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265" yWindow="-15" windowWidth="4815" windowHeight="1276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V8" i="1"/>
  <c r="V9"/>
  <c r="V10"/>
  <c r="V11"/>
  <c r="V12"/>
  <c r="V13"/>
  <c r="V14"/>
  <c r="V22"/>
  <c r="V21"/>
  <c r="V20"/>
  <c r="V19"/>
  <c r="V18"/>
  <c r="V17"/>
  <c r="V16"/>
  <c r="V15"/>
  <c r="Y5"/>
  <c r="Y6"/>
  <c r="Y8"/>
  <c r="Y9"/>
  <c r="Y11"/>
  <c r="Y12"/>
  <c r="Y14"/>
  <c r="Y15"/>
  <c r="Y17"/>
  <c r="Y18"/>
  <c r="Y20"/>
  <c r="Y21"/>
  <c r="Y23"/>
  <c r="Y24"/>
  <c r="Y26"/>
  <c r="Y27"/>
  <c r="Y29"/>
  <c r="Y30"/>
  <c r="Y32"/>
  <c r="Y33"/>
  <c r="Y35"/>
  <c r="Y36"/>
  <c r="Y38"/>
  <c r="Y39"/>
  <c r="Y41"/>
  <c r="Y42"/>
  <c r="Y44"/>
  <c r="Y45"/>
  <c r="Y47"/>
  <c r="Y48"/>
  <c r="Y50"/>
  <c r="Y51"/>
  <c r="Y53"/>
  <c r="Y54"/>
  <c r="Y56"/>
  <c r="Y57"/>
  <c r="Y59"/>
  <c r="Y60"/>
  <c r="Y62"/>
  <c r="Y63"/>
  <c r="Y65"/>
  <c r="Y66"/>
  <c r="Y68"/>
  <c r="Y69"/>
  <c r="Y71"/>
  <c r="Y72"/>
  <c r="Y74"/>
  <c r="Y75"/>
  <c r="Y77"/>
  <c r="Y78"/>
  <c r="Y80"/>
  <c r="Y81"/>
  <c r="Y83"/>
  <c r="Y84"/>
  <c r="Y86"/>
  <c r="Y87"/>
  <c r="Y89"/>
  <c r="Y90"/>
  <c r="Y92"/>
  <c r="Y93"/>
  <c r="Y95"/>
  <c r="Y96"/>
  <c r="Y98"/>
  <c r="Y99"/>
  <c r="Y101"/>
  <c r="Y102"/>
  <c r="Y104"/>
  <c r="Y105"/>
  <c r="Y107"/>
  <c r="Y108"/>
  <c r="Y110"/>
  <c r="Y111"/>
  <c r="Y113"/>
  <c r="Y114"/>
  <c r="Y116"/>
  <c r="Y117"/>
  <c r="Y119"/>
  <c r="Y120"/>
  <c r="Y122"/>
  <c r="Y123"/>
  <c r="Y125"/>
  <c r="Y126"/>
  <c r="Y128"/>
  <c r="Y129"/>
  <c r="Y131"/>
  <c r="Y132"/>
  <c r="Y134"/>
  <c r="Y135"/>
  <c r="Y137"/>
  <c r="Y138"/>
  <c r="Y140"/>
  <c r="Y141"/>
  <c r="Y143"/>
  <c r="Y144"/>
  <c r="Y146"/>
  <c r="Y147"/>
  <c r="Y149"/>
  <c r="Y150"/>
  <c r="Y152"/>
  <c r="Y153"/>
  <c r="Y155"/>
  <c r="Y156"/>
  <c r="Y158"/>
  <c r="Y159"/>
  <c r="Y161"/>
  <c r="Y162"/>
  <c r="Y164"/>
  <c r="Y165"/>
  <c r="Y167"/>
  <c r="Y168"/>
  <c r="Y170"/>
  <c r="Y171"/>
  <c r="Y173"/>
  <c r="Y174"/>
  <c r="Y176"/>
  <c r="Y177"/>
  <c r="Y179"/>
  <c r="Y180"/>
  <c r="Y182"/>
  <c r="Y183"/>
  <c r="Y185"/>
  <c r="Y186"/>
  <c r="Y188"/>
  <c r="Y189"/>
  <c r="Y191"/>
  <c r="Y192"/>
  <c r="Y194"/>
  <c r="Y195"/>
  <c r="Y197"/>
  <c r="Y198"/>
  <c r="Y200"/>
  <c r="Y201"/>
  <c r="Y203"/>
  <c r="Y204"/>
  <c r="Y206"/>
  <c r="Y207"/>
  <c r="Y209"/>
  <c r="Y210"/>
  <c r="Y212"/>
  <c r="Y213"/>
  <c r="Y215"/>
  <c r="Y216"/>
  <c r="Y218"/>
  <c r="Y219"/>
  <c r="Y221"/>
  <c r="Y222"/>
  <c r="Y224"/>
  <c r="Y225"/>
  <c r="Y227"/>
  <c r="Y228"/>
  <c r="Y230"/>
  <c r="Y231"/>
  <c r="Y233"/>
  <c r="Y234"/>
  <c r="Y236"/>
  <c r="Y237"/>
  <c r="Y239"/>
  <c r="Y240"/>
  <c r="Y242"/>
  <c r="Y243"/>
  <c r="Y245"/>
  <c r="Y246"/>
  <c r="Y248"/>
  <c r="Y249"/>
  <c r="Y251"/>
  <c r="Y252"/>
  <c r="Y254"/>
  <c r="Y255"/>
  <c r="Y257"/>
  <c r="Y258"/>
  <c r="Y260"/>
  <c r="Y261"/>
  <c r="Y263"/>
  <c r="Y264"/>
  <c r="Y266"/>
  <c r="Y267"/>
  <c r="Y269"/>
  <c r="Y270"/>
  <c r="Y272"/>
  <c r="Y273"/>
  <c r="Y275"/>
  <c r="Y276"/>
  <c r="Y278"/>
  <c r="Y279"/>
  <c r="Y281"/>
  <c r="Y282"/>
  <c r="Y284"/>
  <c r="Y285"/>
  <c r="Y287"/>
  <c r="Y288"/>
  <c r="Y290"/>
  <c r="Y291"/>
  <c r="Y293"/>
  <c r="Y294"/>
  <c r="Y296"/>
  <c r="Y297"/>
  <c r="Y299"/>
  <c r="Y300"/>
  <c r="Y302"/>
  <c r="Y303"/>
  <c r="Y305"/>
  <c r="Y306"/>
  <c r="Y308"/>
  <c r="Y309"/>
  <c r="Y311"/>
  <c r="Y312"/>
  <c r="Y314"/>
  <c r="Y315"/>
  <c r="Y317"/>
  <c r="Y318"/>
  <c r="Y320"/>
  <c r="Y321"/>
  <c r="Y323"/>
  <c r="Y324"/>
  <c r="Y326"/>
  <c r="Y327"/>
  <c r="Y329"/>
  <c r="Y330"/>
  <c r="Y332"/>
  <c r="Y333"/>
  <c r="Y335"/>
  <c r="Y336"/>
  <c r="Y338"/>
  <c r="Y339"/>
  <c r="Y341"/>
  <c r="Y342"/>
  <c r="Y344"/>
  <c r="Y345"/>
  <c r="Y347"/>
  <c r="Y348"/>
  <c r="Y350"/>
  <c r="Y351"/>
  <c r="Y353"/>
  <c r="Y354"/>
  <c r="Y356"/>
  <c r="Y357"/>
  <c r="Y359"/>
  <c r="Y360"/>
  <c r="Y362"/>
  <c r="Y363"/>
  <c r="Y365"/>
  <c r="Y366"/>
  <c r="Y368"/>
  <c r="Y369"/>
  <c r="Y371"/>
  <c r="Y372"/>
  <c r="Y374"/>
  <c r="Y375"/>
  <c r="Y377"/>
  <c r="Y378"/>
  <c r="Y380"/>
  <c r="Y381"/>
  <c r="Y383"/>
  <c r="Y384"/>
  <c r="Y386"/>
  <c r="Y387"/>
  <c r="Y389"/>
  <c r="Y390"/>
  <c r="Y392"/>
  <c r="Y393"/>
  <c r="Y395"/>
  <c r="Y396"/>
  <c r="Y398"/>
  <c r="Y399"/>
  <c r="Y401"/>
  <c r="Y402"/>
  <c r="Y404"/>
  <c r="Y405"/>
  <c r="Y407"/>
  <c r="Y408"/>
  <c r="Y410"/>
  <c r="Y411"/>
  <c r="Y413"/>
  <c r="Y414"/>
  <c r="Y416"/>
  <c r="Y417"/>
  <c r="Y419"/>
  <c r="Y420"/>
  <c r="Y422"/>
  <c r="Y423"/>
  <c r="Y425"/>
  <c r="Y426"/>
  <c r="Y428"/>
  <c r="Y429"/>
  <c r="Y431"/>
  <c r="Y432"/>
  <c r="Y434"/>
  <c r="Y435"/>
  <c r="Y437"/>
  <c r="Y438"/>
  <c r="Y440"/>
  <c r="Y441"/>
  <c r="Y443"/>
  <c r="Y444"/>
  <c r="Y446"/>
  <c r="Y447"/>
  <c r="Y449"/>
  <c r="Y450"/>
  <c r="Y452"/>
  <c r="Y453"/>
  <c r="Y455"/>
  <c r="Y456"/>
  <c r="Y458"/>
  <c r="Y459"/>
  <c r="Y461"/>
  <c r="Y462"/>
  <c r="Y464"/>
  <c r="Y465"/>
  <c r="Y467"/>
  <c r="Y468"/>
  <c r="Y470"/>
  <c r="Y471"/>
  <c r="Y473"/>
  <c r="Y474"/>
  <c r="Y476"/>
  <c r="Y477"/>
  <c r="Y479"/>
  <c r="Y480"/>
  <c r="Y482"/>
  <c r="Y483"/>
  <c r="Y485"/>
  <c r="Y486"/>
  <c r="Y488"/>
  <c r="Y489"/>
  <c r="Y491"/>
  <c r="Y492"/>
  <c r="Y494"/>
  <c r="Y495"/>
  <c r="Y497"/>
  <c r="Y498"/>
  <c r="Y500"/>
  <c r="Y501"/>
  <c r="Y503"/>
  <c r="Y504"/>
  <c r="Y506"/>
  <c r="Y507"/>
  <c r="Y509"/>
  <c r="Y510"/>
  <c r="Y512"/>
  <c r="Y513"/>
  <c r="Y515"/>
  <c r="Y516"/>
  <c r="Y518"/>
  <c r="Y519"/>
  <c r="Y521"/>
  <c r="Y522"/>
  <c r="Y524"/>
  <c r="Y525"/>
  <c r="Y527"/>
  <c r="Y528"/>
  <c r="Y530"/>
  <c r="Y531"/>
  <c r="Y533"/>
  <c r="Y534"/>
  <c r="Y536"/>
  <c r="Y537"/>
  <c r="Y539"/>
  <c r="Y540"/>
  <c r="Y542"/>
  <c r="Y543"/>
  <c r="Y545"/>
  <c r="Y546"/>
  <c r="Y548"/>
  <c r="Y549"/>
  <c r="Y551"/>
  <c r="Y552"/>
  <c r="Y554"/>
  <c r="Y555"/>
  <c r="Y557"/>
  <c r="Y558"/>
  <c r="Y560"/>
  <c r="Y561"/>
  <c r="Y563"/>
  <c r="Y564"/>
  <c r="Y566"/>
  <c r="Y567"/>
  <c r="Y569"/>
  <c r="Y570"/>
  <c r="Y572"/>
  <c r="Y573"/>
  <c r="Y575"/>
  <c r="Y576"/>
  <c r="Y578"/>
  <c r="Y579"/>
  <c r="Y581"/>
  <c r="Y582"/>
  <c r="Y584"/>
  <c r="Y585"/>
  <c r="Y587"/>
  <c r="Y588"/>
  <c r="Y590"/>
  <c r="Y591"/>
  <c r="Y593"/>
  <c r="Y594"/>
  <c r="Y596"/>
  <c r="Y597"/>
  <c r="Y599"/>
  <c r="Y600"/>
  <c r="Y602"/>
  <c r="Y603"/>
  <c r="Y605"/>
  <c r="Y606"/>
  <c r="Y608"/>
  <c r="Y609"/>
  <c r="Y611"/>
  <c r="Y612"/>
  <c r="Y614"/>
  <c r="Y615"/>
  <c r="Y617"/>
  <c r="Y618"/>
  <c r="Y620"/>
  <c r="Y621"/>
  <c r="Y623"/>
  <c r="Y624"/>
  <c r="Y626"/>
  <c r="Y627"/>
  <c r="Y629"/>
  <c r="Y630"/>
  <c r="Y632"/>
  <c r="Y633"/>
  <c r="Y635"/>
  <c r="Y636"/>
  <c r="Y638"/>
  <c r="Y639"/>
  <c r="Y641"/>
  <c r="Y642"/>
  <c r="Y644"/>
  <c r="Y645"/>
  <c r="Y647"/>
  <c r="Y648"/>
  <c r="Y650"/>
  <c r="Y651"/>
  <c r="Y653"/>
  <c r="Y654"/>
  <c r="Y656"/>
  <c r="Y657"/>
  <c r="Y659"/>
  <c r="Y660"/>
  <c r="Y662"/>
  <c r="Y663"/>
  <c r="Y665"/>
  <c r="Y666"/>
  <c r="Y668"/>
  <c r="Y669"/>
  <c r="Y671"/>
  <c r="Y672"/>
  <c r="Y674"/>
  <c r="Y675"/>
  <c r="Y677"/>
  <c r="Y678"/>
  <c r="Y680"/>
  <c r="Y681"/>
  <c r="Y683"/>
  <c r="Y684"/>
  <c r="Y686"/>
  <c r="Y687"/>
  <c r="Y689"/>
  <c r="Y690"/>
  <c r="Y692"/>
  <c r="Y693"/>
  <c r="Y695"/>
  <c r="Y696"/>
  <c r="Y698"/>
  <c r="Y699"/>
  <c r="Y701"/>
  <c r="Y702"/>
  <c r="Y704"/>
  <c r="Y705"/>
  <c r="Y707"/>
  <c r="Y708"/>
  <c r="Y710"/>
  <c r="Y711"/>
  <c r="Y713"/>
  <c r="Y714"/>
  <c r="Y716"/>
  <c r="Y717"/>
  <c r="Y719"/>
  <c r="Y720"/>
  <c r="Y722"/>
  <c r="Y723"/>
  <c r="Y725"/>
  <c r="Y726"/>
  <c r="Y728"/>
  <c r="Y729"/>
  <c r="Y731"/>
  <c r="Y732"/>
  <c r="Y734"/>
  <c r="Y735"/>
  <c r="S736"/>
  <c r="Z14"/>
  <c r="AA14"/>
  <c r="AB14"/>
  <c r="AC14"/>
  <c r="AD14"/>
  <c r="AE14"/>
  <c r="AF14"/>
  <c r="AG14"/>
  <c r="AH14"/>
  <c r="AI14"/>
  <c r="AJ14"/>
  <c r="AK14"/>
  <c r="AL14"/>
  <c r="AM14"/>
  <c r="Z15"/>
  <c r="AA15"/>
  <c r="AB15"/>
  <c r="AC15"/>
  <c r="AD15"/>
  <c r="AE15"/>
  <c r="AF15"/>
  <c r="AG15"/>
  <c r="AH15"/>
  <c r="AI15"/>
  <c r="AJ15"/>
  <c r="AK15"/>
  <c r="AL15"/>
  <c r="AM15"/>
  <c r="Z17"/>
  <c r="AA17"/>
  <c r="AB17"/>
  <c r="AC17"/>
  <c r="AD17"/>
  <c r="AE17"/>
  <c r="AF17"/>
  <c r="AG17"/>
  <c r="AH17"/>
  <c r="AI17"/>
  <c r="AJ17"/>
  <c r="AK17"/>
  <c r="AL17"/>
  <c r="AM17"/>
  <c r="Z18"/>
  <c r="AA18"/>
  <c r="AB18"/>
  <c r="AC18"/>
  <c r="AD18"/>
  <c r="AE18"/>
  <c r="AF18"/>
  <c r="AG18"/>
  <c r="AH18"/>
  <c r="AI18"/>
  <c r="AJ18"/>
  <c r="AK18"/>
  <c r="AL18"/>
  <c r="AM18"/>
  <c r="Z20"/>
  <c r="AA20"/>
  <c r="AB20"/>
  <c r="AC20"/>
  <c r="AD20"/>
  <c r="AE20"/>
  <c r="AF20"/>
  <c r="AG20"/>
  <c r="AH20"/>
  <c r="AI20"/>
  <c r="AJ20"/>
  <c r="AK20"/>
  <c r="AL20"/>
  <c r="AM20"/>
  <c r="Z21"/>
  <c r="AA21"/>
  <c r="AB21"/>
  <c r="AC21"/>
  <c r="AD21"/>
  <c r="AE21"/>
  <c r="AF21"/>
  <c r="AG21"/>
  <c r="AH21"/>
  <c r="AI21"/>
  <c r="AJ21"/>
  <c r="AK21"/>
  <c r="AL21"/>
  <c r="AM21"/>
  <c r="Z23"/>
  <c r="AA23"/>
  <c r="AB23"/>
  <c r="AC23"/>
  <c r="AD23"/>
  <c r="AE23"/>
  <c r="AF23"/>
  <c r="AG23"/>
  <c r="AH23"/>
  <c r="AI23"/>
  <c r="AJ23"/>
  <c r="AK23"/>
  <c r="AL23"/>
  <c r="AM23"/>
  <c r="Z24"/>
  <c r="AA24"/>
  <c r="AB24"/>
  <c r="AC24"/>
  <c r="AD24"/>
  <c r="AE24"/>
  <c r="AF24"/>
  <c r="AG24"/>
  <c r="AH24"/>
  <c r="AI24"/>
  <c r="AJ24"/>
  <c r="AK24"/>
  <c r="AL24"/>
  <c r="AM24"/>
  <c r="Z26"/>
  <c r="AA26"/>
  <c r="AB26"/>
  <c r="AC26"/>
  <c r="AD26"/>
  <c r="AE26"/>
  <c r="AF26"/>
  <c r="AG26"/>
  <c r="AH26"/>
  <c r="AI26"/>
  <c r="AJ26"/>
  <c r="AK26"/>
  <c r="AL26"/>
  <c r="AM26"/>
  <c r="Z27"/>
  <c r="AA27"/>
  <c r="AB27"/>
  <c r="AC27"/>
  <c r="AD27"/>
  <c r="AE27"/>
  <c r="AF27"/>
  <c r="AG27"/>
  <c r="AH27"/>
  <c r="AI27"/>
  <c r="AJ27"/>
  <c r="AK27"/>
  <c r="AL27"/>
  <c r="AM27"/>
  <c r="Z29"/>
  <c r="AA29"/>
  <c r="AB29"/>
  <c r="AC29"/>
  <c r="AD29"/>
  <c r="AE29"/>
  <c r="AF29"/>
  <c r="AG29"/>
  <c r="AH29"/>
  <c r="AI29"/>
  <c r="AJ29"/>
  <c r="AK29"/>
  <c r="AL29"/>
  <c r="AM29"/>
  <c r="Z30"/>
  <c r="AA30"/>
  <c r="AB30"/>
  <c r="AC30"/>
  <c r="AD30"/>
  <c r="AE30"/>
  <c r="AF30"/>
  <c r="AG30"/>
  <c r="AH30"/>
  <c r="AI30"/>
  <c r="AJ30"/>
  <c r="AK30"/>
  <c r="AL30"/>
  <c r="AM30"/>
  <c r="Z32"/>
  <c r="AA32"/>
  <c r="AB32"/>
  <c r="AC32"/>
  <c r="AD32"/>
  <c r="AE32"/>
  <c r="AF32"/>
  <c r="AG32"/>
  <c r="AH32"/>
  <c r="AI32"/>
  <c r="AJ32"/>
  <c r="AK32"/>
  <c r="AL32"/>
  <c r="AM32"/>
  <c r="Z33"/>
  <c r="AA33"/>
  <c r="AB33"/>
  <c r="AC33"/>
  <c r="AD33"/>
  <c r="AE33"/>
  <c r="AF33"/>
  <c r="AG33"/>
  <c r="AH33"/>
  <c r="AI33"/>
  <c r="AJ33"/>
  <c r="AK33"/>
  <c r="AL33"/>
  <c r="AM33"/>
  <c r="Z35"/>
  <c r="AA35"/>
  <c r="AB35"/>
  <c r="AC35"/>
  <c r="AD35"/>
  <c r="AE35"/>
  <c r="AF35"/>
  <c r="AG35"/>
  <c r="AH35"/>
  <c r="AI35"/>
  <c r="AJ35"/>
  <c r="AK35"/>
  <c r="AL35"/>
  <c r="AM35"/>
  <c r="Z36"/>
  <c r="AA36"/>
  <c r="AB36"/>
  <c r="AC36"/>
  <c r="AD36"/>
  <c r="AE36"/>
  <c r="AF36"/>
  <c r="AG36"/>
  <c r="AH36"/>
  <c r="AI36"/>
  <c r="AJ36"/>
  <c r="AK36"/>
  <c r="AL36"/>
  <c r="AM36"/>
  <c r="Z38"/>
  <c r="AA38"/>
  <c r="AB38"/>
  <c r="AC38"/>
  <c r="AD38"/>
  <c r="AE38"/>
  <c r="AF38"/>
  <c r="AG38"/>
  <c r="AH38"/>
  <c r="AI38"/>
  <c r="AJ38"/>
  <c r="AK38"/>
  <c r="AL38"/>
  <c r="AM38"/>
  <c r="Z39"/>
  <c r="AA39"/>
  <c r="AB39"/>
  <c r="AC39"/>
  <c r="AD39"/>
  <c r="AE39"/>
  <c r="AF39"/>
  <c r="AG39"/>
  <c r="AH39"/>
  <c r="AI39"/>
  <c r="AJ39"/>
  <c r="AK39"/>
  <c r="AL39"/>
  <c r="AM39"/>
  <c r="Z41"/>
  <c r="AA41"/>
  <c r="AB41"/>
  <c r="AC41"/>
  <c r="AD41"/>
  <c r="AE41"/>
  <c r="AF41"/>
  <c r="AG41"/>
  <c r="AH41"/>
  <c r="AI41"/>
  <c r="AJ41"/>
  <c r="AK41"/>
  <c r="AL41"/>
  <c r="AM41"/>
  <c r="Z42"/>
  <c r="AA42"/>
  <c r="AB42"/>
  <c r="AC42"/>
  <c r="AD42"/>
  <c r="AE42"/>
  <c r="AF42"/>
  <c r="AG42"/>
  <c r="AH42"/>
  <c r="AI42"/>
  <c r="AJ42"/>
  <c r="AK42"/>
  <c r="AL42"/>
  <c r="AM42"/>
  <c r="Z44"/>
  <c r="AA44"/>
  <c r="AB44"/>
  <c r="AC44"/>
  <c r="AD44"/>
  <c r="AE44"/>
  <c r="AF44"/>
  <c r="AG44"/>
  <c r="AH44"/>
  <c r="AI44"/>
  <c r="AJ44"/>
  <c r="AK44"/>
  <c r="AL44"/>
  <c r="AM44"/>
  <c r="Z45"/>
  <c r="AA45"/>
  <c r="AB45"/>
  <c r="AC45"/>
  <c r="AD45"/>
  <c r="AE45"/>
  <c r="AF45"/>
  <c r="AG45"/>
  <c r="AH45"/>
  <c r="AI45"/>
  <c r="AJ45"/>
  <c r="AK45"/>
  <c r="AL45"/>
  <c r="AM45"/>
  <c r="Z47"/>
  <c r="AA47"/>
  <c r="AB47"/>
  <c r="AC47"/>
  <c r="AD47"/>
  <c r="AE47"/>
  <c r="AF47"/>
  <c r="AG47"/>
  <c r="AH47"/>
  <c r="AI47"/>
  <c r="AJ47"/>
  <c r="AK47"/>
  <c r="AL47"/>
  <c r="AM47"/>
  <c r="Z48"/>
  <c r="AA48"/>
  <c r="AB48"/>
  <c r="AC48"/>
  <c r="AD48"/>
  <c r="AE48"/>
  <c r="AF48"/>
  <c r="AG48"/>
  <c r="AH48"/>
  <c r="AI48"/>
  <c r="AJ48"/>
  <c r="AK48"/>
  <c r="AL48"/>
  <c r="AM48"/>
  <c r="Z50"/>
  <c r="AA50"/>
  <c r="AB50"/>
  <c r="AC50"/>
  <c r="AD50"/>
  <c r="AE50"/>
  <c r="AF50"/>
  <c r="AG50"/>
  <c r="AH50"/>
  <c r="AI50"/>
  <c r="AJ50"/>
  <c r="AK50"/>
  <c r="AL50"/>
  <c r="AM50"/>
  <c r="Z51"/>
  <c r="AA51"/>
  <c r="AB51"/>
  <c r="AC51"/>
  <c r="AD51"/>
  <c r="AE51"/>
  <c r="AF51"/>
  <c r="AG51"/>
  <c r="AH51"/>
  <c r="AI51"/>
  <c r="AJ51"/>
  <c r="AK51"/>
  <c r="AL51"/>
  <c r="AM51"/>
  <c r="Z53"/>
  <c r="AA53"/>
  <c r="AB53"/>
  <c r="AC53"/>
  <c r="AD53"/>
  <c r="AE53"/>
  <c r="AF53"/>
  <c r="AG53"/>
  <c r="AH53"/>
  <c r="AI53"/>
  <c r="AJ53"/>
  <c r="AK53"/>
  <c r="AL53"/>
  <c r="AM53"/>
  <c r="Z54"/>
  <c r="AA54"/>
  <c r="AB54"/>
  <c r="AC54"/>
  <c r="AD54"/>
  <c r="AE54"/>
  <c r="AF54"/>
  <c r="AG54"/>
  <c r="AH54"/>
  <c r="AI54"/>
  <c r="AJ54"/>
  <c r="AK54"/>
  <c r="AL54"/>
  <c r="AM54"/>
  <c r="Z56"/>
  <c r="AA56"/>
  <c r="AB56"/>
  <c r="AC56"/>
  <c r="AD56"/>
  <c r="AE56"/>
  <c r="AF56"/>
  <c r="AG56"/>
  <c r="AH56"/>
  <c r="AI56"/>
  <c r="AJ56"/>
  <c r="AK56"/>
  <c r="AL56"/>
  <c r="AM56"/>
  <c r="Z57"/>
  <c r="AA57"/>
  <c r="AB57"/>
  <c r="AC57"/>
  <c r="AD57"/>
  <c r="AE57"/>
  <c r="AF57"/>
  <c r="AG57"/>
  <c r="AH57"/>
  <c r="AI57"/>
  <c r="AJ57"/>
  <c r="AK57"/>
  <c r="AL57"/>
  <c r="AM57"/>
  <c r="Z59"/>
  <c r="AA59"/>
  <c r="AB59"/>
  <c r="AC59"/>
  <c r="AD59"/>
  <c r="AE59"/>
  <c r="AF59"/>
  <c r="AG59"/>
  <c r="AH59"/>
  <c r="AI59"/>
  <c r="AJ59"/>
  <c r="AK59"/>
  <c r="AL59"/>
  <c r="AM59"/>
  <c r="Z60"/>
  <c r="AA60"/>
  <c r="AB60"/>
  <c r="AC60"/>
  <c r="AD60"/>
  <c r="AE60"/>
  <c r="AF60"/>
  <c r="AG60"/>
  <c r="AH60"/>
  <c r="AI60"/>
  <c r="AJ60"/>
  <c r="AK60"/>
  <c r="AL60"/>
  <c r="AM60"/>
  <c r="Z62"/>
  <c r="AA62"/>
  <c r="AB62"/>
  <c r="AC62"/>
  <c r="AD62"/>
  <c r="AE62"/>
  <c r="AF62"/>
  <c r="AG62"/>
  <c r="AH62"/>
  <c r="AI62"/>
  <c r="AJ62"/>
  <c r="AK62"/>
  <c r="AL62"/>
  <c r="AM62"/>
  <c r="Z63"/>
  <c r="AA63"/>
  <c r="AB63"/>
  <c r="AC63"/>
  <c r="AD63"/>
  <c r="AE63"/>
  <c r="AF63"/>
  <c r="AG63"/>
  <c r="AH63"/>
  <c r="AI63"/>
  <c r="AJ63"/>
  <c r="AK63"/>
  <c r="AL63"/>
  <c r="AM63"/>
  <c r="Z65"/>
  <c r="AA65"/>
  <c r="AB65"/>
  <c r="AC65"/>
  <c r="AD65"/>
  <c r="AE65"/>
  <c r="AF65"/>
  <c r="AG65"/>
  <c r="AH65"/>
  <c r="AI65"/>
  <c r="AJ65"/>
  <c r="AK65"/>
  <c r="AL65"/>
  <c r="AM65"/>
  <c r="Z66"/>
  <c r="AA66"/>
  <c r="AB66"/>
  <c r="AC66"/>
  <c r="AD66"/>
  <c r="AE66"/>
  <c r="AF66"/>
  <c r="AG66"/>
  <c r="AH66"/>
  <c r="AI66"/>
  <c r="AJ66"/>
  <c r="AK66"/>
  <c r="AL66"/>
  <c r="AM66"/>
  <c r="Z68"/>
  <c r="AA68"/>
  <c r="AB68"/>
  <c r="AC68"/>
  <c r="AD68"/>
  <c r="AE68"/>
  <c r="AF68"/>
  <c r="AG68"/>
  <c r="AH68"/>
  <c r="AI68"/>
  <c r="AJ68"/>
  <c r="AK68"/>
  <c r="AL68"/>
  <c r="AM68"/>
  <c r="Z69"/>
  <c r="AA69"/>
  <c r="AB69"/>
  <c r="AC69"/>
  <c r="AD69"/>
  <c r="AE69"/>
  <c r="AF69"/>
  <c r="AG69"/>
  <c r="AH69"/>
  <c r="AI69"/>
  <c r="AJ69"/>
  <c r="AK69"/>
  <c r="AL69"/>
  <c r="AM69"/>
  <c r="Z71"/>
  <c r="AA71"/>
  <c r="AB71"/>
  <c r="AC71"/>
  <c r="AD71"/>
  <c r="AE71"/>
  <c r="AF71"/>
  <c r="AG71"/>
  <c r="AH71"/>
  <c r="AI71"/>
  <c r="AJ71"/>
  <c r="AK71"/>
  <c r="AL71"/>
  <c r="AM71"/>
  <c r="Z72"/>
  <c r="AA72"/>
  <c r="AB72"/>
  <c r="AC72"/>
  <c r="AD72"/>
  <c r="AE72"/>
  <c r="AF72"/>
  <c r="AG72"/>
  <c r="AH72"/>
  <c r="AI72"/>
  <c r="AJ72"/>
  <c r="AK72"/>
  <c r="AL72"/>
  <c r="AM72"/>
  <c r="Z74"/>
  <c r="AA74"/>
  <c r="AB74"/>
  <c r="AC74"/>
  <c r="AD74"/>
  <c r="AE74"/>
  <c r="AF74"/>
  <c r="AG74"/>
  <c r="AH74"/>
  <c r="AI74"/>
  <c r="AJ74"/>
  <c r="AK74"/>
  <c r="AL74"/>
  <c r="AM74"/>
  <c r="Z75"/>
  <c r="AA75"/>
  <c r="AB75"/>
  <c r="AC75"/>
  <c r="AD75"/>
  <c r="AE75"/>
  <c r="AF75"/>
  <c r="AG75"/>
  <c r="AH75"/>
  <c r="AI75"/>
  <c r="AJ75"/>
  <c r="AK75"/>
  <c r="AL75"/>
  <c r="AM75"/>
  <c r="Z77"/>
  <c r="AA77"/>
  <c r="AB77"/>
  <c r="AC77"/>
  <c r="AD77"/>
  <c r="AE77"/>
  <c r="AF77"/>
  <c r="AG77"/>
  <c r="AH77"/>
  <c r="AI77"/>
  <c r="AJ77"/>
  <c r="AK77"/>
  <c r="AL77"/>
  <c r="AM77"/>
  <c r="Z78"/>
  <c r="AA78"/>
  <c r="AB78"/>
  <c r="AC78"/>
  <c r="AD78"/>
  <c r="AE78"/>
  <c r="AF78"/>
  <c r="AG78"/>
  <c r="AH78"/>
  <c r="AI78"/>
  <c r="AJ78"/>
  <c r="AK78"/>
  <c r="AL78"/>
  <c r="AM78"/>
  <c r="Z80"/>
  <c r="AA80"/>
  <c r="AB80"/>
  <c r="AC80"/>
  <c r="AD80"/>
  <c r="AE80"/>
  <c r="AF80"/>
  <c r="AG80"/>
  <c r="AH80"/>
  <c r="AI80"/>
  <c r="AJ80"/>
  <c r="AK80"/>
  <c r="AL80"/>
  <c r="AM80"/>
  <c r="Z81"/>
  <c r="AA81"/>
  <c r="AB81"/>
  <c r="AC81"/>
  <c r="AD81"/>
  <c r="AE81"/>
  <c r="AF81"/>
  <c r="AG81"/>
  <c r="AH81"/>
  <c r="AI81"/>
  <c r="AJ81"/>
  <c r="AK81"/>
  <c r="AL81"/>
  <c r="AM81"/>
  <c r="Z83"/>
  <c r="AA83"/>
  <c r="AB83"/>
  <c r="AC83"/>
  <c r="AD83"/>
  <c r="AE83"/>
  <c r="AF83"/>
  <c r="AG83"/>
  <c r="AH83"/>
  <c r="AI83"/>
  <c r="AJ83"/>
  <c r="AK83"/>
  <c r="AL83"/>
  <c r="AM83"/>
  <c r="Z84"/>
  <c r="AA84"/>
  <c r="AB84"/>
  <c r="AC84"/>
  <c r="AD84"/>
  <c r="AE84"/>
  <c r="AF84"/>
  <c r="AG84"/>
  <c r="AH84"/>
  <c r="AI84"/>
  <c r="AJ84"/>
  <c r="AK84"/>
  <c r="AL84"/>
  <c r="AM84"/>
  <c r="Z86"/>
  <c r="AA86"/>
  <c r="AB86"/>
  <c r="AC86"/>
  <c r="AD86"/>
  <c r="AE86"/>
  <c r="AF86"/>
  <c r="AG86"/>
  <c r="AH86"/>
  <c r="AI86"/>
  <c r="AJ86"/>
  <c r="AK86"/>
  <c r="AL86"/>
  <c r="AM86"/>
  <c r="Z87"/>
  <c r="AA87"/>
  <c r="AB87"/>
  <c r="AC87"/>
  <c r="AD87"/>
  <c r="AE87"/>
  <c r="AF87"/>
  <c r="AG87"/>
  <c r="AH87"/>
  <c r="AI87"/>
  <c r="AJ87"/>
  <c r="AK87"/>
  <c r="AL87"/>
  <c r="AM87"/>
  <c r="Z89"/>
  <c r="AA89"/>
  <c r="AB89"/>
  <c r="AC89"/>
  <c r="AD89"/>
  <c r="AE89"/>
  <c r="AF89"/>
  <c r="AG89"/>
  <c r="AH89"/>
  <c r="AI89"/>
  <c r="AJ89"/>
  <c r="AK89"/>
  <c r="AL89"/>
  <c r="AM89"/>
  <c r="Z90"/>
  <c r="AA90"/>
  <c r="AB90"/>
  <c r="AC90"/>
  <c r="AD90"/>
  <c r="AE90"/>
  <c r="AF90"/>
  <c r="AG90"/>
  <c r="AH90"/>
  <c r="AI90"/>
  <c r="AJ90"/>
  <c r="AK90"/>
  <c r="AL90"/>
  <c r="AM90"/>
  <c r="Z92"/>
  <c r="AA92"/>
  <c r="AB92"/>
  <c r="AC92"/>
  <c r="AD92"/>
  <c r="AE92"/>
  <c r="AF92"/>
  <c r="AG92"/>
  <c r="AH92"/>
  <c r="AI92"/>
  <c r="AJ92"/>
  <c r="AK92"/>
  <c r="AL92"/>
  <c r="AM92"/>
  <c r="Z93"/>
  <c r="AA93"/>
  <c r="AB93"/>
  <c r="AC93"/>
  <c r="AD93"/>
  <c r="AE93"/>
  <c r="AF93"/>
  <c r="AG93"/>
  <c r="AH93"/>
  <c r="AI93"/>
  <c r="AJ93"/>
  <c r="AK93"/>
  <c r="AL93"/>
  <c r="AM93"/>
  <c r="Z95"/>
  <c r="AA95"/>
  <c r="AB95"/>
  <c r="AC95"/>
  <c r="AD95"/>
  <c r="AE95"/>
  <c r="AF95"/>
  <c r="AG95"/>
  <c r="AH95"/>
  <c r="AI95"/>
  <c r="AJ95"/>
  <c r="AK95"/>
  <c r="AL95"/>
  <c r="AM95"/>
  <c r="Z96"/>
  <c r="AA96"/>
  <c r="AB96"/>
  <c r="AC96"/>
  <c r="AD96"/>
  <c r="AE96"/>
  <c r="AF96"/>
  <c r="AG96"/>
  <c r="AH96"/>
  <c r="AI96"/>
  <c r="AJ96"/>
  <c r="AK96"/>
  <c r="AL96"/>
  <c r="AM96"/>
  <c r="Z98"/>
  <c r="AA98"/>
  <c r="AB98"/>
  <c r="AC98"/>
  <c r="AD98"/>
  <c r="AE98"/>
  <c r="AF98"/>
  <c r="AG98"/>
  <c r="AH98"/>
  <c r="AI98"/>
  <c r="AJ98"/>
  <c r="AK98"/>
  <c r="AL98"/>
  <c r="AM98"/>
  <c r="Z99"/>
  <c r="AA99"/>
  <c r="AB99"/>
  <c r="AC99"/>
  <c r="AD99"/>
  <c r="AE99"/>
  <c r="AF99"/>
  <c r="AG99"/>
  <c r="AH99"/>
  <c r="AI99"/>
  <c r="AJ99"/>
  <c r="AK99"/>
  <c r="AL99"/>
  <c r="AM99"/>
  <c r="Z101"/>
  <c r="AA101"/>
  <c r="AB101"/>
  <c r="AC101"/>
  <c r="AD101"/>
  <c r="AE101"/>
  <c r="AF101"/>
  <c r="AG101"/>
  <c r="AH101"/>
  <c r="AI101"/>
  <c r="AJ101"/>
  <c r="AK101"/>
  <c r="AL101"/>
  <c r="AM101"/>
  <c r="Z102"/>
  <c r="AA102"/>
  <c r="AB102"/>
  <c r="AC102"/>
  <c r="AD102"/>
  <c r="AE102"/>
  <c r="AF102"/>
  <c r="AG102"/>
  <c r="AH102"/>
  <c r="AI102"/>
  <c r="AJ102"/>
  <c r="AK102"/>
  <c r="AL102"/>
  <c r="AM102"/>
  <c r="Z104"/>
  <c r="AA104"/>
  <c r="AB104"/>
  <c r="AC104"/>
  <c r="AD104"/>
  <c r="AE104"/>
  <c r="AF104"/>
  <c r="AG104"/>
  <c r="AH104"/>
  <c r="AI104"/>
  <c r="AJ104"/>
  <c r="AK104"/>
  <c r="AL104"/>
  <c r="AM104"/>
  <c r="Z105"/>
  <c r="AA105"/>
  <c r="AB105"/>
  <c r="AC105"/>
  <c r="AD105"/>
  <c r="AE105"/>
  <c r="AF105"/>
  <c r="AG105"/>
  <c r="AH105"/>
  <c r="AI105"/>
  <c r="AJ105"/>
  <c r="AK105"/>
  <c r="AL105"/>
  <c r="AM105"/>
  <c r="Z107"/>
  <c r="AA107"/>
  <c r="AB107"/>
  <c r="AC107"/>
  <c r="AD107"/>
  <c r="AE107"/>
  <c r="AF107"/>
  <c r="AG107"/>
  <c r="AH107"/>
  <c r="AI107"/>
  <c r="AJ107"/>
  <c r="AK107"/>
  <c r="AL107"/>
  <c r="AM107"/>
  <c r="Z108"/>
  <c r="AA108"/>
  <c r="AB108"/>
  <c r="AC108"/>
  <c r="AD108"/>
  <c r="AE108"/>
  <c r="AF108"/>
  <c r="AG108"/>
  <c r="AH108"/>
  <c r="AI108"/>
  <c r="AJ108"/>
  <c r="AK108"/>
  <c r="AL108"/>
  <c r="AM108"/>
  <c r="Z110"/>
  <c r="AA110"/>
  <c r="AB110"/>
  <c r="AC110"/>
  <c r="AD110"/>
  <c r="AE110"/>
  <c r="AF110"/>
  <c r="AG110"/>
  <c r="AH110"/>
  <c r="AI110"/>
  <c r="AJ110"/>
  <c r="AK110"/>
  <c r="AL110"/>
  <c r="AM110"/>
  <c r="Z111"/>
  <c r="AA111"/>
  <c r="AB111"/>
  <c r="AC111"/>
  <c r="AD111"/>
  <c r="AE111"/>
  <c r="AF111"/>
  <c r="AG111"/>
  <c r="AH111"/>
  <c r="AI111"/>
  <c r="AJ111"/>
  <c r="AK111"/>
  <c r="AL111"/>
  <c r="AM111"/>
  <c r="Z113"/>
  <c r="AA113"/>
  <c r="AB113"/>
  <c r="AC113"/>
  <c r="AD113"/>
  <c r="AE113"/>
  <c r="AF113"/>
  <c r="AG113"/>
  <c r="AH113"/>
  <c r="AI113"/>
  <c r="AJ113"/>
  <c r="AK113"/>
  <c r="AL113"/>
  <c r="AM113"/>
  <c r="Z114"/>
  <c r="AA114"/>
  <c r="AB114"/>
  <c r="AC114"/>
  <c r="AD114"/>
  <c r="AE114"/>
  <c r="AF114"/>
  <c r="AG114"/>
  <c r="AH114"/>
  <c r="AI114"/>
  <c r="AJ114"/>
  <c r="AK114"/>
  <c r="AL114"/>
  <c r="AM114"/>
  <c r="Z116"/>
  <c r="AA116"/>
  <c r="AB116"/>
  <c r="AC116"/>
  <c r="AD116"/>
  <c r="AE116"/>
  <c r="AF116"/>
  <c r="AG116"/>
  <c r="AH116"/>
  <c r="AI116"/>
  <c r="AJ116"/>
  <c r="AK116"/>
  <c r="AL116"/>
  <c r="AM116"/>
  <c r="Z117"/>
  <c r="AA117"/>
  <c r="AB117"/>
  <c r="AC117"/>
  <c r="AD117"/>
  <c r="AE117"/>
  <c r="AF117"/>
  <c r="AG117"/>
  <c r="AH117"/>
  <c r="AI117"/>
  <c r="AJ117"/>
  <c r="AK117"/>
  <c r="AL117"/>
  <c r="AM117"/>
  <c r="Z119"/>
  <c r="AA119"/>
  <c r="AB119"/>
  <c r="AC119"/>
  <c r="AD119"/>
  <c r="AE119"/>
  <c r="AF119"/>
  <c r="AG119"/>
  <c r="AH119"/>
  <c r="AI119"/>
  <c r="AJ119"/>
  <c r="AK119"/>
  <c r="AL119"/>
  <c r="AM119"/>
  <c r="Z120"/>
  <c r="AA120"/>
  <c r="AB120"/>
  <c r="AC120"/>
  <c r="AD120"/>
  <c r="AE120"/>
  <c r="AF120"/>
  <c r="AG120"/>
  <c r="AH120"/>
  <c r="AI120"/>
  <c r="AJ120"/>
  <c r="AK120"/>
  <c r="AL120"/>
  <c r="AM120"/>
  <c r="Z122"/>
  <c r="AA122"/>
  <c r="AB122"/>
  <c r="AC122"/>
  <c r="AD122"/>
  <c r="AE122"/>
  <c r="AF122"/>
  <c r="AG122"/>
  <c r="AH122"/>
  <c r="AI122"/>
  <c r="AJ122"/>
  <c r="AK122"/>
  <c r="AL122"/>
  <c r="AM122"/>
  <c r="Z123"/>
  <c r="AA123"/>
  <c r="AB123"/>
  <c r="AC123"/>
  <c r="AD123"/>
  <c r="AE123"/>
  <c r="AF123"/>
  <c r="AG123"/>
  <c r="AH123"/>
  <c r="AI123"/>
  <c r="AJ123"/>
  <c r="AK123"/>
  <c r="AL123"/>
  <c r="AM123"/>
  <c r="Z125"/>
  <c r="AA125"/>
  <c r="AB125"/>
  <c r="AC125"/>
  <c r="AD125"/>
  <c r="AE125"/>
  <c r="AF125"/>
  <c r="AG125"/>
  <c r="AH125"/>
  <c r="AI125"/>
  <c r="AJ125"/>
  <c r="AK125"/>
  <c r="AL125"/>
  <c r="AM125"/>
  <c r="Z126"/>
  <c r="AA126"/>
  <c r="AB126"/>
  <c r="AC126"/>
  <c r="AD126"/>
  <c r="AE126"/>
  <c r="AF126"/>
  <c r="AG126"/>
  <c r="AH126"/>
  <c r="AI126"/>
  <c r="AJ126"/>
  <c r="AK126"/>
  <c r="AL126"/>
  <c r="AM126"/>
  <c r="Z128"/>
  <c r="AA128"/>
  <c r="AB128"/>
  <c r="AC128"/>
  <c r="AD128"/>
  <c r="AE128"/>
  <c r="AF128"/>
  <c r="AG128"/>
  <c r="AH128"/>
  <c r="AI128"/>
  <c r="AJ128"/>
  <c r="AK128"/>
  <c r="AL128"/>
  <c r="AM128"/>
  <c r="Z129"/>
  <c r="AA129"/>
  <c r="AB129"/>
  <c r="AC129"/>
  <c r="AD129"/>
  <c r="AE129"/>
  <c r="AF129"/>
  <c r="AG129"/>
  <c r="AH129"/>
  <c r="AI129"/>
  <c r="AJ129"/>
  <c r="AK129"/>
  <c r="AL129"/>
  <c r="AM129"/>
  <c r="Z131"/>
  <c r="AA131"/>
  <c r="AB131"/>
  <c r="AC131"/>
  <c r="AD131"/>
  <c r="AE131"/>
  <c r="AF131"/>
  <c r="AG131"/>
  <c r="AH131"/>
  <c r="AI131"/>
  <c r="AJ131"/>
  <c r="AK131"/>
  <c r="AL131"/>
  <c r="AM131"/>
  <c r="Z132"/>
  <c r="AA132"/>
  <c r="AB132"/>
  <c r="AC132"/>
  <c r="AD132"/>
  <c r="AE132"/>
  <c r="AF132"/>
  <c r="AG132"/>
  <c r="AH132"/>
  <c r="AI132"/>
  <c r="AJ132"/>
  <c r="AK132"/>
  <c r="AL132"/>
  <c r="AM132"/>
  <c r="Z134"/>
  <c r="AA134"/>
  <c r="AB134"/>
  <c r="AC134"/>
  <c r="AD134"/>
  <c r="AE134"/>
  <c r="AF134"/>
  <c r="AG134"/>
  <c r="AH134"/>
  <c r="AI134"/>
  <c r="AJ134"/>
  <c r="AK134"/>
  <c r="AL134"/>
  <c r="AM134"/>
  <c r="Z135"/>
  <c r="AA135"/>
  <c r="AB135"/>
  <c r="AC135"/>
  <c r="AD135"/>
  <c r="AE135"/>
  <c r="AF135"/>
  <c r="AG135"/>
  <c r="AH135"/>
  <c r="AI135"/>
  <c r="AJ135"/>
  <c r="AK135"/>
  <c r="AL135"/>
  <c r="AM135"/>
  <c r="Z137"/>
  <c r="AA137"/>
  <c r="AB137"/>
  <c r="AC137"/>
  <c r="AD137"/>
  <c r="AE137"/>
  <c r="AF137"/>
  <c r="AG137"/>
  <c r="AH137"/>
  <c r="AI137"/>
  <c r="AJ137"/>
  <c r="AK137"/>
  <c r="AL137"/>
  <c r="AM137"/>
  <c r="Z138"/>
  <c r="AA138"/>
  <c r="AB138"/>
  <c r="AC138"/>
  <c r="AD138"/>
  <c r="AE138"/>
  <c r="AF138"/>
  <c r="AG138"/>
  <c r="AH138"/>
  <c r="AI138"/>
  <c r="AJ138"/>
  <c r="AK138"/>
  <c r="AL138"/>
  <c r="AM138"/>
  <c r="Z140"/>
  <c r="AA140"/>
  <c r="AB140"/>
  <c r="AC140"/>
  <c r="AD140"/>
  <c r="AE140"/>
  <c r="AF140"/>
  <c r="AG140"/>
  <c r="AH140"/>
  <c r="AI140"/>
  <c r="AJ140"/>
  <c r="AK140"/>
  <c r="AL140"/>
  <c r="AM140"/>
  <c r="Z141"/>
  <c r="AA141"/>
  <c r="AB141"/>
  <c r="AC141"/>
  <c r="AD141"/>
  <c r="AE141"/>
  <c r="AF141"/>
  <c r="AG141"/>
  <c r="AH141"/>
  <c r="AI141"/>
  <c r="AJ141"/>
  <c r="AK141"/>
  <c r="AL141"/>
  <c r="AM141"/>
  <c r="Z143"/>
  <c r="AA143"/>
  <c r="AB143"/>
  <c r="AC143"/>
  <c r="AD143"/>
  <c r="AE143"/>
  <c r="AF143"/>
  <c r="AG143"/>
  <c r="AH143"/>
  <c r="AI143"/>
  <c r="AJ143"/>
  <c r="AK143"/>
  <c r="AL143"/>
  <c r="AM143"/>
  <c r="Z144"/>
  <c r="AA144"/>
  <c r="AB144"/>
  <c r="AC144"/>
  <c r="AD144"/>
  <c r="AE144"/>
  <c r="AF144"/>
  <c r="AG144"/>
  <c r="AH144"/>
  <c r="AI144"/>
  <c r="AJ144"/>
  <c r="AK144"/>
  <c r="AL144"/>
  <c r="AM144"/>
  <c r="Z146"/>
  <c r="AA146"/>
  <c r="AB146"/>
  <c r="AC146"/>
  <c r="AD146"/>
  <c r="AE146"/>
  <c r="AF146"/>
  <c r="AG146"/>
  <c r="AH146"/>
  <c r="AI146"/>
  <c r="AJ146"/>
  <c r="AK146"/>
  <c r="AL146"/>
  <c r="AM146"/>
  <c r="Z147"/>
  <c r="AA147"/>
  <c r="AB147"/>
  <c r="AC147"/>
  <c r="AD147"/>
  <c r="AE147"/>
  <c r="AF147"/>
  <c r="AG147"/>
  <c r="AH147"/>
  <c r="AI147"/>
  <c r="AJ147"/>
  <c r="AK147"/>
  <c r="AL147"/>
  <c r="AM147"/>
  <c r="Z149"/>
  <c r="AA149"/>
  <c r="AB149"/>
  <c r="AC149"/>
  <c r="AD149"/>
  <c r="AE149"/>
  <c r="AF149"/>
  <c r="AG149"/>
  <c r="AH149"/>
  <c r="AI149"/>
  <c r="AJ149"/>
  <c r="AK149"/>
  <c r="AL149"/>
  <c r="AM149"/>
  <c r="Z150"/>
  <c r="AA150"/>
  <c r="AB150"/>
  <c r="AC150"/>
  <c r="AD150"/>
  <c r="AE150"/>
  <c r="AF150"/>
  <c r="AG150"/>
  <c r="AH150"/>
  <c r="AI150"/>
  <c r="AJ150"/>
  <c r="AK150"/>
  <c r="AL150"/>
  <c r="AM150"/>
  <c r="Z152"/>
  <c r="AA152"/>
  <c r="AB152"/>
  <c r="AC152"/>
  <c r="AD152"/>
  <c r="AE152"/>
  <c r="AF152"/>
  <c r="AG152"/>
  <c r="AH152"/>
  <c r="AI152"/>
  <c r="AJ152"/>
  <c r="AK152"/>
  <c r="AL152"/>
  <c r="AM152"/>
  <c r="Z153"/>
  <c r="AA153"/>
  <c r="AB153"/>
  <c r="AC153"/>
  <c r="AD153"/>
  <c r="AE153"/>
  <c r="AF153"/>
  <c r="AG153"/>
  <c r="AH153"/>
  <c r="AI153"/>
  <c r="AJ153"/>
  <c r="AK153"/>
  <c r="AL153"/>
  <c r="AM153"/>
  <c r="Z155"/>
  <c r="AA155"/>
  <c r="AB155"/>
  <c r="AC155"/>
  <c r="AD155"/>
  <c r="AE155"/>
  <c r="AF155"/>
  <c r="AG155"/>
  <c r="AH155"/>
  <c r="AI155"/>
  <c r="AJ155"/>
  <c r="AK155"/>
  <c r="AL155"/>
  <c r="AM155"/>
  <c r="Z156"/>
  <c r="AA156"/>
  <c r="AB156"/>
  <c r="AC156"/>
  <c r="AD156"/>
  <c r="AE156"/>
  <c r="AF156"/>
  <c r="AG156"/>
  <c r="AH156"/>
  <c r="AI156"/>
  <c r="AJ156"/>
  <c r="AK156"/>
  <c r="AL156"/>
  <c r="AM156"/>
  <c r="Z158"/>
  <c r="AA158"/>
  <c r="AB158"/>
  <c r="AC158"/>
  <c r="AD158"/>
  <c r="AE158"/>
  <c r="AF158"/>
  <c r="AG158"/>
  <c r="AH158"/>
  <c r="AI158"/>
  <c r="AJ158"/>
  <c r="AK158"/>
  <c r="AL158"/>
  <c r="AM158"/>
  <c r="Z159"/>
  <c r="AA159"/>
  <c r="AB159"/>
  <c r="AC159"/>
  <c r="AD159"/>
  <c r="AE159"/>
  <c r="AF159"/>
  <c r="AG159"/>
  <c r="AH159"/>
  <c r="AI159"/>
  <c r="AJ159"/>
  <c r="AK159"/>
  <c r="AL159"/>
  <c r="AM159"/>
  <c r="Z161"/>
  <c r="AA161"/>
  <c r="AB161"/>
  <c r="AC161"/>
  <c r="AD161"/>
  <c r="AE161"/>
  <c r="AF161"/>
  <c r="AG161"/>
  <c r="AH161"/>
  <c r="AI161"/>
  <c r="AJ161"/>
  <c r="AK161"/>
  <c r="AL161"/>
  <c r="AM161"/>
  <c r="Z162"/>
  <c r="AA162"/>
  <c r="AB162"/>
  <c r="AC162"/>
  <c r="AD162"/>
  <c r="AE162"/>
  <c r="AF162"/>
  <c r="AG162"/>
  <c r="AH162"/>
  <c r="AI162"/>
  <c r="AJ162"/>
  <c r="AK162"/>
  <c r="AL162"/>
  <c r="AM162"/>
  <c r="Z164"/>
  <c r="AA164"/>
  <c r="AB164"/>
  <c r="AC164"/>
  <c r="AD164"/>
  <c r="AE164"/>
  <c r="AF164"/>
  <c r="AG164"/>
  <c r="AH164"/>
  <c r="AI164"/>
  <c r="AJ164"/>
  <c r="AK164"/>
  <c r="AL164"/>
  <c r="AM164"/>
  <c r="Z165"/>
  <c r="AA165"/>
  <c r="AB165"/>
  <c r="AC165"/>
  <c r="AD165"/>
  <c r="AE165"/>
  <c r="AF165"/>
  <c r="AG165"/>
  <c r="AH165"/>
  <c r="AI165"/>
  <c r="AJ165"/>
  <c r="AK165"/>
  <c r="AL165"/>
  <c r="AM165"/>
  <c r="Z167"/>
  <c r="AA167"/>
  <c r="AB167"/>
  <c r="AC167"/>
  <c r="AD167"/>
  <c r="AE167"/>
  <c r="AF167"/>
  <c r="AG167"/>
  <c r="AH167"/>
  <c r="AI167"/>
  <c r="AJ167"/>
  <c r="AK167"/>
  <c r="AL167"/>
  <c r="AM167"/>
  <c r="Z168"/>
  <c r="AA168"/>
  <c r="AB168"/>
  <c r="AC168"/>
  <c r="AD168"/>
  <c r="AE168"/>
  <c r="AF168"/>
  <c r="AG168"/>
  <c r="AH168"/>
  <c r="AI168"/>
  <c r="AJ168"/>
  <c r="AK168"/>
  <c r="AL168"/>
  <c r="AM168"/>
  <c r="Z170"/>
  <c r="AA170"/>
  <c r="AB170"/>
  <c r="AC170"/>
  <c r="AD170"/>
  <c r="AE170"/>
  <c r="AF170"/>
  <c r="AG170"/>
  <c r="AH170"/>
  <c r="AI170"/>
  <c r="AJ170"/>
  <c r="AK170"/>
  <c r="AL170"/>
  <c r="AM170"/>
  <c r="Z171"/>
  <c r="AA171"/>
  <c r="AB171"/>
  <c r="AC171"/>
  <c r="AD171"/>
  <c r="AE171"/>
  <c r="AF171"/>
  <c r="AG171"/>
  <c r="AH171"/>
  <c r="AI171"/>
  <c r="AJ171"/>
  <c r="AK171"/>
  <c r="AL171"/>
  <c r="AM171"/>
  <c r="Z173"/>
  <c r="AA173"/>
  <c r="AB173"/>
  <c r="AC173"/>
  <c r="AD173"/>
  <c r="AE173"/>
  <c r="AF173"/>
  <c r="AG173"/>
  <c r="AH173"/>
  <c r="AI173"/>
  <c r="AJ173"/>
  <c r="AK173"/>
  <c r="AL173"/>
  <c r="AM173"/>
  <c r="Z174"/>
  <c r="AA174"/>
  <c r="AB174"/>
  <c r="AC174"/>
  <c r="AD174"/>
  <c r="AE174"/>
  <c r="AF174"/>
  <c r="AG174"/>
  <c r="AH174"/>
  <c r="AI174"/>
  <c r="AJ174"/>
  <c r="AK174"/>
  <c r="AL174"/>
  <c r="AM174"/>
  <c r="Z176"/>
  <c r="AA176"/>
  <c r="AB176"/>
  <c r="AC176"/>
  <c r="AD176"/>
  <c r="AE176"/>
  <c r="AF176"/>
  <c r="AG176"/>
  <c r="AH176"/>
  <c r="AI176"/>
  <c r="AJ176"/>
  <c r="AK176"/>
  <c r="AL176"/>
  <c r="AM176"/>
  <c r="Z177"/>
  <c r="AA177"/>
  <c r="AB177"/>
  <c r="AC177"/>
  <c r="AD177"/>
  <c r="AE177"/>
  <c r="AF177"/>
  <c r="AG177"/>
  <c r="AH177"/>
  <c r="AI177"/>
  <c r="AJ177"/>
  <c r="AK177"/>
  <c r="AL177"/>
  <c r="AM177"/>
  <c r="Z179"/>
  <c r="AA179"/>
  <c r="AB179"/>
  <c r="AC179"/>
  <c r="AD179"/>
  <c r="AE179"/>
  <c r="AF179"/>
  <c r="AG179"/>
  <c r="AH179"/>
  <c r="AI179"/>
  <c r="AJ179"/>
  <c r="AK179"/>
  <c r="AL179"/>
  <c r="AM179"/>
  <c r="Z180"/>
  <c r="AA180"/>
  <c r="AB180"/>
  <c r="AC180"/>
  <c r="AD180"/>
  <c r="AE180"/>
  <c r="AF180"/>
  <c r="AG180"/>
  <c r="AH180"/>
  <c r="AI180"/>
  <c r="AJ180"/>
  <c r="AK180"/>
  <c r="AL180"/>
  <c r="AM180"/>
  <c r="Z182"/>
  <c r="AA182"/>
  <c r="AB182"/>
  <c r="AC182"/>
  <c r="AD182"/>
  <c r="AE182"/>
  <c r="AF182"/>
  <c r="AG182"/>
  <c r="AH182"/>
  <c r="AI182"/>
  <c r="AJ182"/>
  <c r="AK182"/>
  <c r="AL182"/>
  <c r="AM182"/>
  <c r="Z183"/>
  <c r="AA183"/>
  <c r="AB183"/>
  <c r="AC183"/>
  <c r="AD183"/>
  <c r="AE183"/>
  <c r="AF183"/>
  <c r="AG183"/>
  <c r="AH183"/>
  <c r="AI183"/>
  <c r="AJ183"/>
  <c r="AK183"/>
  <c r="AL183"/>
  <c r="AM183"/>
  <c r="Z185"/>
  <c r="AA185"/>
  <c r="AB185"/>
  <c r="AC185"/>
  <c r="AD185"/>
  <c r="AE185"/>
  <c r="AF185"/>
  <c r="AG185"/>
  <c r="AH185"/>
  <c r="AI185"/>
  <c r="AJ185"/>
  <c r="AK185"/>
  <c r="AL185"/>
  <c r="AM185"/>
  <c r="Z186"/>
  <c r="AA186"/>
  <c r="AB186"/>
  <c r="AC186"/>
  <c r="AD186"/>
  <c r="AE186"/>
  <c r="AF186"/>
  <c r="AG186"/>
  <c r="AH186"/>
  <c r="AI186"/>
  <c r="AJ186"/>
  <c r="AK186"/>
  <c r="AL186"/>
  <c r="AM186"/>
  <c r="Z188"/>
  <c r="AA188"/>
  <c r="AB188"/>
  <c r="AC188"/>
  <c r="AD188"/>
  <c r="AE188"/>
  <c r="AF188"/>
  <c r="AG188"/>
  <c r="AH188"/>
  <c r="AI188"/>
  <c r="AJ188"/>
  <c r="AK188"/>
  <c r="AL188"/>
  <c r="AM188"/>
  <c r="Z189"/>
  <c r="AA189"/>
  <c r="AB189"/>
  <c r="AC189"/>
  <c r="AD189"/>
  <c r="AE189"/>
  <c r="AF189"/>
  <c r="AG189"/>
  <c r="AH189"/>
  <c r="AI189"/>
  <c r="AJ189"/>
  <c r="AK189"/>
  <c r="AL189"/>
  <c r="AM189"/>
  <c r="Z191"/>
  <c r="AA191"/>
  <c r="AB191"/>
  <c r="AC191"/>
  <c r="AD191"/>
  <c r="AE191"/>
  <c r="AF191"/>
  <c r="AG191"/>
  <c r="AH191"/>
  <c r="AI191"/>
  <c r="AJ191"/>
  <c r="AK191"/>
  <c r="AL191"/>
  <c r="AM191"/>
  <c r="Z192"/>
  <c r="AA192"/>
  <c r="AB192"/>
  <c r="AC192"/>
  <c r="AD192"/>
  <c r="AE192"/>
  <c r="AF192"/>
  <c r="AG192"/>
  <c r="AH192"/>
  <c r="AI192"/>
  <c r="AJ192"/>
  <c r="AK192"/>
  <c r="AL192"/>
  <c r="AM192"/>
  <c r="Z194"/>
  <c r="AA194"/>
  <c r="AB194"/>
  <c r="AC194"/>
  <c r="AD194"/>
  <c r="AE194"/>
  <c r="AF194"/>
  <c r="AG194"/>
  <c r="AH194"/>
  <c r="AI194"/>
  <c r="AJ194"/>
  <c r="AK194"/>
  <c r="AL194"/>
  <c r="AM194"/>
  <c r="Z195"/>
  <c r="AA195"/>
  <c r="AB195"/>
  <c r="AC195"/>
  <c r="AD195"/>
  <c r="AE195"/>
  <c r="AF195"/>
  <c r="AG195"/>
  <c r="AH195"/>
  <c r="AI195"/>
  <c r="AJ195"/>
  <c r="AK195"/>
  <c r="AL195"/>
  <c r="AM195"/>
  <c r="Z197"/>
  <c r="AA197"/>
  <c r="AB197"/>
  <c r="AC197"/>
  <c r="AD197"/>
  <c r="AE197"/>
  <c r="AF197"/>
  <c r="AG197"/>
  <c r="AH197"/>
  <c r="AI197"/>
  <c r="AJ197"/>
  <c r="AK197"/>
  <c r="AL197"/>
  <c r="AM197"/>
  <c r="Z198"/>
  <c r="AA198"/>
  <c r="AB198"/>
  <c r="AC198"/>
  <c r="AD198"/>
  <c r="AE198"/>
  <c r="AF198"/>
  <c r="AG198"/>
  <c r="AH198"/>
  <c r="AI198"/>
  <c r="AJ198"/>
  <c r="AK198"/>
  <c r="AL198"/>
  <c r="AM198"/>
  <c r="Z200"/>
  <c r="AA200"/>
  <c r="AB200"/>
  <c r="AC200"/>
  <c r="AD200"/>
  <c r="AE200"/>
  <c r="AF200"/>
  <c r="AG200"/>
  <c r="AH200"/>
  <c r="AI200"/>
  <c r="AJ200"/>
  <c r="AK200"/>
  <c r="AL200"/>
  <c r="AM200"/>
  <c r="Z201"/>
  <c r="AA201"/>
  <c r="AB201"/>
  <c r="AC201"/>
  <c r="AD201"/>
  <c r="AE201"/>
  <c r="AF201"/>
  <c r="AG201"/>
  <c r="AH201"/>
  <c r="AI201"/>
  <c r="AJ201"/>
  <c r="AK201"/>
  <c r="AL201"/>
  <c r="AM201"/>
  <c r="Z203"/>
  <c r="AA203"/>
  <c r="AB203"/>
  <c r="AC203"/>
  <c r="AD203"/>
  <c r="AE203"/>
  <c r="AF203"/>
  <c r="AG203"/>
  <c r="AH203"/>
  <c r="AI203"/>
  <c r="AJ203"/>
  <c r="AK203"/>
  <c r="AL203"/>
  <c r="AM203"/>
  <c r="Z204"/>
  <c r="AA204"/>
  <c r="AB204"/>
  <c r="AC204"/>
  <c r="AD204"/>
  <c r="AE204"/>
  <c r="AF204"/>
  <c r="AG204"/>
  <c r="AH204"/>
  <c r="AI204"/>
  <c r="AJ204"/>
  <c r="AK204"/>
  <c r="AL204"/>
  <c r="AM204"/>
  <c r="Z206"/>
  <c r="AA206"/>
  <c r="AB206"/>
  <c r="AC206"/>
  <c r="AD206"/>
  <c r="AE206"/>
  <c r="AF206"/>
  <c r="AG206"/>
  <c r="AH206"/>
  <c r="AI206"/>
  <c r="AJ206"/>
  <c r="AK206"/>
  <c r="AL206"/>
  <c r="AM206"/>
  <c r="Z207"/>
  <c r="AA207"/>
  <c r="AB207"/>
  <c r="AC207"/>
  <c r="AD207"/>
  <c r="AE207"/>
  <c r="AF207"/>
  <c r="AG207"/>
  <c r="AH207"/>
  <c r="AI207"/>
  <c r="AJ207"/>
  <c r="AK207"/>
  <c r="AL207"/>
  <c r="AM207"/>
  <c r="Z209"/>
  <c r="AA209"/>
  <c r="AB209"/>
  <c r="AC209"/>
  <c r="AD209"/>
  <c r="AE209"/>
  <c r="AF209"/>
  <c r="AG209"/>
  <c r="AH209"/>
  <c r="AI209"/>
  <c r="AJ209"/>
  <c r="AK209"/>
  <c r="AL209"/>
  <c r="AM209"/>
  <c r="Z210"/>
  <c r="AA210"/>
  <c r="AB210"/>
  <c r="AC210"/>
  <c r="AD210"/>
  <c r="AE210"/>
  <c r="AF210"/>
  <c r="AG210"/>
  <c r="AH210"/>
  <c r="AI210"/>
  <c r="AJ210"/>
  <c r="AK210"/>
  <c r="AL210"/>
  <c r="AM210"/>
  <c r="Z212"/>
  <c r="AA212"/>
  <c r="AB212"/>
  <c r="AC212"/>
  <c r="AD212"/>
  <c r="AE212"/>
  <c r="AF212"/>
  <c r="AG212"/>
  <c r="AH212"/>
  <c r="AI212"/>
  <c r="AJ212"/>
  <c r="AK212"/>
  <c r="AL212"/>
  <c r="AM212"/>
  <c r="Z213"/>
  <c r="AA213"/>
  <c r="AB213"/>
  <c r="AC213"/>
  <c r="AD213"/>
  <c r="AE213"/>
  <c r="AF213"/>
  <c r="AG213"/>
  <c r="AH213"/>
  <c r="AI213"/>
  <c r="AJ213"/>
  <c r="AK213"/>
  <c r="AL213"/>
  <c r="AM213"/>
  <c r="Z215"/>
  <c r="AA215"/>
  <c r="AB215"/>
  <c r="AC215"/>
  <c r="AD215"/>
  <c r="AE215"/>
  <c r="AF215"/>
  <c r="AG215"/>
  <c r="AH215"/>
  <c r="AI215"/>
  <c r="AJ215"/>
  <c r="AK215"/>
  <c r="AL215"/>
  <c r="AM215"/>
  <c r="Z216"/>
  <c r="AA216"/>
  <c r="AB216"/>
  <c r="AC216"/>
  <c r="AD216"/>
  <c r="AE216"/>
  <c r="AF216"/>
  <c r="AG216"/>
  <c r="AH216"/>
  <c r="AI216"/>
  <c r="AJ216"/>
  <c r="AK216"/>
  <c r="AL216"/>
  <c r="AM216"/>
  <c r="Z218"/>
  <c r="AA218"/>
  <c r="AB218"/>
  <c r="AC218"/>
  <c r="AD218"/>
  <c r="AE218"/>
  <c r="AF218"/>
  <c r="AG218"/>
  <c r="AH218"/>
  <c r="AI218"/>
  <c r="AJ218"/>
  <c r="AK218"/>
  <c r="AL218"/>
  <c r="AM218"/>
  <c r="Z219"/>
  <c r="AA219"/>
  <c r="AB219"/>
  <c r="AC219"/>
  <c r="AD219"/>
  <c r="AE219"/>
  <c r="AF219"/>
  <c r="AG219"/>
  <c r="AH219"/>
  <c r="AI219"/>
  <c r="AJ219"/>
  <c r="AK219"/>
  <c r="AL219"/>
  <c r="AM219"/>
  <c r="Z221"/>
  <c r="AA221"/>
  <c r="AB221"/>
  <c r="AC221"/>
  <c r="AD221"/>
  <c r="AE221"/>
  <c r="AF221"/>
  <c r="AG221"/>
  <c r="AH221"/>
  <c r="AI221"/>
  <c r="AJ221"/>
  <c r="AK221"/>
  <c r="AL221"/>
  <c r="AM221"/>
  <c r="Z222"/>
  <c r="AA222"/>
  <c r="AB222"/>
  <c r="AC222"/>
  <c r="AD222"/>
  <c r="AE222"/>
  <c r="AF222"/>
  <c r="AG222"/>
  <c r="AH222"/>
  <c r="AI222"/>
  <c r="AJ222"/>
  <c r="AK222"/>
  <c r="AL222"/>
  <c r="AM222"/>
  <c r="Z224"/>
  <c r="AA224"/>
  <c r="AB224"/>
  <c r="AC224"/>
  <c r="AD224"/>
  <c r="AE224"/>
  <c r="AF224"/>
  <c r="AG224"/>
  <c r="AH224"/>
  <c r="AI224"/>
  <c r="AJ224"/>
  <c r="AK224"/>
  <c r="AL224"/>
  <c r="AM224"/>
  <c r="Z225"/>
  <c r="AA225"/>
  <c r="AB225"/>
  <c r="AC225"/>
  <c r="AD225"/>
  <c r="AE225"/>
  <c r="AF225"/>
  <c r="AG225"/>
  <c r="AH225"/>
  <c r="AI225"/>
  <c r="AJ225"/>
  <c r="AK225"/>
  <c r="AL225"/>
  <c r="AM225"/>
  <c r="Z227"/>
  <c r="AA227"/>
  <c r="AB227"/>
  <c r="AC227"/>
  <c r="AD227"/>
  <c r="AE227"/>
  <c r="AF227"/>
  <c r="AG227"/>
  <c r="AH227"/>
  <c r="AI227"/>
  <c r="AJ227"/>
  <c r="AK227"/>
  <c r="AL227"/>
  <c r="AM227"/>
  <c r="Z228"/>
  <c r="AA228"/>
  <c r="AB228"/>
  <c r="AC228"/>
  <c r="AD228"/>
  <c r="AE228"/>
  <c r="AF228"/>
  <c r="AG228"/>
  <c r="AH228"/>
  <c r="AI228"/>
  <c r="AJ228"/>
  <c r="AK228"/>
  <c r="AL228"/>
  <c r="AM228"/>
  <c r="Z230"/>
  <c r="AA230"/>
  <c r="AB230"/>
  <c r="AC230"/>
  <c r="AD230"/>
  <c r="AE230"/>
  <c r="AF230"/>
  <c r="AG230"/>
  <c r="AH230"/>
  <c r="AI230"/>
  <c r="AJ230"/>
  <c r="AK230"/>
  <c r="AL230"/>
  <c r="AM230"/>
  <c r="Z231"/>
  <c r="AA231"/>
  <c r="AB231"/>
  <c r="AC231"/>
  <c r="AD231"/>
  <c r="AE231"/>
  <c r="AF231"/>
  <c r="AG231"/>
  <c r="AH231"/>
  <c r="AI231"/>
  <c r="AJ231"/>
  <c r="AK231"/>
  <c r="AL231"/>
  <c r="AM231"/>
  <c r="Z233"/>
  <c r="AA233"/>
  <c r="AB233"/>
  <c r="AC233"/>
  <c r="AD233"/>
  <c r="AE233"/>
  <c r="AF233"/>
  <c r="AG233"/>
  <c r="AH233"/>
  <c r="AI233"/>
  <c r="AJ233"/>
  <c r="AK233"/>
  <c r="AL233"/>
  <c r="AM233"/>
  <c r="Z234"/>
  <c r="AA234"/>
  <c r="AB234"/>
  <c r="AC234"/>
  <c r="AD234"/>
  <c r="AE234"/>
  <c r="AF234"/>
  <c r="AG234"/>
  <c r="AH234"/>
  <c r="AI234"/>
  <c r="AJ234"/>
  <c r="AK234"/>
  <c r="AL234"/>
  <c r="AM234"/>
  <c r="Z236"/>
  <c r="AA236"/>
  <c r="AB236"/>
  <c r="AC236"/>
  <c r="AD236"/>
  <c r="AE236"/>
  <c r="AF236"/>
  <c r="AG236"/>
  <c r="AH236"/>
  <c r="AI236"/>
  <c r="AJ236"/>
  <c r="AK236"/>
  <c r="AL236"/>
  <c r="AM236"/>
  <c r="Z237"/>
  <c r="AA237"/>
  <c r="AB237"/>
  <c r="AC237"/>
  <c r="AD237"/>
  <c r="AE237"/>
  <c r="AF237"/>
  <c r="AG237"/>
  <c r="AH237"/>
  <c r="AI237"/>
  <c r="AJ237"/>
  <c r="AK237"/>
  <c r="AL237"/>
  <c r="AM237"/>
  <c r="Z239"/>
  <c r="AA239"/>
  <c r="AB239"/>
  <c r="AC239"/>
  <c r="AD239"/>
  <c r="AE239"/>
  <c r="AF239"/>
  <c r="AG239"/>
  <c r="AH239"/>
  <c r="AI239"/>
  <c r="AJ239"/>
  <c r="AK239"/>
  <c r="AL239"/>
  <c r="AM239"/>
  <c r="Z240"/>
  <c r="AA240"/>
  <c r="AB240"/>
  <c r="AC240"/>
  <c r="AD240"/>
  <c r="AE240"/>
  <c r="AF240"/>
  <c r="AG240"/>
  <c r="AH240"/>
  <c r="AI240"/>
  <c r="AJ240"/>
  <c r="AK240"/>
  <c r="AL240"/>
  <c r="AM240"/>
  <c r="Z242"/>
  <c r="AA242"/>
  <c r="AB242"/>
  <c r="AC242"/>
  <c r="AD242"/>
  <c r="AE242"/>
  <c r="AF242"/>
  <c r="AG242"/>
  <c r="AH242"/>
  <c r="AI242"/>
  <c r="AJ242"/>
  <c r="AK242"/>
  <c r="AL242"/>
  <c r="AM242"/>
  <c r="Z243"/>
  <c r="AA243"/>
  <c r="AB243"/>
  <c r="AC243"/>
  <c r="AD243"/>
  <c r="AE243"/>
  <c r="AF243"/>
  <c r="AG243"/>
  <c r="AH243"/>
  <c r="AI243"/>
  <c r="AJ243"/>
  <c r="AK243"/>
  <c r="AL243"/>
  <c r="AM243"/>
  <c r="Z245"/>
  <c r="AA245"/>
  <c r="AB245"/>
  <c r="AC245"/>
  <c r="AD245"/>
  <c r="AE245"/>
  <c r="AF245"/>
  <c r="AG245"/>
  <c r="AH245"/>
  <c r="AI245"/>
  <c r="AJ245"/>
  <c r="AK245"/>
  <c r="AL245"/>
  <c r="AM245"/>
  <c r="Z246"/>
  <c r="AA246"/>
  <c r="AB246"/>
  <c r="AC246"/>
  <c r="AD246"/>
  <c r="AE246"/>
  <c r="AF246"/>
  <c r="AG246"/>
  <c r="AH246"/>
  <c r="AI246"/>
  <c r="AJ246"/>
  <c r="AK246"/>
  <c r="AL246"/>
  <c r="AM246"/>
  <c r="Z248"/>
  <c r="AA248"/>
  <c r="AB248"/>
  <c r="AC248"/>
  <c r="AD248"/>
  <c r="AE248"/>
  <c r="AF248"/>
  <c r="AG248"/>
  <c r="AH248"/>
  <c r="AI248"/>
  <c r="AJ248"/>
  <c r="AK248"/>
  <c r="AL248"/>
  <c r="AM248"/>
  <c r="Z249"/>
  <c r="AA249"/>
  <c r="AB249"/>
  <c r="AC249"/>
  <c r="AD249"/>
  <c r="AE249"/>
  <c r="AF249"/>
  <c r="AG249"/>
  <c r="AH249"/>
  <c r="AI249"/>
  <c r="AJ249"/>
  <c r="AK249"/>
  <c r="AL249"/>
  <c r="AM249"/>
  <c r="Z251"/>
  <c r="AA251"/>
  <c r="AB251"/>
  <c r="AC251"/>
  <c r="AD251"/>
  <c r="AE251"/>
  <c r="AF251"/>
  <c r="AG251"/>
  <c r="AH251"/>
  <c r="AI251"/>
  <c r="AJ251"/>
  <c r="AK251"/>
  <c r="AL251"/>
  <c r="AM251"/>
  <c r="Z252"/>
  <c r="AA252"/>
  <c r="AB252"/>
  <c r="AC252"/>
  <c r="AD252"/>
  <c r="AE252"/>
  <c r="AF252"/>
  <c r="AG252"/>
  <c r="AH252"/>
  <c r="AI252"/>
  <c r="AJ252"/>
  <c r="AK252"/>
  <c r="AL252"/>
  <c r="AM252"/>
  <c r="Z254"/>
  <c r="AA254"/>
  <c r="AB254"/>
  <c r="AC254"/>
  <c r="AD254"/>
  <c r="AE254"/>
  <c r="AF254"/>
  <c r="AG254"/>
  <c r="AH254"/>
  <c r="AI254"/>
  <c r="AJ254"/>
  <c r="AK254"/>
  <c r="AL254"/>
  <c r="AM254"/>
  <c r="Z255"/>
  <c r="AA255"/>
  <c r="AB255"/>
  <c r="AC255"/>
  <c r="AD255"/>
  <c r="AE255"/>
  <c r="AF255"/>
  <c r="AG255"/>
  <c r="AH255"/>
  <c r="AI255"/>
  <c r="AJ255"/>
  <c r="AK255"/>
  <c r="AL255"/>
  <c r="AM255"/>
  <c r="Z257"/>
  <c r="AA257"/>
  <c r="AB257"/>
  <c r="AC257"/>
  <c r="AD257"/>
  <c r="AE257"/>
  <c r="AF257"/>
  <c r="AG257"/>
  <c r="AH257"/>
  <c r="AI257"/>
  <c r="AJ257"/>
  <c r="AK257"/>
  <c r="AL257"/>
  <c r="AM257"/>
  <c r="Z258"/>
  <c r="AA258"/>
  <c r="AB258"/>
  <c r="AC258"/>
  <c r="AD258"/>
  <c r="AE258"/>
  <c r="AF258"/>
  <c r="AG258"/>
  <c r="AH258"/>
  <c r="AI258"/>
  <c r="AJ258"/>
  <c r="AK258"/>
  <c r="AL258"/>
  <c r="AM258"/>
  <c r="Z260"/>
  <c r="AA260"/>
  <c r="AB260"/>
  <c r="AC260"/>
  <c r="AD260"/>
  <c r="AE260"/>
  <c r="AF260"/>
  <c r="AG260"/>
  <c r="AH260"/>
  <c r="AI260"/>
  <c r="AJ260"/>
  <c r="AK260"/>
  <c r="AL260"/>
  <c r="AM260"/>
  <c r="Z261"/>
  <c r="AA261"/>
  <c r="AB261"/>
  <c r="AC261"/>
  <c r="AD261"/>
  <c r="AE261"/>
  <c r="AF261"/>
  <c r="AG261"/>
  <c r="AH261"/>
  <c r="AI261"/>
  <c r="AJ261"/>
  <c r="AK261"/>
  <c r="AL261"/>
  <c r="AM261"/>
  <c r="Z263"/>
  <c r="AA263"/>
  <c r="AB263"/>
  <c r="AC263"/>
  <c r="AD263"/>
  <c r="AE263"/>
  <c r="AF263"/>
  <c r="AG263"/>
  <c r="AH263"/>
  <c r="AI263"/>
  <c r="AJ263"/>
  <c r="AK263"/>
  <c r="AL263"/>
  <c r="AM263"/>
  <c r="Z264"/>
  <c r="AA264"/>
  <c r="AB264"/>
  <c r="AC264"/>
  <c r="AD264"/>
  <c r="AE264"/>
  <c r="AF264"/>
  <c r="AG264"/>
  <c r="AH264"/>
  <c r="AI264"/>
  <c r="AJ264"/>
  <c r="AK264"/>
  <c r="AL264"/>
  <c r="AM264"/>
  <c r="Z266"/>
  <c r="AA266"/>
  <c r="AB266"/>
  <c r="AC266"/>
  <c r="AD266"/>
  <c r="AE266"/>
  <c r="AF266"/>
  <c r="AG266"/>
  <c r="AH266"/>
  <c r="AI266"/>
  <c r="AJ266"/>
  <c r="AK266"/>
  <c r="AL266"/>
  <c r="AM266"/>
  <c r="Z267"/>
  <c r="AA267"/>
  <c r="AB267"/>
  <c r="AC267"/>
  <c r="AD267"/>
  <c r="AE267"/>
  <c r="AF267"/>
  <c r="AG267"/>
  <c r="AH267"/>
  <c r="AI267"/>
  <c r="AJ267"/>
  <c r="AK267"/>
  <c r="AL267"/>
  <c r="AM267"/>
  <c r="Z269"/>
  <c r="AA269"/>
  <c r="AB269"/>
  <c r="AC269"/>
  <c r="AD269"/>
  <c r="AE269"/>
  <c r="AF269"/>
  <c r="AG269"/>
  <c r="AH269"/>
  <c r="AI269"/>
  <c r="AJ269"/>
  <c r="AK269"/>
  <c r="AL269"/>
  <c r="AM269"/>
  <c r="Z270"/>
  <c r="AA270"/>
  <c r="AB270"/>
  <c r="AC270"/>
  <c r="AD270"/>
  <c r="AE270"/>
  <c r="AF270"/>
  <c r="AG270"/>
  <c r="AH270"/>
  <c r="AI270"/>
  <c r="AJ270"/>
  <c r="AK270"/>
  <c r="AL270"/>
  <c r="AM270"/>
  <c r="Z272"/>
  <c r="AA272"/>
  <c r="AB272"/>
  <c r="AC272"/>
  <c r="AD272"/>
  <c r="AE272"/>
  <c r="AF272"/>
  <c r="AG272"/>
  <c r="AH272"/>
  <c r="AI272"/>
  <c r="AJ272"/>
  <c r="AK272"/>
  <c r="AL272"/>
  <c r="AM272"/>
  <c r="Z273"/>
  <c r="AA273"/>
  <c r="AB273"/>
  <c r="AC273"/>
  <c r="AD273"/>
  <c r="AE273"/>
  <c r="AF273"/>
  <c r="AG273"/>
  <c r="AH273"/>
  <c r="AI273"/>
  <c r="AJ273"/>
  <c r="AK273"/>
  <c r="AL273"/>
  <c r="AM273"/>
  <c r="Z275"/>
  <c r="AA275"/>
  <c r="AB275"/>
  <c r="AC275"/>
  <c r="AD275"/>
  <c r="AE275"/>
  <c r="AF275"/>
  <c r="AG275"/>
  <c r="AH275"/>
  <c r="AI275"/>
  <c r="AJ275"/>
  <c r="AK275"/>
  <c r="AL275"/>
  <c r="AM275"/>
  <c r="Z276"/>
  <c r="AA276"/>
  <c r="AB276"/>
  <c r="AC276"/>
  <c r="AD276"/>
  <c r="AE276"/>
  <c r="AF276"/>
  <c r="AG276"/>
  <c r="AH276"/>
  <c r="AI276"/>
  <c r="AJ276"/>
  <c r="AK276"/>
  <c r="AL276"/>
  <c r="AM276"/>
  <c r="Z278"/>
  <c r="AA278"/>
  <c r="AB278"/>
  <c r="AC278"/>
  <c r="AD278"/>
  <c r="AE278"/>
  <c r="AF278"/>
  <c r="AG278"/>
  <c r="AH278"/>
  <c r="AI278"/>
  <c r="AJ278"/>
  <c r="AK278"/>
  <c r="AL278"/>
  <c r="AM278"/>
  <c r="Z279"/>
  <c r="AA279"/>
  <c r="AB279"/>
  <c r="AC279"/>
  <c r="AD279"/>
  <c r="AE279"/>
  <c r="AF279"/>
  <c r="AG279"/>
  <c r="AH279"/>
  <c r="AI279"/>
  <c r="AJ279"/>
  <c r="AK279"/>
  <c r="AL279"/>
  <c r="AM279"/>
  <c r="Z281"/>
  <c r="AA281"/>
  <c r="AB281"/>
  <c r="AC281"/>
  <c r="AD281"/>
  <c r="AE281"/>
  <c r="AF281"/>
  <c r="AG281"/>
  <c r="AH281"/>
  <c r="AI281"/>
  <c r="AJ281"/>
  <c r="AK281"/>
  <c r="AL281"/>
  <c r="AM281"/>
  <c r="Z282"/>
  <c r="AA282"/>
  <c r="AB282"/>
  <c r="AC282"/>
  <c r="AD282"/>
  <c r="AE282"/>
  <c r="AF282"/>
  <c r="AG282"/>
  <c r="AH282"/>
  <c r="AI282"/>
  <c r="AJ282"/>
  <c r="AK282"/>
  <c r="AL282"/>
  <c r="AM282"/>
  <c r="Z284"/>
  <c r="AA284"/>
  <c r="AB284"/>
  <c r="AC284"/>
  <c r="AD284"/>
  <c r="AE284"/>
  <c r="AF284"/>
  <c r="AG284"/>
  <c r="AH284"/>
  <c r="AI284"/>
  <c r="AJ284"/>
  <c r="AK284"/>
  <c r="AL284"/>
  <c r="AM284"/>
  <c r="Z285"/>
  <c r="AA285"/>
  <c r="AB285"/>
  <c r="AC285"/>
  <c r="AD285"/>
  <c r="AE285"/>
  <c r="AF285"/>
  <c r="AG285"/>
  <c r="AH285"/>
  <c r="AI285"/>
  <c r="AJ285"/>
  <c r="AK285"/>
  <c r="AL285"/>
  <c r="AM285"/>
  <c r="Z287"/>
  <c r="AA287"/>
  <c r="AB287"/>
  <c r="AC287"/>
  <c r="AD287"/>
  <c r="AE287"/>
  <c r="AF287"/>
  <c r="AG287"/>
  <c r="AH287"/>
  <c r="AI287"/>
  <c r="AJ287"/>
  <c r="AK287"/>
  <c r="AL287"/>
  <c r="AM287"/>
  <c r="Z288"/>
  <c r="AA288"/>
  <c r="AB288"/>
  <c r="AC288"/>
  <c r="AD288"/>
  <c r="AE288"/>
  <c r="AF288"/>
  <c r="AG288"/>
  <c r="AH288"/>
  <c r="AI288"/>
  <c r="AJ288"/>
  <c r="AK288"/>
  <c r="AL288"/>
  <c r="AM288"/>
  <c r="Z290"/>
  <c r="AA290"/>
  <c r="AB290"/>
  <c r="AC290"/>
  <c r="AD290"/>
  <c r="AE290"/>
  <c r="AF290"/>
  <c r="AG290"/>
  <c r="AH290"/>
  <c r="AI290"/>
  <c r="AJ290"/>
  <c r="AK290"/>
  <c r="AL290"/>
  <c r="AM290"/>
  <c r="Z291"/>
  <c r="AA291"/>
  <c r="AB291"/>
  <c r="AC291"/>
  <c r="AD291"/>
  <c r="AE291"/>
  <c r="AF291"/>
  <c r="AG291"/>
  <c r="AH291"/>
  <c r="AI291"/>
  <c r="AJ291"/>
  <c r="AK291"/>
  <c r="AL291"/>
  <c r="AM291"/>
  <c r="Z293"/>
  <c r="AA293"/>
  <c r="AB293"/>
  <c r="AC293"/>
  <c r="AD293"/>
  <c r="AE293"/>
  <c r="AF293"/>
  <c r="AG293"/>
  <c r="AH293"/>
  <c r="AI293"/>
  <c r="AJ293"/>
  <c r="AK293"/>
  <c r="AL293"/>
  <c r="AM293"/>
  <c r="Z294"/>
  <c r="AA294"/>
  <c r="AB294"/>
  <c r="AC294"/>
  <c r="AD294"/>
  <c r="AE294"/>
  <c r="AF294"/>
  <c r="AG294"/>
  <c r="AH294"/>
  <c r="AI294"/>
  <c r="AJ294"/>
  <c r="AK294"/>
  <c r="AL294"/>
  <c r="AM294"/>
  <c r="Z296"/>
  <c r="AA296"/>
  <c r="AB296"/>
  <c r="AC296"/>
  <c r="AD296"/>
  <c r="AE296"/>
  <c r="AF296"/>
  <c r="AG296"/>
  <c r="AH296"/>
  <c r="AI296"/>
  <c r="AJ296"/>
  <c r="AK296"/>
  <c r="AL296"/>
  <c r="AM296"/>
  <c r="Z297"/>
  <c r="AA297"/>
  <c r="AB297"/>
  <c r="AC297"/>
  <c r="AD297"/>
  <c r="AE297"/>
  <c r="AF297"/>
  <c r="AG297"/>
  <c r="AH297"/>
  <c r="AI297"/>
  <c r="AJ297"/>
  <c r="AK297"/>
  <c r="AL297"/>
  <c r="AM297"/>
  <c r="Z299"/>
  <c r="AA299"/>
  <c r="AB299"/>
  <c r="AC299"/>
  <c r="AD299"/>
  <c r="AE299"/>
  <c r="AF299"/>
  <c r="AG299"/>
  <c r="AH299"/>
  <c r="AI299"/>
  <c r="AJ299"/>
  <c r="AK299"/>
  <c r="AL299"/>
  <c r="AM299"/>
  <c r="Z300"/>
  <c r="AA300"/>
  <c r="AB300"/>
  <c r="AC300"/>
  <c r="AD300"/>
  <c r="AE300"/>
  <c r="AF300"/>
  <c r="AG300"/>
  <c r="AH300"/>
  <c r="AI300"/>
  <c r="AJ300"/>
  <c r="AK300"/>
  <c r="AL300"/>
  <c r="AM300"/>
  <c r="Z302"/>
  <c r="AA302"/>
  <c r="AB302"/>
  <c r="AC302"/>
  <c r="AD302"/>
  <c r="AE302"/>
  <c r="AF302"/>
  <c r="AG302"/>
  <c r="AH302"/>
  <c r="AI302"/>
  <c r="AJ302"/>
  <c r="AK302"/>
  <c r="AL302"/>
  <c r="AM302"/>
  <c r="Z303"/>
  <c r="AA303"/>
  <c r="AB303"/>
  <c r="AC303"/>
  <c r="AD303"/>
  <c r="AE303"/>
  <c r="AF303"/>
  <c r="AG303"/>
  <c r="AH303"/>
  <c r="AI303"/>
  <c r="AJ303"/>
  <c r="AK303"/>
  <c r="AL303"/>
  <c r="AM303"/>
  <c r="Z305"/>
  <c r="AA305"/>
  <c r="AB305"/>
  <c r="AC305"/>
  <c r="AD305"/>
  <c r="AE305"/>
  <c r="AF305"/>
  <c r="AG305"/>
  <c r="AH305"/>
  <c r="AI305"/>
  <c r="AJ305"/>
  <c r="AK305"/>
  <c r="AL305"/>
  <c r="AM305"/>
  <c r="Z306"/>
  <c r="AA306"/>
  <c r="AB306"/>
  <c r="AC306"/>
  <c r="AD306"/>
  <c r="AE306"/>
  <c r="AF306"/>
  <c r="AG306"/>
  <c r="AH306"/>
  <c r="AI306"/>
  <c r="AJ306"/>
  <c r="AK306"/>
  <c r="AL306"/>
  <c r="AM306"/>
  <c r="Z308"/>
  <c r="AA308"/>
  <c r="AB308"/>
  <c r="AC308"/>
  <c r="AD308"/>
  <c r="AE308"/>
  <c r="AF308"/>
  <c r="AG308"/>
  <c r="AH308"/>
  <c r="AI308"/>
  <c r="AJ308"/>
  <c r="AK308"/>
  <c r="AL308"/>
  <c r="AM308"/>
  <c r="Z309"/>
  <c r="AA309"/>
  <c r="AB309"/>
  <c r="AC309"/>
  <c r="AD309"/>
  <c r="AE309"/>
  <c r="AF309"/>
  <c r="AG309"/>
  <c r="AH309"/>
  <c r="AI309"/>
  <c r="AJ309"/>
  <c r="AK309"/>
  <c r="AL309"/>
  <c r="AM309"/>
  <c r="Z311"/>
  <c r="AA311"/>
  <c r="AB311"/>
  <c r="AC311"/>
  <c r="AD311"/>
  <c r="AE311"/>
  <c r="AF311"/>
  <c r="AG311"/>
  <c r="AH311"/>
  <c r="AI311"/>
  <c r="AJ311"/>
  <c r="AK311"/>
  <c r="AL311"/>
  <c r="AM311"/>
  <c r="Z312"/>
  <c r="AA312"/>
  <c r="AB312"/>
  <c r="AC312"/>
  <c r="AD312"/>
  <c r="AE312"/>
  <c r="AF312"/>
  <c r="AG312"/>
  <c r="AH312"/>
  <c r="AI312"/>
  <c r="AJ312"/>
  <c r="AK312"/>
  <c r="AL312"/>
  <c r="AM312"/>
  <c r="Z314"/>
  <c r="AA314"/>
  <c r="AB314"/>
  <c r="AC314"/>
  <c r="AD314"/>
  <c r="AE314"/>
  <c r="AF314"/>
  <c r="AG314"/>
  <c r="AH314"/>
  <c r="AI314"/>
  <c r="AJ314"/>
  <c r="AK314"/>
  <c r="AL314"/>
  <c r="AM314"/>
  <c r="Z315"/>
  <c r="AA315"/>
  <c r="AB315"/>
  <c r="AC315"/>
  <c r="AD315"/>
  <c r="AE315"/>
  <c r="AF315"/>
  <c r="AG315"/>
  <c r="AH315"/>
  <c r="AI315"/>
  <c r="AJ315"/>
  <c r="AK315"/>
  <c r="AL315"/>
  <c r="AM315"/>
  <c r="Z317"/>
  <c r="AA317"/>
  <c r="AB317"/>
  <c r="AC317"/>
  <c r="AD317"/>
  <c r="AE317"/>
  <c r="AF317"/>
  <c r="AG317"/>
  <c r="AH317"/>
  <c r="AI317"/>
  <c r="AJ317"/>
  <c r="AK317"/>
  <c r="AL317"/>
  <c r="AM317"/>
  <c r="Z318"/>
  <c r="AA318"/>
  <c r="AB318"/>
  <c r="AC318"/>
  <c r="AD318"/>
  <c r="AE318"/>
  <c r="AF318"/>
  <c r="AG318"/>
  <c r="AH318"/>
  <c r="AI318"/>
  <c r="AJ318"/>
  <c r="AK318"/>
  <c r="AL318"/>
  <c r="AM318"/>
  <c r="Z320"/>
  <c r="AA320"/>
  <c r="AB320"/>
  <c r="AC320"/>
  <c r="AD320"/>
  <c r="AE320"/>
  <c r="AF320"/>
  <c r="AG320"/>
  <c r="AH320"/>
  <c r="AI320"/>
  <c r="AJ320"/>
  <c r="AK320"/>
  <c r="AL320"/>
  <c r="AM320"/>
  <c r="Z321"/>
  <c r="AA321"/>
  <c r="AB321"/>
  <c r="AC321"/>
  <c r="AD321"/>
  <c r="AE321"/>
  <c r="AF321"/>
  <c r="AG321"/>
  <c r="AH321"/>
  <c r="AI321"/>
  <c r="AJ321"/>
  <c r="AK321"/>
  <c r="AL321"/>
  <c r="AM321"/>
  <c r="Z323"/>
  <c r="AA323"/>
  <c r="AB323"/>
  <c r="AC323"/>
  <c r="AD323"/>
  <c r="AE323"/>
  <c r="AF323"/>
  <c r="AG323"/>
  <c r="AH323"/>
  <c r="AI323"/>
  <c r="AJ323"/>
  <c r="AK323"/>
  <c r="AL323"/>
  <c r="AM323"/>
  <c r="Z324"/>
  <c r="AA324"/>
  <c r="AB324"/>
  <c r="AC324"/>
  <c r="AD324"/>
  <c r="AE324"/>
  <c r="AF324"/>
  <c r="AG324"/>
  <c r="AH324"/>
  <c r="AI324"/>
  <c r="AJ324"/>
  <c r="AK324"/>
  <c r="AL324"/>
  <c r="AM324"/>
  <c r="Z326"/>
  <c r="AA326"/>
  <c r="AB326"/>
  <c r="AC326"/>
  <c r="AD326"/>
  <c r="AE326"/>
  <c r="AF326"/>
  <c r="AG326"/>
  <c r="AH326"/>
  <c r="AI326"/>
  <c r="AJ326"/>
  <c r="AK326"/>
  <c r="AL326"/>
  <c r="AM326"/>
  <c r="Z327"/>
  <c r="AA327"/>
  <c r="AB327"/>
  <c r="AC327"/>
  <c r="AD327"/>
  <c r="AE327"/>
  <c r="AF327"/>
  <c r="AG327"/>
  <c r="AH327"/>
  <c r="AI327"/>
  <c r="AJ327"/>
  <c r="AK327"/>
  <c r="AL327"/>
  <c r="AM327"/>
  <c r="Z329"/>
  <c r="AA329"/>
  <c r="AB329"/>
  <c r="AC329"/>
  <c r="AD329"/>
  <c r="AE329"/>
  <c r="AF329"/>
  <c r="AG329"/>
  <c r="AH329"/>
  <c r="AI329"/>
  <c r="AJ329"/>
  <c r="AK329"/>
  <c r="AL329"/>
  <c r="AM329"/>
  <c r="Z330"/>
  <c r="AA330"/>
  <c r="AB330"/>
  <c r="AC330"/>
  <c r="AD330"/>
  <c r="AE330"/>
  <c r="AF330"/>
  <c r="AG330"/>
  <c r="AH330"/>
  <c r="AI330"/>
  <c r="AJ330"/>
  <c r="AK330"/>
  <c r="AL330"/>
  <c r="AM330"/>
  <c r="Z332"/>
  <c r="AA332"/>
  <c r="AB332"/>
  <c r="AC332"/>
  <c r="AD332"/>
  <c r="AE332"/>
  <c r="AF332"/>
  <c r="AG332"/>
  <c r="AH332"/>
  <c r="AI332"/>
  <c r="AJ332"/>
  <c r="AK332"/>
  <c r="AL332"/>
  <c r="AM332"/>
  <c r="Z333"/>
  <c r="AA333"/>
  <c r="AB333"/>
  <c r="AC333"/>
  <c r="AD333"/>
  <c r="AE333"/>
  <c r="AF333"/>
  <c r="AG333"/>
  <c r="AH333"/>
  <c r="AI333"/>
  <c r="AJ333"/>
  <c r="AK333"/>
  <c r="AL333"/>
  <c r="AM333"/>
  <c r="Z335"/>
  <c r="AA335"/>
  <c r="AB335"/>
  <c r="AC335"/>
  <c r="AD335"/>
  <c r="AE335"/>
  <c r="AF335"/>
  <c r="AG335"/>
  <c r="AH335"/>
  <c r="AI335"/>
  <c r="AJ335"/>
  <c r="AK335"/>
  <c r="AL335"/>
  <c r="AM335"/>
  <c r="Z336"/>
  <c r="AA336"/>
  <c r="AB336"/>
  <c r="AC336"/>
  <c r="AD336"/>
  <c r="AE336"/>
  <c r="AF336"/>
  <c r="AG336"/>
  <c r="AH336"/>
  <c r="AI336"/>
  <c r="AJ336"/>
  <c r="AK336"/>
  <c r="AL336"/>
  <c r="AM336"/>
  <c r="Z338"/>
  <c r="AA338"/>
  <c r="AB338"/>
  <c r="AC338"/>
  <c r="AD338"/>
  <c r="AE338"/>
  <c r="AF338"/>
  <c r="AG338"/>
  <c r="AH338"/>
  <c r="AI338"/>
  <c r="AJ338"/>
  <c r="AK338"/>
  <c r="AL338"/>
  <c r="AM338"/>
  <c r="Z339"/>
  <c r="AA339"/>
  <c r="AB339"/>
  <c r="AC339"/>
  <c r="AD339"/>
  <c r="AE339"/>
  <c r="AF339"/>
  <c r="AG339"/>
  <c r="AH339"/>
  <c r="AI339"/>
  <c r="AJ339"/>
  <c r="AK339"/>
  <c r="AL339"/>
  <c r="AM339"/>
  <c r="Z341"/>
  <c r="AA341"/>
  <c r="AB341"/>
  <c r="AC341"/>
  <c r="AD341"/>
  <c r="AE341"/>
  <c r="AF341"/>
  <c r="AG341"/>
  <c r="AH341"/>
  <c r="AI341"/>
  <c r="AJ341"/>
  <c r="AK341"/>
  <c r="AL341"/>
  <c r="AM341"/>
  <c r="Z342"/>
  <c r="AA342"/>
  <c r="AB342"/>
  <c r="AC342"/>
  <c r="AD342"/>
  <c r="AE342"/>
  <c r="AF342"/>
  <c r="AG342"/>
  <c r="AH342"/>
  <c r="AI342"/>
  <c r="AJ342"/>
  <c r="AK342"/>
  <c r="AL342"/>
  <c r="AM342"/>
  <c r="Z344"/>
  <c r="AA344"/>
  <c r="AB344"/>
  <c r="AC344"/>
  <c r="AD344"/>
  <c r="AE344"/>
  <c r="AF344"/>
  <c r="AG344"/>
  <c r="AH344"/>
  <c r="AI344"/>
  <c r="AJ344"/>
  <c r="AK344"/>
  <c r="AL344"/>
  <c r="AM344"/>
  <c r="Z345"/>
  <c r="AA345"/>
  <c r="AB345"/>
  <c r="AC345"/>
  <c r="AD345"/>
  <c r="AE345"/>
  <c r="AF345"/>
  <c r="AG345"/>
  <c r="AH345"/>
  <c r="AI345"/>
  <c r="AJ345"/>
  <c r="AK345"/>
  <c r="AL345"/>
  <c r="AM345"/>
  <c r="Z347"/>
  <c r="AA347"/>
  <c r="AB347"/>
  <c r="AC347"/>
  <c r="AD347"/>
  <c r="AE347"/>
  <c r="AF347"/>
  <c r="AG347"/>
  <c r="AH347"/>
  <c r="AI347"/>
  <c r="AJ347"/>
  <c r="AK347"/>
  <c r="AL347"/>
  <c r="AM347"/>
  <c r="Z348"/>
  <c r="AA348"/>
  <c r="AB348"/>
  <c r="AC348"/>
  <c r="AD348"/>
  <c r="AE348"/>
  <c r="AF348"/>
  <c r="AG348"/>
  <c r="AH348"/>
  <c r="AI348"/>
  <c r="AJ348"/>
  <c r="AK348"/>
  <c r="AL348"/>
  <c r="AM348"/>
  <c r="Z350"/>
  <c r="AA350"/>
  <c r="AB350"/>
  <c r="AC350"/>
  <c r="AD350"/>
  <c r="AE350"/>
  <c r="AF350"/>
  <c r="AG350"/>
  <c r="AH350"/>
  <c r="AI350"/>
  <c r="AJ350"/>
  <c r="AK350"/>
  <c r="AL350"/>
  <c r="AM350"/>
  <c r="Z351"/>
  <c r="AA351"/>
  <c r="AB351"/>
  <c r="AC351"/>
  <c r="AD351"/>
  <c r="AE351"/>
  <c r="AF351"/>
  <c r="AG351"/>
  <c r="AH351"/>
  <c r="AI351"/>
  <c r="AJ351"/>
  <c r="AK351"/>
  <c r="AL351"/>
  <c r="AM351"/>
  <c r="Z353"/>
  <c r="AA353"/>
  <c r="AB353"/>
  <c r="AC353"/>
  <c r="AD353"/>
  <c r="AE353"/>
  <c r="AF353"/>
  <c r="AG353"/>
  <c r="AH353"/>
  <c r="AI353"/>
  <c r="AJ353"/>
  <c r="AK353"/>
  <c r="AL353"/>
  <c r="AM353"/>
  <c r="Z354"/>
  <c r="AA354"/>
  <c r="AB354"/>
  <c r="AC354"/>
  <c r="AD354"/>
  <c r="AE354"/>
  <c r="AF354"/>
  <c r="AG354"/>
  <c r="AH354"/>
  <c r="AI354"/>
  <c r="AJ354"/>
  <c r="AK354"/>
  <c r="AL354"/>
  <c r="AM354"/>
  <c r="Z356"/>
  <c r="AA356"/>
  <c r="AB356"/>
  <c r="AC356"/>
  <c r="AD356"/>
  <c r="AE356"/>
  <c r="AF356"/>
  <c r="AG356"/>
  <c r="AH356"/>
  <c r="AI356"/>
  <c r="AJ356"/>
  <c r="AK356"/>
  <c r="AL356"/>
  <c r="AM356"/>
  <c r="Z357"/>
  <c r="AA357"/>
  <c r="AB357"/>
  <c r="AC357"/>
  <c r="AD357"/>
  <c r="AE357"/>
  <c r="AF357"/>
  <c r="AG357"/>
  <c r="AH357"/>
  <c r="AI357"/>
  <c r="AJ357"/>
  <c r="AK357"/>
  <c r="AL357"/>
  <c r="AM357"/>
  <c r="Z359"/>
  <c r="AA359"/>
  <c r="AB359"/>
  <c r="AC359"/>
  <c r="AD359"/>
  <c r="AE359"/>
  <c r="AF359"/>
  <c r="AG359"/>
  <c r="AH359"/>
  <c r="AI359"/>
  <c r="AJ359"/>
  <c r="AK359"/>
  <c r="AL359"/>
  <c r="AM359"/>
  <c r="Z360"/>
  <c r="AA360"/>
  <c r="AB360"/>
  <c r="AC360"/>
  <c r="AD360"/>
  <c r="AE360"/>
  <c r="AF360"/>
  <c r="AG360"/>
  <c r="AH360"/>
  <c r="AI360"/>
  <c r="AJ360"/>
  <c r="AK360"/>
  <c r="AL360"/>
  <c r="AM360"/>
  <c r="Z362"/>
  <c r="AA362"/>
  <c r="AB362"/>
  <c r="AC362"/>
  <c r="AD362"/>
  <c r="AE362"/>
  <c r="AF362"/>
  <c r="AG362"/>
  <c r="AH362"/>
  <c r="AI362"/>
  <c r="AJ362"/>
  <c r="AK362"/>
  <c r="AL362"/>
  <c r="AM362"/>
  <c r="Z363"/>
  <c r="AA363"/>
  <c r="AB363"/>
  <c r="AC363"/>
  <c r="AD363"/>
  <c r="AE363"/>
  <c r="AF363"/>
  <c r="AG363"/>
  <c r="AH363"/>
  <c r="AI363"/>
  <c r="AJ363"/>
  <c r="AK363"/>
  <c r="AL363"/>
  <c r="AM363"/>
  <c r="Z365"/>
  <c r="AA365"/>
  <c r="AB365"/>
  <c r="AC365"/>
  <c r="AD365"/>
  <c r="AE365"/>
  <c r="AF365"/>
  <c r="AG365"/>
  <c r="AH365"/>
  <c r="AI365"/>
  <c r="AJ365"/>
  <c r="AK365"/>
  <c r="AL365"/>
  <c r="AM365"/>
  <c r="Z366"/>
  <c r="AA366"/>
  <c r="AB366"/>
  <c r="AC366"/>
  <c r="AD366"/>
  <c r="AE366"/>
  <c r="AF366"/>
  <c r="AG366"/>
  <c r="AH366"/>
  <c r="AI366"/>
  <c r="AJ366"/>
  <c r="AK366"/>
  <c r="AL366"/>
  <c r="AM366"/>
  <c r="Z368"/>
  <c r="AA368"/>
  <c r="AB368"/>
  <c r="AC368"/>
  <c r="AD368"/>
  <c r="AE368"/>
  <c r="AF368"/>
  <c r="AG368"/>
  <c r="AH368"/>
  <c r="AI368"/>
  <c r="AJ368"/>
  <c r="AK368"/>
  <c r="AL368"/>
  <c r="AM368"/>
  <c r="Z369"/>
  <c r="AA369"/>
  <c r="AB369"/>
  <c r="AC369"/>
  <c r="AD369"/>
  <c r="AE369"/>
  <c r="AF369"/>
  <c r="AG369"/>
  <c r="AH369"/>
  <c r="AI369"/>
  <c r="AJ369"/>
  <c r="AK369"/>
  <c r="AL369"/>
  <c r="AM369"/>
  <c r="Z371"/>
  <c r="AA371"/>
  <c r="AB371"/>
  <c r="AC371"/>
  <c r="AD371"/>
  <c r="AE371"/>
  <c r="AF371"/>
  <c r="AG371"/>
  <c r="AH371"/>
  <c r="AI371"/>
  <c r="AJ371"/>
  <c r="AK371"/>
  <c r="AL371"/>
  <c r="AM371"/>
  <c r="Z372"/>
  <c r="AA372"/>
  <c r="AB372"/>
  <c r="AC372"/>
  <c r="AD372"/>
  <c r="AE372"/>
  <c r="AF372"/>
  <c r="AG372"/>
  <c r="AH372"/>
  <c r="AI372"/>
  <c r="AJ372"/>
  <c r="AK372"/>
  <c r="AL372"/>
  <c r="AM372"/>
  <c r="Z374"/>
  <c r="AA374"/>
  <c r="AB374"/>
  <c r="AC374"/>
  <c r="AD374"/>
  <c r="AE374"/>
  <c r="AF374"/>
  <c r="AG374"/>
  <c r="AH374"/>
  <c r="AI374"/>
  <c r="AJ374"/>
  <c r="AK374"/>
  <c r="AL374"/>
  <c r="AM374"/>
  <c r="Z375"/>
  <c r="AA375"/>
  <c r="AB375"/>
  <c r="AC375"/>
  <c r="AD375"/>
  <c r="AE375"/>
  <c r="AF375"/>
  <c r="AG375"/>
  <c r="AH375"/>
  <c r="AI375"/>
  <c r="AJ375"/>
  <c r="AK375"/>
  <c r="AL375"/>
  <c r="AM375"/>
  <c r="Z377"/>
  <c r="AA377"/>
  <c r="AB377"/>
  <c r="AC377"/>
  <c r="AD377"/>
  <c r="AE377"/>
  <c r="AF377"/>
  <c r="AG377"/>
  <c r="AH377"/>
  <c r="AI377"/>
  <c r="AJ377"/>
  <c r="AK377"/>
  <c r="AL377"/>
  <c r="AM377"/>
  <c r="Z378"/>
  <c r="AA378"/>
  <c r="AB378"/>
  <c r="AC378"/>
  <c r="AD378"/>
  <c r="AE378"/>
  <c r="AF378"/>
  <c r="AG378"/>
  <c r="AH378"/>
  <c r="AI378"/>
  <c r="AJ378"/>
  <c r="AK378"/>
  <c r="AL378"/>
  <c r="AM378"/>
  <c r="Z380"/>
  <c r="AA380"/>
  <c r="AB380"/>
  <c r="AC380"/>
  <c r="AD380"/>
  <c r="AE380"/>
  <c r="AF380"/>
  <c r="AG380"/>
  <c r="AH380"/>
  <c r="AI380"/>
  <c r="AJ380"/>
  <c r="AK380"/>
  <c r="AL380"/>
  <c r="AM380"/>
  <c r="Z381"/>
  <c r="AA381"/>
  <c r="AB381"/>
  <c r="AC381"/>
  <c r="AD381"/>
  <c r="AE381"/>
  <c r="AF381"/>
  <c r="AG381"/>
  <c r="AH381"/>
  <c r="AI381"/>
  <c r="AJ381"/>
  <c r="AK381"/>
  <c r="AL381"/>
  <c r="AM381"/>
  <c r="Z383"/>
  <c r="AA383"/>
  <c r="AB383"/>
  <c r="AC383"/>
  <c r="AD383"/>
  <c r="AE383"/>
  <c r="AF383"/>
  <c r="AG383"/>
  <c r="AH383"/>
  <c r="AI383"/>
  <c r="AJ383"/>
  <c r="AK383"/>
  <c r="AL383"/>
  <c r="AM383"/>
  <c r="Z384"/>
  <c r="AA384"/>
  <c r="AB384"/>
  <c r="AC384"/>
  <c r="AD384"/>
  <c r="AE384"/>
  <c r="AF384"/>
  <c r="AG384"/>
  <c r="AH384"/>
  <c r="AI384"/>
  <c r="AJ384"/>
  <c r="AK384"/>
  <c r="AL384"/>
  <c r="AM384"/>
  <c r="Z386"/>
  <c r="AA386"/>
  <c r="AB386"/>
  <c r="AC386"/>
  <c r="AD386"/>
  <c r="AE386"/>
  <c r="AF386"/>
  <c r="AG386"/>
  <c r="AH386"/>
  <c r="AI386"/>
  <c r="AJ386"/>
  <c r="AK386"/>
  <c r="AL386"/>
  <c r="AM386"/>
  <c r="Z387"/>
  <c r="AA387"/>
  <c r="AB387"/>
  <c r="AC387"/>
  <c r="AD387"/>
  <c r="AE387"/>
  <c r="AF387"/>
  <c r="AG387"/>
  <c r="AH387"/>
  <c r="AI387"/>
  <c r="AJ387"/>
  <c r="AK387"/>
  <c r="AL387"/>
  <c r="AM387"/>
  <c r="Z389"/>
  <c r="AA389"/>
  <c r="AB389"/>
  <c r="AC389"/>
  <c r="AD389"/>
  <c r="AE389"/>
  <c r="AF389"/>
  <c r="AG389"/>
  <c r="AH389"/>
  <c r="AI389"/>
  <c r="AJ389"/>
  <c r="AK389"/>
  <c r="AL389"/>
  <c r="AM389"/>
  <c r="Z390"/>
  <c r="AA390"/>
  <c r="AB390"/>
  <c r="AC390"/>
  <c r="AD390"/>
  <c r="AE390"/>
  <c r="AF390"/>
  <c r="AG390"/>
  <c r="AH390"/>
  <c r="AI390"/>
  <c r="AJ390"/>
  <c r="AK390"/>
  <c r="AL390"/>
  <c r="AM390"/>
  <c r="Z392"/>
  <c r="AA392"/>
  <c r="AB392"/>
  <c r="AC392"/>
  <c r="AD392"/>
  <c r="AE392"/>
  <c r="AF392"/>
  <c r="AG392"/>
  <c r="AH392"/>
  <c r="AI392"/>
  <c r="AJ392"/>
  <c r="AK392"/>
  <c r="AL392"/>
  <c r="AM392"/>
  <c r="Z393"/>
  <c r="AA393"/>
  <c r="AB393"/>
  <c r="AC393"/>
  <c r="AD393"/>
  <c r="AE393"/>
  <c r="AF393"/>
  <c r="AG393"/>
  <c r="AH393"/>
  <c r="AI393"/>
  <c r="AJ393"/>
  <c r="AK393"/>
  <c r="AL393"/>
  <c r="AM393"/>
  <c r="Z395"/>
  <c r="AA395"/>
  <c r="AB395"/>
  <c r="AC395"/>
  <c r="AD395"/>
  <c r="AE395"/>
  <c r="AF395"/>
  <c r="AG395"/>
  <c r="AH395"/>
  <c r="AI395"/>
  <c r="AJ395"/>
  <c r="AK395"/>
  <c r="AL395"/>
  <c r="AM395"/>
  <c r="Z396"/>
  <c r="AA396"/>
  <c r="AB396"/>
  <c r="AC396"/>
  <c r="AD396"/>
  <c r="AE396"/>
  <c r="AF396"/>
  <c r="AG396"/>
  <c r="AH396"/>
  <c r="AI396"/>
  <c r="AJ396"/>
  <c r="AK396"/>
  <c r="AL396"/>
  <c r="AM396"/>
  <c r="Z398"/>
  <c r="AA398"/>
  <c r="AB398"/>
  <c r="AC398"/>
  <c r="AD398"/>
  <c r="AE398"/>
  <c r="AF398"/>
  <c r="AG398"/>
  <c r="AH398"/>
  <c r="AI398"/>
  <c r="AJ398"/>
  <c r="AK398"/>
  <c r="AL398"/>
  <c r="AM398"/>
  <c r="Z399"/>
  <c r="AA399"/>
  <c r="AB399"/>
  <c r="AC399"/>
  <c r="AD399"/>
  <c r="AE399"/>
  <c r="AF399"/>
  <c r="AG399"/>
  <c r="AH399"/>
  <c r="AI399"/>
  <c r="AJ399"/>
  <c r="AK399"/>
  <c r="AL399"/>
  <c r="AM399"/>
  <c r="Z401"/>
  <c r="AA401"/>
  <c r="AB401"/>
  <c r="AC401"/>
  <c r="AD401"/>
  <c r="AE401"/>
  <c r="AF401"/>
  <c r="AG401"/>
  <c r="AH401"/>
  <c r="AI401"/>
  <c r="AJ401"/>
  <c r="AK401"/>
  <c r="AL401"/>
  <c r="AM401"/>
  <c r="Z402"/>
  <c r="AA402"/>
  <c r="AB402"/>
  <c r="AC402"/>
  <c r="AD402"/>
  <c r="AE402"/>
  <c r="AF402"/>
  <c r="AG402"/>
  <c r="AH402"/>
  <c r="AI402"/>
  <c r="AJ402"/>
  <c r="AK402"/>
  <c r="AL402"/>
  <c r="AM402"/>
  <c r="Z404"/>
  <c r="AA404"/>
  <c r="AB404"/>
  <c r="AC404"/>
  <c r="AD404"/>
  <c r="AE404"/>
  <c r="AF404"/>
  <c r="AG404"/>
  <c r="AH404"/>
  <c r="AI404"/>
  <c r="AJ404"/>
  <c r="AK404"/>
  <c r="AL404"/>
  <c r="AM404"/>
  <c r="Z405"/>
  <c r="AA405"/>
  <c r="AB405"/>
  <c r="AC405"/>
  <c r="AD405"/>
  <c r="AE405"/>
  <c r="AF405"/>
  <c r="AG405"/>
  <c r="AH405"/>
  <c r="AI405"/>
  <c r="AJ405"/>
  <c r="AK405"/>
  <c r="AL405"/>
  <c r="AM405"/>
  <c r="Z407"/>
  <c r="AA407"/>
  <c r="AB407"/>
  <c r="AC407"/>
  <c r="AD407"/>
  <c r="AE407"/>
  <c r="AF407"/>
  <c r="AG407"/>
  <c r="AH407"/>
  <c r="AI407"/>
  <c r="AJ407"/>
  <c r="AK407"/>
  <c r="AL407"/>
  <c r="AM407"/>
  <c r="Z408"/>
  <c r="AA408"/>
  <c r="AB408"/>
  <c r="AC408"/>
  <c r="AD408"/>
  <c r="AE408"/>
  <c r="AF408"/>
  <c r="AG408"/>
  <c r="AH408"/>
  <c r="AI408"/>
  <c r="AJ408"/>
  <c r="AK408"/>
  <c r="AL408"/>
  <c r="AM408"/>
  <c r="Z410"/>
  <c r="AA410"/>
  <c r="AB410"/>
  <c r="AC410"/>
  <c r="AD410"/>
  <c r="AE410"/>
  <c r="AF410"/>
  <c r="AG410"/>
  <c r="AH410"/>
  <c r="AI410"/>
  <c r="AJ410"/>
  <c r="AK410"/>
  <c r="AL410"/>
  <c r="AM410"/>
  <c r="Z411"/>
  <c r="AA411"/>
  <c r="AB411"/>
  <c r="AC411"/>
  <c r="AD411"/>
  <c r="AE411"/>
  <c r="AF411"/>
  <c r="AG411"/>
  <c r="AH411"/>
  <c r="AI411"/>
  <c r="AJ411"/>
  <c r="AK411"/>
  <c r="AL411"/>
  <c r="AM411"/>
  <c r="Z413"/>
  <c r="AA413"/>
  <c r="AB413"/>
  <c r="AC413"/>
  <c r="AD413"/>
  <c r="AE413"/>
  <c r="AF413"/>
  <c r="AG413"/>
  <c r="AH413"/>
  <c r="AI413"/>
  <c r="AJ413"/>
  <c r="AK413"/>
  <c r="AL413"/>
  <c r="AM413"/>
  <c r="Z414"/>
  <c r="AA414"/>
  <c r="AB414"/>
  <c r="AC414"/>
  <c r="AD414"/>
  <c r="AE414"/>
  <c r="AF414"/>
  <c r="AG414"/>
  <c r="AH414"/>
  <c r="AI414"/>
  <c r="AJ414"/>
  <c r="AK414"/>
  <c r="AL414"/>
  <c r="AM414"/>
  <c r="Z416"/>
  <c r="AA416"/>
  <c r="AB416"/>
  <c r="AC416"/>
  <c r="AD416"/>
  <c r="AE416"/>
  <c r="AF416"/>
  <c r="AG416"/>
  <c r="AH416"/>
  <c r="AI416"/>
  <c r="AJ416"/>
  <c r="AK416"/>
  <c r="AL416"/>
  <c r="AM416"/>
  <c r="Z417"/>
  <c r="AA417"/>
  <c r="AB417"/>
  <c r="AC417"/>
  <c r="AD417"/>
  <c r="AE417"/>
  <c r="AF417"/>
  <c r="AG417"/>
  <c r="AH417"/>
  <c r="AI417"/>
  <c r="AJ417"/>
  <c r="AK417"/>
  <c r="AL417"/>
  <c r="AM417"/>
  <c r="Z419"/>
  <c r="AA419"/>
  <c r="AB419"/>
  <c r="AC419"/>
  <c r="AD419"/>
  <c r="AE419"/>
  <c r="AF419"/>
  <c r="AG419"/>
  <c r="AH419"/>
  <c r="AI419"/>
  <c r="AJ419"/>
  <c r="AK419"/>
  <c r="AL419"/>
  <c r="AM419"/>
  <c r="Z420"/>
  <c r="AA420"/>
  <c r="AB420"/>
  <c r="AC420"/>
  <c r="AD420"/>
  <c r="AE420"/>
  <c r="AF420"/>
  <c r="AG420"/>
  <c r="AH420"/>
  <c r="AI420"/>
  <c r="AJ420"/>
  <c r="AK420"/>
  <c r="AL420"/>
  <c r="AM420"/>
  <c r="Z422"/>
  <c r="AA422"/>
  <c r="AB422"/>
  <c r="AC422"/>
  <c r="AD422"/>
  <c r="AE422"/>
  <c r="AF422"/>
  <c r="AG422"/>
  <c r="AH422"/>
  <c r="AI422"/>
  <c r="AJ422"/>
  <c r="AK422"/>
  <c r="AL422"/>
  <c r="AM422"/>
  <c r="Z423"/>
  <c r="AA423"/>
  <c r="AB423"/>
  <c r="AC423"/>
  <c r="AD423"/>
  <c r="AE423"/>
  <c r="AF423"/>
  <c r="AG423"/>
  <c r="AH423"/>
  <c r="AI423"/>
  <c r="AJ423"/>
  <c r="AK423"/>
  <c r="AL423"/>
  <c r="AM423"/>
  <c r="Z425"/>
  <c r="AA425"/>
  <c r="AB425"/>
  <c r="AC425"/>
  <c r="AD425"/>
  <c r="AE425"/>
  <c r="AF425"/>
  <c r="AG425"/>
  <c r="AH425"/>
  <c r="AI425"/>
  <c r="AJ425"/>
  <c r="AK425"/>
  <c r="AL425"/>
  <c r="AM425"/>
  <c r="Z426"/>
  <c r="AA426"/>
  <c r="AB426"/>
  <c r="AC426"/>
  <c r="AD426"/>
  <c r="AE426"/>
  <c r="AF426"/>
  <c r="AG426"/>
  <c r="AH426"/>
  <c r="AI426"/>
  <c r="AJ426"/>
  <c r="AK426"/>
  <c r="AL426"/>
  <c r="AM426"/>
  <c r="Z428"/>
  <c r="AA428"/>
  <c r="AB428"/>
  <c r="AC428"/>
  <c r="AD428"/>
  <c r="AE428"/>
  <c r="AF428"/>
  <c r="AG428"/>
  <c r="AH428"/>
  <c r="AI428"/>
  <c r="AJ428"/>
  <c r="AK428"/>
  <c r="AL428"/>
  <c r="AM428"/>
  <c r="Z429"/>
  <c r="AA429"/>
  <c r="AB429"/>
  <c r="AC429"/>
  <c r="AD429"/>
  <c r="AE429"/>
  <c r="AF429"/>
  <c r="AG429"/>
  <c r="AH429"/>
  <c r="AI429"/>
  <c r="AJ429"/>
  <c r="AK429"/>
  <c r="AL429"/>
  <c r="AM429"/>
  <c r="Z431"/>
  <c r="AA431"/>
  <c r="AB431"/>
  <c r="AC431"/>
  <c r="AD431"/>
  <c r="AE431"/>
  <c r="AF431"/>
  <c r="AG431"/>
  <c r="AH431"/>
  <c r="AI431"/>
  <c r="AJ431"/>
  <c r="AK431"/>
  <c r="AL431"/>
  <c r="AM431"/>
  <c r="Z432"/>
  <c r="AA432"/>
  <c r="AB432"/>
  <c r="AC432"/>
  <c r="AD432"/>
  <c r="AE432"/>
  <c r="AF432"/>
  <c r="AG432"/>
  <c r="AH432"/>
  <c r="AI432"/>
  <c r="AJ432"/>
  <c r="AK432"/>
  <c r="AL432"/>
  <c r="AM432"/>
  <c r="Z434"/>
  <c r="AA434"/>
  <c r="AB434"/>
  <c r="AC434"/>
  <c r="AD434"/>
  <c r="AE434"/>
  <c r="AF434"/>
  <c r="AG434"/>
  <c r="AH434"/>
  <c r="AI434"/>
  <c r="AJ434"/>
  <c r="AK434"/>
  <c r="AL434"/>
  <c r="AM434"/>
  <c r="Z435"/>
  <c r="AA435"/>
  <c r="AB435"/>
  <c r="AC435"/>
  <c r="AD435"/>
  <c r="AE435"/>
  <c r="AF435"/>
  <c r="AG435"/>
  <c r="AH435"/>
  <c r="AI435"/>
  <c r="AJ435"/>
  <c r="AK435"/>
  <c r="AL435"/>
  <c r="AM435"/>
  <c r="Z437"/>
  <c r="AA437"/>
  <c r="AB437"/>
  <c r="AC437"/>
  <c r="AD437"/>
  <c r="AE437"/>
  <c r="AF437"/>
  <c r="AG437"/>
  <c r="AH437"/>
  <c r="AI437"/>
  <c r="AJ437"/>
  <c r="AK437"/>
  <c r="AL437"/>
  <c r="AM437"/>
  <c r="Z438"/>
  <c r="AA438"/>
  <c r="AB438"/>
  <c r="AC438"/>
  <c r="AD438"/>
  <c r="AE438"/>
  <c r="AF438"/>
  <c r="AG438"/>
  <c r="AH438"/>
  <c r="AI438"/>
  <c r="AJ438"/>
  <c r="AK438"/>
  <c r="AL438"/>
  <c r="AM438"/>
  <c r="Z440"/>
  <c r="AA440"/>
  <c r="AB440"/>
  <c r="AC440"/>
  <c r="AD440"/>
  <c r="AE440"/>
  <c r="AF440"/>
  <c r="AG440"/>
  <c r="AH440"/>
  <c r="AI440"/>
  <c r="AJ440"/>
  <c r="AK440"/>
  <c r="AL440"/>
  <c r="AM440"/>
  <c r="Z441"/>
  <c r="AA441"/>
  <c r="AB441"/>
  <c r="AC441"/>
  <c r="AD441"/>
  <c r="AE441"/>
  <c r="AF441"/>
  <c r="AG441"/>
  <c r="AH441"/>
  <c r="AI441"/>
  <c r="AJ441"/>
  <c r="AK441"/>
  <c r="AL441"/>
  <c r="AM441"/>
  <c r="Z443"/>
  <c r="AA443"/>
  <c r="AB443"/>
  <c r="AC443"/>
  <c r="AD443"/>
  <c r="AE443"/>
  <c r="AF443"/>
  <c r="AG443"/>
  <c r="AH443"/>
  <c r="AI443"/>
  <c r="AJ443"/>
  <c r="AK443"/>
  <c r="AL443"/>
  <c r="AM443"/>
  <c r="Z444"/>
  <c r="AA444"/>
  <c r="AB444"/>
  <c r="AC444"/>
  <c r="AD444"/>
  <c r="AE444"/>
  <c r="AF444"/>
  <c r="AG444"/>
  <c r="AH444"/>
  <c r="AI444"/>
  <c r="AJ444"/>
  <c r="AK444"/>
  <c r="AL444"/>
  <c r="AM444"/>
  <c r="Z446"/>
  <c r="AA446"/>
  <c r="AB446"/>
  <c r="AC446"/>
  <c r="AD446"/>
  <c r="AE446"/>
  <c r="AF446"/>
  <c r="AG446"/>
  <c r="AH446"/>
  <c r="AI446"/>
  <c r="AJ446"/>
  <c r="AK446"/>
  <c r="AL446"/>
  <c r="AM446"/>
  <c r="Z447"/>
  <c r="AA447"/>
  <c r="AB447"/>
  <c r="AC447"/>
  <c r="AD447"/>
  <c r="AE447"/>
  <c r="AF447"/>
  <c r="AG447"/>
  <c r="AH447"/>
  <c r="AI447"/>
  <c r="AJ447"/>
  <c r="AK447"/>
  <c r="AL447"/>
  <c r="AM447"/>
  <c r="Z449"/>
  <c r="AA449"/>
  <c r="AB449"/>
  <c r="AC449"/>
  <c r="AD449"/>
  <c r="AE449"/>
  <c r="AF449"/>
  <c r="AG449"/>
  <c r="AH449"/>
  <c r="AI449"/>
  <c r="AJ449"/>
  <c r="AK449"/>
  <c r="AL449"/>
  <c r="AM449"/>
  <c r="Z450"/>
  <c r="AA450"/>
  <c r="AB450"/>
  <c r="AC450"/>
  <c r="AD450"/>
  <c r="AE450"/>
  <c r="AF450"/>
  <c r="AG450"/>
  <c r="AH450"/>
  <c r="AI450"/>
  <c r="AJ450"/>
  <c r="AK450"/>
  <c r="AL450"/>
  <c r="AM450"/>
  <c r="Z452"/>
  <c r="AA452"/>
  <c r="AB452"/>
  <c r="AC452"/>
  <c r="AD452"/>
  <c r="AE452"/>
  <c r="AF452"/>
  <c r="AG452"/>
  <c r="AH452"/>
  <c r="AI452"/>
  <c r="AJ452"/>
  <c r="AK452"/>
  <c r="AL452"/>
  <c r="AM452"/>
  <c r="Z453"/>
  <c r="AA453"/>
  <c r="AB453"/>
  <c r="AC453"/>
  <c r="AD453"/>
  <c r="AE453"/>
  <c r="AF453"/>
  <c r="AG453"/>
  <c r="AH453"/>
  <c r="AI453"/>
  <c r="AJ453"/>
  <c r="AK453"/>
  <c r="AL453"/>
  <c r="AM453"/>
  <c r="Z455"/>
  <c r="AA455"/>
  <c r="AB455"/>
  <c r="AC455"/>
  <c r="AD455"/>
  <c r="AE455"/>
  <c r="AF455"/>
  <c r="AG455"/>
  <c r="AH455"/>
  <c r="AI455"/>
  <c r="AJ455"/>
  <c r="AK455"/>
  <c r="AL455"/>
  <c r="AM455"/>
  <c r="Z456"/>
  <c r="AA456"/>
  <c r="AB456"/>
  <c r="AC456"/>
  <c r="AD456"/>
  <c r="AE456"/>
  <c r="AF456"/>
  <c r="AG456"/>
  <c r="AH456"/>
  <c r="AI456"/>
  <c r="AJ456"/>
  <c r="AK456"/>
  <c r="AL456"/>
  <c r="AM456"/>
  <c r="Z458"/>
  <c r="AA458"/>
  <c r="AB458"/>
  <c r="AC458"/>
  <c r="AD458"/>
  <c r="AE458"/>
  <c r="AF458"/>
  <c r="AG458"/>
  <c r="AH458"/>
  <c r="AI458"/>
  <c r="AJ458"/>
  <c r="AK458"/>
  <c r="AL458"/>
  <c r="AM458"/>
  <c r="Z459"/>
  <c r="AA459"/>
  <c r="AB459"/>
  <c r="AC459"/>
  <c r="AD459"/>
  <c r="AE459"/>
  <c r="AF459"/>
  <c r="AG459"/>
  <c r="AH459"/>
  <c r="AI459"/>
  <c r="AJ459"/>
  <c r="AK459"/>
  <c r="AL459"/>
  <c r="AM459"/>
  <c r="Z461"/>
  <c r="AA461"/>
  <c r="AB461"/>
  <c r="AC461"/>
  <c r="AD461"/>
  <c r="AE461"/>
  <c r="AF461"/>
  <c r="AG461"/>
  <c r="AH461"/>
  <c r="AI461"/>
  <c r="AJ461"/>
  <c r="AK461"/>
  <c r="AL461"/>
  <c r="AM461"/>
  <c r="Z462"/>
  <c r="AA462"/>
  <c r="AB462"/>
  <c r="AC462"/>
  <c r="AD462"/>
  <c r="AE462"/>
  <c r="AF462"/>
  <c r="AG462"/>
  <c r="AH462"/>
  <c r="AI462"/>
  <c r="AJ462"/>
  <c r="AK462"/>
  <c r="AL462"/>
  <c r="AM462"/>
  <c r="Z464"/>
  <c r="AA464"/>
  <c r="AB464"/>
  <c r="AC464"/>
  <c r="AD464"/>
  <c r="AE464"/>
  <c r="AF464"/>
  <c r="AG464"/>
  <c r="AH464"/>
  <c r="AI464"/>
  <c r="AJ464"/>
  <c r="AK464"/>
  <c r="AL464"/>
  <c r="AM464"/>
  <c r="Z465"/>
  <c r="AA465"/>
  <c r="AB465"/>
  <c r="AC465"/>
  <c r="AD465"/>
  <c r="AE465"/>
  <c r="AF465"/>
  <c r="AG465"/>
  <c r="AH465"/>
  <c r="AI465"/>
  <c r="AJ465"/>
  <c r="AK465"/>
  <c r="AL465"/>
  <c r="AM465"/>
  <c r="Z467"/>
  <c r="AA467"/>
  <c r="AB467"/>
  <c r="AC467"/>
  <c r="AD467"/>
  <c r="AE467"/>
  <c r="AF467"/>
  <c r="AG467"/>
  <c r="AH467"/>
  <c r="AI467"/>
  <c r="AJ467"/>
  <c r="AK467"/>
  <c r="AL467"/>
  <c r="AM467"/>
  <c r="Z468"/>
  <c r="AA468"/>
  <c r="AB468"/>
  <c r="AC468"/>
  <c r="AD468"/>
  <c r="AE468"/>
  <c r="AF468"/>
  <c r="AG468"/>
  <c r="AH468"/>
  <c r="AI468"/>
  <c r="AJ468"/>
  <c r="AK468"/>
  <c r="AL468"/>
  <c r="AM468"/>
  <c r="Z470"/>
  <c r="AA470"/>
  <c r="AB470"/>
  <c r="AC470"/>
  <c r="AD470"/>
  <c r="AE470"/>
  <c r="AF470"/>
  <c r="AG470"/>
  <c r="AH470"/>
  <c r="AI470"/>
  <c r="AJ470"/>
  <c r="AK470"/>
  <c r="AL470"/>
  <c r="AM470"/>
  <c r="Z471"/>
  <c r="AA471"/>
  <c r="AB471"/>
  <c r="AC471"/>
  <c r="AD471"/>
  <c r="AE471"/>
  <c r="AF471"/>
  <c r="AG471"/>
  <c r="AH471"/>
  <c r="AI471"/>
  <c r="AJ471"/>
  <c r="AK471"/>
  <c r="AL471"/>
  <c r="AM471"/>
  <c r="Z473"/>
  <c r="AA473"/>
  <c r="AB473"/>
  <c r="AC473"/>
  <c r="AD473"/>
  <c r="AE473"/>
  <c r="AF473"/>
  <c r="AG473"/>
  <c r="AH473"/>
  <c r="AI473"/>
  <c r="AJ473"/>
  <c r="AK473"/>
  <c r="AL473"/>
  <c r="AM473"/>
  <c r="Z474"/>
  <c r="AA474"/>
  <c r="AB474"/>
  <c r="AC474"/>
  <c r="AD474"/>
  <c r="AE474"/>
  <c r="AF474"/>
  <c r="AG474"/>
  <c r="AH474"/>
  <c r="AI474"/>
  <c r="AJ474"/>
  <c r="AK474"/>
  <c r="AL474"/>
  <c r="AM474"/>
  <c r="Z476"/>
  <c r="AA476"/>
  <c r="AB476"/>
  <c r="AC476"/>
  <c r="AD476"/>
  <c r="AE476"/>
  <c r="AF476"/>
  <c r="AG476"/>
  <c r="AH476"/>
  <c r="AI476"/>
  <c r="AJ476"/>
  <c r="AK476"/>
  <c r="AL476"/>
  <c r="AM476"/>
  <c r="Z477"/>
  <c r="AA477"/>
  <c r="AB477"/>
  <c r="AC477"/>
  <c r="AD477"/>
  <c r="AE477"/>
  <c r="AF477"/>
  <c r="AG477"/>
  <c r="AH477"/>
  <c r="AI477"/>
  <c r="AJ477"/>
  <c r="AK477"/>
  <c r="AL477"/>
  <c r="AM477"/>
  <c r="Z479"/>
  <c r="AA479"/>
  <c r="AB479"/>
  <c r="AC479"/>
  <c r="AD479"/>
  <c r="AE479"/>
  <c r="AF479"/>
  <c r="AG479"/>
  <c r="AH479"/>
  <c r="AI479"/>
  <c r="AJ479"/>
  <c r="AK479"/>
  <c r="AL479"/>
  <c r="AM479"/>
  <c r="Z480"/>
  <c r="AA480"/>
  <c r="AB480"/>
  <c r="AC480"/>
  <c r="AD480"/>
  <c r="AE480"/>
  <c r="AF480"/>
  <c r="AG480"/>
  <c r="AH480"/>
  <c r="AI480"/>
  <c r="AJ480"/>
  <c r="AK480"/>
  <c r="AL480"/>
  <c r="AM480"/>
  <c r="Z482"/>
  <c r="AA482"/>
  <c r="AB482"/>
  <c r="AC482"/>
  <c r="AD482"/>
  <c r="AE482"/>
  <c r="AF482"/>
  <c r="AG482"/>
  <c r="AH482"/>
  <c r="AI482"/>
  <c r="AJ482"/>
  <c r="AK482"/>
  <c r="AL482"/>
  <c r="AM482"/>
  <c r="Z483"/>
  <c r="AA483"/>
  <c r="AB483"/>
  <c r="AC483"/>
  <c r="AD483"/>
  <c r="AE483"/>
  <c r="AF483"/>
  <c r="AG483"/>
  <c r="AH483"/>
  <c r="AI483"/>
  <c r="AJ483"/>
  <c r="AK483"/>
  <c r="AL483"/>
  <c r="AM483"/>
  <c r="Z485"/>
  <c r="AA485"/>
  <c r="AB485"/>
  <c r="AC485"/>
  <c r="AD485"/>
  <c r="AE485"/>
  <c r="AF485"/>
  <c r="AG485"/>
  <c r="AH485"/>
  <c r="AI485"/>
  <c r="AJ485"/>
  <c r="AK485"/>
  <c r="AL485"/>
  <c r="AM485"/>
  <c r="Z486"/>
  <c r="AA486"/>
  <c r="AB486"/>
  <c r="AC486"/>
  <c r="AD486"/>
  <c r="AE486"/>
  <c r="AF486"/>
  <c r="AG486"/>
  <c r="AH486"/>
  <c r="AI486"/>
  <c r="AJ486"/>
  <c r="AK486"/>
  <c r="AL486"/>
  <c r="AM486"/>
  <c r="Z488"/>
  <c r="AA488"/>
  <c r="AB488"/>
  <c r="AC488"/>
  <c r="AD488"/>
  <c r="AE488"/>
  <c r="AF488"/>
  <c r="AG488"/>
  <c r="AH488"/>
  <c r="AI488"/>
  <c r="AJ488"/>
  <c r="AK488"/>
  <c r="AL488"/>
  <c r="AM488"/>
  <c r="Z489"/>
  <c r="AA489"/>
  <c r="AB489"/>
  <c r="AC489"/>
  <c r="AD489"/>
  <c r="AE489"/>
  <c r="AF489"/>
  <c r="AG489"/>
  <c r="AH489"/>
  <c r="AI489"/>
  <c r="AJ489"/>
  <c r="AK489"/>
  <c r="AL489"/>
  <c r="AM489"/>
  <c r="Z491"/>
  <c r="AA491"/>
  <c r="AB491"/>
  <c r="AC491"/>
  <c r="AD491"/>
  <c r="AE491"/>
  <c r="AF491"/>
  <c r="AG491"/>
  <c r="AH491"/>
  <c r="AI491"/>
  <c r="AJ491"/>
  <c r="AK491"/>
  <c r="AL491"/>
  <c r="AM491"/>
  <c r="Z492"/>
  <c r="AA492"/>
  <c r="AB492"/>
  <c r="AC492"/>
  <c r="AD492"/>
  <c r="AE492"/>
  <c r="AF492"/>
  <c r="AG492"/>
  <c r="AH492"/>
  <c r="AI492"/>
  <c r="AJ492"/>
  <c r="AK492"/>
  <c r="AL492"/>
  <c r="AM492"/>
  <c r="Z494"/>
  <c r="AA494"/>
  <c r="AB494"/>
  <c r="AC494"/>
  <c r="AD494"/>
  <c r="AE494"/>
  <c r="AF494"/>
  <c r="AG494"/>
  <c r="AH494"/>
  <c r="AI494"/>
  <c r="AJ494"/>
  <c r="AK494"/>
  <c r="AL494"/>
  <c r="AM494"/>
  <c r="Z495"/>
  <c r="AA495"/>
  <c r="AB495"/>
  <c r="AC495"/>
  <c r="AD495"/>
  <c r="AE495"/>
  <c r="AF495"/>
  <c r="AG495"/>
  <c r="AH495"/>
  <c r="AI495"/>
  <c r="AJ495"/>
  <c r="AK495"/>
  <c r="AL495"/>
  <c r="AM495"/>
  <c r="Z497"/>
  <c r="AA497"/>
  <c r="AB497"/>
  <c r="AC497"/>
  <c r="AD497"/>
  <c r="AE497"/>
  <c r="AF497"/>
  <c r="AG497"/>
  <c r="AH497"/>
  <c r="AI497"/>
  <c r="AJ497"/>
  <c r="AK497"/>
  <c r="AL497"/>
  <c r="AM497"/>
  <c r="Z498"/>
  <c r="AA498"/>
  <c r="AB498"/>
  <c r="AC498"/>
  <c r="AD498"/>
  <c r="AE498"/>
  <c r="AF498"/>
  <c r="AG498"/>
  <c r="AH498"/>
  <c r="AI498"/>
  <c r="AJ498"/>
  <c r="AK498"/>
  <c r="AL498"/>
  <c r="AM498"/>
  <c r="Z500"/>
  <c r="AA500"/>
  <c r="AB500"/>
  <c r="AC500"/>
  <c r="AD500"/>
  <c r="AE500"/>
  <c r="AF500"/>
  <c r="AG500"/>
  <c r="AH500"/>
  <c r="AI500"/>
  <c r="AJ500"/>
  <c r="AK500"/>
  <c r="AL500"/>
  <c r="AM500"/>
  <c r="Z501"/>
  <c r="AA501"/>
  <c r="AB501"/>
  <c r="AC501"/>
  <c r="AD501"/>
  <c r="AE501"/>
  <c r="AF501"/>
  <c r="AG501"/>
  <c r="AH501"/>
  <c r="AI501"/>
  <c r="AJ501"/>
  <c r="AK501"/>
  <c r="AL501"/>
  <c r="AM501"/>
  <c r="Z503"/>
  <c r="AA503"/>
  <c r="AB503"/>
  <c r="AC503"/>
  <c r="AD503"/>
  <c r="AE503"/>
  <c r="AF503"/>
  <c r="AG503"/>
  <c r="AH503"/>
  <c r="AI503"/>
  <c r="AJ503"/>
  <c r="AK503"/>
  <c r="AL503"/>
  <c r="AM503"/>
  <c r="Z504"/>
  <c r="AA504"/>
  <c r="AB504"/>
  <c r="AC504"/>
  <c r="AD504"/>
  <c r="AE504"/>
  <c r="AF504"/>
  <c r="AG504"/>
  <c r="AH504"/>
  <c r="AI504"/>
  <c r="AJ504"/>
  <c r="AK504"/>
  <c r="AL504"/>
  <c r="AM504"/>
  <c r="Z506"/>
  <c r="AA506"/>
  <c r="AB506"/>
  <c r="AC506"/>
  <c r="AD506"/>
  <c r="AE506"/>
  <c r="AF506"/>
  <c r="AG506"/>
  <c r="AH506"/>
  <c r="AI506"/>
  <c r="AJ506"/>
  <c r="AK506"/>
  <c r="AL506"/>
  <c r="AM506"/>
  <c r="Z507"/>
  <c r="AA507"/>
  <c r="AB507"/>
  <c r="AC507"/>
  <c r="AD507"/>
  <c r="AE507"/>
  <c r="AF507"/>
  <c r="AG507"/>
  <c r="AH507"/>
  <c r="AI507"/>
  <c r="AJ507"/>
  <c r="AK507"/>
  <c r="AL507"/>
  <c r="AM507"/>
  <c r="Z509"/>
  <c r="AA509"/>
  <c r="AB509"/>
  <c r="AC509"/>
  <c r="AD509"/>
  <c r="AE509"/>
  <c r="AF509"/>
  <c r="AG509"/>
  <c r="AH509"/>
  <c r="AI509"/>
  <c r="AJ509"/>
  <c r="AK509"/>
  <c r="AL509"/>
  <c r="AM509"/>
  <c r="Z510"/>
  <c r="AA510"/>
  <c r="AB510"/>
  <c r="AC510"/>
  <c r="AD510"/>
  <c r="AE510"/>
  <c r="AF510"/>
  <c r="AG510"/>
  <c r="AH510"/>
  <c r="AI510"/>
  <c r="AJ510"/>
  <c r="AK510"/>
  <c r="AL510"/>
  <c r="AM510"/>
  <c r="Z512"/>
  <c r="AA512"/>
  <c r="AB512"/>
  <c r="AC512"/>
  <c r="AD512"/>
  <c r="AE512"/>
  <c r="AF512"/>
  <c r="AG512"/>
  <c r="AH512"/>
  <c r="AI512"/>
  <c r="AJ512"/>
  <c r="AK512"/>
  <c r="AL512"/>
  <c r="AM512"/>
  <c r="Z513"/>
  <c r="AA513"/>
  <c r="AB513"/>
  <c r="AC513"/>
  <c r="AD513"/>
  <c r="AE513"/>
  <c r="AF513"/>
  <c r="AG513"/>
  <c r="AH513"/>
  <c r="AI513"/>
  <c r="AJ513"/>
  <c r="AK513"/>
  <c r="AL513"/>
  <c r="AM513"/>
  <c r="Z515"/>
  <c r="AA515"/>
  <c r="AB515"/>
  <c r="AC515"/>
  <c r="AD515"/>
  <c r="AE515"/>
  <c r="AF515"/>
  <c r="AG515"/>
  <c r="AH515"/>
  <c r="AI515"/>
  <c r="AJ515"/>
  <c r="AK515"/>
  <c r="AL515"/>
  <c r="AM515"/>
  <c r="Z516"/>
  <c r="AA516"/>
  <c r="AB516"/>
  <c r="AC516"/>
  <c r="AD516"/>
  <c r="AE516"/>
  <c r="AF516"/>
  <c r="AG516"/>
  <c r="AH516"/>
  <c r="AI516"/>
  <c r="AJ516"/>
  <c r="AK516"/>
  <c r="AL516"/>
  <c r="AM516"/>
  <c r="Z518"/>
  <c r="AA518"/>
  <c r="AB518"/>
  <c r="AC518"/>
  <c r="AD518"/>
  <c r="AE518"/>
  <c r="AF518"/>
  <c r="AG518"/>
  <c r="AH518"/>
  <c r="AI518"/>
  <c r="AJ518"/>
  <c r="AK518"/>
  <c r="AL518"/>
  <c r="AM518"/>
  <c r="Z519"/>
  <c r="AA519"/>
  <c r="AB519"/>
  <c r="AC519"/>
  <c r="AD519"/>
  <c r="AE519"/>
  <c r="AF519"/>
  <c r="AG519"/>
  <c r="AH519"/>
  <c r="AI519"/>
  <c r="AJ519"/>
  <c r="AK519"/>
  <c r="AL519"/>
  <c r="AM519"/>
  <c r="Z521"/>
  <c r="AA521"/>
  <c r="AB521"/>
  <c r="AC521"/>
  <c r="AD521"/>
  <c r="AE521"/>
  <c r="AF521"/>
  <c r="AG521"/>
  <c r="AH521"/>
  <c r="AI521"/>
  <c r="AJ521"/>
  <c r="AK521"/>
  <c r="AL521"/>
  <c r="AM521"/>
  <c r="Z522"/>
  <c r="AA522"/>
  <c r="AB522"/>
  <c r="AC522"/>
  <c r="AD522"/>
  <c r="AE522"/>
  <c r="AF522"/>
  <c r="AG522"/>
  <c r="AH522"/>
  <c r="AI522"/>
  <c r="AJ522"/>
  <c r="AK522"/>
  <c r="AL522"/>
  <c r="AM522"/>
  <c r="Z524"/>
  <c r="AA524"/>
  <c r="AB524"/>
  <c r="AC524"/>
  <c r="AD524"/>
  <c r="AE524"/>
  <c r="AF524"/>
  <c r="AG524"/>
  <c r="AH524"/>
  <c r="AI524"/>
  <c r="AJ524"/>
  <c r="AK524"/>
  <c r="AL524"/>
  <c r="AM524"/>
  <c r="Z525"/>
  <c r="AA525"/>
  <c r="AB525"/>
  <c r="AC525"/>
  <c r="AD525"/>
  <c r="AE525"/>
  <c r="AF525"/>
  <c r="AG525"/>
  <c r="AH525"/>
  <c r="AI525"/>
  <c r="AJ525"/>
  <c r="AK525"/>
  <c r="AL525"/>
  <c r="AM525"/>
  <c r="Z527"/>
  <c r="AA527"/>
  <c r="AB527"/>
  <c r="AC527"/>
  <c r="AD527"/>
  <c r="AE527"/>
  <c r="AF527"/>
  <c r="AG527"/>
  <c r="AH527"/>
  <c r="AI527"/>
  <c r="AJ527"/>
  <c r="AK527"/>
  <c r="AL527"/>
  <c r="AM527"/>
  <c r="Z528"/>
  <c r="AA528"/>
  <c r="AB528"/>
  <c r="AC528"/>
  <c r="AD528"/>
  <c r="AE528"/>
  <c r="AF528"/>
  <c r="AG528"/>
  <c r="AH528"/>
  <c r="AI528"/>
  <c r="AJ528"/>
  <c r="AK528"/>
  <c r="AL528"/>
  <c r="AM528"/>
  <c r="Z530"/>
  <c r="AA530"/>
  <c r="AB530"/>
  <c r="AC530"/>
  <c r="AD530"/>
  <c r="AE530"/>
  <c r="AF530"/>
  <c r="AG530"/>
  <c r="AH530"/>
  <c r="AI530"/>
  <c r="AJ530"/>
  <c r="AK530"/>
  <c r="AL530"/>
  <c r="AM530"/>
  <c r="Z531"/>
  <c r="AA531"/>
  <c r="AB531"/>
  <c r="AC531"/>
  <c r="AD531"/>
  <c r="AE531"/>
  <c r="AF531"/>
  <c r="AG531"/>
  <c r="AH531"/>
  <c r="AI531"/>
  <c r="AJ531"/>
  <c r="AK531"/>
  <c r="AL531"/>
  <c r="AM531"/>
  <c r="Z533"/>
  <c r="AA533"/>
  <c r="AB533"/>
  <c r="AC533"/>
  <c r="AD533"/>
  <c r="AE533"/>
  <c r="AF533"/>
  <c r="AG533"/>
  <c r="AH533"/>
  <c r="AI533"/>
  <c r="AJ533"/>
  <c r="AK533"/>
  <c r="AL533"/>
  <c r="AM533"/>
  <c r="Z534"/>
  <c r="AA534"/>
  <c r="AB534"/>
  <c r="AC534"/>
  <c r="AD534"/>
  <c r="AE534"/>
  <c r="AF534"/>
  <c r="AG534"/>
  <c r="AH534"/>
  <c r="AI534"/>
  <c r="AJ534"/>
  <c r="AK534"/>
  <c r="AL534"/>
  <c r="AM534"/>
  <c r="Z536"/>
  <c r="AA536"/>
  <c r="AB536"/>
  <c r="AC536"/>
  <c r="AD536"/>
  <c r="AE536"/>
  <c r="AF536"/>
  <c r="AG536"/>
  <c r="AH536"/>
  <c r="AI536"/>
  <c r="AJ536"/>
  <c r="AK536"/>
  <c r="AL536"/>
  <c r="AM536"/>
  <c r="Z537"/>
  <c r="AA537"/>
  <c r="AB537"/>
  <c r="AC537"/>
  <c r="AD537"/>
  <c r="AE537"/>
  <c r="AF537"/>
  <c r="AG537"/>
  <c r="AH537"/>
  <c r="AI537"/>
  <c r="AJ537"/>
  <c r="AK537"/>
  <c r="AL537"/>
  <c r="AM537"/>
  <c r="Z539"/>
  <c r="AA539"/>
  <c r="AB539"/>
  <c r="AC539"/>
  <c r="AD539"/>
  <c r="AE539"/>
  <c r="AF539"/>
  <c r="AG539"/>
  <c r="AH539"/>
  <c r="AI539"/>
  <c r="AJ539"/>
  <c r="AK539"/>
  <c r="AL539"/>
  <c r="AM539"/>
  <c r="Z540"/>
  <c r="AA540"/>
  <c r="AB540"/>
  <c r="AC540"/>
  <c r="AD540"/>
  <c r="AE540"/>
  <c r="AF540"/>
  <c r="AG540"/>
  <c r="AH540"/>
  <c r="AI540"/>
  <c r="AJ540"/>
  <c r="AK540"/>
  <c r="AL540"/>
  <c r="AM540"/>
  <c r="Z542"/>
  <c r="AA542"/>
  <c r="AB542"/>
  <c r="AC542"/>
  <c r="AD542"/>
  <c r="AE542"/>
  <c r="AF542"/>
  <c r="AG542"/>
  <c r="AH542"/>
  <c r="AI542"/>
  <c r="AJ542"/>
  <c r="AK542"/>
  <c r="AL542"/>
  <c r="AM542"/>
  <c r="Z543"/>
  <c r="AA543"/>
  <c r="AB543"/>
  <c r="AC543"/>
  <c r="AD543"/>
  <c r="AE543"/>
  <c r="AF543"/>
  <c r="AG543"/>
  <c r="AH543"/>
  <c r="AI543"/>
  <c r="AJ543"/>
  <c r="AK543"/>
  <c r="AL543"/>
  <c r="AM543"/>
  <c r="Z545"/>
  <c r="AA545"/>
  <c r="AB545"/>
  <c r="AC545"/>
  <c r="AD545"/>
  <c r="AE545"/>
  <c r="AF545"/>
  <c r="AG545"/>
  <c r="AH545"/>
  <c r="AI545"/>
  <c r="AJ545"/>
  <c r="AK545"/>
  <c r="AL545"/>
  <c r="AM545"/>
  <c r="Z546"/>
  <c r="AA546"/>
  <c r="AB546"/>
  <c r="AC546"/>
  <c r="AD546"/>
  <c r="AE546"/>
  <c r="AF546"/>
  <c r="AG546"/>
  <c r="AH546"/>
  <c r="AI546"/>
  <c r="AJ546"/>
  <c r="AK546"/>
  <c r="AL546"/>
  <c r="AM546"/>
  <c r="Z548"/>
  <c r="AA548"/>
  <c r="AB548"/>
  <c r="AC548"/>
  <c r="AD548"/>
  <c r="AE548"/>
  <c r="AF548"/>
  <c r="AG548"/>
  <c r="AH548"/>
  <c r="AI548"/>
  <c r="AJ548"/>
  <c r="AK548"/>
  <c r="AL548"/>
  <c r="AM548"/>
  <c r="Z549"/>
  <c r="AA549"/>
  <c r="AB549"/>
  <c r="AC549"/>
  <c r="AD549"/>
  <c r="AE549"/>
  <c r="AF549"/>
  <c r="AG549"/>
  <c r="AH549"/>
  <c r="AI549"/>
  <c r="AJ549"/>
  <c r="AK549"/>
  <c r="AL549"/>
  <c r="AM549"/>
  <c r="Z551"/>
  <c r="AA551"/>
  <c r="AB551"/>
  <c r="AC551"/>
  <c r="AD551"/>
  <c r="AE551"/>
  <c r="AF551"/>
  <c r="AG551"/>
  <c r="AH551"/>
  <c r="AI551"/>
  <c r="AJ551"/>
  <c r="AK551"/>
  <c r="AL551"/>
  <c r="AM551"/>
  <c r="Z552"/>
  <c r="AA552"/>
  <c r="AB552"/>
  <c r="AC552"/>
  <c r="AD552"/>
  <c r="AE552"/>
  <c r="AF552"/>
  <c r="AG552"/>
  <c r="AH552"/>
  <c r="AI552"/>
  <c r="AJ552"/>
  <c r="AK552"/>
  <c r="AL552"/>
  <c r="AM552"/>
  <c r="Z554"/>
  <c r="AA554"/>
  <c r="AB554"/>
  <c r="AC554"/>
  <c r="AD554"/>
  <c r="AE554"/>
  <c r="AF554"/>
  <c r="AG554"/>
  <c r="AH554"/>
  <c r="AI554"/>
  <c r="AJ554"/>
  <c r="AK554"/>
  <c r="AL554"/>
  <c r="AM554"/>
  <c r="Z555"/>
  <c r="AA555"/>
  <c r="AB555"/>
  <c r="AC555"/>
  <c r="AD555"/>
  <c r="AE555"/>
  <c r="AF555"/>
  <c r="AG555"/>
  <c r="AH555"/>
  <c r="AI555"/>
  <c r="AJ555"/>
  <c r="AK555"/>
  <c r="AL555"/>
  <c r="AM555"/>
  <c r="Z557"/>
  <c r="AA557"/>
  <c r="AB557"/>
  <c r="AC557"/>
  <c r="AD557"/>
  <c r="AE557"/>
  <c r="AF557"/>
  <c r="AG557"/>
  <c r="AH557"/>
  <c r="AI557"/>
  <c r="AJ557"/>
  <c r="AK557"/>
  <c r="AL557"/>
  <c r="AM557"/>
  <c r="Z558"/>
  <c r="AA558"/>
  <c r="AB558"/>
  <c r="AC558"/>
  <c r="AD558"/>
  <c r="AE558"/>
  <c r="AF558"/>
  <c r="AG558"/>
  <c r="AH558"/>
  <c r="AI558"/>
  <c r="AJ558"/>
  <c r="AK558"/>
  <c r="AL558"/>
  <c r="AM558"/>
  <c r="Z560"/>
  <c r="AA560"/>
  <c r="AB560"/>
  <c r="AC560"/>
  <c r="AD560"/>
  <c r="AE560"/>
  <c r="AF560"/>
  <c r="AG560"/>
  <c r="AH560"/>
  <c r="AI560"/>
  <c r="AJ560"/>
  <c r="AK560"/>
  <c r="AL560"/>
  <c r="AM560"/>
  <c r="Z561"/>
  <c r="AA561"/>
  <c r="AB561"/>
  <c r="AC561"/>
  <c r="AD561"/>
  <c r="AE561"/>
  <c r="AF561"/>
  <c r="AG561"/>
  <c r="AH561"/>
  <c r="AI561"/>
  <c r="AJ561"/>
  <c r="AK561"/>
  <c r="AL561"/>
  <c r="AM561"/>
  <c r="Z563"/>
  <c r="AA563"/>
  <c r="AB563"/>
  <c r="AC563"/>
  <c r="AD563"/>
  <c r="AE563"/>
  <c r="AF563"/>
  <c r="AG563"/>
  <c r="AH563"/>
  <c r="AI563"/>
  <c r="AJ563"/>
  <c r="AK563"/>
  <c r="AL563"/>
  <c r="AM563"/>
  <c r="Z564"/>
  <c r="AA564"/>
  <c r="AB564"/>
  <c r="AC564"/>
  <c r="AD564"/>
  <c r="AE564"/>
  <c r="AF564"/>
  <c r="AG564"/>
  <c r="AH564"/>
  <c r="AI564"/>
  <c r="AJ564"/>
  <c r="AK564"/>
  <c r="AL564"/>
  <c r="AM564"/>
  <c r="Z566"/>
  <c r="AA566"/>
  <c r="AB566"/>
  <c r="AC566"/>
  <c r="AD566"/>
  <c r="AE566"/>
  <c r="AF566"/>
  <c r="AG566"/>
  <c r="AH566"/>
  <c r="AI566"/>
  <c r="AJ566"/>
  <c r="AK566"/>
  <c r="AL566"/>
  <c r="AM566"/>
  <c r="Z567"/>
  <c r="AA567"/>
  <c r="AB567"/>
  <c r="AC567"/>
  <c r="AD567"/>
  <c r="AE567"/>
  <c r="AF567"/>
  <c r="AG567"/>
  <c r="AH567"/>
  <c r="AI567"/>
  <c r="AJ567"/>
  <c r="AK567"/>
  <c r="AL567"/>
  <c r="AM567"/>
  <c r="Z569"/>
  <c r="AA569"/>
  <c r="AB569"/>
  <c r="AC569"/>
  <c r="AD569"/>
  <c r="AE569"/>
  <c r="AF569"/>
  <c r="AG569"/>
  <c r="AH569"/>
  <c r="AI569"/>
  <c r="AJ569"/>
  <c r="AK569"/>
  <c r="AL569"/>
  <c r="AM569"/>
  <c r="Z570"/>
  <c r="AA570"/>
  <c r="AB570"/>
  <c r="AC570"/>
  <c r="AD570"/>
  <c r="AE570"/>
  <c r="AF570"/>
  <c r="AG570"/>
  <c r="AH570"/>
  <c r="AI570"/>
  <c r="AJ570"/>
  <c r="AK570"/>
  <c r="AL570"/>
  <c r="AM570"/>
  <c r="Z572"/>
  <c r="AA572"/>
  <c r="AB572"/>
  <c r="AC572"/>
  <c r="AD572"/>
  <c r="AE572"/>
  <c r="AF572"/>
  <c r="AG572"/>
  <c r="AH572"/>
  <c r="AI572"/>
  <c r="AJ572"/>
  <c r="AK572"/>
  <c r="AL572"/>
  <c r="AM572"/>
  <c r="Z573"/>
  <c r="AA573"/>
  <c r="AB573"/>
  <c r="AC573"/>
  <c r="AD573"/>
  <c r="AE573"/>
  <c r="AF573"/>
  <c r="AG573"/>
  <c r="AH573"/>
  <c r="AI573"/>
  <c r="AJ573"/>
  <c r="AK573"/>
  <c r="AL573"/>
  <c r="AM573"/>
  <c r="Z575"/>
  <c r="AA575"/>
  <c r="AB575"/>
  <c r="AC575"/>
  <c r="AD575"/>
  <c r="AE575"/>
  <c r="AF575"/>
  <c r="AG575"/>
  <c r="AH575"/>
  <c r="AI575"/>
  <c r="AJ575"/>
  <c r="AK575"/>
  <c r="AL575"/>
  <c r="AM575"/>
  <c r="Z576"/>
  <c r="AA576"/>
  <c r="AB576"/>
  <c r="AC576"/>
  <c r="AD576"/>
  <c r="AE576"/>
  <c r="AF576"/>
  <c r="AG576"/>
  <c r="AH576"/>
  <c r="AI576"/>
  <c r="AJ576"/>
  <c r="AK576"/>
  <c r="AL576"/>
  <c r="AM576"/>
  <c r="Z578"/>
  <c r="AA578"/>
  <c r="AB578"/>
  <c r="AC578"/>
  <c r="AD578"/>
  <c r="AE578"/>
  <c r="AF578"/>
  <c r="AG578"/>
  <c r="AH578"/>
  <c r="AI578"/>
  <c r="AJ578"/>
  <c r="AK578"/>
  <c r="AL578"/>
  <c r="AM578"/>
  <c r="Z579"/>
  <c r="AA579"/>
  <c r="AB579"/>
  <c r="AC579"/>
  <c r="AD579"/>
  <c r="AE579"/>
  <c r="AF579"/>
  <c r="AG579"/>
  <c r="AH579"/>
  <c r="AI579"/>
  <c r="AJ579"/>
  <c r="AK579"/>
  <c r="AL579"/>
  <c r="AM579"/>
  <c r="Z581"/>
  <c r="AA581"/>
  <c r="AB581"/>
  <c r="AC581"/>
  <c r="AD581"/>
  <c r="AE581"/>
  <c r="AF581"/>
  <c r="AG581"/>
  <c r="AH581"/>
  <c r="AI581"/>
  <c r="AJ581"/>
  <c r="AK581"/>
  <c r="AL581"/>
  <c r="AM581"/>
  <c r="Z582"/>
  <c r="AA582"/>
  <c r="AB582"/>
  <c r="AC582"/>
  <c r="AD582"/>
  <c r="AE582"/>
  <c r="AF582"/>
  <c r="AG582"/>
  <c r="AH582"/>
  <c r="AI582"/>
  <c r="AJ582"/>
  <c r="AK582"/>
  <c r="AL582"/>
  <c r="AM582"/>
  <c r="Z584"/>
  <c r="AA584"/>
  <c r="AB584"/>
  <c r="AC584"/>
  <c r="AD584"/>
  <c r="AE584"/>
  <c r="AF584"/>
  <c r="AG584"/>
  <c r="AH584"/>
  <c r="AI584"/>
  <c r="AJ584"/>
  <c r="AK584"/>
  <c r="AL584"/>
  <c r="AM584"/>
  <c r="Z585"/>
  <c r="AA585"/>
  <c r="AB585"/>
  <c r="AC585"/>
  <c r="AD585"/>
  <c r="AE585"/>
  <c r="AF585"/>
  <c r="AG585"/>
  <c r="AH585"/>
  <c r="AI585"/>
  <c r="AJ585"/>
  <c r="AK585"/>
  <c r="AL585"/>
  <c r="AM585"/>
  <c r="Z587"/>
  <c r="AA587"/>
  <c r="AB587"/>
  <c r="AC587"/>
  <c r="AD587"/>
  <c r="AE587"/>
  <c r="AF587"/>
  <c r="AG587"/>
  <c r="AH587"/>
  <c r="AI587"/>
  <c r="AJ587"/>
  <c r="AK587"/>
  <c r="AL587"/>
  <c r="AM587"/>
  <c r="Z588"/>
  <c r="AA588"/>
  <c r="AB588"/>
  <c r="AC588"/>
  <c r="AD588"/>
  <c r="AE588"/>
  <c r="AF588"/>
  <c r="AG588"/>
  <c r="AH588"/>
  <c r="AI588"/>
  <c r="AJ588"/>
  <c r="AK588"/>
  <c r="AL588"/>
  <c r="AM588"/>
  <c r="Z590"/>
  <c r="AA590"/>
  <c r="AB590"/>
  <c r="AC590"/>
  <c r="AD590"/>
  <c r="AE590"/>
  <c r="AF590"/>
  <c r="AG590"/>
  <c r="AH590"/>
  <c r="AI590"/>
  <c r="AJ590"/>
  <c r="AK590"/>
  <c r="AL590"/>
  <c r="AM590"/>
  <c r="Z591"/>
  <c r="AA591"/>
  <c r="AB591"/>
  <c r="AC591"/>
  <c r="AD591"/>
  <c r="AE591"/>
  <c r="AF591"/>
  <c r="AG591"/>
  <c r="AH591"/>
  <c r="AI591"/>
  <c r="AJ591"/>
  <c r="AK591"/>
  <c r="AL591"/>
  <c r="AM591"/>
  <c r="Z593"/>
  <c r="AA593"/>
  <c r="AB593"/>
  <c r="AC593"/>
  <c r="AD593"/>
  <c r="AE593"/>
  <c r="AF593"/>
  <c r="AG593"/>
  <c r="AH593"/>
  <c r="AI593"/>
  <c r="AJ593"/>
  <c r="AK593"/>
  <c r="AL593"/>
  <c r="AM593"/>
  <c r="Z594"/>
  <c r="AA594"/>
  <c r="AB594"/>
  <c r="AC594"/>
  <c r="AD594"/>
  <c r="AE594"/>
  <c r="AF594"/>
  <c r="AG594"/>
  <c r="AH594"/>
  <c r="AI594"/>
  <c r="AJ594"/>
  <c r="AK594"/>
  <c r="AL594"/>
  <c r="AM594"/>
  <c r="Z596"/>
  <c r="AA596"/>
  <c r="AB596"/>
  <c r="AC596"/>
  <c r="AD596"/>
  <c r="AE596"/>
  <c r="AF596"/>
  <c r="AG596"/>
  <c r="AH596"/>
  <c r="AI596"/>
  <c r="AJ596"/>
  <c r="AK596"/>
  <c r="AL596"/>
  <c r="AM596"/>
  <c r="Z597"/>
  <c r="AA597"/>
  <c r="AB597"/>
  <c r="AC597"/>
  <c r="AD597"/>
  <c r="AE597"/>
  <c r="AF597"/>
  <c r="AG597"/>
  <c r="AH597"/>
  <c r="AI597"/>
  <c r="AJ597"/>
  <c r="AK597"/>
  <c r="AL597"/>
  <c r="AM597"/>
  <c r="Z599"/>
  <c r="AA599"/>
  <c r="AB599"/>
  <c r="AC599"/>
  <c r="AD599"/>
  <c r="AE599"/>
  <c r="AF599"/>
  <c r="AG599"/>
  <c r="AH599"/>
  <c r="AI599"/>
  <c r="AJ599"/>
  <c r="AK599"/>
  <c r="AL599"/>
  <c r="AM599"/>
  <c r="Z600"/>
  <c r="AA600"/>
  <c r="AB600"/>
  <c r="AC600"/>
  <c r="AD600"/>
  <c r="AE600"/>
  <c r="AF600"/>
  <c r="AG600"/>
  <c r="AH600"/>
  <c r="AI600"/>
  <c r="AJ600"/>
  <c r="AK600"/>
  <c r="AL600"/>
  <c r="AM600"/>
  <c r="Z602"/>
  <c r="AA602"/>
  <c r="AB602"/>
  <c r="AC602"/>
  <c r="AD602"/>
  <c r="AE602"/>
  <c r="AF602"/>
  <c r="AG602"/>
  <c r="AH602"/>
  <c r="AI602"/>
  <c r="AJ602"/>
  <c r="AK602"/>
  <c r="AL602"/>
  <c r="AM602"/>
  <c r="Z603"/>
  <c r="AA603"/>
  <c r="AB603"/>
  <c r="AC603"/>
  <c r="AD603"/>
  <c r="AE603"/>
  <c r="AF603"/>
  <c r="AG603"/>
  <c r="AH603"/>
  <c r="AI603"/>
  <c r="AJ603"/>
  <c r="AK603"/>
  <c r="AL603"/>
  <c r="AM603"/>
  <c r="Z605"/>
  <c r="AA605"/>
  <c r="AB605"/>
  <c r="AC605"/>
  <c r="AD605"/>
  <c r="AE605"/>
  <c r="AF605"/>
  <c r="AG605"/>
  <c r="AH605"/>
  <c r="AI605"/>
  <c r="AJ605"/>
  <c r="AK605"/>
  <c r="AL605"/>
  <c r="AM605"/>
  <c r="Z606"/>
  <c r="AA606"/>
  <c r="AB606"/>
  <c r="AC606"/>
  <c r="AD606"/>
  <c r="AE606"/>
  <c r="AF606"/>
  <c r="AG606"/>
  <c r="AH606"/>
  <c r="AI606"/>
  <c r="AJ606"/>
  <c r="AK606"/>
  <c r="AL606"/>
  <c r="AM606"/>
  <c r="Z608"/>
  <c r="AA608"/>
  <c r="AB608"/>
  <c r="AC608"/>
  <c r="AD608"/>
  <c r="AE608"/>
  <c r="AF608"/>
  <c r="AG608"/>
  <c r="AH608"/>
  <c r="AI608"/>
  <c r="AJ608"/>
  <c r="AK608"/>
  <c r="AL608"/>
  <c r="AM608"/>
  <c r="Z609"/>
  <c r="AA609"/>
  <c r="AB609"/>
  <c r="AC609"/>
  <c r="AD609"/>
  <c r="AE609"/>
  <c r="AF609"/>
  <c r="AG609"/>
  <c r="AH609"/>
  <c r="AI609"/>
  <c r="AJ609"/>
  <c r="AK609"/>
  <c r="AL609"/>
  <c r="AM609"/>
  <c r="Z611"/>
  <c r="AA611"/>
  <c r="AB611"/>
  <c r="AC611"/>
  <c r="AD611"/>
  <c r="AE611"/>
  <c r="AF611"/>
  <c r="AG611"/>
  <c r="AH611"/>
  <c r="AI611"/>
  <c r="AJ611"/>
  <c r="AK611"/>
  <c r="AL611"/>
  <c r="AM611"/>
  <c r="Z612"/>
  <c r="AA612"/>
  <c r="AB612"/>
  <c r="AC612"/>
  <c r="AD612"/>
  <c r="AE612"/>
  <c r="AF612"/>
  <c r="AG612"/>
  <c r="AH612"/>
  <c r="AI612"/>
  <c r="AJ612"/>
  <c r="AK612"/>
  <c r="AL612"/>
  <c r="AM612"/>
  <c r="Z614"/>
  <c r="AA614"/>
  <c r="AB614"/>
  <c r="AC614"/>
  <c r="AD614"/>
  <c r="AE614"/>
  <c r="AF614"/>
  <c r="AG614"/>
  <c r="AH614"/>
  <c r="AI614"/>
  <c r="AJ614"/>
  <c r="AK614"/>
  <c r="AL614"/>
  <c r="AM614"/>
  <c r="Z615"/>
  <c r="AA615"/>
  <c r="AB615"/>
  <c r="AC615"/>
  <c r="AD615"/>
  <c r="AE615"/>
  <c r="AF615"/>
  <c r="AG615"/>
  <c r="AH615"/>
  <c r="AI615"/>
  <c r="AJ615"/>
  <c r="AK615"/>
  <c r="AL615"/>
  <c r="AM615"/>
  <c r="Z617"/>
  <c r="AA617"/>
  <c r="AB617"/>
  <c r="AC617"/>
  <c r="AD617"/>
  <c r="AE617"/>
  <c r="AF617"/>
  <c r="AG617"/>
  <c r="AH617"/>
  <c r="AI617"/>
  <c r="AJ617"/>
  <c r="AK617"/>
  <c r="AL617"/>
  <c r="AM617"/>
  <c r="Z618"/>
  <c r="AA618"/>
  <c r="AB618"/>
  <c r="AC618"/>
  <c r="AD618"/>
  <c r="AE618"/>
  <c r="AF618"/>
  <c r="AG618"/>
  <c r="AH618"/>
  <c r="AI618"/>
  <c r="AJ618"/>
  <c r="AK618"/>
  <c r="AL618"/>
  <c r="AM618"/>
  <c r="Z620"/>
  <c r="AA620"/>
  <c r="AB620"/>
  <c r="AC620"/>
  <c r="AD620"/>
  <c r="AE620"/>
  <c r="AF620"/>
  <c r="AG620"/>
  <c r="AH620"/>
  <c r="AI620"/>
  <c r="AJ620"/>
  <c r="AK620"/>
  <c r="AL620"/>
  <c r="AM620"/>
  <c r="Z621"/>
  <c r="AA621"/>
  <c r="AB621"/>
  <c r="AC621"/>
  <c r="AD621"/>
  <c r="AE621"/>
  <c r="AF621"/>
  <c r="AG621"/>
  <c r="AH621"/>
  <c r="AI621"/>
  <c r="AJ621"/>
  <c r="AK621"/>
  <c r="AL621"/>
  <c r="AM621"/>
  <c r="Z623"/>
  <c r="AA623"/>
  <c r="AB623"/>
  <c r="AC623"/>
  <c r="AD623"/>
  <c r="AE623"/>
  <c r="AF623"/>
  <c r="AG623"/>
  <c r="AH623"/>
  <c r="AI623"/>
  <c r="AJ623"/>
  <c r="AK623"/>
  <c r="AL623"/>
  <c r="AM623"/>
  <c r="Z624"/>
  <c r="AA624"/>
  <c r="AB624"/>
  <c r="AC624"/>
  <c r="AD624"/>
  <c r="AE624"/>
  <c r="AF624"/>
  <c r="AG624"/>
  <c r="AH624"/>
  <c r="AI624"/>
  <c r="AJ624"/>
  <c r="AK624"/>
  <c r="AL624"/>
  <c r="AM624"/>
  <c r="Z626"/>
  <c r="AA626"/>
  <c r="AB626"/>
  <c r="AC626"/>
  <c r="AD626"/>
  <c r="AE626"/>
  <c r="AF626"/>
  <c r="AG626"/>
  <c r="AH626"/>
  <c r="AI626"/>
  <c r="AJ626"/>
  <c r="AK626"/>
  <c r="AL626"/>
  <c r="AM626"/>
  <c r="Z627"/>
  <c r="AA627"/>
  <c r="AB627"/>
  <c r="AC627"/>
  <c r="AD627"/>
  <c r="AE627"/>
  <c r="AF627"/>
  <c r="AG627"/>
  <c r="AH627"/>
  <c r="AI627"/>
  <c r="AJ627"/>
  <c r="AK627"/>
  <c r="AL627"/>
  <c r="AM627"/>
  <c r="Z629"/>
  <c r="AA629"/>
  <c r="AB629"/>
  <c r="AC629"/>
  <c r="AD629"/>
  <c r="AE629"/>
  <c r="AF629"/>
  <c r="AG629"/>
  <c r="AH629"/>
  <c r="AI629"/>
  <c r="AJ629"/>
  <c r="AK629"/>
  <c r="AL629"/>
  <c r="AM629"/>
  <c r="Z630"/>
  <c r="AA630"/>
  <c r="AB630"/>
  <c r="AC630"/>
  <c r="AD630"/>
  <c r="AE630"/>
  <c r="AF630"/>
  <c r="AG630"/>
  <c r="AH630"/>
  <c r="AI630"/>
  <c r="AJ630"/>
  <c r="AK630"/>
  <c r="AL630"/>
  <c r="AM630"/>
  <c r="Z632"/>
  <c r="AA632"/>
  <c r="AB632"/>
  <c r="AC632"/>
  <c r="AD632"/>
  <c r="AE632"/>
  <c r="AF632"/>
  <c r="AG632"/>
  <c r="AH632"/>
  <c r="AI632"/>
  <c r="AJ632"/>
  <c r="AK632"/>
  <c r="AL632"/>
  <c r="AM632"/>
  <c r="Z633"/>
  <c r="AA633"/>
  <c r="AB633"/>
  <c r="AC633"/>
  <c r="AD633"/>
  <c r="AE633"/>
  <c r="AF633"/>
  <c r="AG633"/>
  <c r="AH633"/>
  <c r="AI633"/>
  <c r="AJ633"/>
  <c r="AK633"/>
  <c r="AL633"/>
  <c r="AM633"/>
  <c r="Z635"/>
  <c r="AA635"/>
  <c r="AB635"/>
  <c r="AC635"/>
  <c r="AD635"/>
  <c r="AE635"/>
  <c r="AF635"/>
  <c r="AG635"/>
  <c r="AH635"/>
  <c r="AI635"/>
  <c r="AJ635"/>
  <c r="AK635"/>
  <c r="AL635"/>
  <c r="AM635"/>
  <c r="Z636"/>
  <c r="AA636"/>
  <c r="AB636"/>
  <c r="AC636"/>
  <c r="AD636"/>
  <c r="AE636"/>
  <c r="AF636"/>
  <c r="AG636"/>
  <c r="AH636"/>
  <c r="AI636"/>
  <c r="AJ636"/>
  <c r="AK636"/>
  <c r="AL636"/>
  <c r="AM636"/>
  <c r="Z638"/>
  <c r="AA638"/>
  <c r="AB638"/>
  <c r="AC638"/>
  <c r="AD638"/>
  <c r="AE638"/>
  <c r="AF638"/>
  <c r="AG638"/>
  <c r="AH638"/>
  <c r="AI638"/>
  <c r="AJ638"/>
  <c r="AK638"/>
  <c r="AL638"/>
  <c r="AM638"/>
  <c r="Z639"/>
  <c r="AA639"/>
  <c r="AB639"/>
  <c r="AC639"/>
  <c r="AD639"/>
  <c r="AE639"/>
  <c r="AF639"/>
  <c r="AG639"/>
  <c r="AH639"/>
  <c r="AI639"/>
  <c r="AJ639"/>
  <c r="AK639"/>
  <c r="AL639"/>
  <c r="AM639"/>
  <c r="Z641"/>
  <c r="AA641"/>
  <c r="AB641"/>
  <c r="AC641"/>
  <c r="AD641"/>
  <c r="AE641"/>
  <c r="AF641"/>
  <c r="AG641"/>
  <c r="AH641"/>
  <c r="AI641"/>
  <c r="AJ641"/>
  <c r="AK641"/>
  <c r="AL641"/>
  <c r="AM641"/>
  <c r="Z642"/>
  <c r="AA642"/>
  <c r="AB642"/>
  <c r="AC642"/>
  <c r="AD642"/>
  <c r="AE642"/>
  <c r="AF642"/>
  <c r="AG642"/>
  <c r="AH642"/>
  <c r="AI642"/>
  <c r="AJ642"/>
  <c r="AK642"/>
  <c r="AL642"/>
  <c r="AM642"/>
  <c r="Z644"/>
  <c r="AA644"/>
  <c r="AB644"/>
  <c r="AC644"/>
  <c r="AD644"/>
  <c r="AE644"/>
  <c r="AF644"/>
  <c r="AG644"/>
  <c r="AH644"/>
  <c r="AI644"/>
  <c r="AJ644"/>
  <c r="AK644"/>
  <c r="AL644"/>
  <c r="AM644"/>
  <c r="Z645"/>
  <c r="AA645"/>
  <c r="AB645"/>
  <c r="AC645"/>
  <c r="AD645"/>
  <c r="AE645"/>
  <c r="AF645"/>
  <c r="AG645"/>
  <c r="AH645"/>
  <c r="AI645"/>
  <c r="AJ645"/>
  <c r="AK645"/>
  <c r="AL645"/>
  <c r="AM645"/>
  <c r="Z647"/>
  <c r="AA647"/>
  <c r="AB647"/>
  <c r="AC647"/>
  <c r="AD647"/>
  <c r="AE647"/>
  <c r="AF647"/>
  <c r="AG647"/>
  <c r="AH647"/>
  <c r="AI647"/>
  <c r="AJ647"/>
  <c r="AK647"/>
  <c r="AL647"/>
  <c r="AM647"/>
  <c r="Z648"/>
  <c r="AA648"/>
  <c r="AB648"/>
  <c r="AC648"/>
  <c r="AD648"/>
  <c r="AE648"/>
  <c r="AF648"/>
  <c r="AG648"/>
  <c r="AH648"/>
  <c r="AI648"/>
  <c r="AJ648"/>
  <c r="AK648"/>
  <c r="AL648"/>
  <c r="AM648"/>
  <c r="Z650"/>
  <c r="AA650"/>
  <c r="AB650"/>
  <c r="AC650"/>
  <c r="AD650"/>
  <c r="AE650"/>
  <c r="AF650"/>
  <c r="AG650"/>
  <c r="AH650"/>
  <c r="AI650"/>
  <c r="AJ650"/>
  <c r="AK650"/>
  <c r="AL650"/>
  <c r="AM650"/>
  <c r="Z651"/>
  <c r="AA651"/>
  <c r="AB651"/>
  <c r="AC651"/>
  <c r="AD651"/>
  <c r="AE651"/>
  <c r="AF651"/>
  <c r="AG651"/>
  <c r="AH651"/>
  <c r="AI651"/>
  <c r="AJ651"/>
  <c r="AK651"/>
  <c r="AL651"/>
  <c r="AM651"/>
  <c r="Z653"/>
  <c r="AA653"/>
  <c r="AB653"/>
  <c r="AC653"/>
  <c r="AD653"/>
  <c r="AE653"/>
  <c r="AF653"/>
  <c r="AG653"/>
  <c r="AH653"/>
  <c r="AI653"/>
  <c r="AJ653"/>
  <c r="AK653"/>
  <c r="AL653"/>
  <c r="AM653"/>
  <c r="Z654"/>
  <c r="AA654"/>
  <c r="AB654"/>
  <c r="AC654"/>
  <c r="AD654"/>
  <c r="AE654"/>
  <c r="AF654"/>
  <c r="AG654"/>
  <c r="AH654"/>
  <c r="AI654"/>
  <c r="AJ654"/>
  <c r="AK654"/>
  <c r="AL654"/>
  <c r="AM654"/>
  <c r="Z656"/>
  <c r="AA656"/>
  <c r="AB656"/>
  <c r="AC656"/>
  <c r="AD656"/>
  <c r="AE656"/>
  <c r="AF656"/>
  <c r="AG656"/>
  <c r="AH656"/>
  <c r="AI656"/>
  <c r="AJ656"/>
  <c r="AK656"/>
  <c r="AL656"/>
  <c r="AM656"/>
  <c r="Z657"/>
  <c r="AA657"/>
  <c r="AB657"/>
  <c r="AC657"/>
  <c r="AD657"/>
  <c r="AE657"/>
  <c r="AF657"/>
  <c r="AG657"/>
  <c r="AH657"/>
  <c r="AI657"/>
  <c r="AJ657"/>
  <c r="AK657"/>
  <c r="AL657"/>
  <c r="AM657"/>
  <c r="Z659"/>
  <c r="AA659"/>
  <c r="AB659"/>
  <c r="AC659"/>
  <c r="AD659"/>
  <c r="AE659"/>
  <c r="AF659"/>
  <c r="AG659"/>
  <c r="AH659"/>
  <c r="AI659"/>
  <c r="AJ659"/>
  <c r="AK659"/>
  <c r="AL659"/>
  <c r="AM659"/>
  <c r="Z660"/>
  <c r="AA660"/>
  <c r="AB660"/>
  <c r="AC660"/>
  <c r="AD660"/>
  <c r="AE660"/>
  <c r="AF660"/>
  <c r="AG660"/>
  <c r="AH660"/>
  <c r="AI660"/>
  <c r="AJ660"/>
  <c r="AK660"/>
  <c r="AL660"/>
  <c r="AM660"/>
  <c r="Z662"/>
  <c r="AA662"/>
  <c r="AB662"/>
  <c r="AC662"/>
  <c r="AD662"/>
  <c r="AE662"/>
  <c r="AF662"/>
  <c r="AG662"/>
  <c r="AH662"/>
  <c r="AI662"/>
  <c r="AJ662"/>
  <c r="AK662"/>
  <c r="AL662"/>
  <c r="AM662"/>
  <c r="Z663"/>
  <c r="AA663"/>
  <c r="AB663"/>
  <c r="AC663"/>
  <c r="AD663"/>
  <c r="AE663"/>
  <c r="AF663"/>
  <c r="AG663"/>
  <c r="AH663"/>
  <c r="AI663"/>
  <c r="AJ663"/>
  <c r="AK663"/>
  <c r="AL663"/>
  <c r="AM663"/>
  <c r="Z665"/>
  <c r="AA665"/>
  <c r="AB665"/>
  <c r="AC665"/>
  <c r="AD665"/>
  <c r="AE665"/>
  <c r="AF665"/>
  <c r="AG665"/>
  <c r="AH665"/>
  <c r="AI665"/>
  <c r="AJ665"/>
  <c r="AK665"/>
  <c r="AL665"/>
  <c r="AM665"/>
  <c r="Z666"/>
  <c r="AA666"/>
  <c r="AB666"/>
  <c r="AC666"/>
  <c r="AD666"/>
  <c r="AE666"/>
  <c r="AF666"/>
  <c r="AG666"/>
  <c r="AH666"/>
  <c r="AI666"/>
  <c r="AJ666"/>
  <c r="AK666"/>
  <c r="AL666"/>
  <c r="AM666"/>
  <c r="Z668"/>
  <c r="AA668"/>
  <c r="AB668"/>
  <c r="AC668"/>
  <c r="AD668"/>
  <c r="AE668"/>
  <c r="AF668"/>
  <c r="AG668"/>
  <c r="AH668"/>
  <c r="AI668"/>
  <c r="AJ668"/>
  <c r="AK668"/>
  <c r="AL668"/>
  <c r="AM668"/>
  <c r="Z669"/>
  <c r="AA669"/>
  <c r="AB669"/>
  <c r="AC669"/>
  <c r="AD669"/>
  <c r="AE669"/>
  <c r="AF669"/>
  <c r="AG669"/>
  <c r="AH669"/>
  <c r="AI669"/>
  <c r="AJ669"/>
  <c r="AK669"/>
  <c r="AL669"/>
  <c r="AM669"/>
  <c r="Z671"/>
  <c r="AA671"/>
  <c r="AB671"/>
  <c r="AC671"/>
  <c r="AD671"/>
  <c r="AE671"/>
  <c r="AF671"/>
  <c r="AG671"/>
  <c r="AH671"/>
  <c r="AI671"/>
  <c r="AJ671"/>
  <c r="AK671"/>
  <c r="AL671"/>
  <c r="AM671"/>
  <c r="Z672"/>
  <c r="AA672"/>
  <c r="AB672"/>
  <c r="AC672"/>
  <c r="AD672"/>
  <c r="AE672"/>
  <c r="AF672"/>
  <c r="AG672"/>
  <c r="AH672"/>
  <c r="AI672"/>
  <c r="AJ672"/>
  <c r="AK672"/>
  <c r="AL672"/>
  <c r="AM672"/>
  <c r="Z674"/>
  <c r="AA674"/>
  <c r="AB674"/>
  <c r="AC674"/>
  <c r="AD674"/>
  <c r="AE674"/>
  <c r="AF674"/>
  <c r="AG674"/>
  <c r="AH674"/>
  <c r="AI674"/>
  <c r="AJ674"/>
  <c r="AK674"/>
  <c r="AL674"/>
  <c r="AM674"/>
  <c r="Z675"/>
  <c r="AA675"/>
  <c r="AB675"/>
  <c r="AC675"/>
  <c r="AD675"/>
  <c r="AE675"/>
  <c r="AF675"/>
  <c r="AG675"/>
  <c r="AH675"/>
  <c r="AI675"/>
  <c r="AJ675"/>
  <c r="AK675"/>
  <c r="AL675"/>
  <c r="AM675"/>
  <c r="Z677"/>
  <c r="AA677"/>
  <c r="AB677"/>
  <c r="AC677"/>
  <c r="AD677"/>
  <c r="AE677"/>
  <c r="AF677"/>
  <c r="AG677"/>
  <c r="AH677"/>
  <c r="AI677"/>
  <c r="AJ677"/>
  <c r="AK677"/>
  <c r="AL677"/>
  <c r="AM677"/>
  <c r="Z678"/>
  <c r="AA678"/>
  <c r="AB678"/>
  <c r="AC678"/>
  <c r="AD678"/>
  <c r="AE678"/>
  <c r="AF678"/>
  <c r="AG678"/>
  <c r="AH678"/>
  <c r="AI678"/>
  <c r="AJ678"/>
  <c r="AK678"/>
  <c r="AL678"/>
  <c r="AM678"/>
  <c r="Z680"/>
  <c r="AA680"/>
  <c r="AB680"/>
  <c r="AC680"/>
  <c r="AD680"/>
  <c r="AE680"/>
  <c r="AF680"/>
  <c r="AG680"/>
  <c r="AH680"/>
  <c r="AI680"/>
  <c r="AJ680"/>
  <c r="AK680"/>
  <c r="AL680"/>
  <c r="AM680"/>
  <c r="Z681"/>
  <c r="AA681"/>
  <c r="AB681"/>
  <c r="AC681"/>
  <c r="AD681"/>
  <c r="AE681"/>
  <c r="AF681"/>
  <c r="AG681"/>
  <c r="AH681"/>
  <c r="AI681"/>
  <c r="AJ681"/>
  <c r="AK681"/>
  <c r="AL681"/>
  <c r="AM681"/>
  <c r="Z683"/>
  <c r="AA683"/>
  <c r="AB683"/>
  <c r="AC683"/>
  <c r="AD683"/>
  <c r="AE683"/>
  <c r="AF683"/>
  <c r="AG683"/>
  <c r="AH683"/>
  <c r="AI683"/>
  <c r="AJ683"/>
  <c r="AK683"/>
  <c r="AL683"/>
  <c r="AM683"/>
  <c r="Z684"/>
  <c r="AA684"/>
  <c r="AB684"/>
  <c r="AC684"/>
  <c r="AD684"/>
  <c r="AE684"/>
  <c r="AF684"/>
  <c r="AG684"/>
  <c r="AH684"/>
  <c r="AI684"/>
  <c r="AJ684"/>
  <c r="AK684"/>
  <c r="AL684"/>
  <c r="AM684"/>
  <c r="Z686"/>
  <c r="AA686"/>
  <c r="AB686"/>
  <c r="AC686"/>
  <c r="AD686"/>
  <c r="AE686"/>
  <c r="AF686"/>
  <c r="AG686"/>
  <c r="AH686"/>
  <c r="AI686"/>
  <c r="AJ686"/>
  <c r="AK686"/>
  <c r="AL686"/>
  <c r="AM686"/>
  <c r="Z687"/>
  <c r="AA687"/>
  <c r="AB687"/>
  <c r="AC687"/>
  <c r="AD687"/>
  <c r="AE687"/>
  <c r="AF687"/>
  <c r="AG687"/>
  <c r="AH687"/>
  <c r="AI687"/>
  <c r="AJ687"/>
  <c r="AK687"/>
  <c r="AL687"/>
  <c r="AM687"/>
  <c r="Z689"/>
  <c r="AA689"/>
  <c r="AB689"/>
  <c r="AC689"/>
  <c r="AD689"/>
  <c r="AE689"/>
  <c r="AF689"/>
  <c r="AG689"/>
  <c r="AH689"/>
  <c r="AI689"/>
  <c r="AJ689"/>
  <c r="AK689"/>
  <c r="AL689"/>
  <c r="AM689"/>
  <c r="Z690"/>
  <c r="AA690"/>
  <c r="AB690"/>
  <c r="AC690"/>
  <c r="AD690"/>
  <c r="AE690"/>
  <c r="AF690"/>
  <c r="AG690"/>
  <c r="AH690"/>
  <c r="AI690"/>
  <c r="AJ690"/>
  <c r="AK690"/>
  <c r="AL690"/>
  <c r="AM690"/>
  <c r="Z692"/>
  <c r="AA692"/>
  <c r="AB692"/>
  <c r="AC692"/>
  <c r="AD692"/>
  <c r="AE692"/>
  <c r="AF692"/>
  <c r="AG692"/>
  <c r="AH692"/>
  <c r="AI692"/>
  <c r="AJ692"/>
  <c r="AK692"/>
  <c r="AL692"/>
  <c r="AM692"/>
  <c r="Z693"/>
  <c r="AA693"/>
  <c r="AB693"/>
  <c r="AC693"/>
  <c r="AD693"/>
  <c r="AE693"/>
  <c r="AF693"/>
  <c r="AG693"/>
  <c r="AH693"/>
  <c r="AI693"/>
  <c r="AJ693"/>
  <c r="AK693"/>
  <c r="AL693"/>
  <c r="AM693"/>
  <c r="Z695"/>
  <c r="AA695"/>
  <c r="AB695"/>
  <c r="AC695"/>
  <c r="AD695"/>
  <c r="AE695"/>
  <c r="AF695"/>
  <c r="AG695"/>
  <c r="AH695"/>
  <c r="AI695"/>
  <c r="AJ695"/>
  <c r="AK695"/>
  <c r="AL695"/>
  <c r="AM695"/>
  <c r="Z696"/>
  <c r="AA696"/>
  <c r="AB696"/>
  <c r="AC696"/>
  <c r="AD696"/>
  <c r="AE696"/>
  <c r="AF696"/>
  <c r="AG696"/>
  <c r="AH696"/>
  <c r="AI696"/>
  <c r="AJ696"/>
  <c r="AK696"/>
  <c r="AL696"/>
  <c r="AM696"/>
  <c r="Z698"/>
  <c r="AA698"/>
  <c r="AB698"/>
  <c r="AC698"/>
  <c r="AD698"/>
  <c r="AE698"/>
  <c r="AF698"/>
  <c r="AG698"/>
  <c r="AH698"/>
  <c r="AI698"/>
  <c r="AJ698"/>
  <c r="AK698"/>
  <c r="AL698"/>
  <c r="AM698"/>
  <c r="Z699"/>
  <c r="AA699"/>
  <c r="AB699"/>
  <c r="AC699"/>
  <c r="AD699"/>
  <c r="AE699"/>
  <c r="AF699"/>
  <c r="AG699"/>
  <c r="AH699"/>
  <c r="AI699"/>
  <c r="AJ699"/>
  <c r="AK699"/>
  <c r="AL699"/>
  <c r="AM699"/>
  <c r="Z701"/>
  <c r="AA701"/>
  <c r="AB701"/>
  <c r="AC701"/>
  <c r="AD701"/>
  <c r="AE701"/>
  <c r="AF701"/>
  <c r="AG701"/>
  <c r="AH701"/>
  <c r="AI701"/>
  <c r="AJ701"/>
  <c r="AK701"/>
  <c r="AL701"/>
  <c r="AM701"/>
  <c r="Z702"/>
  <c r="AA702"/>
  <c r="AB702"/>
  <c r="AC702"/>
  <c r="AD702"/>
  <c r="AE702"/>
  <c r="AF702"/>
  <c r="AG702"/>
  <c r="AH702"/>
  <c r="AI702"/>
  <c r="AJ702"/>
  <c r="AK702"/>
  <c r="AL702"/>
  <c r="AM702"/>
  <c r="Z704"/>
  <c r="AA704"/>
  <c r="AB704"/>
  <c r="AC704"/>
  <c r="AD704"/>
  <c r="AE704"/>
  <c r="AF704"/>
  <c r="AG704"/>
  <c r="AH704"/>
  <c r="AI704"/>
  <c r="AJ704"/>
  <c r="AK704"/>
  <c r="AL704"/>
  <c r="AM704"/>
  <c r="Z705"/>
  <c r="AA705"/>
  <c r="AB705"/>
  <c r="AC705"/>
  <c r="AD705"/>
  <c r="AE705"/>
  <c r="AF705"/>
  <c r="AG705"/>
  <c r="AH705"/>
  <c r="AI705"/>
  <c r="AJ705"/>
  <c r="AK705"/>
  <c r="AL705"/>
  <c r="AM705"/>
  <c r="Z707"/>
  <c r="AA707"/>
  <c r="AB707"/>
  <c r="AC707"/>
  <c r="AD707"/>
  <c r="AE707"/>
  <c r="AF707"/>
  <c r="AG707"/>
  <c r="AH707"/>
  <c r="AI707"/>
  <c r="AJ707"/>
  <c r="AK707"/>
  <c r="AL707"/>
  <c r="AM707"/>
  <c r="Z708"/>
  <c r="AA708"/>
  <c r="AB708"/>
  <c r="AC708"/>
  <c r="AD708"/>
  <c r="AE708"/>
  <c r="AF708"/>
  <c r="AG708"/>
  <c r="AH708"/>
  <c r="AI708"/>
  <c r="AJ708"/>
  <c r="AK708"/>
  <c r="AL708"/>
  <c r="AM708"/>
  <c r="Z710"/>
  <c r="AA710"/>
  <c r="AB710"/>
  <c r="AC710"/>
  <c r="AD710"/>
  <c r="AE710"/>
  <c r="AF710"/>
  <c r="AG710"/>
  <c r="AH710"/>
  <c r="AI710"/>
  <c r="AJ710"/>
  <c r="AK710"/>
  <c r="AL710"/>
  <c r="AM710"/>
  <c r="Z711"/>
  <c r="AA711"/>
  <c r="AB711"/>
  <c r="AC711"/>
  <c r="AD711"/>
  <c r="AE711"/>
  <c r="AF711"/>
  <c r="AG711"/>
  <c r="AH711"/>
  <c r="AI711"/>
  <c r="AJ711"/>
  <c r="AK711"/>
  <c r="AL711"/>
  <c r="AM711"/>
  <c r="Z713"/>
  <c r="AA713"/>
  <c r="AB713"/>
  <c r="AC713"/>
  <c r="AD713"/>
  <c r="AE713"/>
  <c r="AF713"/>
  <c r="AG713"/>
  <c r="AH713"/>
  <c r="AI713"/>
  <c r="AJ713"/>
  <c r="AK713"/>
  <c r="AL713"/>
  <c r="AM713"/>
  <c r="Z714"/>
  <c r="AA714"/>
  <c r="AB714"/>
  <c r="AC714"/>
  <c r="AD714"/>
  <c r="AE714"/>
  <c r="AF714"/>
  <c r="AG714"/>
  <c r="AH714"/>
  <c r="AI714"/>
  <c r="AJ714"/>
  <c r="AK714"/>
  <c r="AL714"/>
  <c r="AM714"/>
  <c r="Z716"/>
  <c r="AA716"/>
  <c r="AB716"/>
  <c r="AC716"/>
  <c r="AD716"/>
  <c r="AE716"/>
  <c r="AF716"/>
  <c r="AG716"/>
  <c r="AH716"/>
  <c r="AI716"/>
  <c r="AJ716"/>
  <c r="AK716"/>
  <c r="AL716"/>
  <c r="AM716"/>
  <c r="Z717"/>
  <c r="AA717"/>
  <c r="AB717"/>
  <c r="AC717"/>
  <c r="AD717"/>
  <c r="AE717"/>
  <c r="AF717"/>
  <c r="AG717"/>
  <c r="AH717"/>
  <c r="AI717"/>
  <c r="AJ717"/>
  <c r="AK717"/>
  <c r="AL717"/>
  <c r="AM717"/>
  <c r="Z719"/>
  <c r="AA719"/>
  <c r="AB719"/>
  <c r="AC719"/>
  <c r="AD719"/>
  <c r="AE719"/>
  <c r="AF719"/>
  <c r="AG719"/>
  <c r="AH719"/>
  <c r="AI719"/>
  <c r="AJ719"/>
  <c r="AK719"/>
  <c r="AL719"/>
  <c r="AM719"/>
  <c r="Z720"/>
  <c r="AA720"/>
  <c r="AB720"/>
  <c r="AC720"/>
  <c r="AD720"/>
  <c r="AE720"/>
  <c r="AF720"/>
  <c r="AG720"/>
  <c r="AH720"/>
  <c r="AI720"/>
  <c r="AJ720"/>
  <c r="AK720"/>
  <c r="AL720"/>
  <c r="AM720"/>
  <c r="Z722"/>
  <c r="AA722"/>
  <c r="AB722"/>
  <c r="AC722"/>
  <c r="AD722"/>
  <c r="AE722"/>
  <c r="AF722"/>
  <c r="AG722"/>
  <c r="AH722"/>
  <c r="AI722"/>
  <c r="AJ722"/>
  <c r="AK722"/>
  <c r="AL722"/>
  <c r="AM722"/>
  <c r="Z723"/>
  <c r="AA723"/>
  <c r="AB723"/>
  <c r="AC723"/>
  <c r="AD723"/>
  <c r="AE723"/>
  <c r="AF723"/>
  <c r="AG723"/>
  <c r="AH723"/>
  <c r="AI723"/>
  <c r="AJ723"/>
  <c r="AK723"/>
  <c r="AL723"/>
  <c r="AM723"/>
  <c r="Z725"/>
  <c r="AA725"/>
  <c r="AB725"/>
  <c r="AC725"/>
  <c r="AD725"/>
  <c r="AE725"/>
  <c r="AF725"/>
  <c r="AG725"/>
  <c r="AH725"/>
  <c r="AI725"/>
  <c r="AJ725"/>
  <c r="AK725"/>
  <c r="AL725"/>
  <c r="AM725"/>
  <c r="Z726"/>
  <c r="AA726"/>
  <c r="AB726"/>
  <c r="AC726"/>
  <c r="AD726"/>
  <c r="AE726"/>
  <c r="AF726"/>
  <c r="AG726"/>
  <c r="AH726"/>
  <c r="AI726"/>
  <c r="AJ726"/>
  <c r="AK726"/>
  <c r="AL726"/>
  <c r="AM726"/>
  <c r="Z728"/>
  <c r="AA728"/>
  <c r="AB728"/>
  <c r="AC728"/>
  <c r="AD728"/>
  <c r="AE728"/>
  <c r="AF728"/>
  <c r="AG728"/>
  <c r="AH728"/>
  <c r="AI728"/>
  <c r="AJ728"/>
  <c r="AK728"/>
  <c r="AL728"/>
  <c r="AM728"/>
  <c r="Z729"/>
  <c r="AA729"/>
  <c r="AB729"/>
  <c r="AC729"/>
  <c r="AD729"/>
  <c r="AE729"/>
  <c r="AF729"/>
  <c r="AG729"/>
  <c r="AH729"/>
  <c r="AI729"/>
  <c r="AJ729"/>
  <c r="AK729"/>
  <c r="AL729"/>
  <c r="AM729"/>
  <c r="Z731"/>
  <c r="AA731"/>
  <c r="AB731"/>
  <c r="AC731"/>
  <c r="AD731"/>
  <c r="AE731"/>
  <c r="AF731"/>
  <c r="AG731"/>
  <c r="AH731"/>
  <c r="AI731"/>
  <c r="AJ731"/>
  <c r="AK731"/>
  <c r="AL731"/>
  <c r="AM731"/>
  <c r="Z732"/>
  <c r="AA732"/>
  <c r="AB732"/>
  <c r="AC732"/>
  <c r="AD732"/>
  <c r="AE732"/>
  <c r="AF732"/>
  <c r="AG732"/>
  <c r="AH732"/>
  <c r="AI732"/>
  <c r="AJ732"/>
  <c r="AK732"/>
  <c r="AL732"/>
  <c r="AM732"/>
  <c r="Z734"/>
  <c r="AA734"/>
  <c r="AB734"/>
  <c r="AC734"/>
  <c r="AD734"/>
  <c r="AE734"/>
  <c r="AF734"/>
  <c r="AG734"/>
  <c r="AH734"/>
  <c r="AI734"/>
  <c r="AJ734"/>
  <c r="AK734"/>
  <c r="AL734"/>
  <c r="AM734"/>
  <c r="Z735"/>
  <c r="AA735"/>
  <c r="AB735"/>
  <c r="AC735"/>
  <c r="AD735"/>
  <c r="AE735"/>
  <c r="AF735"/>
  <c r="AG735"/>
  <c r="AH735"/>
  <c r="AI735"/>
  <c r="AJ735"/>
  <c r="AK735"/>
  <c r="AL735"/>
  <c r="AM735"/>
  <c r="Z5"/>
  <c r="AA5"/>
  <c r="AB5"/>
  <c r="AC5"/>
  <c r="AD5"/>
  <c r="AE5"/>
  <c r="AF5"/>
  <c r="AG5"/>
  <c r="AH5"/>
  <c r="AI5"/>
  <c r="AJ5"/>
  <c r="AK5"/>
  <c r="AL5"/>
  <c r="AM5"/>
  <c r="Z6"/>
  <c r="AA6"/>
  <c r="AB6"/>
  <c r="AC6"/>
  <c r="AD6"/>
  <c r="AE6"/>
  <c r="AF6"/>
  <c r="AG6"/>
  <c r="AH6"/>
  <c r="AI6"/>
  <c r="AJ6"/>
  <c r="AK6"/>
  <c r="AL6"/>
  <c r="AM6"/>
  <c r="Z8"/>
  <c r="AA8"/>
  <c r="AB8"/>
  <c r="AC8"/>
  <c r="AD8"/>
  <c r="AE8"/>
  <c r="AF8"/>
  <c r="AG8"/>
  <c r="AH8"/>
  <c r="AI8"/>
  <c r="AJ8"/>
  <c r="AK8"/>
  <c r="AL8"/>
  <c r="AM8"/>
  <c r="Z9"/>
  <c r="AA9"/>
  <c r="AB9"/>
  <c r="AC9"/>
  <c r="AD9"/>
  <c r="AE9"/>
  <c r="AF9"/>
  <c r="AG9"/>
  <c r="AH9"/>
  <c r="AI9"/>
  <c r="AJ9"/>
  <c r="AK9"/>
  <c r="AL9"/>
  <c r="AM9"/>
  <c r="Z11"/>
  <c r="AA11"/>
  <c r="AB11"/>
  <c r="AC11"/>
  <c r="AD11"/>
  <c r="AE11"/>
  <c r="AF11"/>
  <c r="AG11"/>
  <c r="AH11"/>
  <c r="AI11"/>
  <c r="AJ11"/>
  <c r="AK11"/>
  <c r="AL11"/>
  <c r="AM11"/>
  <c r="Z12"/>
  <c r="AA12"/>
  <c r="AB12"/>
  <c r="AC12"/>
  <c r="AD12"/>
  <c r="AE12"/>
  <c r="AF12"/>
  <c r="AG12"/>
  <c r="AH12"/>
  <c r="AI12"/>
  <c r="AJ12"/>
  <c r="AK12"/>
  <c r="AL12"/>
  <c r="AM12"/>
  <c r="E193" l="1"/>
  <c r="D51"/>
  <c r="D52"/>
  <c r="E52" s="1"/>
  <c r="D192"/>
  <c r="D193"/>
  <c r="D255"/>
  <c r="D256"/>
  <c r="E256" s="1"/>
  <c r="D357"/>
  <c r="D358"/>
  <c r="E358" s="1"/>
  <c r="D393"/>
  <c r="D394"/>
  <c r="E394" s="1"/>
  <c r="D405"/>
  <c r="D406"/>
  <c r="E406" s="1"/>
  <c r="D495"/>
  <c r="D496"/>
  <c r="D561"/>
  <c r="D562"/>
  <c r="E562" s="1"/>
  <c r="D579"/>
  <c r="D580"/>
  <c r="D645"/>
  <c r="D646"/>
  <c r="E646" s="1"/>
  <c r="D702"/>
  <c r="D703"/>
  <c r="E703" s="1"/>
  <c r="O617"/>
  <c r="O660"/>
  <c r="P735"/>
  <c r="C731"/>
  <c r="O731" s="1"/>
  <c r="C732"/>
  <c r="C733"/>
  <c r="C734"/>
  <c r="O734" s="1"/>
  <c r="C735"/>
  <c r="O735" s="1"/>
  <c r="C736"/>
  <c r="C602"/>
  <c r="Q602" s="1"/>
  <c r="C603"/>
  <c r="Q603" s="1"/>
  <c r="C604"/>
  <c r="C605"/>
  <c r="C606"/>
  <c r="N606" s="1"/>
  <c r="C607"/>
  <c r="C608"/>
  <c r="P608" s="1"/>
  <c r="C609"/>
  <c r="N609" s="1"/>
  <c r="C610"/>
  <c r="C611"/>
  <c r="N611" s="1"/>
  <c r="C612"/>
  <c r="N612" s="1"/>
  <c r="C613"/>
  <c r="C614"/>
  <c r="N614" s="1"/>
  <c r="C615"/>
  <c r="N615" s="1"/>
  <c r="C616"/>
  <c r="C617"/>
  <c r="C618"/>
  <c r="Q618" s="1"/>
  <c r="C619"/>
  <c r="C620"/>
  <c r="P620" s="1"/>
  <c r="C621"/>
  <c r="C622"/>
  <c r="C623"/>
  <c r="P623" s="1"/>
  <c r="C624"/>
  <c r="P624" s="1"/>
  <c r="C625"/>
  <c r="C626"/>
  <c r="P626" s="1"/>
  <c r="C627"/>
  <c r="P627" s="1"/>
  <c r="C628"/>
  <c r="C629"/>
  <c r="N629" s="1"/>
  <c r="C630"/>
  <c r="P630" s="1"/>
  <c r="C631"/>
  <c r="C632"/>
  <c r="P632" s="1"/>
  <c r="C633"/>
  <c r="C634"/>
  <c r="C635"/>
  <c r="Q635" s="1"/>
  <c r="C636"/>
  <c r="Q636" s="1"/>
  <c r="C637"/>
  <c r="C638"/>
  <c r="P638" s="1"/>
  <c r="C639"/>
  <c r="P639" s="1"/>
  <c r="C640"/>
  <c r="C641"/>
  <c r="Q641" s="1"/>
  <c r="C642"/>
  <c r="P642" s="1"/>
  <c r="C643"/>
  <c r="C644"/>
  <c r="P644" s="1"/>
  <c r="C645"/>
  <c r="Q645" s="1"/>
  <c r="C646"/>
  <c r="C647"/>
  <c r="O647" s="1"/>
  <c r="C648"/>
  <c r="O648" s="1"/>
  <c r="C649"/>
  <c r="C650"/>
  <c r="N650" s="1"/>
  <c r="C651"/>
  <c r="N651" s="1"/>
  <c r="C652"/>
  <c r="C653"/>
  <c r="C654"/>
  <c r="N654" s="1"/>
  <c r="C655"/>
  <c r="C656"/>
  <c r="N656" s="1"/>
  <c r="C657"/>
  <c r="C658"/>
  <c r="C659"/>
  <c r="N659" s="1"/>
  <c r="C660"/>
  <c r="N660" s="1"/>
  <c r="C661"/>
  <c r="C662"/>
  <c r="Q662" s="1"/>
  <c r="C663"/>
  <c r="Q663" s="1"/>
  <c r="C664"/>
  <c r="C665"/>
  <c r="Q665" s="1"/>
  <c r="C666"/>
  <c r="P666" s="1"/>
  <c r="C667"/>
  <c r="C668"/>
  <c r="P668" s="1"/>
  <c r="C669"/>
  <c r="C670"/>
  <c r="C671"/>
  <c r="P671" s="1"/>
  <c r="C672"/>
  <c r="P672" s="1"/>
  <c r="C673"/>
  <c r="C674"/>
  <c r="P674" s="1"/>
  <c r="C675"/>
  <c r="P675" s="1"/>
  <c r="C676"/>
  <c r="C677"/>
  <c r="C678"/>
  <c r="P678" s="1"/>
  <c r="C679"/>
  <c r="C680"/>
  <c r="P680" s="1"/>
  <c r="C681"/>
  <c r="C682"/>
  <c r="C683"/>
  <c r="N683" s="1"/>
  <c r="C684"/>
  <c r="N684" s="1"/>
  <c r="C685"/>
  <c r="C686"/>
  <c r="N686" s="1"/>
  <c r="C687"/>
  <c r="N687" s="1"/>
  <c r="C688"/>
  <c r="C689"/>
  <c r="C690"/>
  <c r="N690" s="1"/>
  <c r="C691"/>
  <c r="C692"/>
  <c r="N692" s="1"/>
  <c r="C693"/>
  <c r="O693" s="1"/>
  <c r="C694"/>
  <c r="C695"/>
  <c r="O695" s="1"/>
  <c r="C696"/>
  <c r="O696" s="1"/>
  <c r="C697"/>
  <c r="C698"/>
  <c r="O698" s="1"/>
  <c r="C699"/>
  <c r="O699" s="1"/>
  <c r="C700"/>
  <c r="C701"/>
  <c r="C702"/>
  <c r="O702" s="1"/>
  <c r="C703"/>
  <c r="C704"/>
  <c r="O704" s="1"/>
  <c r="C705"/>
  <c r="C706"/>
  <c r="C707"/>
  <c r="Q707" s="1"/>
  <c r="C708"/>
  <c r="Q708" s="1"/>
  <c r="C709"/>
  <c r="C710"/>
  <c r="P710" s="1"/>
  <c r="C711"/>
  <c r="P711" s="1"/>
  <c r="C712"/>
  <c r="C713"/>
  <c r="P713" s="1"/>
  <c r="C714"/>
  <c r="P714" s="1"/>
  <c r="C715"/>
  <c r="C716"/>
  <c r="P716" s="1"/>
  <c r="C717"/>
  <c r="P717" s="1"/>
  <c r="C718"/>
  <c r="C719"/>
  <c r="P719" s="1"/>
  <c r="C720"/>
  <c r="P720" s="1"/>
  <c r="C721"/>
  <c r="C722"/>
  <c r="P722" s="1"/>
  <c r="C723"/>
  <c r="P723" s="1"/>
  <c r="C724"/>
  <c r="C725"/>
  <c r="C726"/>
  <c r="P726" s="1"/>
  <c r="C727"/>
  <c r="C728"/>
  <c r="P728" s="1"/>
  <c r="C729"/>
  <c r="C730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P684" l="1"/>
  <c r="N713"/>
  <c r="Q632"/>
  <c r="Q728"/>
  <c r="P736"/>
  <c r="P699"/>
  <c r="N603"/>
  <c r="O697"/>
  <c r="N613"/>
  <c r="D612" s="1"/>
  <c r="P731"/>
  <c r="Q720"/>
  <c r="Q704"/>
  <c r="O692"/>
  <c r="O694" s="1"/>
  <c r="Q675"/>
  <c r="P660"/>
  <c r="P647"/>
  <c r="N636"/>
  <c r="N620"/>
  <c r="Q608"/>
  <c r="Q731"/>
  <c r="Q723"/>
  <c r="N708"/>
  <c r="Q680"/>
  <c r="O651"/>
  <c r="O636"/>
  <c r="Q623"/>
  <c r="O612"/>
  <c r="G703"/>
  <c r="Q671"/>
  <c r="N685"/>
  <c r="O649"/>
  <c r="O736"/>
  <c r="N688"/>
  <c r="Q664"/>
  <c r="N652"/>
  <c r="N616"/>
  <c r="Q604"/>
  <c r="P734"/>
  <c r="N728"/>
  <c r="O708"/>
  <c r="P695"/>
  <c r="P697" s="1"/>
  <c r="O684"/>
  <c r="N668"/>
  <c r="P656"/>
  <c r="N644"/>
  <c r="Q627"/>
  <c r="P612"/>
  <c r="N705"/>
  <c r="P705"/>
  <c r="N689"/>
  <c r="N691" s="1"/>
  <c r="O689"/>
  <c r="O681"/>
  <c r="Q681"/>
  <c r="Q682" s="1"/>
  <c r="P677"/>
  <c r="P679" s="1"/>
  <c r="Q677"/>
  <c r="P669"/>
  <c r="N669"/>
  <c r="N670" s="1"/>
  <c r="D669" s="1"/>
  <c r="P665"/>
  <c r="P667" s="1"/>
  <c r="N665"/>
  <c r="N657"/>
  <c r="N658" s="1"/>
  <c r="D657" s="1"/>
  <c r="P657"/>
  <c r="P658" s="1"/>
  <c r="P621"/>
  <c r="P622" s="1"/>
  <c r="N621"/>
  <c r="N605"/>
  <c r="N607" s="1"/>
  <c r="P605"/>
  <c r="O732"/>
  <c r="O733" s="1"/>
  <c r="P732"/>
  <c r="Q732"/>
  <c r="E580"/>
  <c r="O657"/>
  <c r="N717"/>
  <c r="P689"/>
  <c r="Q669"/>
  <c r="Q621"/>
  <c r="P729"/>
  <c r="P730" s="1"/>
  <c r="N729"/>
  <c r="N730" s="1"/>
  <c r="Q729"/>
  <c r="Q730" s="1"/>
  <c r="P725"/>
  <c r="N725"/>
  <c r="Q725"/>
  <c r="O701"/>
  <c r="O703" s="1"/>
  <c r="Q701"/>
  <c r="Q693"/>
  <c r="N693"/>
  <c r="N694" s="1"/>
  <c r="K693" s="1"/>
  <c r="N653"/>
  <c r="N655" s="1"/>
  <c r="P653"/>
  <c r="P645"/>
  <c r="P646" s="1"/>
  <c r="N645"/>
  <c r="P641"/>
  <c r="P643" s="1"/>
  <c r="N641"/>
  <c r="O633"/>
  <c r="Q633"/>
  <c r="Q634" s="1"/>
  <c r="P629"/>
  <c r="P631" s="1"/>
  <c r="Q629"/>
  <c r="Q617"/>
  <c r="Q619" s="1"/>
  <c r="N617"/>
  <c r="P609"/>
  <c r="P610" s="1"/>
  <c r="Q609"/>
  <c r="Q610" s="1"/>
  <c r="Q733"/>
  <c r="Q713"/>
  <c r="O705"/>
  <c r="N677"/>
  <c r="Q717"/>
  <c r="P701"/>
  <c r="P681"/>
  <c r="P682" s="1"/>
  <c r="O653"/>
  <c r="P633"/>
  <c r="P634" s="1"/>
  <c r="O605"/>
  <c r="O706"/>
  <c r="N720"/>
  <c r="Q716"/>
  <c r="Q711"/>
  <c r="N707"/>
  <c r="P704"/>
  <c r="Q696"/>
  <c r="O683"/>
  <c r="O685" s="1"/>
  <c r="N680"/>
  <c r="Q672"/>
  <c r="O659"/>
  <c r="O661" s="1"/>
  <c r="O656"/>
  <c r="O658" s="1"/>
  <c r="Q648"/>
  <c r="N635"/>
  <c r="N632"/>
  <c r="Q624"/>
  <c r="Q625" s="1"/>
  <c r="O611"/>
  <c r="O613" s="1"/>
  <c r="N608"/>
  <c r="N610" s="1"/>
  <c r="Q735"/>
  <c r="Q719"/>
  <c r="Q721" s="1"/>
  <c r="N716"/>
  <c r="P696"/>
  <c r="P692"/>
  <c r="O687"/>
  <c r="N672"/>
  <c r="Q668"/>
  <c r="N663"/>
  <c r="P648"/>
  <c r="P649" s="1"/>
  <c r="Q644"/>
  <c r="Q646" s="1"/>
  <c r="Q639"/>
  <c r="N624"/>
  <c r="Q620"/>
  <c r="O615"/>
  <c r="E496"/>
  <c r="P727"/>
  <c r="P715"/>
  <c r="P724"/>
  <c r="P721"/>
  <c r="P712"/>
  <c r="Q709"/>
  <c r="O700"/>
  <c r="P676"/>
  <c r="P673"/>
  <c r="N661"/>
  <c r="K660" s="1"/>
  <c r="P640"/>
  <c r="Q637"/>
  <c r="P628"/>
  <c r="P625"/>
  <c r="P718"/>
  <c r="P670"/>
  <c r="Q726"/>
  <c r="Q714"/>
  <c r="Q710"/>
  <c r="P702"/>
  <c r="O690"/>
  <c r="O691" s="1"/>
  <c r="O686"/>
  <c r="Q678"/>
  <c r="Q679" s="1"/>
  <c r="Q674"/>
  <c r="Q666"/>
  <c r="Q667" s="1"/>
  <c r="N662"/>
  <c r="N664" s="1"/>
  <c r="O654"/>
  <c r="Q638"/>
  <c r="Q640" s="1"/>
  <c r="N618"/>
  <c r="O614"/>
  <c r="O606"/>
  <c r="N602"/>
  <c r="N604" s="1"/>
  <c r="N726"/>
  <c r="N719"/>
  <c r="N721" s="1"/>
  <c r="N711"/>
  <c r="N710"/>
  <c r="O707"/>
  <c r="O709" s="1"/>
  <c r="Q702"/>
  <c r="Q703" s="1"/>
  <c r="P690"/>
  <c r="P687"/>
  <c r="P686"/>
  <c r="N675"/>
  <c r="N674"/>
  <c r="O663"/>
  <c r="O662"/>
  <c r="N642"/>
  <c r="N643" s="1"/>
  <c r="O635"/>
  <c r="N630"/>
  <c r="N627"/>
  <c r="N626"/>
  <c r="O618"/>
  <c r="O619" s="1"/>
  <c r="P611"/>
  <c r="P613" s="1"/>
  <c r="O603"/>
  <c r="N735"/>
  <c r="N734"/>
  <c r="N732"/>
  <c r="N731"/>
  <c r="O729"/>
  <c r="O728"/>
  <c r="O726"/>
  <c r="O725"/>
  <c r="O723"/>
  <c r="O722"/>
  <c r="O720"/>
  <c r="O719"/>
  <c r="O717"/>
  <c r="O716"/>
  <c r="O714"/>
  <c r="O713"/>
  <c r="O711"/>
  <c r="O710"/>
  <c r="P708"/>
  <c r="P707"/>
  <c r="Q705"/>
  <c r="Q706" s="1"/>
  <c r="N704"/>
  <c r="N706" s="1"/>
  <c r="N702"/>
  <c r="N701"/>
  <c r="N699"/>
  <c r="N698"/>
  <c r="N696"/>
  <c r="N695"/>
  <c r="P693"/>
  <c r="P694" s="1"/>
  <c r="Q692"/>
  <c r="Q690"/>
  <c r="Q689"/>
  <c r="Q687"/>
  <c r="Q686"/>
  <c r="Q684"/>
  <c r="Q683"/>
  <c r="N681"/>
  <c r="O680"/>
  <c r="O682" s="1"/>
  <c r="O678"/>
  <c r="O677"/>
  <c r="O675"/>
  <c r="O674"/>
  <c r="O672"/>
  <c r="O671"/>
  <c r="O669"/>
  <c r="O668"/>
  <c r="O666"/>
  <c r="O665"/>
  <c r="P663"/>
  <c r="P662"/>
  <c r="Q660"/>
  <c r="Q659"/>
  <c r="Q657"/>
  <c r="Q656"/>
  <c r="Q654"/>
  <c r="Q653"/>
  <c r="Q651"/>
  <c r="Q650"/>
  <c r="N648"/>
  <c r="N647"/>
  <c r="O645"/>
  <c r="O644"/>
  <c r="O642"/>
  <c r="O641"/>
  <c r="O639"/>
  <c r="O638"/>
  <c r="P636"/>
  <c r="P635"/>
  <c r="N633"/>
  <c r="N634" s="1"/>
  <c r="D633" s="1"/>
  <c r="O632"/>
  <c r="O630"/>
  <c r="O629"/>
  <c r="O627"/>
  <c r="O626"/>
  <c r="O624"/>
  <c r="O623"/>
  <c r="O621"/>
  <c r="O620"/>
  <c r="P618"/>
  <c r="P617"/>
  <c r="Q615"/>
  <c r="Q614"/>
  <c r="Q612"/>
  <c r="Q611"/>
  <c r="O609"/>
  <c r="O608"/>
  <c r="Q606"/>
  <c r="Q605"/>
  <c r="P603"/>
  <c r="P602"/>
  <c r="Q722"/>
  <c r="P698"/>
  <c r="O655"/>
  <c r="O650"/>
  <c r="O652" s="1"/>
  <c r="Q642"/>
  <c r="Q643" s="1"/>
  <c r="Q630"/>
  <c r="Q626"/>
  <c r="Q628" s="1"/>
  <c r="Q734"/>
  <c r="N723"/>
  <c r="N722"/>
  <c r="N714"/>
  <c r="N715" s="1"/>
  <c r="Q699"/>
  <c r="Q698"/>
  <c r="Q695"/>
  <c r="P683"/>
  <c r="P685" s="1"/>
  <c r="N678"/>
  <c r="N671"/>
  <c r="N666"/>
  <c r="N667" s="1"/>
  <c r="D666" s="1"/>
  <c r="P659"/>
  <c r="P661" s="1"/>
  <c r="P654"/>
  <c r="P655" s="1"/>
  <c r="P651"/>
  <c r="P650"/>
  <c r="Q647"/>
  <c r="N639"/>
  <c r="N638"/>
  <c r="N631"/>
  <c r="N623"/>
  <c r="N625" s="1"/>
  <c r="D624" s="1"/>
  <c r="P615"/>
  <c r="P614"/>
  <c r="P606"/>
  <c r="O602"/>
  <c r="O604" s="1"/>
  <c r="L657"/>
  <c r="M657"/>
  <c r="K657"/>
  <c r="L660"/>
  <c r="D736"/>
  <c r="Q11"/>
  <c r="Q18"/>
  <c r="N20"/>
  <c r="N23"/>
  <c r="P24"/>
  <c r="N26"/>
  <c r="N30"/>
  <c r="N32"/>
  <c r="N36"/>
  <c r="N39"/>
  <c r="N42"/>
  <c r="O44"/>
  <c r="N47"/>
  <c r="P50"/>
  <c r="Q56"/>
  <c r="N57"/>
  <c r="Q62"/>
  <c r="N68"/>
  <c r="P69"/>
  <c r="N71"/>
  <c r="N74"/>
  <c r="N78"/>
  <c r="O83"/>
  <c r="N84"/>
  <c r="N86"/>
  <c r="N87"/>
  <c r="N90"/>
  <c r="N96"/>
  <c r="P98"/>
  <c r="O102"/>
  <c r="C104"/>
  <c r="C105"/>
  <c r="C106"/>
  <c r="C107"/>
  <c r="C108"/>
  <c r="P108" s="1"/>
  <c r="C109"/>
  <c r="C110"/>
  <c r="C111"/>
  <c r="N111" s="1"/>
  <c r="C112"/>
  <c r="C113"/>
  <c r="C114"/>
  <c r="C115"/>
  <c r="C116"/>
  <c r="N116" s="1"/>
  <c r="C117"/>
  <c r="N117" s="1"/>
  <c r="C118"/>
  <c r="C119"/>
  <c r="N119" s="1"/>
  <c r="C120"/>
  <c r="P120" s="1"/>
  <c r="C121"/>
  <c r="C122"/>
  <c r="N122" s="1"/>
  <c r="C123"/>
  <c r="C124"/>
  <c r="C125"/>
  <c r="C126"/>
  <c r="C127"/>
  <c r="C128"/>
  <c r="N128" s="1"/>
  <c r="C129"/>
  <c r="C130"/>
  <c r="C131"/>
  <c r="C132"/>
  <c r="N132" s="1"/>
  <c r="C133"/>
  <c r="C134"/>
  <c r="O134" s="1"/>
  <c r="C135"/>
  <c r="N135" s="1"/>
  <c r="C136"/>
  <c r="C137"/>
  <c r="N137" s="1"/>
  <c r="C138"/>
  <c r="N138" s="1"/>
  <c r="C139"/>
  <c r="C140"/>
  <c r="O140" s="1"/>
  <c r="C141"/>
  <c r="C142"/>
  <c r="C143"/>
  <c r="C144"/>
  <c r="C145"/>
  <c r="C146"/>
  <c r="Q146" s="1"/>
  <c r="C147"/>
  <c r="C148"/>
  <c r="C149"/>
  <c r="N149" s="1"/>
  <c r="C150"/>
  <c r="C151"/>
  <c r="C152"/>
  <c r="Q152" s="1"/>
  <c r="C153"/>
  <c r="C154"/>
  <c r="C155"/>
  <c r="C156"/>
  <c r="C157"/>
  <c r="C158"/>
  <c r="Q158" s="1"/>
  <c r="C159"/>
  <c r="C160"/>
  <c r="C161"/>
  <c r="C162"/>
  <c r="P162" s="1"/>
  <c r="C163"/>
  <c r="C164"/>
  <c r="N164" s="1"/>
  <c r="C165"/>
  <c r="P165" s="1"/>
  <c r="C166"/>
  <c r="C167"/>
  <c r="N167" s="1"/>
  <c r="C168"/>
  <c r="C169"/>
  <c r="C170"/>
  <c r="N170" s="1"/>
  <c r="C171"/>
  <c r="C172"/>
  <c r="C173"/>
  <c r="C174"/>
  <c r="N174" s="1"/>
  <c r="C175"/>
  <c r="C176"/>
  <c r="C177"/>
  <c r="C178"/>
  <c r="C179"/>
  <c r="O179" s="1"/>
  <c r="C180"/>
  <c r="N180" s="1"/>
  <c r="C181"/>
  <c r="C182"/>
  <c r="N182" s="1"/>
  <c r="C183"/>
  <c r="N183" s="1"/>
  <c r="C184"/>
  <c r="C185"/>
  <c r="N185" s="1"/>
  <c r="C186"/>
  <c r="N186" s="1"/>
  <c r="C187"/>
  <c r="C188"/>
  <c r="C189"/>
  <c r="C190"/>
  <c r="C191"/>
  <c r="Q191" s="1"/>
  <c r="C192"/>
  <c r="N192" s="1"/>
  <c r="C193"/>
  <c r="C194"/>
  <c r="P194" s="1"/>
  <c r="C195"/>
  <c r="C196"/>
  <c r="C197"/>
  <c r="C198"/>
  <c r="O198" s="1"/>
  <c r="C199"/>
  <c r="C200"/>
  <c r="C201"/>
  <c r="C202"/>
  <c r="C203"/>
  <c r="C204"/>
  <c r="C205"/>
  <c r="C206"/>
  <c r="C207"/>
  <c r="N207" s="1"/>
  <c r="C208"/>
  <c r="C209"/>
  <c r="C210"/>
  <c r="Q210" s="1"/>
  <c r="C211"/>
  <c r="C212"/>
  <c r="N212" s="1"/>
  <c r="C213"/>
  <c r="C214"/>
  <c r="C215"/>
  <c r="N215" s="1"/>
  <c r="C216"/>
  <c r="P216" s="1"/>
  <c r="C217"/>
  <c r="C218"/>
  <c r="N218" s="1"/>
  <c r="C219"/>
  <c r="N219" s="1"/>
  <c r="C220"/>
  <c r="C221"/>
  <c r="C222"/>
  <c r="N222" s="1"/>
  <c r="C223"/>
  <c r="C224"/>
  <c r="O224" s="1"/>
  <c r="C225"/>
  <c r="C226"/>
  <c r="C227"/>
  <c r="C228"/>
  <c r="N228" s="1"/>
  <c r="C229"/>
  <c r="C230"/>
  <c r="N230" s="1"/>
  <c r="C231"/>
  <c r="N231" s="1"/>
  <c r="C232"/>
  <c r="C233"/>
  <c r="C234"/>
  <c r="N234" s="1"/>
  <c r="C235"/>
  <c r="C236"/>
  <c r="O236" s="1"/>
  <c r="C237"/>
  <c r="C238"/>
  <c r="C239"/>
  <c r="N239" s="1"/>
  <c r="C240"/>
  <c r="C241"/>
  <c r="C242"/>
  <c r="O242" s="1"/>
  <c r="C243"/>
  <c r="C244"/>
  <c r="C245"/>
  <c r="N245" s="1"/>
  <c r="C246"/>
  <c r="C247"/>
  <c r="C248"/>
  <c r="Q248" s="1"/>
  <c r="C249"/>
  <c r="C250"/>
  <c r="C251"/>
  <c r="C252"/>
  <c r="C253"/>
  <c r="C254"/>
  <c r="Q254" s="1"/>
  <c r="C255"/>
  <c r="C256"/>
  <c r="C257"/>
  <c r="C258"/>
  <c r="P258" s="1"/>
  <c r="C259"/>
  <c r="C260"/>
  <c r="N260" s="1"/>
  <c r="C261"/>
  <c r="C262"/>
  <c r="C263"/>
  <c r="N263" s="1"/>
  <c r="C264"/>
  <c r="C265"/>
  <c r="C266"/>
  <c r="N266" s="1"/>
  <c r="C267"/>
  <c r="N267" s="1"/>
  <c r="C268"/>
  <c r="C269"/>
  <c r="C270"/>
  <c r="N270" s="1"/>
  <c r="C271"/>
  <c r="C272"/>
  <c r="C273"/>
  <c r="C274"/>
  <c r="C275"/>
  <c r="O275" s="1"/>
  <c r="C276"/>
  <c r="N276" s="1"/>
  <c r="C277"/>
  <c r="C278"/>
  <c r="N278" s="1"/>
  <c r="C279"/>
  <c r="N279" s="1"/>
  <c r="C280"/>
  <c r="C281"/>
  <c r="N281" s="1"/>
  <c r="C282"/>
  <c r="N282" s="1"/>
  <c r="C283"/>
  <c r="C284"/>
  <c r="C285"/>
  <c r="C286"/>
  <c r="C287"/>
  <c r="C288"/>
  <c r="N288" s="1"/>
  <c r="C289"/>
  <c r="C290"/>
  <c r="P290" s="1"/>
  <c r="C291"/>
  <c r="C292"/>
  <c r="C293"/>
  <c r="C294"/>
  <c r="O294" s="1"/>
  <c r="C295"/>
  <c r="C296"/>
  <c r="C297"/>
  <c r="C298"/>
  <c r="C299"/>
  <c r="C300"/>
  <c r="P300" s="1"/>
  <c r="C301"/>
  <c r="C302"/>
  <c r="C303"/>
  <c r="N303" s="1"/>
  <c r="C304"/>
  <c r="C305"/>
  <c r="C306"/>
  <c r="C307"/>
  <c r="C308"/>
  <c r="N308" s="1"/>
  <c r="C309"/>
  <c r="N309" s="1"/>
  <c r="C310"/>
  <c r="C311"/>
  <c r="N311" s="1"/>
  <c r="C312"/>
  <c r="P312" s="1"/>
  <c r="C313"/>
  <c r="C314"/>
  <c r="N314" s="1"/>
  <c r="C315"/>
  <c r="C316"/>
  <c r="C317"/>
  <c r="C318"/>
  <c r="N318" s="1"/>
  <c r="C319"/>
  <c r="C320"/>
  <c r="N320" s="1"/>
  <c r="C321"/>
  <c r="C322"/>
  <c r="C323"/>
  <c r="C324"/>
  <c r="N324" s="1"/>
  <c r="C325"/>
  <c r="C326"/>
  <c r="O326" s="1"/>
  <c r="C327"/>
  <c r="N327" s="1"/>
  <c r="C328"/>
  <c r="C329"/>
  <c r="C330"/>
  <c r="N330" s="1"/>
  <c r="C331"/>
  <c r="C332"/>
  <c r="O332" s="1"/>
  <c r="C333"/>
  <c r="C334"/>
  <c r="C335"/>
  <c r="C336"/>
  <c r="C337"/>
  <c r="C338"/>
  <c r="P338" s="1"/>
  <c r="C339"/>
  <c r="C340"/>
  <c r="C341"/>
  <c r="C342"/>
  <c r="C343"/>
  <c r="C344"/>
  <c r="Q344" s="1"/>
  <c r="C345"/>
  <c r="N345" s="1"/>
  <c r="C346"/>
  <c r="C347"/>
  <c r="C348"/>
  <c r="C349"/>
  <c r="C350"/>
  <c r="Q350" s="1"/>
  <c r="C351"/>
  <c r="C352"/>
  <c r="C353"/>
  <c r="C354"/>
  <c r="P354" s="1"/>
  <c r="C355"/>
  <c r="C356"/>
  <c r="N356" s="1"/>
  <c r="C357"/>
  <c r="C358"/>
  <c r="C359"/>
  <c r="N359" s="1"/>
  <c r="C360"/>
  <c r="C361"/>
  <c r="C362"/>
  <c r="N362" s="1"/>
  <c r="C363"/>
  <c r="C364"/>
  <c r="C365"/>
  <c r="C366"/>
  <c r="N366" s="1"/>
  <c r="C367"/>
  <c r="C368"/>
  <c r="C369"/>
  <c r="C370"/>
  <c r="C371"/>
  <c r="O371" s="1"/>
  <c r="C372"/>
  <c r="N372" s="1"/>
  <c r="C373"/>
  <c r="C374"/>
  <c r="N374" s="1"/>
  <c r="C375"/>
  <c r="N375" s="1"/>
  <c r="C376"/>
  <c r="C377"/>
  <c r="N377" s="1"/>
  <c r="C378"/>
  <c r="N378" s="1"/>
  <c r="C379"/>
  <c r="C380"/>
  <c r="C381"/>
  <c r="C382"/>
  <c r="C383"/>
  <c r="C384"/>
  <c r="N384" s="1"/>
  <c r="C385"/>
  <c r="C386"/>
  <c r="P386" s="1"/>
  <c r="C387"/>
  <c r="C388"/>
  <c r="C389"/>
  <c r="C390"/>
  <c r="O390" s="1"/>
  <c r="C391"/>
  <c r="C392"/>
  <c r="C393"/>
  <c r="C394"/>
  <c r="C395"/>
  <c r="C396"/>
  <c r="C397"/>
  <c r="C398"/>
  <c r="C399"/>
  <c r="C400"/>
  <c r="C401"/>
  <c r="C402"/>
  <c r="O402" s="1"/>
  <c r="C403"/>
  <c r="C404"/>
  <c r="N404" s="1"/>
  <c r="C405"/>
  <c r="Q405" s="1"/>
  <c r="C406"/>
  <c r="C407"/>
  <c r="N407" s="1"/>
  <c r="C408"/>
  <c r="O408" s="1"/>
  <c r="C409"/>
  <c r="C410"/>
  <c r="N410" s="1"/>
  <c r="C411"/>
  <c r="N411" s="1"/>
  <c r="C412"/>
  <c r="C413"/>
  <c r="C414"/>
  <c r="N414" s="1"/>
  <c r="C415"/>
  <c r="C416"/>
  <c r="N416" s="1"/>
  <c r="C417"/>
  <c r="C418"/>
  <c r="C419"/>
  <c r="O419" s="1"/>
  <c r="C420"/>
  <c r="Q420" s="1"/>
  <c r="C421"/>
  <c r="C422"/>
  <c r="N422" s="1"/>
  <c r="C423"/>
  <c r="C424"/>
  <c r="C425"/>
  <c r="C426"/>
  <c r="N426" s="1"/>
  <c r="C427"/>
  <c r="C428"/>
  <c r="C429"/>
  <c r="C430"/>
  <c r="C431"/>
  <c r="N431" s="1"/>
  <c r="C432"/>
  <c r="C433"/>
  <c r="C434"/>
  <c r="O434" s="1"/>
  <c r="C435"/>
  <c r="Q435" s="1"/>
  <c r="C436"/>
  <c r="C437"/>
  <c r="Q437" s="1"/>
  <c r="C438"/>
  <c r="O438" s="1"/>
  <c r="C439"/>
  <c r="C440"/>
  <c r="P440" s="1"/>
  <c r="C441"/>
  <c r="N441" s="1"/>
  <c r="C442"/>
  <c r="C443"/>
  <c r="C444"/>
  <c r="C445"/>
  <c r="C446"/>
  <c r="P446" s="1"/>
  <c r="C447"/>
  <c r="C448"/>
  <c r="C449"/>
  <c r="Q449" s="1"/>
  <c r="C450"/>
  <c r="O450" s="1"/>
  <c r="C451"/>
  <c r="C452"/>
  <c r="N452" s="1"/>
  <c r="C453"/>
  <c r="Q453" s="1"/>
  <c r="C454"/>
  <c r="C455"/>
  <c r="N455" s="1"/>
  <c r="C456"/>
  <c r="C457"/>
  <c r="C458"/>
  <c r="N458" s="1"/>
  <c r="C459"/>
  <c r="C460"/>
  <c r="C461"/>
  <c r="C462"/>
  <c r="Q462" s="1"/>
  <c r="C463"/>
  <c r="C464"/>
  <c r="C465"/>
  <c r="Q465" s="1"/>
  <c r="C466"/>
  <c r="C467"/>
  <c r="O467" s="1"/>
  <c r="C468"/>
  <c r="N468" s="1"/>
  <c r="C469"/>
  <c r="C470"/>
  <c r="C471"/>
  <c r="C472"/>
  <c r="C473"/>
  <c r="N473" s="1"/>
  <c r="C474"/>
  <c r="N474" s="1"/>
  <c r="C475"/>
  <c r="C476"/>
  <c r="O476" s="1"/>
  <c r="C477"/>
  <c r="C478"/>
  <c r="C479"/>
  <c r="O479" s="1"/>
  <c r="C480"/>
  <c r="N480" s="1"/>
  <c r="C481"/>
  <c r="C482"/>
  <c r="O482" s="1"/>
  <c r="C483"/>
  <c r="Q483" s="1"/>
  <c r="C484"/>
  <c r="C485"/>
  <c r="Q485" s="1"/>
  <c r="C486"/>
  <c r="O486" s="1"/>
  <c r="C487"/>
  <c r="C488"/>
  <c r="P488" s="1"/>
  <c r="C489"/>
  <c r="C490"/>
  <c r="C491"/>
  <c r="C492"/>
  <c r="C493"/>
  <c r="C494"/>
  <c r="C495"/>
  <c r="C496"/>
  <c r="C497"/>
  <c r="C498"/>
  <c r="O498" s="1"/>
  <c r="C499"/>
  <c r="C500"/>
  <c r="N500" s="1"/>
  <c r="C501"/>
  <c r="Q501" s="1"/>
  <c r="C502"/>
  <c r="C503"/>
  <c r="N503" s="1"/>
  <c r="C504"/>
  <c r="O504" s="1"/>
  <c r="C505"/>
  <c r="C506"/>
  <c r="N506" s="1"/>
  <c r="C507"/>
  <c r="C508"/>
  <c r="C509"/>
  <c r="C510"/>
  <c r="Q510" s="1"/>
  <c r="C511"/>
  <c r="C512"/>
  <c r="N512" s="1"/>
  <c r="C513"/>
  <c r="Q513" s="1"/>
  <c r="C514"/>
  <c r="C515"/>
  <c r="O515" s="1"/>
  <c r="C516"/>
  <c r="Q516" s="1"/>
  <c r="C517"/>
  <c r="C518"/>
  <c r="O518" s="1"/>
  <c r="C519"/>
  <c r="C520"/>
  <c r="C521"/>
  <c r="C522"/>
  <c r="N522" s="1"/>
  <c r="C523"/>
  <c r="C524"/>
  <c r="C525"/>
  <c r="C526"/>
  <c r="C527"/>
  <c r="C528"/>
  <c r="C529"/>
  <c r="C530"/>
  <c r="O530" s="1"/>
  <c r="C531"/>
  <c r="Q531" s="1"/>
  <c r="C532"/>
  <c r="C533"/>
  <c r="Q533" s="1"/>
  <c r="C534"/>
  <c r="O534" s="1"/>
  <c r="C535"/>
  <c r="C536"/>
  <c r="P536" s="1"/>
  <c r="C537"/>
  <c r="N537" s="1"/>
  <c r="C538"/>
  <c r="C539"/>
  <c r="C540"/>
  <c r="C541"/>
  <c r="C542"/>
  <c r="C543"/>
  <c r="C544"/>
  <c r="C545"/>
  <c r="C546"/>
  <c r="O546" s="1"/>
  <c r="C547"/>
  <c r="C548"/>
  <c r="N548" s="1"/>
  <c r="C549"/>
  <c r="Q549" s="1"/>
  <c r="C550"/>
  <c r="C551"/>
  <c r="N551" s="1"/>
  <c r="C552"/>
  <c r="P552" s="1"/>
  <c r="C553"/>
  <c r="C554"/>
  <c r="N554" s="1"/>
  <c r="C555"/>
  <c r="C556"/>
  <c r="C557"/>
  <c r="C558"/>
  <c r="Q558" s="1"/>
  <c r="C559"/>
  <c r="C560"/>
  <c r="C561"/>
  <c r="Q561" s="1"/>
  <c r="C562"/>
  <c r="C563"/>
  <c r="O563" s="1"/>
  <c r="C564"/>
  <c r="N564" s="1"/>
  <c r="C565"/>
  <c r="C566"/>
  <c r="C567"/>
  <c r="C568"/>
  <c r="C569"/>
  <c r="N569" s="1"/>
  <c r="C570"/>
  <c r="N570" s="1"/>
  <c r="C571"/>
  <c r="C572"/>
  <c r="O572" s="1"/>
  <c r="C573"/>
  <c r="C574"/>
  <c r="C575"/>
  <c r="O575" s="1"/>
  <c r="C576"/>
  <c r="N576" s="1"/>
  <c r="C577"/>
  <c r="C578"/>
  <c r="O578" s="1"/>
  <c r="C579"/>
  <c r="Q579" s="1"/>
  <c r="C580"/>
  <c r="C581"/>
  <c r="Q581" s="1"/>
  <c r="C582"/>
  <c r="O582" s="1"/>
  <c r="C583"/>
  <c r="C584"/>
  <c r="P584" s="1"/>
  <c r="C585"/>
  <c r="C586"/>
  <c r="C587"/>
  <c r="C588"/>
  <c r="C589"/>
  <c r="C590"/>
  <c r="C591"/>
  <c r="N591" s="1"/>
  <c r="C592"/>
  <c r="C593"/>
  <c r="C594"/>
  <c r="O594" s="1"/>
  <c r="C595"/>
  <c r="C596"/>
  <c r="N596" s="1"/>
  <c r="C597"/>
  <c r="Q597" s="1"/>
  <c r="C598"/>
  <c r="C599"/>
  <c r="Q599" s="1"/>
  <c r="C600"/>
  <c r="C601"/>
  <c r="P66"/>
  <c r="Q3"/>
  <c r="L612" l="1"/>
  <c r="Q736"/>
  <c r="O637"/>
  <c r="P652"/>
  <c r="P703"/>
  <c r="M702" s="1"/>
  <c r="N709"/>
  <c r="L669"/>
  <c r="M684"/>
  <c r="Q697"/>
  <c r="Q631"/>
  <c r="D630" s="1"/>
  <c r="Q718"/>
  <c r="K612"/>
  <c r="D613" s="1"/>
  <c r="S613" s="1"/>
  <c r="K669"/>
  <c r="Q724"/>
  <c r="O688"/>
  <c r="M669"/>
  <c r="P607"/>
  <c r="N679"/>
  <c r="P700"/>
  <c r="Q607"/>
  <c r="K606" s="1"/>
  <c r="Q613"/>
  <c r="O631"/>
  <c r="P637"/>
  <c r="O643"/>
  <c r="N649"/>
  <c r="K648" s="1"/>
  <c r="Q661"/>
  <c r="O667"/>
  <c r="O679"/>
  <c r="D678" s="1"/>
  <c r="Q685"/>
  <c r="N703"/>
  <c r="P709"/>
  <c r="O715"/>
  <c r="L714" s="1"/>
  <c r="O727"/>
  <c r="P691"/>
  <c r="Q712"/>
  <c r="N637"/>
  <c r="L636" s="1"/>
  <c r="Q673"/>
  <c r="P706"/>
  <c r="P733"/>
  <c r="N622"/>
  <c r="N727"/>
  <c r="N619"/>
  <c r="N646"/>
  <c r="M612"/>
  <c r="O628"/>
  <c r="L627" s="1"/>
  <c r="O640"/>
  <c r="Q658"/>
  <c r="O676"/>
  <c r="O712"/>
  <c r="O724"/>
  <c r="Q676"/>
  <c r="K651"/>
  <c r="M651"/>
  <c r="D684"/>
  <c r="K684"/>
  <c r="L684"/>
  <c r="D693"/>
  <c r="M693"/>
  <c r="L693"/>
  <c r="D690"/>
  <c r="L690"/>
  <c r="M690"/>
  <c r="K690"/>
  <c r="D651"/>
  <c r="D694"/>
  <c r="E694" s="1"/>
  <c r="G694" s="1"/>
  <c r="D648"/>
  <c r="K702"/>
  <c r="K642"/>
  <c r="D642"/>
  <c r="L642"/>
  <c r="M642"/>
  <c r="D661"/>
  <c r="E661" s="1"/>
  <c r="G661" s="1"/>
  <c r="G736"/>
  <c r="E736"/>
  <c r="D658"/>
  <c r="L630"/>
  <c r="N682"/>
  <c r="D681" s="1"/>
  <c r="N628"/>
  <c r="M630"/>
  <c r="P616"/>
  <c r="M615" s="1"/>
  <c r="Q649"/>
  <c r="O634"/>
  <c r="Q694"/>
  <c r="O664"/>
  <c r="K663" s="1"/>
  <c r="O616"/>
  <c r="Q727"/>
  <c r="M726" s="1"/>
  <c r="Q622"/>
  <c r="M660"/>
  <c r="D660"/>
  <c r="N676"/>
  <c r="D663"/>
  <c r="N718"/>
  <c r="L663"/>
  <c r="N673"/>
  <c r="D672" s="1"/>
  <c r="O607"/>
  <c r="Q715"/>
  <c r="Q670"/>
  <c r="L666"/>
  <c r="K666"/>
  <c r="M666"/>
  <c r="K714"/>
  <c r="L633"/>
  <c r="M633"/>
  <c r="K633"/>
  <c r="L681"/>
  <c r="K624"/>
  <c r="M624"/>
  <c r="L624"/>
  <c r="M672"/>
  <c r="L705"/>
  <c r="M705"/>
  <c r="K627"/>
  <c r="N640"/>
  <c r="D639" s="1"/>
  <c r="O610"/>
  <c r="D609" s="1"/>
  <c r="Q616"/>
  <c r="O646"/>
  <c r="O670"/>
  <c r="Q688"/>
  <c r="O730"/>
  <c r="K705"/>
  <c r="D706" s="1"/>
  <c r="L651"/>
  <c r="M663"/>
  <c r="K630"/>
  <c r="M720"/>
  <c r="Q700"/>
  <c r="N724"/>
  <c r="P619"/>
  <c r="D618" s="1"/>
  <c r="O625"/>
  <c r="Q655"/>
  <c r="D654" s="1"/>
  <c r="O673"/>
  <c r="Q691"/>
  <c r="N697"/>
  <c r="D696" s="1"/>
  <c r="O721"/>
  <c r="N733"/>
  <c r="P688"/>
  <c r="L708"/>
  <c r="P604"/>
  <c r="D603" s="1"/>
  <c r="O622"/>
  <c r="Q652"/>
  <c r="P664"/>
  <c r="N700"/>
  <c r="O718"/>
  <c r="N736"/>
  <c r="N712"/>
  <c r="D705"/>
  <c r="M609"/>
  <c r="O306"/>
  <c r="Q306"/>
  <c r="O114"/>
  <c r="Q114"/>
  <c r="P590"/>
  <c r="Q590"/>
  <c r="O566"/>
  <c r="N566"/>
  <c r="O542"/>
  <c r="Q542"/>
  <c r="P494"/>
  <c r="Q494"/>
  <c r="O470"/>
  <c r="N470"/>
  <c r="P398"/>
  <c r="Q398"/>
  <c r="N126"/>
  <c r="Q126"/>
  <c r="N38"/>
  <c r="N40" s="1"/>
  <c r="O38"/>
  <c r="N6"/>
  <c r="O6"/>
  <c r="P146"/>
  <c r="O210"/>
  <c r="P210"/>
  <c r="Q50"/>
  <c r="P587"/>
  <c r="Q587"/>
  <c r="P555"/>
  <c r="N555"/>
  <c r="N556" s="1"/>
  <c r="D555" s="1"/>
  <c r="P539"/>
  <c r="O539"/>
  <c r="Q539"/>
  <c r="O507"/>
  <c r="P507"/>
  <c r="Q495"/>
  <c r="Q496" s="1"/>
  <c r="N495"/>
  <c r="N471"/>
  <c r="Q471"/>
  <c r="P443"/>
  <c r="N443"/>
  <c r="Q443"/>
  <c r="O443"/>
  <c r="P395"/>
  <c r="O395"/>
  <c r="N395"/>
  <c r="Q395"/>
  <c r="N351"/>
  <c r="P351"/>
  <c r="P335"/>
  <c r="N335"/>
  <c r="N299"/>
  <c r="Q299"/>
  <c r="N251"/>
  <c r="Q251"/>
  <c r="N203"/>
  <c r="Q203"/>
  <c r="P159"/>
  <c r="N159"/>
  <c r="N143"/>
  <c r="P143"/>
  <c r="Q107"/>
  <c r="N107"/>
  <c r="P63"/>
  <c r="N63"/>
  <c r="P456"/>
  <c r="O456"/>
  <c r="Q567"/>
  <c r="N567"/>
  <c r="N543"/>
  <c r="Q543"/>
  <c r="O527"/>
  <c r="N527"/>
  <c r="N519"/>
  <c r="Q519"/>
  <c r="Q491"/>
  <c r="P491"/>
  <c r="N491"/>
  <c r="O459"/>
  <c r="P459"/>
  <c r="Q447"/>
  <c r="N447"/>
  <c r="N423"/>
  <c r="N424" s="1"/>
  <c r="D423" s="1"/>
  <c r="Q423"/>
  <c r="N399"/>
  <c r="Q399"/>
  <c r="O383"/>
  <c r="Q383"/>
  <c r="P363"/>
  <c r="N363"/>
  <c r="N364" s="1"/>
  <c r="D363" s="1"/>
  <c r="Q347"/>
  <c r="N347"/>
  <c r="N315"/>
  <c r="N316" s="1"/>
  <c r="P315"/>
  <c r="O287"/>
  <c r="Q287"/>
  <c r="P287"/>
  <c r="P255"/>
  <c r="N255"/>
  <c r="N171"/>
  <c r="N172" s="1"/>
  <c r="P171"/>
  <c r="N155"/>
  <c r="Q155"/>
  <c r="N123"/>
  <c r="N124" s="1"/>
  <c r="D123" s="1"/>
  <c r="P123"/>
  <c r="Q95"/>
  <c r="P95"/>
  <c r="N75"/>
  <c r="N76" s="1"/>
  <c r="D75" s="1"/>
  <c r="P75"/>
  <c r="Q59"/>
  <c r="N59"/>
  <c r="P27"/>
  <c r="N27"/>
  <c r="N28" s="1"/>
  <c r="N11"/>
  <c r="O446"/>
  <c r="O422"/>
  <c r="Q446"/>
  <c r="Q448" s="1"/>
  <c r="O338"/>
  <c r="O230"/>
  <c r="O146"/>
  <c r="Q242"/>
  <c r="O18"/>
  <c r="N15"/>
  <c r="N280"/>
  <c r="Q564"/>
  <c r="Q44"/>
  <c r="N224"/>
  <c r="O552"/>
  <c r="Q488"/>
  <c r="Q468"/>
  <c r="P599"/>
  <c r="O587"/>
  <c r="N587"/>
  <c r="Q584"/>
  <c r="Q591"/>
  <c r="Q507"/>
  <c r="O491"/>
  <c r="Q459"/>
  <c r="P239"/>
  <c r="P47"/>
  <c r="N558"/>
  <c r="N539"/>
  <c r="N507"/>
  <c r="N508" s="1"/>
  <c r="D507" s="1"/>
  <c r="N479"/>
  <c r="N481" s="1"/>
  <c r="D480" s="1"/>
  <c r="N287"/>
  <c r="N289" s="1"/>
  <c r="N268"/>
  <c r="N95"/>
  <c r="N97" s="1"/>
  <c r="O555"/>
  <c r="P510"/>
  <c r="P462"/>
  <c r="O431"/>
  <c r="O411"/>
  <c r="Q318"/>
  <c r="P267"/>
  <c r="Q236"/>
  <c r="Q555"/>
  <c r="P383"/>
  <c r="P219"/>
  <c r="P191"/>
  <c r="N459"/>
  <c r="N460" s="1"/>
  <c r="D459" s="1"/>
  <c r="P3"/>
  <c r="P411"/>
  <c r="O191"/>
  <c r="O95"/>
  <c r="Q411"/>
  <c r="N575"/>
  <c r="N577" s="1"/>
  <c r="D576" s="1"/>
  <c r="N462"/>
  <c r="N383"/>
  <c r="N385" s="1"/>
  <c r="D384" s="1"/>
  <c r="N191"/>
  <c r="N193" s="1"/>
  <c r="O3"/>
  <c r="P558"/>
  <c r="P414"/>
  <c r="Q222"/>
  <c r="N475"/>
  <c r="D474" s="1"/>
  <c r="N283"/>
  <c r="O558"/>
  <c r="O494"/>
  <c r="O414"/>
  <c r="P242"/>
  <c r="P114"/>
  <c r="P18"/>
  <c r="N518"/>
  <c r="N326"/>
  <c r="N328" s="1"/>
  <c r="D327" s="1"/>
  <c r="N134"/>
  <c r="N136" s="1"/>
  <c r="P542"/>
  <c r="Q414"/>
  <c r="Q338"/>
  <c r="O50"/>
  <c r="Q30"/>
  <c r="N571"/>
  <c r="N376"/>
  <c r="N184"/>
  <c r="D183" s="1"/>
  <c r="N88"/>
  <c r="O590"/>
  <c r="O510"/>
  <c r="O462"/>
  <c r="O398"/>
  <c r="N379"/>
  <c r="D378" s="1"/>
  <c r="P306"/>
  <c r="N187"/>
  <c r="N139"/>
  <c r="N510"/>
  <c r="O593"/>
  <c r="O595" s="1"/>
  <c r="P593"/>
  <c r="N593"/>
  <c r="O585"/>
  <c r="P585"/>
  <c r="P586" s="1"/>
  <c r="Q585"/>
  <c r="Q573"/>
  <c r="P573"/>
  <c r="N573"/>
  <c r="O573"/>
  <c r="O574" s="1"/>
  <c r="Q557"/>
  <c r="Q559" s="1"/>
  <c r="P557"/>
  <c r="N557"/>
  <c r="O557"/>
  <c r="O545"/>
  <c r="O547" s="1"/>
  <c r="P545"/>
  <c r="N545"/>
  <c r="O521"/>
  <c r="P521"/>
  <c r="Q521"/>
  <c r="O497"/>
  <c r="O499" s="1"/>
  <c r="P497"/>
  <c r="N497"/>
  <c r="O489"/>
  <c r="P489"/>
  <c r="P490" s="1"/>
  <c r="Q489"/>
  <c r="O401"/>
  <c r="O403" s="1"/>
  <c r="P401"/>
  <c r="N401"/>
  <c r="Q389"/>
  <c r="O389"/>
  <c r="O391" s="1"/>
  <c r="Q381"/>
  <c r="O381"/>
  <c r="P381"/>
  <c r="N381"/>
  <c r="Q357"/>
  <c r="O357"/>
  <c r="Q341"/>
  <c r="O341"/>
  <c r="P341"/>
  <c r="O329"/>
  <c r="Q329"/>
  <c r="P329"/>
  <c r="O321"/>
  <c r="Q321"/>
  <c r="P321"/>
  <c r="N321"/>
  <c r="N322" s="1"/>
  <c r="D321" s="1"/>
  <c r="Q293"/>
  <c r="O293"/>
  <c r="O295" s="1"/>
  <c r="Q285"/>
  <c r="O285"/>
  <c r="P285"/>
  <c r="N285"/>
  <c r="Q269"/>
  <c r="O269"/>
  <c r="P269"/>
  <c r="N269"/>
  <c r="N271" s="1"/>
  <c r="D270" s="1"/>
  <c r="Q261"/>
  <c r="O261"/>
  <c r="O257"/>
  <c r="Q257"/>
  <c r="P257"/>
  <c r="P259" s="1"/>
  <c r="N257"/>
  <c r="O249"/>
  <c r="Q249"/>
  <c r="O233"/>
  <c r="Q233"/>
  <c r="P233"/>
  <c r="Q221"/>
  <c r="O221"/>
  <c r="P221"/>
  <c r="N221"/>
  <c r="N223" s="1"/>
  <c r="D222" s="1"/>
  <c r="Q213"/>
  <c r="O213"/>
  <c r="P213"/>
  <c r="O201"/>
  <c r="Q201"/>
  <c r="P201"/>
  <c r="Q173"/>
  <c r="O173"/>
  <c r="P173"/>
  <c r="N173"/>
  <c r="N175" s="1"/>
  <c r="D174" s="1"/>
  <c r="O161"/>
  <c r="Q161"/>
  <c r="P161"/>
  <c r="P163" s="1"/>
  <c r="N161"/>
  <c r="O153"/>
  <c r="Q153"/>
  <c r="Q154" s="1"/>
  <c r="Q141"/>
  <c r="O141"/>
  <c r="O142" s="1"/>
  <c r="P141"/>
  <c r="N141"/>
  <c r="Q125"/>
  <c r="O125"/>
  <c r="P125"/>
  <c r="N125"/>
  <c r="O113"/>
  <c r="Q113"/>
  <c r="Q115" s="1"/>
  <c r="P113"/>
  <c r="N113"/>
  <c r="O105"/>
  <c r="Q105"/>
  <c r="P105"/>
  <c r="Q101"/>
  <c r="O101"/>
  <c r="O103" s="1"/>
  <c r="O89"/>
  <c r="Q89"/>
  <c r="O81"/>
  <c r="Q81"/>
  <c r="P81"/>
  <c r="N81"/>
  <c r="O65"/>
  <c r="Q65"/>
  <c r="P65"/>
  <c r="P67" s="1"/>
  <c r="N65"/>
  <c r="Q53"/>
  <c r="O53"/>
  <c r="P53"/>
  <c r="Q45"/>
  <c r="O45"/>
  <c r="O46" s="1"/>
  <c r="P45"/>
  <c r="N45"/>
  <c r="Q29"/>
  <c r="O29"/>
  <c r="P29"/>
  <c r="N29"/>
  <c r="N31" s="1"/>
  <c r="Q21"/>
  <c r="O21"/>
  <c r="P21"/>
  <c r="Q5"/>
  <c r="O5"/>
  <c r="N489"/>
  <c r="N310"/>
  <c r="D309" s="1"/>
  <c r="N233"/>
  <c r="N235" s="1"/>
  <c r="N201"/>
  <c r="N105"/>
  <c r="O597"/>
  <c r="O501"/>
  <c r="O405"/>
  <c r="P389"/>
  <c r="Q250"/>
  <c r="N597"/>
  <c r="N598" s="1"/>
  <c r="N533"/>
  <c r="N501"/>
  <c r="N502" s="1"/>
  <c r="N437"/>
  <c r="N405"/>
  <c r="N406" s="1"/>
  <c r="N341"/>
  <c r="N213"/>
  <c r="N214" s="1"/>
  <c r="N53"/>
  <c r="N21"/>
  <c r="N22" s="1"/>
  <c r="P597"/>
  <c r="P533"/>
  <c r="P501"/>
  <c r="P437"/>
  <c r="P405"/>
  <c r="P377"/>
  <c r="P249"/>
  <c r="P185"/>
  <c r="P57"/>
  <c r="N5"/>
  <c r="N516"/>
  <c r="N420"/>
  <c r="N412"/>
  <c r="N249"/>
  <c r="N220"/>
  <c r="D219" s="1"/>
  <c r="N153"/>
  <c r="N89"/>
  <c r="N91" s="1"/>
  <c r="Q593"/>
  <c r="O581"/>
  <c r="O583" s="1"/>
  <c r="O549"/>
  <c r="Q497"/>
  <c r="O485"/>
  <c r="O487" s="1"/>
  <c r="O453"/>
  <c r="Q401"/>
  <c r="P357"/>
  <c r="P293"/>
  <c r="P101"/>
  <c r="O569"/>
  <c r="P569"/>
  <c r="Q569"/>
  <c r="O561"/>
  <c r="P561"/>
  <c r="N561"/>
  <c r="O537"/>
  <c r="P537"/>
  <c r="P538" s="1"/>
  <c r="Q537"/>
  <c r="Q525"/>
  <c r="P525"/>
  <c r="N525"/>
  <c r="O525"/>
  <c r="O513"/>
  <c r="P513"/>
  <c r="N513"/>
  <c r="N514" s="1"/>
  <c r="Q509"/>
  <c r="Q511" s="1"/>
  <c r="P509"/>
  <c r="N509"/>
  <c r="O509"/>
  <c r="Q477"/>
  <c r="P477"/>
  <c r="N477"/>
  <c r="O477"/>
  <c r="O478" s="1"/>
  <c r="O473"/>
  <c r="P473"/>
  <c r="Q473"/>
  <c r="O465"/>
  <c r="P465"/>
  <c r="N465"/>
  <c r="Q461"/>
  <c r="Q463" s="1"/>
  <c r="P461"/>
  <c r="N461"/>
  <c r="O461"/>
  <c r="O449"/>
  <c r="O451" s="1"/>
  <c r="P449"/>
  <c r="N449"/>
  <c r="O441"/>
  <c r="P441"/>
  <c r="P442" s="1"/>
  <c r="Q441"/>
  <c r="Q429"/>
  <c r="P429"/>
  <c r="N429"/>
  <c r="O429"/>
  <c r="O425"/>
  <c r="P425"/>
  <c r="Q425"/>
  <c r="O417"/>
  <c r="P417"/>
  <c r="N417"/>
  <c r="N418" s="1"/>
  <c r="Q413"/>
  <c r="P413"/>
  <c r="N413"/>
  <c r="N415" s="1"/>
  <c r="O413"/>
  <c r="O393"/>
  <c r="Q393"/>
  <c r="P393"/>
  <c r="O377"/>
  <c r="Q377"/>
  <c r="O369"/>
  <c r="Q369"/>
  <c r="P369"/>
  <c r="N369"/>
  <c r="Q365"/>
  <c r="O365"/>
  <c r="P365"/>
  <c r="N365"/>
  <c r="N367" s="1"/>
  <c r="O353"/>
  <c r="Q353"/>
  <c r="P353"/>
  <c r="P355" s="1"/>
  <c r="N353"/>
  <c r="O345"/>
  <c r="Q345"/>
  <c r="Q346" s="1"/>
  <c r="Q333"/>
  <c r="O333"/>
  <c r="O334" s="1"/>
  <c r="P333"/>
  <c r="N333"/>
  <c r="Q317"/>
  <c r="O317"/>
  <c r="P317"/>
  <c r="N317"/>
  <c r="N319" s="1"/>
  <c r="D318" s="1"/>
  <c r="Q309"/>
  <c r="O309"/>
  <c r="P309"/>
  <c r="O305"/>
  <c r="Q305"/>
  <c r="P305"/>
  <c r="N305"/>
  <c r="O297"/>
  <c r="Q297"/>
  <c r="P297"/>
  <c r="O281"/>
  <c r="Q281"/>
  <c r="O273"/>
  <c r="Q273"/>
  <c r="P273"/>
  <c r="N273"/>
  <c r="Q245"/>
  <c r="O245"/>
  <c r="P245"/>
  <c r="Q237"/>
  <c r="O237"/>
  <c r="O238" s="1"/>
  <c r="P237"/>
  <c r="N237"/>
  <c r="O225"/>
  <c r="O226" s="1"/>
  <c r="Q225"/>
  <c r="P225"/>
  <c r="N225"/>
  <c r="O209"/>
  <c r="O211" s="1"/>
  <c r="Q209"/>
  <c r="Q211" s="1"/>
  <c r="P209"/>
  <c r="N209"/>
  <c r="Q197"/>
  <c r="O197"/>
  <c r="O199" s="1"/>
  <c r="Q189"/>
  <c r="O189"/>
  <c r="P189"/>
  <c r="N189"/>
  <c r="O185"/>
  <c r="Q185"/>
  <c r="O177"/>
  <c r="Q177"/>
  <c r="P177"/>
  <c r="N177"/>
  <c r="Q165"/>
  <c r="O165"/>
  <c r="Q149"/>
  <c r="O149"/>
  <c r="P149"/>
  <c r="O137"/>
  <c r="Q137"/>
  <c r="P137"/>
  <c r="O129"/>
  <c r="Q129"/>
  <c r="P129"/>
  <c r="N129"/>
  <c r="N130" s="1"/>
  <c r="D129" s="1"/>
  <c r="Q117"/>
  <c r="O117"/>
  <c r="P117"/>
  <c r="Q93"/>
  <c r="O93"/>
  <c r="P93"/>
  <c r="N93"/>
  <c r="Q77"/>
  <c r="O77"/>
  <c r="P77"/>
  <c r="N77"/>
  <c r="N79" s="1"/>
  <c r="Q69"/>
  <c r="O69"/>
  <c r="O57"/>
  <c r="Q57"/>
  <c r="Q58" s="1"/>
  <c r="O41"/>
  <c r="Q41"/>
  <c r="P41"/>
  <c r="O33"/>
  <c r="Q33"/>
  <c r="P33"/>
  <c r="N33"/>
  <c r="N34" s="1"/>
  <c r="O17"/>
  <c r="Q17"/>
  <c r="Q19" s="1"/>
  <c r="P17"/>
  <c r="N17"/>
  <c r="O9"/>
  <c r="Q9"/>
  <c r="P9"/>
  <c r="N9"/>
  <c r="Q600"/>
  <c r="Q601" s="1"/>
  <c r="N600"/>
  <c r="P600"/>
  <c r="P596"/>
  <c r="Q596"/>
  <c r="Q598" s="1"/>
  <c r="O596"/>
  <c r="O588"/>
  <c r="P588"/>
  <c r="Q588"/>
  <c r="N588"/>
  <c r="O584"/>
  <c r="N584"/>
  <c r="Q576"/>
  <c r="P576"/>
  <c r="O576"/>
  <c r="O577" s="1"/>
  <c r="P572"/>
  <c r="Q572"/>
  <c r="N572"/>
  <c r="O564"/>
  <c r="O565" s="1"/>
  <c r="P564"/>
  <c r="O560"/>
  <c r="Q560"/>
  <c r="Q562" s="1"/>
  <c r="P560"/>
  <c r="P562" s="1"/>
  <c r="Q552"/>
  <c r="N552"/>
  <c r="N553" s="1"/>
  <c r="P548"/>
  <c r="Q548"/>
  <c r="Q550" s="1"/>
  <c r="O548"/>
  <c r="O540"/>
  <c r="P540"/>
  <c r="Q540"/>
  <c r="N540"/>
  <c r="O536"/>
  <c r="O538" s="1"/>
  <c r="N536"/>
  <c r="N538" s="1"/>
  <c r="Q528"/>
  <c r="P528"/>
  <c r="O528"/>
  <c r="P524"/>
  <c r="Q524"/>
  <c r="N524"/>
  <c r="O516"/>
  <c r="O517" s="1"/>
  <c r="P516"/>
  <c r="O512"/>
  <c r="Q512"/>
  <c r="Q514" s="1"/>
  <c r="P512"/>
  <c r="P514" s="1"/>
  <c r="Q504"/>
  <c r="N504"/>
  <c r="N505" s="1"/>
  <c r="P500"/>
  <c r="Q500"/>
  <c r="Q502" s="1"/>
  <c r="O500"/>
  <c r="O492"/>
  <c r="P492"/>
  <c r="Q492"/>
  <c r="N492"/>
  <c r="O488"/>
  <c r="N488"/>
  <c r="Q480"/>
  <c r="P480"/>
  <c r="O480"/>
  <c r="O481" s="1"/>
  <c r="P476"/>
  <c r="P478" s="1"/>
  <c r="Q476"/>
  <c r="N476"/>
  <c r="O468"/>
  <c r="O469" s="1"/>
  <c r="P468"/>
  <c r="O464"/>
  <c r="Q464"/>
  <c r="Q466" s="1"/>
  <c r="P464"/>
  <c r="P466" s="1"/>
  <c r="Q456"/>
  <c r="N456"/>
  <c r="N457" s="1"/>
  <c r="P452"/>
  <c r="Q452"/>
  <c r="Q454" s="1"/>
  <c r="O452"/>
  <c r="O444"/>
  <c r="P444"/>
  <c r="Q444"/>
  <c r="N444"/>
  <c r="O440"/>
  <c r="N440"/>
  <c r="N442" s="1"/>
  <c r="D441" s="1"/>
  <c r="Q432"/>
  <c r="P432"/>
  <c r="O432"/>
  <c r="P428"/>
  <c r="Q428"/>
  <c r="Q430" s="1"/>
  <c r="N428"/>
  <c r="O420"/>
  <c r="O421" s="1"/>
  <c r="P420"/>
  <c r="O416"/>
  <c r="Q416"/>
  <c r="P416"/>
  <c r="Q408"/>
  <c r="N408"/>
  <c r="N409" s="1"/>
  <c r="P404"/>
  <c r="Q404"/>
  <c r="Q406" s="1"/>
  <c r="O404"/>
  <c r="O396"/>
  <c r="P396"/>
  <c r="Q396"/>
  <c r="N396"/>
  <c r="P392"/>
  <c r="P394" s="1"/>
  <c r="O392"/>
  <c r="N392"/>
  <c r="Q392"/>
  <c r="Q394" s="1"/>
  <c r="Q384"/>
  <c r="O384"/>
  <c r="P384"/>
  <c r="P380"/>
  <c r="Q380"/>
  <c r="O380"/>
  <c r="N380"/>
  <c r="O372"/>
  <c r="O373" s="1"/>
  <c r="Q372"/>
  <c r="P372"/>
  <c r="P368"/>
  <c r="Q368"/>
  <c r="O368"/>
  <c r="Q360"/>
  <c r="O360"/>
  <c r="N360"/>
  <c r="N361" s="1"/>
  <c r="D360" s="1"/>
  <c r="P360"/>
  <c r="P356"/>
  <c r="O356"/>
  <c r="Q356"/>
  <c r="O348"/>
  <c r="Q348"/>
  <c r="P348"/>
  <c r="N348"/>
  <c r="P344"/>
  <c r="O344"/>
  <c r="N344"/>
  <c r="N346" s="1"/>
  <c r="D345" s="1"/>
  <c r="Q336"/>
  <c r="O336"/>
  <c r="P336"/>
  <c r="P332"/>
  <c r="N332"/>
  <c r="O324"/>
  <c r="Q324"/>
  <c r="P324"/>
  <c r="P320"/>
  <c r="Q320"/>
  <c r="Q312"/>
  <c r="O312"/>
  <c r="N312"/>
  <c r="N313" s="1"/>
  <c r="P308"/>
  <c r="O308"/>
  <c r="Q308"/>
  <c r="O300"/>
  <c r="Q300"/>
  <c r="N300"/>
  <c r="P296"/>
  <c r="P298" s="1"/>
  <c r="O296"/>
  <c r="N296"/>
  <c r="Q296"/>
  <c r="Q298" s="1"/>
  <c r="Q288"/>
  <c r="O288"/>
  <c r="P288"/>
  <c r="P284"/>
  <c r="Q284"/>
  <c r="O284"/>
  <c r="N284"/>
  <c r="O276"/>
  <c r="O277" s="1"/>
  <c r="Q276"/>
  <c r="P276"/>
  <c r="P272"/>
  <c r="Q272"/>
  <c r="O272"/>
  <c r="Q264"/>
  <c r="O264"/>
  <c r="N264"/>
  <c r="N265" s="1"/>
  <c r="P264"/>
  <c r="P260"/>
  <c r="O260"/>
  <c r="Q260"/>
  <c r="O252"/>
  <c r="Q252"/>
  <c r="P252"/>
  <c r="N252"/>
  <c r="P248"/>
  <c r="O248"/>
  <c r="N248"/>
  <c r="Q240"/>
  <c r="O240"/>
  <c r="P240"/>
  <c r="P236"/>
  <c r="N236"/>
  <c r="O228"/>
  <c r="Q228"/>
  <c r="P228"/>
  <c r="P224"/>
  <c r="Q224"/>
  <c r="Q216"/>
  <c r="O216"/>
  <c r="N216"/>
  <c r="N217" s="1"/>
  <c r="P212"/>
  <c r="O212"/>
  <c r="Q212"/>
  <c r="O204"/>
  <c r="Q204"/>
  <c r="N204"/>
  <c r="P200"/>
  <c r="O200"/>
  <c r="N200"/>
  <c r="Q200"/>
  <c r="Q192"/>
  <c r="Q193" s="1"/>
  <c r="O192"/>
  <c r="P192"/>
  <c r="P188"/>
  <c r="Q188"/>
  <c r="O188"/>
  <c r="N188"/>
  <c r="O180"/>
  <c r="O181" s="1"/>
  <c r="Q180"/>
  <c r="P180"/>
  <c r="P176"/>
  <c r="P178" s="1"/>
  <c r="Q176"/>
  <c r="O176"/>
  <c r="O178" s="1"/>
  <c r="Q168"/>
  <c r="O168"/>
  <c r="N168"/>
  <c r="N169" s="1"/>
  <c r="P168"/>
  <c r="P164"/>
  <c r="P166" s="1"/>
  <c r="O164"/>
  <c r="Q164"/>
  <c r="O156"/>
  <c r="Q156"/>
  <c r="P156"/>
  <c r="N156"/>
  <c r="P152"/>
  <c r="O152"/>
  <c r="N152"/>
  <c r="Q144"/>
  <c r="O144"/>
  <c r="P144"/>
  <c r="P140"/>
  <c r="N140"/>
  <c r="O132"/>
  <c r="Q132"/>
  <c r="P132"/>
  <c r="P128"/>
  <c r="Q128"/>
  <c r="Q120"/>
  <c r="O120"/>
  <c r="N120"/>
  <c r="N121" s="1"/>
  <c r="D120" s="1"/>
  <c r="P116"/>
  <c r="O116"/>
  <c r="O118" s="1"/>
  <c r="Q116"/>
  <c r="O108"/>
  <c r="Q108"/>
  <c r="N108"/>
  <c r="P104"/>
  <c r="O104"/>
  <c r="N104"/>
  <c r="Q104"/>
  <c r="Q96"/>
  <c r="O96"/>
  <c r="P96"/>
  <c r="P92"/>
  <c r="P94" s="1"/>
  <c r="Q92"/>
  <c r="O92"/>
  <c r="N92"/>
  <c r="O84"/>
  <c r="O85" s="1"/>
  <c r="Q84"/>
  <c r="P84"/>
  <c r="P80"/>
  <c r="Q80"/>
  <c r="O80"/>
  <c r="Q72"/>
  <c r="O72"/>
  <c r="N72"/>
  <c r="N73" s="1"/>
  <c r="P72"/>
  <c r="P68"/>
  <c r="P70" s="1"/>
  <c r="O68"/>
  <c r="O70" s="1"/>
  <c r="Q68"/>
  <c r="O60"/>
  <c r="Q60"/>
  <c r="P60"/>
  <c r="N60"/>
  <c r="P56"/>
  <c r="O56"/>
  <c r="N56"/>
  <c r="N58" s="1"/>
  <c r="D57" s="1"/>
  <c r="Q48"/>
  <c r="O48"/>
  <c r="P48"/>
  <c r="P44"/>
  <c r="N44"/>
  <c r="O36"/>
  <c r="Q36"/>
  <c r="P36"/>
  <c r="P32"/>
  <c r="Q32"/>
  <c r="O32"/>
  <c r="Q24"/>
  <c r="O24"/>
  <c r="N24"/>
  <c r="N25" s="1"/>
  <c r="D24" s="1"/>
  <c r="P20"/>
  <c r="O20"/>
  <c r="Q20"/>
  <c r="O12"/>
  <c r="Q12"/>
  <c r="Q13" s="1"/>
  <c r="P12"/>
  <c r="N12"/>
  <c r="P8"/>
  <c r="O8"/>
  <c r="Q8"/>
  <c r="N8"/>
  <c r="N585"/>
  <c r="N521"/>
  <c r="N523" s="1"/>
  <c r="N425"/>
  <c r="N427" s="1"/>
  <c r="N393"/>
  <c r="N329"/>
  <c r="N331" s="1"/>
  <c r="N297"/>
  <c r="N118"/>
  <c r="N41"/>
  <c r="N43" s="1"/>
  <c r="Q545"/>
  <c r="O533"/>
  <c r="O535" s="1"/>
  <c r="O437"/>
  <c r="O439" s="1"/>
  <c r="Q417"/>
  <c r="P261"/>
  <c r="P197"/>
  <c r="N581"/>
  <c r="N560"/>
  <c r="N549"/>
  <c r="N550" s="1"/>
  <c r="D549" s="1"/>
  <c r="N528"/>
  <c r="N485"/>
  <c r="N464"/>
  <c r="N453"/>
  <c r="N454" s="1"/>
  <c r="N432"/>
  <c r="N433" s="1"/>
  <c r="N389"/>
  <c r="N368"/>
  <c r="N357"/>
  <c r="N358" s="1"/>
  <c r="N336"/>
  <c r="N293"/>
  <c r="N272"/>
  <c r="N261"/>
  <c r="N262" s="1"/>
  <c r="N240"/>
  <c r="N241" s="1"/>
  <c r="N232"/>
  <c r="N197"/>
  <c r="N176"/>
  <c r="N165"/>
  <c r="N166" s="1"/>
  <c r="D165" s="1"/>
  <c r="N144"/>
  <c r="N145" s="1"/>
  <c r="D144" s="1"/>
  <c r="N101"/>
  <c r="N80"/>
  <c r="N69"/>
  <c r="N70" s="1"/>
  <c r="D69" s="1"/>
  <c r="N48"/>
  <c r="N49" s="1"/>
  <c r="O600"/>
  <c r="P581"/>
  <c r="P549"/>
  <c r="Q536"/>
  <c r="O524"/>
  <c r="P504"/>
  <c r="P485"/>
  <c r="P453"/>
  <c r="Q440"/>
  <c r="O428"/>
  <c r="P408"/>
  <c r="P345"/>
  <c r="Q332"/>
  <c r="O320"/>
  <c r="P281"/>
  <c r="P204"/>
  <c r="P153"/>
  <c r="Q140"/>
  <c r="O128"/>
  <c r="P89"/>
  <c r="P5"/>
  <c r="P594"/>
  <c r="Q594"/>
  <c r="P578"/>
  <c r="Q578"/>
  <c r="Q580" s="1"/>
  <c r="P570"/>
  <c r="Q570"/>
  <c r="P554"/>
  <c r="Q554"/>
  <c r="P546"/>
  <c r="Q546"/>
  <c r="P530"/>
  <c r="Q530"/>
  <c r="Q532" s="1"/>
  <c r="P522"/>
  <c r="Q522"/>
  <c r="P506"/>
  <c r="Q506"/>
  <c r="P498"/>
  <c r="Q498"/>
  <c r="P482"/>
  <c r="Q482"/>
  <c r="Q484" s="1"/>
  <c r="P474"/>
  <c r="Q474"/>
  <c r="P458"/>
  <c r="Q458"/>
  <c r="P450"/>
  <c r="Q450"/>
  <c r="Q451" s="1"/>
  <c r="P434"/>
  <c r="Q434"/>
  <c r="Q436" s="1"/>
  <c r="P426"/>
  <c r="Q426"/>
  <c r="P410"/>
  <c r="Q410"/>
  <c r="P402"/>
  <c r="Q402"/>
  <c r="P390"/>
  <c r="Q390"/>
  <c r="P378"/>
  <c r="O378"/>
  <c r="Q378"/>
  <c r="P374"/>
  <c r="Q374"/>
  <c r="P366"/>
  <c r="O366"/>
  <c r="P362"/>
  <c r="O362"/>
  <c r="Q362"/>
  <c r="P350"/>
  <c r="O350"/>
  <c r="P342"/>
  <c r="Q342"/>
  <c r="P330"/>
  <c r="O330"/>
  <c r="Q330"/>
  <c r="P326"/>
  <c r="Q326"/>
  <c r="P318"/>
  <c r="O318"/>
  <c r="P314"/>
  <c r="O314"/>
  <c r="Q314"/>
  <c r="P302"/>
  <c r="O302"/>
  <c r="P294"/>
  <c r="Q294"/>
  <c r="P282"/>
  <c r="O282"/>
  <c r="Q282"/>
  <c r="P278"/>
  <c r="Q278"/>
  <c r="P270"/>
  <c r="O270"/>
  <c r="P266"/>
  <c r="O266"/>
  <c r="Q266"/>
  <c r="P254"/>
  <c r="O254"/>
  <c r="P246"/>
  <c r="Q246"/>
  <c r="P234"/>
  <c r="O234"/>
  <c r="Q234"/>
  <c r="P230"/>
  <c r="Q230"/>
  <c r="P222"/>
  <c r="O222"/>
  <c r="P218"/>
  <c r="O218"/>
  <c r="Q218"/>
  <c r="P206"/>
  <c r="O206"/>
  <c r="P198"/>
  <c r="Q198"/>
  <c r="P186"/>
  <c r="O186"/>
  <c r="Q186"/>
  <c r="P182"/>
  <c r="Q182"/>
  <c r="P174"/>
  <c r="O174"/>
  <c r="P170"/>
  <c r="O170"/>
  <c r="Q170"/>
  <c r="P158"/>
  <c r="O158"/>
  <c r="P150"/>
  <c r="Q150"/>
  <c r="P138"/>
  <c r="O138"/>
  <c r="Q138"/>
  <c r="P134"/>
  <c r="Q134"/>
  <c r="P126"/>
  <c r="O126"/>
  <c r="P122"/>
  <c r="O122"/>
  <c r="Q122"/>
  <c r="P110"/>
  <c r="O110"/>
  <c r="P102"/>
  <c r="Q102"/>
  <c r="P90"/>
  <c r="O90"/>
  <c r="Q90"/>
  <c r="P86"/>
  <c r="Q86"/>
  <c r="P78"/>
  <c r="O78"/>
  <c r="P74"/>
  <c r="O74"/>
  <c r="Q74"/>
  <c r="P62"/>
  <c r="O62"/>
  <c r="P54"/>
  <c r="Q54"/>
  <c r="P42"/>
  <c r="O42"/>
  <c r="Q42"/>
  <c r="P38"/>
  <c r="Q38"/>
  <c r="P30"/>
  <c r="O30"/>
  <c r="P26"/>
  <c r="O26"/>
  <c r="Q26"/>
  <c r="P14"/>
  <c r="O14"/>
  <c r="P6"/>
  <c r="Q6"/>
  <c r="N3"/>
  <c r="N599"/>
  <c r="N582"/>
  <c r="N578"/>
  <c r="N534"/>
  <c r="N530"/>
  <c r="N486"/>
  <c r="N482"/>
  <c r="N438"/>
  <c r="N434"/>
  <c r="N390"/>
  <c r="N386"/>
  <c r="N342"/>
  <c r="N338"/>
  <c r="N294"/>
  <c r="N290"/>
  <c r="N246"/>
  <c r="N247" s="1"/>
  <c r="D246" s="1"/>
  <c r="N242"/>
  <c r="N198"/>
  <c r="N194"/>
  <c r="N150"/>
  <c r="N151" s="1"/>
  <c r="N146"/>
  <c r="N102"/>
  <c r="N98"/>
  <c r="N54"/>
  <c r="N50"/>
  <c r="P582"/>
  <c r="O579"/>
  <c r="O580" s="1"/>
  <c r="P566"/>
  <c r="P563"/>
  <c r="P534"/>
  <c r="O531"/>
  <c r="O532" s="1"/>
  <c r="P518"/>
  <c r="P515"/>
  <c r="P486"/>
  <c r="O483"/>
  <c r="O484" s="1"/>
  <c r="P470"/>
  <c r="P467"/>
  <c r="P438"/>
  <c r="O435"/>
  <c r="O436" s="1"/>
  <c r="P422"/>
  <c r="P419"/>
  <c r="O386"/>
  <c r="Q366"/>
  <c r="O354"/>
  <c r="O335"/>
  <c r="Q302"/>
  <c r="O290"/>
  <c r="Q270"/>
  <c r="O258"/>
  <c r="O239"/>
  <c r="Q206"/>
  <c r="O194"/>
  <c r="Q174"/>
  <c r="O162"/>
  <c r="O143"/>
  <c r="Q110"/>
  <c r="O98"/>
  <c r="Q78"/>
  <c r="O66"/>
  <c r="O47"/>
  <c r="Q14"/>
  <c r="O591"/>
  <c r="P591"/>
  <c r="P575"/>
  <c r="Q575"/>
  <c r="O567"/>
  <c r="P567"/>
  <c r="P551"/>
  <c r="P553" s="1"/>
  <c r="Q551"/>
  <c r="O543"/>
  <c r="P543"/>
  <c r="P527"/>
  <c r="Q527"/>
  <c r="O519"/>
  <c r="O520" s="1"/>
  <c r="P519"/>
  <c r="P503"/>
  <c r="Q503"/>
  <c r="O495"/>
  <c r="P495"/>
  <c r="P479"/>
  <c r="Q479"/>
  <c r="O471"/>
  <c r="P471"/>
  <c r="P455"/>
  <c r="Q455"/>
  <c r="O447"/>
  <c r="P447"/>
  <c r="P448" s="1"/>
  <c r="P431"/>
  <c r="Q431"/>
  <c r="O423"/>
  <c r="P423"/>
  <c r="P407"/>
  <c r="Q407"/>
  <c r="O399"/>
  <c r="P399"/>
  <c r="Q387"/>
  <c r="O387"/>
  <c r="P387"/>
  <c r="P388" s="1"/>
  <c r="O375"/>
  <c r="Q375"/>
  <c r="P375"/>
  <c r="P371"/>
  <c r="Q371"/>
  <c r="Q363"/>
  <c r="O363"/>
  <c r="P359"/>
  <c r="O359"/>
  <c r="Q359"/>
  <c r="O351"/>
  <c r="Q351"/>
  <c r="Q352" s="1"/>
  <c r="P347"/>
  <c r="O347"/>
  <c r="Q339"/>
  <c r="O339"/>
  <c r="P339"/>
  <c r="P340" s="1"/>
  <c r="O327"/>
  <c r="O328" s="1"/>
  <c r="Q327"/>
  <c r="P327"/>
  <c r="P323"/>
  <c r="Q323"/>
  <c r="Q315"/>
  <c r="O315"/>
  <c r="P311"/>
  <c r="P313" s="1"/>
  <c r="O311"/>
  <c r="Q311"/>
  <c r="O303"/>
  <c r="Q303"/>
  <c r="P299"/>
  <c r="P301" s="1"/>
  <c r="O299"/>
  <c r="Q291"/>
  <c r="O291"/>
  <c r="P291"/>
  <c r="P292" s="1"/>
  <c r="O279"/>
  <c r="Q279"/>
  <c r="P279"/>
  <c r="P275"/>
  <c r="Q275"/>
  <c r="Q267"/>
  <c r="O267"/>
  <c r="P263"/>
  <c r="O263"/>
  <c r="Q263"/>
  <c r="O255"/>
  <c r="Q255"/>
  <c r="Q256" s="1"/>
  <c r="P251"/>
  <c r="O251"/>
  <c r="Q243"/>
  <c r="O243"/>
  <c r="O244" s="1"/>
  <c r="P243"/>
  <c r="O231"/>
  <c r="Q231"/>
  <c r="P231"/>
  <c r="P227"/>
  <c r="Q227"/>
  <c r="Q219"/>
  <c r="O219"/>
  <c r="P215"/>
  <c r="P217" s="1"/>
  <c r="O215"/>
  <c r="Q215"/>
  <c r="O207"/>
  <c r="Q207"/>
  <c r="P203"/>
  <c r="O203"/>
  <c r="Q195"/>
  <c r="O195"/>
  <c r="P195"/>
  <c r="P196" s="1"/>
  <c r="O183"/>
  <c r="Q183"/>
  <c r="P183"/>
  <c r="P179"/>
  <c r="Q179"/>
  <c r="Q171"/>
  <c r="O171"/>
  <c r="P167"/>
  <c r="O167"/>
  <c r="Q167"/>
  <c r="O159"/>
  <c r="Q159"/>
  <c r="Q160" s="1"/>
  <c r="P155"/>
  <c r="O155"/>
  <c r="Q147"/>
  <c r="Q148" s="1"/>
  <c r="O147"/>
  <c r="P147"/>
  <c r="O135"/>
  <c r="O136" s="1"/>
  <c r="Q135"/>
  <c r="P135"/>
  <c r="P131"/>
  <c r="Q131"/>
  <c r="Q123"/>
  <c r="O123"/>
  <c r="P119"/>
  <c r="P121" s="1"/>
  <c r="O119"/>
  <c r="Q119"/>
  <c r="O111"/>
  <c r="Q111"/>
  <c r="P107"/>
  <c r="P109" s="1"/>
  <c r="O107"/>
  <c r="Q99"/>
  <c r="O99"/>
  <c r="P99"/>
  <c r="P100" s="1"/>
  <c r="O87"/>
  <c r="Q87"/>
  <c r="P87"/>
  <c r="P83"/>
  <c r="Q83"/>
  <c r="Q75"/>
  <c r="O75"/>
  <c r="P71"/>
  <c r="O71"/>
  <c r="Q71"/>
  <c r="O63"/>
  <c r="Q63"/>
  <c r="Q64" s="1"/>
  <c r="P59"/>
  <c r="O59"/>
  <c r="Q51"/>
  <c r="O51"/>
  <c r="P51"/>
  <c r="P52" s="1"/>
  <c r="O39"/>
  <c r="Q39"/>
  <c r="P39"/>
  <c r="P35"/>
  <c r="Q35"/>
  <c r="Q27"/>
  <c r="O27"/>
  <c r="P23"/>
  <c r="P25" s="1"/>
  <c r="O23"/>
  <c r="Q23"/>
  <c r="P11"/>
  <c r="O11"/>
  <c r="N594"/>
  <c r="N590"/>
  <c r="N592" s="1"/>
  <c r="N579"/>
  <c r="N563"/>
  <c r="N565" s="1"/>
  <c r="D564" s="1"/>
  <c r="N546"/>
  <c r="N542"/>
  <c r="N531"/>
  <c r="N515"/>
  <c r="N498"/>
  <c r="N494"/>
  <c r="N483"/>
  <c r="N467"/>
  <c r="N469" s="1"/>
  <c r="N450"/>
  <c r="N446"/>
  <c r="N435"/>
  <c r="N419"/>
  <c r="N402"/>
  <c r="N398"/>
  <c r="N387"/>
  <c r="N371"/>
  <c r="N373" s="1"/>
  <c r="N354"/>
  <c r="N350"/>
  <c r="N339"/>
  <c r="N323"/>
  <c r="N325" s="1"/>
  <c r="D324" s="1"/>
  <c r="N306"/>
  <c r="N302"/>
  <c r="N304" s="1"/>
  <c r="N291"/>
  <c r="N275"/>
  <c r="N277" s="1"/>
  <c r="N258"/>
  <c r="N254"/>
  <c r="N243"/>
  <c r="N227"/>
  <c r="N229" s="1"/>
  <c r="N210"/>
  <c r="N206"/>
  <c r="N208" s="1"/>
  <c r="D207" s="1"/>
  <c r="N195"/>
  <c r="N179"/>
  <c r="N181" s="1"/>
  <c r="D180" s="1"/>
  <c r="N162"/>
  <c r="N158"/>
  <c r="N147"/>
  <c r="N131"/>
  <c r="N133" s="1"/>
  <c r="D132" s="1"/>
  <c r="N114"/>
  <c r="N110"/>
  <c r="N112" s="1"/>
  <c r="N99"/>
  <c r="N83"/>
  <c r="N85" s="1"/>
  <c r="N66"/>
  <c r="N62"/>
  <c r="N51"/>
  <c r="N35"/>
  <c r="N37" s="1"/>
  <c r="N18"/>
  <c r="N14"/>
  <c r="O599"/>
  <c r="Q582"/>
  <c r="Q583" s="1"/>
  <c r="P579"/>
  <c r="O570"/>
  <c r="Q566"/>
  <c r="Q563"/>
  <c r="O554"/>
  <c r="O551"/>
  <c r="Q534"/>
  <c r="Q535" s="1"/>
  <c r="P531"/>
  <c r="O522"/>
  <c r="Q518"/>
  <c r="Q515"/>
  <c r="Q517" s="1"/>
  <c r="O506"/>
  <c r="O503"/>
  <c r="O505" s="1"/>
  <c r="Q486"/>
  <c r="Q487" s="1"/>
  <c r="P483"/>
  <c r="O474"/>
  <c r="Q470"/>
  <c r="Q467"/>
  <c r="O458"/>
  <c r="O455"/>
  <c r="Q438"/>
  <c r="Q439" s="1"/>
  <c r="P435"/>
  <c r="O426"/>
  <c r="Q422"/>
  <c r="Q419"/>
  <c r="Q421" s="1"/>
  <c r="O410"/>
  <c r="O407"/>
  <c r="O409" s="1"/>
  <c r="Q386"/>
  <c r="O374"/>
  <c r="Q354"/>
  <c r="O342"/>
  <c r="Q335"/>
  <c r="O323"/>
  <c r="P303"/>
  <c r="Q290"/>
  <c r="O278"/>
  <c r="Q258"/>
  <c r="O246"/>
  <c r="Q239"/>
  <c r="O227"/>
  <c r="P207"/>
  <c r="Q194"/>
  <c r="O182"/>
  <c r="Q162"/>
  <c r="O150"/>
  <c r="Q143"/>
  <c r="O131"/>
  <c r="P111"/>
  <c r="Q98"/>
  <c r="O86"/>
  <c r="Q66"/>
  <c r="O54"/>
  <c r="Q47"/>
  <c r="O35"/>
  <c r="M678" l="1"/>
  <c r="D606"/>
  <c r="D276"/>
  <c r="K678"/>
  <c r="D679" s="1"/>
  <c r="E679" s="1"/>
  <c r="G679" s="1"/>
  <c r="L648"/>
  <c r="D649" s="1"/>
  <c r="E649" s="1"/>
  <c r="G649" s="1"/>
  <c r="D636"/>
  <c r="L702"/>
  <c r="L675"/>
  <c r="M636"/>
  <c r="D117"/>
  <c r="D621"/>
  <c r="L672"/>
  <c r="K615"/>
  <c r="M714"/>
  <c r="D685"/>
  <c r="K708"/>
  <c r="D709" s="1"/>
  <c r="E709" s="1"/>
  <c r="G709" s="1"/>
  <c r="D726"/>
  <c r="D708"/>
  <c r="L606"/>
  <c r="L615"/>
  <c r="D616" s="1"/>
  <c r="M708"/>
  <c r="D625"/>
  <c r="E625" s="1"/>
  <c r="G625" s="1"/>
  <c r="L678"/>
  <c r="M681"/>
  <c r="D714"/>
  <c r="K675"/>
  <c r="K636"/>
  <c r="E613"/>
  <c r="G613" s="1"/>
  <c r="D670"/>
  <c r="E670" s="1"/>
  <c r="G670" s="1"/>
  <c r="L726"/>
  <c r="D699"/>
  <c r="L687"/>
  <c r="K726"/>
  <c r="D727" s="1"/>
  <c r="M606"/>
  <c r="K681"/>
  <c r="D682" s="1"/>
  <c r="E682" s="1"/>
  <c r="G682" s="1"/>
  <c r="D615"/>
  <c r="M648"/>
  <c r="D637"/>
  <c r="D537"/>
  <c r="D186"/>
  <c r="D652"/>
  <c r="E652" s="1"/>
  <c r="G652" s="1"/>
  <c r="E706"/>
  <c r="G706" s="1"/>
  <c r="S658"/>
  <c r="E658"/>
  <c r="G658" s="1"/>
  <c r="S685"/>
  <c r="E685"/>
  <c r="G685" s="1"/>
  <c r="D675"/>
  <c r="M675"/>
  <c r="M627"/>
  <c r="D627"/>
  <c r="D628"/>
  <c r="E628" s="1"/>
  <c r="D687"/>
  <c r="L618"/>
  <c r="D664"/>
  <c r="E664" s="1"/>
  <c r="G664" s="1"/>
  <c r="D303"/>
  <c r="D631"/>
  <c r="M687"/>
  <c r="D607"/>
  <c r="K672"/>
  <c r="D634"/>
  <c r="D667"/>
  <c r="E667" s="1"/>
  <c r="G667" s="1"/>
  <c r="D643"/>
  <c r="D691"/>
  <c r="M699"/>
  <c r="K699"/>
  <c r="L699"/>
  <c r="L696"/>
  <c r="K696"/>
  <c r="M696"/>
  <c r="M621"/>
  <c r="L621"/>
  <c r="K621"/>
  <c r="D720"/>
  <c r="K720"/>
  <c r="M639"/>
  <c r="L639"/>
  <c r="K639"/>
  <c r="M711"/>
  <c r="D711"/>
  <c r="K711"/>
  <c r="L711"/>
  <c r="M618"/>
  <c r="M729"/>
  <c r="L729"/>
  <c r="K729"/>
  <c r="D729"/>
  <c r="D715"/>
  <c r="K618"/>
  <c r="K654"/>
  <c r="G628"/>
  <c r="L654"/>
  <c r="L603"/>
  <c r="K603"/>
  <c r="M645"/>
  <c r="K645"/>
  <c r="L645"/>
  <c r="M717"/>
  <c r="D717"/>
  <c r="L717"/>
  <c r="K717"/>
  <c r="D735"/>
  <c r="K735"/>
  <c r="L735"/>
  <c r="M735"/>
  <c r="L732"/>
  <c r="D732"/>
  <c r="M732"/>
  <c r="K732"/>
  <c r="M723"/>
  <c r="D723"/>
  <c r="K723"/>
  <c r="L723"/>
  <c r="L609"/>
  <c r="K609"/>
  <c r="M654"/>
  <c r="M603"/>
  <c r="K687"/>
  <c r="L720"/>
  <c r="N10"/>
  <c r="Q34"/>
  <c r="P250"/>
  <c r="O232"/>
  <c r="O448"/>
  <c r="O568"/>
  <c r="P508"/>
  <c r="N61"/>
  <c r="N109"/>
  <c r="Q157"/>
  <c r="O193"/>
  <c r="Q349"/>
  <c r="O385"/>
  <c r="M222"/>
  <c r="M576"/>
  <c r="K576"/>
  <c r="L576"/>
  <c r="M363"/>
  <c r="O424"/>
  <c r="P64"/>
  <c r="P460"/>
  <c r="N568"/>
  <c r="N352"/>
  <c r="D351" s="1"/>
  <c r="Q400"/>
  <c r="Q544"/>
  <c r="K324"/>
  <c r="M564"/>
  <c r="K564"/>
  <c r="L564"/>
  <c r="L69"/>
  <c r="K69"/>
  <c r="M69"/>
  <c r="L537"/>
  <c r="K537"/>
  <c r="M537"/>
  <c r="K309"/>
  <c r="L270"/>
  <c r="M270"/>
  <c r="K270"/>
  <c r="O40"/>
  <c r="O148"/>
  <c r="N301"/>
  <c r="P397"/>
  <c r="P445"/>
  <c r="O307"/>
  <c r="O457"/>
  <c r="Q238"/>
  <c r="N472"/>
  <c r="O496"/>
  <c r="Q307"/>
  <c r="O460"/>
  <c r="O400"/>
  <c r="P412"/>
  <c r="N202"/>
  <c r="Q397"/>
  <c r="O445"/>
  <c r="O115"/>
  <c r="P589"/>
  <c r="Q472"/>
  <c r="P148"/>
  <c r="P400"/>
  <c r="P496"/>
  <c r="Q253"/>
  <c r="O289"/>
  <c r="D288" s="1"/>
  <c r="P541"/>
  <c r="Q520"/>
  <c r="N16"/>
  <c r="N160"/>
  <c r="D159" s="1"/>
  <c r="N256"/>
  <c r="Q15"/>
  <c r="P409"/>
  <c r="N337"/>
  <c r="P97"/>
  <c r="P559"/>
  <c r="N520"/>
  <c r="P49"/>
  <c r="O15"/>
  <c r="O16" s="1"/>
  <c r="P15"/>
  <c r="P16" s="1"/>
  <c r="Q97"/>
  <c r="N154"/>
  <c r="Q205"/>
  <c r="O19"/>
  <c r="P211"/>
  <c r="Q61"/>
  <c r="N157"/>
  <c r="N397"/>
  <c r="N493"/>
  <c r="N589"/>
  <c r="O556"/>
  <c r="L555" s="1"/>
  <c r="N448"/>
  <c r="N544"/>
  <c r="P316"/>
  <c r="O340"/>
  <c r="P160"/>
  <c r="P256"/>
  <c r="O415"/>
  <c r="D414" s="1"/>
  <c r="O7"/>
  <c r="N64"/>
  <c r="N400"/>
  <c r="D399" s="1"/>
  <c r="N496"/>
  <c r="O472"/>
  <c r="O544"/>
  <c r="P556"/>
  <c r="Q52"/>
  <c r="Q217"/>
  <c r="Q244"/>
  <c r="P592"/>
  <c r="P76"/>
  <c r="M75" s="1"/>
  <c r="P172"/>
  <c r="P364"/>
  <c r="Q556"/>
  <c r="O430"/>
  <c r="P82"/>
  <c r="Q109"/>
  <c r="P202"/>
  <c r="Q445"/>
  <c r="O493"/>
  <c r="O589"/>
  <c r="P19"/>
  <c r="N127"/>
  <c r="O412"/>
  <c r="D411" s="1"/>
  <c r="P352"/>
  <c r="Q337"/>
  <c r="O508"/>
  <c r="K507" s="1"/>
  <c r="Q565"/>
  <c r="P85"/>
  <c r="D84" s="1"/>
  <c r="P277"/>
  <c r="P457"/>
  <c r="P481"/>
  <c r="L480" s="1"/>
  <c r="P577"/>
  <c r="N529"/>
  <c r="D528" s="1"/>
  <c r="N13"/>
  <c r="N46"/>
  <c r="Q106"/>
  <c r="P145"/>
  <c r="N253"/>
  <c r="D252" s="1"/>
  <c r="Q262"/>
  <c r="P337"/>
  <c r="N445"/>
  <c r="P493"/>
  <c r="O463"/>
  <c r="N7"/>
  <c r="Q127"/>
  <c r="N559"/>
  <c r="P241"/>
  <c r="Q592"/>
  <c r="Q493"/>
  <c r="O529"/>
  <c r="O541"/>
  <c r="Q589"/>
  <c r="P28"/>
  <c r="P124"/>
  <c r="N562"/>
  <c r="P46"/>
  <c r="N106"/>
  <c r="Q214"/>
  <c r="N286"/>
  <c r="D285" s="1"/>
  <c r="P289"/>
  <c r="Q301"/>
  <c r="Q322"/>
  <c r="Q385"/>
  <c r="O397"/>
  <c r="Q541"/>
  <c r="N463"/>
  <c r="Q568"/>
  <c r="Q289"/>
  <c r="O229"/>
  <c r="D228" s="1"/>
  <c r="Q424"/>
  <c r="M423" s="1"/>
  <c r="N205"/>
  <c r="D204" s="1"/>
  <c r="N349"/>
  <c r="D348" s="1"/>
  <c r="Q319"/>
  <c r="Q469"/>
  <c r="Q460"/>
  <c r="Q94"/>
  <c r="P334"/>
  <c r="P385"/>
  <c r="M384" s="1"/>
  <c r="O466"/>
  <c r="O562"/>
  <c r="Q415"/>
  <c r="Q490"/>
  <c r="N541"/>
  <c r="D540" s="1"/>
  <c r="P511"/>
  <c r="Q241"/>
  <c r="O97"/>
  <c r="P415"/>
  <c r="Q46"/>
  <c r="P13"/>
  <c r="O217"/>
  <c r="M216" s="1"/>
  <c r="O382"/>
  <c r="P544"/>
  <c r="P268"/>
  <c r="Q412"/>
  <c r="Q508"/>
  <c r="Q334"/>
  <c r="P193"/>
  <c r="Q286"/>
  <c r="O358"/>
  <c r="O433"/>
  <c r="P307"/>
  <c r="Q31"/>
  <c r="P115"/>
  <c r="P169"/>
  <c r="P361"/>
  <c r="Q82"/>
  <c r="O553"/>
  <c r="O52"/>
  <c r="Q133"/>
  <c r="Q169"/>
  <c r="Q325"/>
  <c r="Q361"/>
  <c r="P433"/>
  <c r="P505"/>
  <c r="M504" s="1"/>
  <c r="P529"/>
  <c r="Q142"/>
  <c r="P22"/>
  <c r="O106"/>
  <c r="Q202"/>
  <c r="O214"/>
  <c r="P322"/>
  <c r="P382"/>
  <c r="N574"/>
  <c r="D573" s="1"/>
  <c r="N226"/>
  <c r="D225" s="1"/>
  <c r="O31"/>
  <c r="D30" s="1"/>
  <c r="P343"/>
  <c r="P403"/>
  <c r="P547"/>
  <c r="P244"/>
  <c r="Q586"/>
  <c r="P601"/>
  <c r="N595"/>
  <c r="P598"/>
  <c r="O592"/>
  <c r="Q100"/>
  <c r="O325"/>
  <c r="P37"/>
  <c r="P61"/>
  <c r="O73"/>
  <c r="P229"/>
  <c r="P253"/>
  <c r="O265"/>
  <c r="Q433"/>
  <c r="Q529"/>
  <c r="O337"/>
  <c r="O124"/>
  <c r="L123" s="1"/>
  <c r="O316"/>
  <c r="P436"/>
  <c r="P580"/>
  <c r="O322"/>
  <c r="N274"/>
  <c r="O94"/>
  <c r="Q166"/>
  <c r="P190"/>
  <c r="O298"/>
  <c r="N334"/>
  <c r="D333" s="1"/>
  <c r="Q370"/>
  <c r="O406"/>
  <c r="P463"/>
  <c r="P535"/>
  <c r="N67"/>
  <c r="D66" s="1"/>
  <c r="P127"/>
  <c r="O163"/>
  <c r="Q175"/>
  <c r="P223"/>
  <c r="Q235"/>
  <c r="N259"/>
  <c r="D258" s="1"/>
  <c r="N499"/>
  <c r="P523"/>
  <c r="O133"/>
  <c r="M132" s="1"/>
  <c r="Q292"/>
  <c r="Q25"/>
  <c r="Q181"/>
  <c r="Q373"/>
  <c r="O145"/>
  <c r="M144" s="1"/>
  <c r="O130"/>
  <c r="M129" s="1"/>
  <c r="Q538"/>
  <c r="P34"/>
  <c r="N490"/>
  <c r="P502"/>
  <c r="O550"/>
  <c r="K549" s="1"/>
  <c r="Q223"/>
  <c r="O280"/>
  <c r="D279" s="1"/>
  <c r="O157"/>
  <c r="O349"/>
  <c r="O196"/>
  <c r="P220"/>
  <c r="M219" s="1"/>
  <c r="O526"/>
  <c r="P10"/>
  <c r="O82"/>
  <c r="Q118"/>
  <c r="M117" s="1"/>
  <c r="N394"/>
  <c r="P418"/>
  <c r="Q478"/>
  <c r="Q139"/>
  <c r="O247"/>
  <c r="O319"/>
  <c r="K318" s="1"/>
  <c r="N355"/>
  <c r="N52"/>
  <c r="N244"/>
  <c r="D243" s="1"/>
  <c r="N436"/>
  <c r="D435" s="1"/>
  <c r="O343"/>
  <c r="Q121"/>
  <c r="M120" s="1"/>
  <c r="Q340"/>
  <c r="Q457"/>
  <c r="Q553"/>
  <c r="P469"/>
  <c r="O28"/>
  <c r="D27" s="1"/>
  <c r="Q328"/>
  <c r="P106"/>
  <c r="O166"/>
  <c r="Q226"/>
  <c r="O274"/>
  <c r="P370"/>
  <c r="Q151"/>
  <c r="Q427"/>
  <c r="Q571"/>
  <c r="Q595"/>
  <c r="O259"/>
  <c r="Q49"/>
  <c r="O25"/>
  <c r="P181"/>
  <c r="P373"/>
  <c r="D372" s="1"/>
  <c r="Q124"/>
  <c r="O160"/>
  <c r="P184"/>
  <c r="Q316"/>
  <c r="O352"/>
  <c r="P376"/>
  <c r="P283"/>
  <c r="N295"/>
  <c r="D294" s="1"/>
  <c r="N370"/>
  <c r="O58"/>
  <c r="K57" s="1"/>
  <c r="N142"/>
  <c r="D141" s="1"/>
  <c r="Q178"/>
  <c r="O250"/>
  <c r="P262"/>
  <c r="Q358"/>
  <c r="P430"/>
  <c r="O598"/>
  <c r="Q79"/>
  <c r="P247"/>
  <c r="O283"/>
  <c r="P451"/>
  <c r="O511"/>
  <c r="N148"/>
  <c r="N340"/>
  <c r="D339" s="1"/>
  <c r="N532"/>
  <c r="D531" s="1"/>
  <c r="Q388"/>
  <c r="Q313"/>
  <c r="P565"/>
  <c r="Q136"/>
  <c r="O220"/>
  <c r="P484"/>
  <c r="N466"/>
  <c r="D465" s="1"/>
  <c r="P58"/>
  <c r="P142"/>
  <c r="N190"/>
  <c r="P214"/>
  <c r="Q310"/>
  <c r="N382"/>
  <c r="D381" s="1"/>
  <c r="O442"/>
  <c r="L441" s="1"/>
  <c r="Q574"/>
  <c r="O187"/>
  <c r="M186" s="1"/>
  <c r="Q475"/>
  <c r="N511"/>
  <c r="D510" s="1"/>
  <c r="Q499"/>
  <c r="Q55"/>
  <c r="P271"/>
  <c r="Q523"/>
  <c r="O88"/>
  <c r="K87" s="1"/>
  <c r="O13"/>
  <c r="P133"/>
  <c r="P157"/>
  <c r="O169"/>
  <c r="D168" s="1"/>
  <c r="O205"/>
  <c r="P325"/>
  <c r="P349"/>
  <c r="O361"/>
  <c r="Q208"/>
  <c r="N199"/>
  <c r="D198" s="1"/>
  <c r="N583"/>
  <c r="D582" s="1"/>
  <c r="Q130"/>
  <c r="O514"/>
  <c r="M513" s="1"/>
  <c r="Q526"/>
  <c r="O559"/>
  <c r="Q232"/>
  <c r="N517"/>
  <c r="D516" s="1"/>
  <c r="N55"/>
  <c r="N439"/>
  <c r="O271"/>
  <c r="O376"/>
  <c r="D375" s="1"/>
  <c r="O121"/>
  <c r="O313"/>
  <c r="M312" s="1"/>
  <c r="O49"/>
  <c r="P472"/>
  <c r="P520"/>
  <c r="Q28"/>
  <c r="O64"/>
  <c r="P88"/>
  <c r="Q220"/>
  <c r="P199"/>
  <c r="O10"/>
  <c r="O34"/>
  <c r="P130"/>
  <c r="O286"/>
  <c r="O502"/>
  <c r="L501" s="1"/>
  <c r="N601"/>
  <c r="O151"/>
  <c r="Q187"/>
  <c r="N211"/>
  <c r="D210" s="1"/>
  <c r="N307"/>
  <c r="D306" s="1"/>
  <c r="P319"/>
  <c r="Q367"/>
  <c r="Q103"/>
  <c r="O175"/>
  <c r="Q295"/>
  <c r="O184"/>
  <c r="K183" s="1"/>
  <c r="O601"/>
  <c r="Q37"/>
  <c r="O61"/>
  <c r="Q73"/>
  <c r="P205"/>
  <c r="Q229"/>
  <c r="O253"/>
  <c r="Q265"/>
  <c r="O241"/>
  <c r="Q304"/>
  <c r="O388"/>
  <c r="N100"/>
  <c r="N196"/>
  <c r="N292"/>
  <c r="N388"/>
  <c r="D387" s="1"/>
  <c r="N484"/>
  <c r="D483" s="1"/>
  <c r="N580"/>
  <c r="P40"/>
  <c r="Q76"/>
  <c r="O112"/>
  <c r="L111" s="1"/>
  <c r="P136"/>
  <c r="D135" s="1"/>
  <c r="Q172"/>
  <c r="O208"/>
  <c r="K207" s="1"/>
  <c r="P232"/>
  <c r="D231" s="1"/>
  <c r="Q268"/>
  <c r="O304"/>
  <c r="P328"/>
  <c r="Q364"/>
  <c r="Q442"/>
  <c r="P487"/>
  <c r="N82"/>
  <c r="N391"/>
  <c r="Q22"/>
  <c r="Q70"/>
  <c r="O154"/>
  <c r="O190"/>
  <c r="O202"/>
  <c r="P226"/>
  <c r="N238"/>
  <c r="Q274"/>
  <c r="P286"/>
  <c r="O310"/>
  <c r="O346"/>
  <c r="M345" s="1"/>
  <c r="P358"/>
  <c r="O394"/>
  <c r="P406"/>
  <c r="Q418"/>
  <c r="N430"/>
  <c r="D429" s="1"/>
  <c r="O454"/>
  <c r="M453" s="1"/>
  <c r="N526"/>
  <c r="P574"/>
  <c r="N586"/>
  <c r="D585" s="1"/>
  <c r="N19"/>
  <c r="D18" s="1"/>
  <c r="P43"/>
  <c r="P79"/>
  <c r="O139"/>
  <c r="Q247"/>
  <c r="P367"/>
  <c r="O379"/>
  <c r="P427"/>
  <c r="P475"/>
  <c r="P571"/>
  <c r="P103"/>
  <c r="P439"/>
  <c r="P391"/>
  <c r="Q7"/>
  <c r="P55"/>
  <c r="O91"/>
  <c r="O127"/>
  <c r="N163"/>
  <c r="D162" s="1"/>
  <c r="O223"/>
  <c r="O235"/>
  <c r="Q271"/>
  <c r="Q331"/>
  <c r="Q343"/>
  <c r="Q391"/>
  <c r="P499"/>
  <c r="O523"/>
  <c r="P595"/>
  <c r="O292"/>
  <c r="Q40"/>
  <c r="P532"/>
  <c r="Q379"/>
  <c r="N343"/>
  <c r="D342" s="1"/>
  <c r="N535"/>
  <c r="D534" s="1"/>
  <c r="Q91"/>
  <c r="P331"/>
  <c r="P73"/>
  <c r="P265"/>
  <c r="Q112"/>
  <c r="P424"/>
  <c r="P568"/>
  <c r="O256"/>
  <c r="P280"/>
  <c r="P7"/>
  <c r="P454"/>
  <c r="N478"/>
  <c r="D477" s="1"/>
  <c r="P526"/>
  <c r="P550"/>
  <c r="O43"/>
  <c r="P139"/>
  <c r="O355"/>
  <c r="O67"/>
  <c r="N115"/>
  <c r="Q163"/>
  <c r="P235"/>
  <c r="O37"/>
  <c r="L36" s="1"/>
  <c r="Q145"/>
  <c r="Q196"/>
  <c r="Q85"/>
  <c r="O109"/>
  <c r="Q277"/>
  <c r="O301"/>
  <c r="Q409"/>
  <c r="Q481"/>
  <c r="Q505"/>
  <c r="Q577"/>
  <c r="Q16"/>
  <c r="O100"/>
  <c r="P421"/>
  <c r="P517"/>
  <c r="O76"/>
  <c r="K75" s="1"/>
  <c r="Q88"/>
  <c r="P112"/>
  <c r="O172"/>
  <c r="L171" s="1"/>
  <c r="Q184"/>
  <c r="P208"/>
  <c r="O268"/>
  <c r="D267" s="1"/>
  <c r="Q280"/>
  <c r="P304"/>
  <c r="O364"/>
  <c r="K363" s="1"/>
  <c r="Q376"/>
  <c r="P91"/>
  <c r="P583"/>
  <c r="N103"/>
  <c r="N178"/>
  <c r="D177" s="1"/>
  <c r="N487"/>
  <c r="D486" s="1"/>
  <c r="Q547"/>
  <c r="Q10"/>
  <c r="O22"/>
  <c r="D21" s="1"/>
  <c r="N94"/>
  <c r="D93" s="1"/>
  <c r="P118"/>
  <c r="P154"/>
  <c r="Q190"/>
  <c r="P238"/>
  <c r="N250"/>
  <c r="D249" s="1"/>
  <c r="O262"/>
  <c r="L261" s="1"/>
  <c r="P274"/>
  <c r="N298"/>
  <c r="D297" s="1"/>
  <c r="P310"/>
  <c r="P346"/>
  <c r="O370"/>
  <c r="Q382"/>
  <c r="O418"/>
  <c r="O490"/>
  <c r="O586"/>
  <c r="Q43"/>
  <c r="O79"/>
  <c r="P151"/>
  <c r="Q199"/>
  <c r="Q283"/>
  <c r="Q355"/>
  <c r="O367"/>
  <c r="D366" s="1"/>
  <c r="O427"/>
  <c r="N451"/>
  <c r="D450" s="1"/>
  <c r="O475"/>
  <c r="L474" s="1"/>
  <c r="O571"/>
  <c r="D570" s="1"/>
  <c r="P295"/>
  <c r="Q403"/>
  <c r="N421"/>
  <c r="P187"/>
  <c r="P379"/>
  <c r="P31"/>
  <c r="O55"/>
  <c r="Q67"/>
  <c r="P175"/>
  <c r="L174" s="1"/>
  <c r="Q259"/>
  <c r="O331"/>
  <c r="K330" s="1"/>
  <c r="N403"/>
  <c r="D402" s="1"/>
  <c r="N547"/>
  <c r="D546" s="1"/>
  <c r="D591" l="1"/>
  <c r="D240"/>
  <c r="D48"/>
  <c r="D489"/>
  <c r="D273"/>
  <c r="D72"/>
  <c r="D45"/>
  <c r="D108"/>
  <c r="D676"/>
  <c r="S676" s="1"/>
  <c r="Y676" s="1"/>
  <c r="S661"/>
  <c r="Y661" s="1"/>
  <c r="D99"/>
  <c r="D673"/>
  <c r="E673" s="1"/>
  <c r="G673" s="1"/>
  <c r="D78"/>
  <c r="L417"/>
  <c r="L408"/>
  <c r="L522"/>
  <c r="D33"/>
  <c r="K597"/>
  <c r="D456"/>
  <c r="D315"/>
  <c r="D171"/>
  <c r="D522"/>
  <c r="D330"/>
  <c r="D150"/>
  <c r="D408"/>
  <c r="S679"/>
  <c r="D9"/>
  <c r="D213"/>
  <c r="D432"/>
  <c r="D426"/>
  <c r="D114"/>
  <c r="D42"/>
  <c r="D234"/>
  <c r="D90"/>
  <c r="D138"/>
  <c r="D390"/>
  <c r="D147"/>
  <c r="D282"/>
  <c r="D552"/>
  <c r="D354"/>
  <c r="D264"/>
  <c r="D96"/>
  <c r="D468"/>
  <c r="D462"/>
  <c r="D12"/>
  <c r="D588"/>
  <c r="D153"/>
  <c r="D336"/>
  <c r="D471"/>
  <c r="D39"/>
  <c r="D565"/>
  <c r="E565" s="1"/>
  <c r="D577"/>
  <c r="E577" s="1"/>
  <c r="D733"/>
  <c r="D718"/>
  <c r="E718" s="1"/>
  <c r="G718" s="1"/>
  <c r="S733"/>
  <c r="E733"/>
  <c r="G733" s="1"/>
  <c r="E715"/>
  <c r="G715" s="1"/>
  <c r="S607"/>
  <c r="E607"/>
  <c r="G607" s="1"/>
  <c r="S616"/>
  <c r="Y616" s="1"/>
  <c r="E616"/>
  <c r="G616" s="1"/>
  <c r="D688"/>
  <c r="D610"/>
  <c r="D619"/>
  <c r="S691"/>
  <c r="E691"/>
  <c r="G691" s="1"/>
  <c r="S673"/>
  <c r="D189"/>
  <c r="D216"/>
  <c r="D195"/>
  <c r="D156"/>
  <c r="D420"/>
  <c r="D525"/>
  <c r="D291"/>
  <c r="D600"/>
  <c r="D369"/>
  <c r="D498"/>
  <c r="D594"/>
  <c r="D6"/>
  <c r="D63"/>
  <c r="D447"/>
  <c r="D396"/>
  <c r="D201"/>
  <c r="D300"/>
  <c r="D538"/>
  <c r="E538" s="1"/>
  <c r="G538" s="1"/>
  <c r="D567"/>
  <c r="K570"/>
  <c r="D712"/>
  <c r="D622"/>
  <c r="D697"/>
  <c r="E697" s="1"/>
  <c r="G697" s="1"/>
  <c r="D312"/>
  <c r="D36"/>
  <c r="D501"/>
  <c r="D597"/>
  <c r="D261"/>
  <c r="E727"/>
  <c r="G727" s="1"/>
  <c r="S643"/>
  <c r="E643"/>
  <c r="G643" s="1"/>
  <c r="S637"/>
  <c r="E637"/>
  <c r="G637" s="1"/>
  <c r="D640"/>
  <c r="S634"/>
  <c r="Y634" s="1"/>
  <c r="E634"/>
  <c r="G634" s="1"/>
  <c r="S631"/>
  <c r="E631"/>
  <c r="G631" s="1"/>
  <c r="D438"/>
  <c r="D558"/>
  <c r="D126"/>
  <c r="D604"/>
  <c r="D102"/>
  <c r="D237"/>
  <c r="D81"/>
  <c r="D54"/>
  <c r="D105"/>
  <c r="D444"/>
  <c r="D543"/>
  <c r="D492"/>
  <c r="D519"/>
  <c r="D15"/>
  <c r="D271"/>
  <c r="D70"/>
  <c r="D60"/>
  <c r="D655"/>
  <c r="D700"/>
  <c r="E700" s="1"/>
  <c r="G700" s="1"/>
  <c r="D87"/>
  <c r="D417"/>
  <c r="D111"/>
  <c r="D504"/>
  <c r="D513"/>
  <c r="D453"/>
  <c r="G646"/>
  <c r="D730"/>
  <c r="D721"/>
  <c r="D724"/>
  <c r="L366"/>
  <c r="K264"/>
  <c r="M591"/>
  <c r="L96"/>
  <c r="L597"/>
  <c r="D598" s="1"/>
  <c r="L240"/>
  <c r="L168"/>
  <c r="L570"/>
  <c r="L231"/>
  <c r="K213"/>
  <c r="K72"/>
  <c r="M552"/>
  <c r="L213"/>
  <c r="M456"/>
  <c r="L330"/>
  <c r="L591"/>
  <c r="K96"/>
  <c r="M96"/>
  <c r="L90"/>
  <c r="M60"/>
  <c r="K48"/>
  <c r="K60"/>
  <c r="L84"/>
  <c r="M84"/>
  <c r="M72"/>
  <c r="M87"/>
  <c r="L303"/>
  <c r="M213"/>
  <c r="M330"/>
  <c r="L264"/>
  <c r="K591"/>
  <c r="M264"/>
  <c r="M597"/>
  <c r="M408"/>
  <c r="M432"/>
  <c r="M234"/>
  <c r="L138"/>
  <c r="K282"/>
  <c r="L552"/>
  <c r="L456"/>
  <c r="L315"/>
  <c r="M570"/>
  <c r="L135"/>
  <c r="K408"/>
  <c r="K108"/>
  <c r="L39"/>
  <c r="L27"/>
  <c r="M30"/>
  <c r="K30"/>
  <c r="K9"/>
  <c r="L144"/>
  <c r="K417"/>
  <c r="L549"/>
  <c r="K423"/>
  <c r="M168"/>
  <c r="M150"/>
  <c r="M459"/>
  <c r="L363"/>
  <c r="D364" s="1"/>
  <c r="E364" s="1"/>
  <c r="K474"/>
  <c r="L78"/>
  <c r="L468"/>
  <c r="M231"/>
  <c r="L375"/>
  <c r="M309"/>
  <c r="K432"/>
  <c r="K150"/>
  <c r="M108"/>
  <c r="K84"/>
  <c r="M501"/>
  <c r="M78"/>
  <c r="M303"/>
  <c r="M480"/>
  <c r="K231"/>
  <c r="L108"/>
  <c r="L150"/>
  <c r="M549"/>
  <c r="K228"/>
  <c r="K39"/>
  <c r="K327"/>
  <c r="M522"/>
  <c r="L276"/>
  <c r="M474"/>
  <c r="K261"/>
  <c r="K303"/>
  <c r="K171"/>
  <c r="L228"/>
  <c r="L507"/>
  <c r="M123"/>
  <c r="K168"/>
  <c r="K279"/>
  <c r="K117"/>
  <c r="K480"/>
  <c r="D481" s="1"/>
  <c r="E481" s="1"/>
  <c r="K366"/>
  <c r="K378"/>
  <c r="M207"/>
  <c r="L459"/>
  <c r="M327"/>
  <c r="L219"/>
  <c r="M240"/>
  <c r="L33"/>
  <c r="K123"/>
  <c r="L318"/>
  <c r="K276"/>
  <c r="K501"/>
  <c r="D502" s="1"/>
  <c r="L345"/>
  <c r="M357"/>
  <c r="M39"/>
  <c r="M171"/>
  <c r="M468"/>
  <c r="K36"/>
  <c r="K468"/>
  <c r="L282"/>
  <c r="M507"/>
  <c r="L357"/>
  <c r="L372"/>
  <c r="M417"/>
  <c r="L117"/>
  <c r="L309"/>
  <c r="M174"/>
  <c r="M33"/>
  <c r="K375"/>
  <c r="K27"/>
  <c r="K246"/>
  <c r="M324"/>
  <c r="L327"/>
  <c r="L513"/>
  <c r="L120"/>
  <c r="L165"/>
  <c r="M246"/>
  <c r="K411"/>
  <c r="M57"/>
  <c r="M276"/>
  <c r="K555"/>
  <c r="L378"/>
  <c r="K78"/>
  <c r="K24"/>
  <c r="K357"/>
  <c r="M36"/>
  <c r="K312"/>
  <c r="L42"/>
  <c r="K186"/>
  <c r="K111"/>
  <c r="M138"/>
  <c r="L321"/>
  <c r="K234"/>
  <c r="K441"/>
  <c r="L360"/>
  <c r="K240"/>
  <c r="K165"/>
  <c r="M288"/>
  <c r="M42"/>
  <c r="K459"/>
  <c r="L183"/>
  <c r="K405"/>
  <c r="K552"/>
  <c r="M315"/>
  <c r="K138"/>
  <c r="K321"/>
  <c r="K135"/>
  <c r="K21"/>
  <c r="L414"/>
  <c r="M372"/>
  <c r="M375"/>
  <c r="K219"/>
  <c r="K513"/>
  <c r="L129"/>
  <c r="M441"/>
  <c r="M360"/>
  <c r="L312"/>
  <c r="K120"/>
  <c r="K522"/>
  <c r="D523" s="1"/>
  <c r="L432"/>
  <c r="M165"/>
  <c r="L246"/>
  <c r="K288"/>
  <c r="M192"/>
  <c r="L411"/>
  <c r="K33"/>
  <c r="L216"/>
  <c r="K42"/>
  <c r="L279"/>
  <c r="K384"/>
  <c r="M183"/>
  <c r="L186"/>
  <c r="M405"/>
  <c r="M318"/>
  <c r="L57"/>
  <c r="D58" s="1"/>
  <c r="K144"/>
  <c r="L324"/>
  <c r="K180"/>
  <c r="M267"/>
  <c r="M378"/>
  <c r="L222"/>
  <c r="M366"/>
  <c r="K456"/>
  <c r="K345"/>
  <c r="L24"/>
  <c r="K453"/>
  <c r="L207"/>
  <c r="K315"/>
  <c r="D316" s="1"/>
  <c r="M27"/>
  <c r="L87"/>
  <c r="D88" s="1"/>
  <c r="M321"/>
  <c r="L72"/>
  <c r="L75"/>
  <c r="M135"/>
  <c r="K174"/>
  <c r="D175" s="1"/>
  <c r="L234"/>
  <c r="M21"/>
  <c r="M414"/>
  <c r="L504"/>
  <c r="K426"/>
  <c r="L48"/>
  <c r="K372"/>
  <c r="M228"/>
  <c r="L132"/>
  <c r="L423"/>
  <c r="L288"/>
  <c r="M90"/>
  <c r="K216"/>
  <c r="L384"/>
  <c r="L405"/>
  <c r="L180"/>
  <c r="L21"/>
  <c r="K504"/>
  <c r="L426"/>
  <c r="K132"/>
  <c r="M282"/>
  <c r="L192"/>
  <c r="K90"/>
  <c r="M180"/>
  <c r="M555"/>
  <c r="L267"/>
  <c r="L453"/>
  <c r="M261"/>
  <c r="M111"/>
  <c r="M426"/>
  <c r="K129"/>
  <c r="K360"/>
  <c r="D361" s="1"/>
  <c r="E361" s="1"/>
  <c r="K192"/>
  <c r="M411"/>
  <c r="M279"/>
  <c r="L30"/>
  <c r="K267"/>
  <c r="K222"/>
  <c r="D223" s="1"/>
  <c r="E223" s="1"/>
  <c r="M24"/>
  <c r="L60"/>
  <c r="K414"/>
  <c r="M48"/>
  <c r="M546"/>
  <c r="K546"/>
  <c r="L546"/>
  <c r="L114"/>
  <c r="M114"/>
  <c r="K114"/>
  <c r="L585"/>
  <c r="K585"/>
  <c r="M585"/>
  <c r="L99"/>
  <c r="M99"/>
  <c r="K99"/>
  <c r="L438"/>
  <c r="M438"/>
  <c r="K438"/>
  <c r="L147"/>
  <c r="M147"/>
  <c r="K147"/>
  <c r="L462"/>
  <c r="M462"/>
  <c r="K462"/>
  <c r="L12"/>
  <c r="M12"/>
  <c r="K12"/>
  <c r="L126"/>
  <c r="M126"/>
  <c r="K126"/>
  <c r="L495"/>
  <c r="M495"/>
  <c r="K495"/>
  <c r="L153"/>
  <c r="K153"/>
  <c r="M153"/>
  <c r="L336"/>
  <c r="M336"/>
  <c r="K336"/>
  <c r="L450"/>
  <c r="M450"/>
  <c r="K450"/>
  <c r="L297"/>
  <c r="K297"/>
  <c r="M297"/>
  <c r="L93"/>
  <c r="K93"/>
  <c r="M93"/>
  <c r="L486"/>
  <c r="M486"/>
  <c r="K486"/>
  <c r="L477"/>
  <c r="K477"/>
  <c r="M477"/>
  <c r="M534"/>
  <c r="L534"/>
  <c r="K534"/>
  <c r="L18"/>
  <c r="M18"/>
  <c r="K18"/>
  <c r="L579"/>
  <c r="K579"/>
  <c r="M579"/>
  <c r="L195"/>
  <c r="M195"/>
  <c r="K195"/>
  <c r="L210"/>
  <c r="M210"/>
  <c r="K210"/>
  <c r="L465"/>
  <c r="K465"/>
  <c r="M465"/>
  <c r="L339"/>
  <c r="M339"/>
  <c r="K339"/>
  <c r="L294"/>
  <c r="M294"/>
  <c r="K294"/>
  <c r="L51"/>
  <c r="M51"/>
  <c r="K51"/>
  <c r="L489"/>
  <c r="K489"/>
  <c r="M489"/>
  <c r="L258"/>
  <c r="M258"/>
  <c r="K258"/>
  <c r="L273"/>
  <c r="K273"/>
  <c r="M273"/>
  <c r="L573"/>
  <c r="K573"/>
  <c r="M573"/>
  <c r="M540"/>
  <c r="K540"/>
  <c r="L540"/>
  <c r="L204"/>
  <c r="M204"/>
  <c r="K204"/>
  <c r="L285"/>
  <c r="K285"/>
  <c r="M285"/>
  <c r="L561"/>
  <c r="K561"/>
  <c r="M561"/>
  <c r="L45"/>
  <c r="K45"/>
  <c r="M45"/>
  <c r="L156"/>
  <c r="M156"/>
  <c r="K156"/>
  <c r="L255"/>
  <c r="M255"/>
  <c r="K255"/>
  <c r="L300"/>
  <c r="M300"/>
  <c r="K300"/>
  <c r="L177"/>
  <c r="K177"/>
  <c r="M177"/>
  <c r="L429"/>
  <c r="K429"/>
  <c r="M429"/>
  <c r="L390"/>
  <c r="M390"/>
  <c r="K390"/>
  <c r="L483"/>
  <c r="M483"/>
  <c r="K483"/>
  <c r="M582"/>
  <c r="L582"/>
  <c r="K582"/>
  <c r="L510"/>
  <c r="M510"/>
  <c r="K510"/>
  <c r="L141"/>
  <c r="K141"/>
  <c r="M141"/>
  <c r="L354"/>
  <c r="K354"/>
  <c r="M354"/>
  <c r="L420"/>
  <c r="M420"/>
  <c r="K420"/>
  <c r="L249"/>
  <c r="K249"/>
  <c r="M249"/>
  <c r="L162"/>
  <c r="M162"/>
  <c r="K162"/>
  <c r="L525"/>
  <c r="K525"/>
  <c r="M525"/>
  <c r="L291"/>
  <c r="M291"/>
  <c r="K291"/>
  <c r="L306"/>
  <c r="K306"/>
  <c r="M306"/>
  <c r="M600"/>
  <c r="L600"/>
  <c r="K600"/>
  <c r="L516"/>
  <c r="M516"/>
  <c r="K516"/>
  <c r="L531"/>
  <c r="K531"/>
  <c r="M531"/>
  <c r="L369"/>
  <c r="K369"/>
  <c r="M369"/>
  <c r="L243"/>
  <c r="M243"/>
  <c r="K243"/>
  <c r="L393"/>
  <c r="K393"/>
  <c r="M393"/>
  <c r="L498"/>
  <c r="M498"/>
  <c r="K498"/>
  <c r="L333"/>
  <c r="K333"/>
  <c r="M333"/>
  <c r="M594"/>
  <c r="L594"/>
  <c r="K594"/>
  <c r="L225"/>
  <c r="K225"/>
  <c r="M225"/>
  <c r="L348"/>
  <c r="M348"/>
  <c r="K348"/>
  <c r="L63"/>
  <c r="K63"/>
  <c r="M63"/>
  <c r="L447"/>
  <c r="M447"/>
  <c r="K447"/>
  <c r="L396"/>
  <c r="M396"/>
  <c r="K396"/>
  <c r="L201"/>
  <c r="K201"/>
  <c r="M201"/>
  <c r="L342"/>
  <c r="M342"/>
  <c r="K342"/>
  <c r="L189"/>
  <c r="K189"/>
  <c r="M189"/>
  <c r="M558"/>
  <c r="L558"/>
  <c r="K558"/>
  <c r="L252"/>
  <c r="M252"/>
  <c r="K252"/>
  <c r="M588"/>
  <c r="K588"/>
  <c r="L588"/>
  <c r="L159"/>
  <c r="M159"/>
  <c r="K159"/>
  <c r="L351"/>
  <c r="M351"/>
  <c r="K351"/>
  <c r="L402"/>
  <c r="M402"/>
  <c r="K402"/>
  <c r="L102"/>
  <c r="M102"/>
  <c r="K102"/>
  <c r="L237"/>
  <c r="K237"/>
  <c r="M237"/>
  <c r="L81"/>
  <c r="K81"/>
  <c r="M81"/>
  <c r="L387"/>
  <c r="M387"/>
  <c r="K387"/>
  <c r="L54"/>
  <c r="M54"/>
  <c r="K54"/>
  <c r="L198"/>
  <c r="K198"/>
  <c r="M198"/>
  <c r="L381"/>
  <c r="K381"/>
  <c r="M381"/>
  <c r="L435"/>
  <c r="M435"/>
  <c r="K435"/>
  <c r="L66"/>
  <c r="M66"/>
  <c r="K66"/>
  <c r="L105"/>
  <c r="K105"/>
  <c r="M105"/>
  <c r="L444"/>
  <c r="M444"/>
  <c r="K444"/>
  <c r="M528"/>
  <c r="L528"/>
  <c r="K528"/>
  <c r="L399"/>
  <c r="M399"/>
  <c r="K399"/>
  <c r="L543"/>
  <c r="K543"/>
  <c r="M543"/>
  <c r="L492"/>
  <c r="M492"/>
  <c r="K492"/>
  <c r="L519"/>
  <c r="M519"/>
  <c r="K519"/>
  <c r="L15"/>
  <c r="K15"/>
  <c r="M15"/>
  <c r="L471"/>
  <c r="M471"/>
  <c r="K471"/>
  <c r="L567"/>
  <c r="K567"/>
  <c r="M567"/>
  <c r="M9"/>
  <c r="L9"/>
  <c r="L6"/>
  <c r="K6"/>
  <c r="M6"/>
  <c r="Y736" l="1"/>
  <c r="S694"/>
  <c r="Y694" s="1"/>
  <c r="D550"/>
  <c r="E550" s="1"/>
  <c r="Y637"/>
  <c r="D400"/>
  <c r="D67"/>
  <c r="D55"/>
  <c r="E55" s="1"/>
  <c r="G55" s="1"/>
  <c r="D103"/>
  <c r="E103" s="1"/>
  <c r="D343"/>
  <c r="D202"/>
  <c r="D532"/>
  <c r="S532" s="1"/>
  <c r="D511"/>
  <c r="E511" s="1"/>
  <c r="D178"/>
  <c r="D157"/>
  <c r="E157" s="1"/>
  <c r="D46"/>
  <c r="D205"/>
  <c r="E205" s="1"/>
  <c r="D541"/>
  <c r="E541" s="1"/>
  <c r="D259"/>
  <c r="E259" s="1"/>
  <c r="D490"/>
  <c r="E490" s="1"/>
  <c r="D340"/>
  <c r="E340" s="1"/>
  <c r="D466"/>
  <c r="E466" s="1"/>
  <c r="D487"/>
  <c r="E487" s="1"/>
  <c r="D94"/>
  <c r="E94" s="1"/>
  <c r="G94" s="1"/>
  <c r="D337"/>
  <c r="E337" s="1"/>
  <c r="D154"/>
  <c r="D13"/>
  <c r="D100"/>
  <c r="E100" s="1"/>
  <c r="G100" s="1"/>
  <c r="D586"/>
  <c r="E586" s="1"/>
  <c r="D505"/>
  <c r="D325"/>
  <c r="D139"/>
  <c r="E139" s="1"/>
  <c r="D184"/>
  <c r="D124"/>
  <c r="E124" s="1"/>
  <c r="D214"/>
  <c r="E676"/>
  <c r="G676" s="1"/>
  <c r="S682"/>
  <c r="Y679"/>
  <c r="S646"/>
  <c r="Y643"/>
  <c r="D217"/>
  <c r="E217" s="1"/>
  <c r="D43"/>
  <c r="E43" s="1"/>
  <c r="D460"/>
  <c r="D34"/>
  <c r="D121"/>
  <c r="E121" s="1"/>
  <c r="D322"/>
  <c r="E322" s="1"/>
  <c r="G322" s="1"/>
  <c r="D442"/>
  <c r="E442" s="1"/>
  <c r="D112"/>
  <c r="D262"/>
  <c r="D592"/>
  <c r="E592" s="1"/>
  <c r="G592" s="1"/>
  <c r="D331"/>
  <c r="E331" s="1"/>
  <c r="G331" s="1"/>
  <c r="D73"/>
  <c r="S664"/>
  <c r="D319"/>
  <c r="E319" s="1"/>
  <c r="D118"/>
  <c r="E118" s="1"/>
  <c r="G118" s="1"/>
  <c r="D508"/>
  <c r="D328"/>
  <c r="E328" s="1"/>
  <c r="G328" s="1"/>
  <c r="D475"/>
  <c r="E475" s="1"/>
  <c r="G475" s="1"/>
  <c r="D208"/>
  <c r="E208" s="1"/>
  <c r="G208" s="1"/>
  <c r="D457"/>
  <c r="D79"/>
  <c r="E79" s="1"/>
  <c r="S577"/>
  <c r="S565"/>
  <c r="D472"/>
  <c r="D160"/>
  <c r="E160" s="1"/>
  <c r="G160" s="1"/>
  <c r="D448"/>
  <c r="S448" s="1"/>
  <c r="D595"/>
  <c r="E595" s="1"/>
  <c r="D244"/>
  <c r="E244" s="1"/>
  <c r="D601"/>
  <c r="E601" s="1"/>
  <c r="G601" s="1"/>
  <c r="D163"/>
  <c r="E163" s="1"/>
  <c r="G163" s="1"/>
  <c r="D391"/>
  <c r="E391" s="1"/>
  <c r="D295"/>
  <c r="E295" s="1"/>
  <c r="D196"/>
  <c r="E196" s="1"/>
  <c r="D451"/>
  <c r="S451" s="1"/>
  <c r="D127"/>
  <c r="E127" s="1"/>
  <c r="D439"/>
  <c r="D415"/>
  <c r="S415" s="1"/>
  <c r="D346"/>
  <c r="E346" s="1"/>
  <c r="G346" s="1"/>
  <c r="D220"/>
  <c r="E220" s="1"/>
  <c r="G220" s="1"/>
  <c r="D241"/>
  <c r="E241" s="1"/>
  <c r="D232"/>
  <c r="E232" s="1"/>
  <c r="G232" s="1"/>
  <c r="S319"/>
  <c r="E508"/>
  <c r="E325"/>
  <c r="G325" s="1"/>
  <c r="S58"/>
  <c r="E58"/>
  <c r="S184"/>
  <c r="E184"/>
  <c r="S400"/>
  <c r="E400"/>
  <c r="S202"/>
  <c r="E202"/>
  <c r="E46"/>
  <c r="G46" s="1"/>
  <c r="S205"/>
  <c r="S13"/>
  <c r="E13"/>
  <c r="S586"/>
  <c r="S505"/>
  <c r="E505"/>
  <c r="S442"/>
  <c r="E730"/>
  <c r="G730" s="1"/>
  <c r="S271"/>
  <c r="E271"/>
  <c r="S598"/>
  <c r="E598"/>
  <c r="G598" s="1"/>
  <c r="S610"/>
  <c r="E610"/>
  <c r="G610" s="1"/>
  <c r="S34"/>
  <c r="E34"/>
  <c r="S523"/>
  <c r="E523"/>
  <c r="D409"/>
  <c r="E409" s="1"/>
  <c r="G409" s="1"/>
  <c r="E70"/>
  <c r="G70" s="1"/>
  <c r="S640"/>
  <c r="Y640" s="1"/>
  <c r="E640"/>
  <c r="G640" s="1"/>
  <c r="D412"/>
  <c r="E412" s="1"/>
  <c r="G412" s="1"/>
  <c r="D37"/>
  <c r="D568"/>
  <c r="D520"/>
  <c r="D529"/>
  <c r="D436"/>
  <c r="D382"/>
  <c r="E382" s="1"/>
  <c r="D388"/>
  <c r="D82"/>
  <c r="E82" s="1"/>
  <c r="D403"/>
  <c r="E403" s="1"/>
  <c r="D253"/>
  <c r="E253" s="1"/>
  <c r="D349"/>
  <c r="D226"/>
  <c r="E226" s="1"/>
  <c r="G226" s="1"/>
  <c r="D499"/>
  <c r="E499" s="1"/>
  <c r="D292"/>
  <c r="E292" s="1"/>
  <c r="D526"/>
  <c r="E526" s="1"/>
  <c r="G526" s="1"/>
  <c r="D421"/>
  <c r="E421" s="1"/>
  <c r="G421" s="1"/>
  <c r="D355"/>
  <c r="D583"/>
  <c r="E583" s="1"/>
  <c r="D574"/>
  <c r="D19"/>
  <c r="D298"/>
  <c r="E298" s="1"/>
  <c r="G298" s="1"/>
  <c r="D463"/>
  <c r="D130"/>
  <c r="E130" s="1"/>
  <c r="D91"/>
  <c r="E91" s="1"/>
  <c r="G91" s="1"/>
  <c r="D373"/>
  <c r="E373" s="1"/>
  <c r="D454"/>
  <c r="E454" s="1"/>
  <c r="D181"/>
  <c r="E181" s="1"/>
  <c r="G181" s="1"/>
  <c r="D385"/>
  <c r="E385" s="1"/>
  <c r="G385" s="1"/>
  <c r="D136"/>
  <c r="D553"/>
  <c r="D313"/>
  <c r="D247"/>
  <c r="D469"/>
  <c r="E469" s="1"/>
  <c r="G469" s="1"/>
  <c r="D277"/>
  <c r="D304"/>
  <c r="D85"/>
  <c r="D418"/>
  <c r="D571"/>
  <c r="E571" s="1"/>
  <c r="S112"/>
  <c r="E112"/>
  <c r="S262"/>
  <c r="E262"/>
  <c r="E73"/>
  <c r="G73" s="1"/>
  <c r="E88"/>
  <c r="G88" s="1"/>
  <c r="E175"/>
  <c r="G175" s="1"/>
  <c r="S457"/>
  <c r="E457"/>
  <c r="S460"/>
  <c r="Y460" s="1"/>
  <c r="E460"/>
  <c r="S502"/>
  <c r="E502"/>
  <c r="S232"/>
  <c r="S712"/>
  <c r="E712"/>
  <c r="G712" s="1"/>
  <c r="S619"/>
  <c r="Y619" s="1"/>
  <c r="E619"/>
  <c r="G619" s="1"/>
  <c r="S688"/>
  <c r="Y688" s="1"/>
  <c r="E688"/>
  <c r="G688" s="1"/>
  <c r="D7"/>
  <c r="D493"/>
  <c r="D544"/>
  <c r="D445"/>
  <c r="E445" s="1"/>
  <c r="D106"/>
  <c r="D199"/>
  <c r="E199" s="1"/>
  <c r="D238"/>
  <c r="D352"/>
  <c r="D559"/>
  <c r="E559" s="1"/>
  <c r="D190"/>
  <c r="D397"/>
  <c r="D517"/>
  <c r="D142"/>
  <c r="D484"/>
  <c r="D301"/>
  <c r="D286"/>
  <c r="E286" s="1"/>
  <c r="D274"/>
  <c r="D211"/>
  <c r="D535"/>
  <c r="D478"/>
  <c r="E478" s="1"/>
  <c r="D148"/>
  <c r="D115"/>
  <c r="E115" s="1"/>
  <c r="D547"/>
  <c r="E547" s="1"/>
  <c r="D133"/>
  <c r="D289"/>
  <c r="E289" s="1"/>
  <c r="G289" s="1"/>
  <c r="D22"/>
  <c r="D25"/>
  <c r="E25" s="1"/>
  <c r="G25" s="1"/>
  <c r="D367"/>
  <c r="E367" s="1"/>
  <c r="D169"/>
  <c r="D172"/>
  <c r="D229"/>
  <c r="E229" s="1"/>
  <c r="G229" s="1"/>
  <c r="D433"/>
  <c r="D31"/>
  <c r="E31" s="1"/>
  <c r="G31" s="1"/>
  <c r="D109"/>
  <c r="E109" s="1"/>
  <c r="G109" s="1"/>
  <c r="D49"/>
  <c r="D97"/>
  <c r="E97" s="1"/>
  <c r="D310"/>
  <c r="E310" s="1"/>
  <c r="G310" s="1"/>
  <c r="E67"/>
  <c r="S343"/>
  <c r="E343"/>
  <c r="E178"/>
  <c r="G178" s="1"/>
  <c r="S154"/>
  <c r="E154"/>
  <c r="S592"/>
  <c r="E724"/>
  <c r="G724" s="1"/>
  <c r="S472"/>
  <c r="E472"/>
  <c r="E448"/>
  <c r="E451"/>
  <c r="S439"/>
  <c r="E439"/>
  <c r="E415"/>
  <c r="S316"/>
  <c r="E316"/>
  <c r="S139"/>
  <c r="S214"/>
  <c r="E214"/>
  <c r="G721"/>
  <c r="E721"/>
  <c r="S655"/>
  <c r="E655"/>
  <c r="G655" s="1"/>
  <c r="S604"/>
  <c r="E604"/>
  <c r="G604" s="1"/>
  <c r="S622"/>
  <c r="E622"/>
  <c r="G622" s="1"/>
  <c r="D28"/>
  <c r="E28" s="1"/>
  <c r="G28" s="1"/>
  <c r="D76"/>
  <c r="D16"/>
  <c r="D589"/>
  <c r="E589" s="1"/>
  <c r="D64"/>
  <c r="D334"/>
  <c r="D370"/>
  <c r="D307"/>
  <c r="D250"/>
  <c r="E250" s="1"/>
  <c r="G250" s="1"/>
  <c r="D430"/>
  <c r="D268"/>
  <c r="D427"/>
  <c r="D145"/>
  <c r="D514"/>
  <c r="D166"/>
  <c r="D235"/>
  <c r="D187"/>
  <c r="E187" s="1"/>
  <c r="D556"/>
  <c r="D376"/>
  <c r="E376" s="1"/>
  <c r="G376" s="1"/>
  <c r="D379"/>
  <c r="E379" s="1"/>
  <c r="D280"/>
  <c r="E280" s="1"/>
  <c r="G280" s="1"/>
  <c r="D40"/>
  <c r="D151"/>
  <c r="G364"/>
  <c r="D424"/>
  <c r="D10"/>
  <c r="D283"/>
  <c r="D61"/>
  <c r="G97"/>
  <c r="D265"/>
  <c r="S697"/>
  <c r="G130"/>
  <c r="G583"/>
  <c r="G262"/>
  <c r="G379"/>
  <c r="G577"/>
  <c r="G271"/>
  <c r="G481"/>
  <c r="G508"/>
  <c r="G565"/>
  <c r="G214"/>
  <c r="G571"/>
  <c r="G589"/>
  <c r="G217"/>
  <c r="G79"/>
  <c r="G358"/>
  <c r="G124"/>
  <c r="G373"/>
  <c r="G367"/>
  <c r="G445"/>
  <c r="G52"/>
  <c r="G223"/>
  <c r="G244"/>
  <c r="G256"/>
  <c r="G295"/>
  <c r="G580"/>
  <c r="G127"/>
  <c r="G361"/>
  <c r="G121"/>
  <c r="G241"/>
  <c r="G286"/>
  <c r="G478"/>
  <c r="G406"/>
  <c r="G157"/>
  <c r="G541"/>
  <c r="G259"/>
  <c r="G490"/>
  <c r="G340"/>
  <c r="G466"/>
  <c r="G337"/>
  <c r="G454"/>
  <c r="G382"/>
  <c r="G82"/>
  <c r="G253"/>
  <c r="G394"/>
  <c r="G292"/>
  <c r="G562"/>
  <c r="G193"/>
  <c r="Y610" l="1"/>
  <c r="Y613"/>
  <c r="S700"/>
  <c r="Y697"/>
  <c r="S625"/>
  <c r="Y622"/>
  <c r="Y658"/>
  <c r="S715"/>
  <c r="Y682"/>
  <c r="Y685"/>
  <c r="Y139"/>
  <c r="Y442"/>
  <c r="Y205"/>
  <c r="S208"/>
  <c r="Y208" s="1"/>
  <c r="S196"/>
  <c r="E532"/>
  <c r="S511"/>
  <c r="Y511" s="1"/>
  <c r="S103"/>
  <c r="S550"/>
  <c r="S595"/>
  <c r="Y595" s="1"/>
  <c r="Y664"/>
  <c r="S667"/>
  <c r="S649"/>
  <c r="Y646"/>
  <c r="S322"/>
  <c r="Y322" s="1"/>
  <c r="Y319"/>
  <c r="S454"/>
  <c r="Y454" s="1"/>
  <c r="Y451"/>
  <c r="S580"/>
  <c r="Y577"/>
  <c r="S601"/>
  <c r="Y601" s="1"/>
  <c r="S508"/>
  <c r="Y508" s="1"/>
  <c r="Y505"/>
  <c r="Y604"/>
  <c r="Y523"/>
  <c r="Y607"/>
  <c r="Y691"/>
  <c r="S475"/>
  <c r="S118"/>
  <c r="S346"/>
  <c r="Y346" s="1"/>
  <c r="S64"/>
  <c r="E64"/>
  <c r="AH316"/>
  <c r="AE346"/>
  <c r="AA346"/>
  <c r="AB346"/>
  <c r="AI346"/>
  <c r="AD346"/>
  <c r="AM346"/>
  <c r="S301"/>
  <c r="E301"/>
  <c r="S121"/>
  <c r="Y121" s="1"/>
  <c r="E436"/>
  <c r="G436" s="1"/>
  <c r="AA319"/>
  <c r="AJ319"/>
  <c r="AB319"/>
  <c r="AF319"/>
  <c r="Z319"/>
  <c r="AI319"/>
  <c r="AC319"/>
  <c r="AD319"/>
  <c r="AM319"/>
  <c r="AG319"/>
  <c r="AH319"/>
  <c r="AK319"/>
  <c r="AL319"/>
  <c r="AE319"/>
  <c r="S265"/>
  <c r="Y265" s="1"/>
  <c r="E265"/>
  <c r="G265" s="1"/>
  <c r="E10"/>
  <c r="G10" s="1"/>
  <c r="S40"/>
  <c r="E40"/>
  <c r="G40" s="1"/>
  <c r="E556"/>
  <c r="G556" s="1"/>
  <c r="S514"/>
  <c r="E514"/>
  <c r="G514" s="1"/>
  <c r="S430"/>
  <c r="Y430" s="1"/>
  <c r="E430"/>
  <c r="G430" s="1"/>
  <c r="E334"/>
  <c r="G334" s="1"/>
  <c r="E76"/>
  <c r="G76" s="1"/>
  <c r="E49"/>
  <c r="G49" s="1"/>
  <c r="S433"/>
  <c r="E433"/>
  <c r="G433" s="1"/>
  <c r="S133"/>
  <c r="E133"/>
  <c r="G133" s="1"/>
  <c r="S517"/>
  <c r="Y517" s="1"/>
  <c r="E517"/>
  <c r="G517" s="1"/>
  <c r="S352"/>
  <c r="E352"/>
  <c r="G352" s="1"/>
  <c r="E277"/>
  <c r="G277" s="1"/>
  <c r="S553"/>
  <c r="E553"/>
  <c r="G553" s="1"/>
  <c r="S463"/>
  <c r="E463"/>
  <c r="G463" s="1"/>
  <c r="S568"/>
  <c r="E568"/>
  <c r="G568" s="1"/>
  <c r="S424"/>
  <c r="E424"/>
  <c r="G424" s="1"/>
  <c r="S238"/>
  <c r="E238"/>
  <c r="G238" s="1"/>
  <c r="S418"/>
  <c r="E418"/>
  <c r="S136"/>
  <c r="E136"/>
  <c r="G136" s="1"/>
  <c r="AF208"/>
  <c r="AG208"/>
  <c r="AH208"/>
  <c r="AI208"/>
  <c r="AB208"/>
  <c r="AD208"/>
  <c r="AE208"/>
  <c r="AK208"/>
  <c r="AA208"/>
  <c r="AJ208"/>
  <c r="AM208"/>
  <c r="AL208"/>
  <c r="AC208"/>
  <c r="Z208"/>
  <c r="S283"/>
  <c r="E283"/>
  <c r="G283" s="1"/>
  <c r="S151"/>
  <c r="AL154" s="1"/>
  <c r="E151"/>
  <c r="G151" s="1"/>
  <c r="S166"/>
  <c r="E166"/>
  <c r="G166" s="1"/>
  <c r="S268"/>
  <c r="E268"/>
  <c r="G268" s="1"/>
  <c r="S370"/>
  <c r="E370"/>
  <c r="G370" s="1"/>
  <c r="S16"/>
  <c r="E16"/>
  <c r="G16" s="1"/>
  <c r="S217"/>
  <c r="Y217" s="1"/>
  <c r="AE214"/>
  <c r="AM214"/>
  <c r="S157"/>
  <c r="Y157" s="1"/>
  <c r="AC154"/>
  <c r="AJ154"/>
  <c r="S169"/>
  <c r="Y169" s="1"/>
  <c r="E169"/>
  <c r="G169" s="1"/>
  <c r="S148"/>
  <c r="E148"/>
  <c r="G148" s="1"/>
  <c r="S274"/>
  <c r="E274"/>
  <c r="G274" s="1"/>
  <c r="S142"/>
  <c r="Y142" s="1"/>
  <c r="E142"/>
  <c r="G142" s="1"/>
  <c r="S106"/>
  <c r="E106"/>
  <c r="G106" s="1"/>
  <c r="E7"/>
  <c r="S115"/>
  <c r="S304"/>
  <c r="Y304" s="1"/>
  <c r="E304"/>
  <c r="G304" s="1"/>
  <c r="S313"/>
  <c r="E313"/>
  <c r="G313" s="1"/>
  <c r="S574"/>
  <c r="E574"/>
  <c r="G574" s="1"/>
  <c r="S349"/>
  <c r="Y349" s="1"/>
  <c r="E349"/>
  <c r="G349" s="1"/>
  <c r="S388"/>
  <c r="E388"/>
  <c r="G388" s="1"/>
  <c r="S520"/>
  <c r="Y520" s="1"/>
  <c r="E520"/>
  <c r="G520" s="1"/>
  <c r="AH271"/>
  <c r="AA271"/>
  <c r="AE205"/>
  <c r="AL205"/>
  <c r="AM205"/>
  <c r="AJ205"/>
  <c r="Z205"/>
  <c r="AF205"/>
  <c r="AK205"/>
  <c r="AI205"/>
  <c r="AA205"/>
  <c r="AC205"/>
  <c r="AH205"/>
  <c r="AD205"/>
  <c r="AG205"/>
  <c r="AB205"/>
  <c r="AK106"/>
  <c r="S526"/>
  <c r="Y526" s="1"/>
  <c r="S445"/>
  <c r="Y445" s="1"/>
  <c r="S589"/>
  <c r="Y589" s="1"/>
  <c r="AM61"/>
  <c r="E145"/>
  <c r="G145" s="1"/>
  <c r="Z139"/>
  <c r="AA139"/>
  <c r="AE139"/>
  <c r="AG139"/>
  <c r="AM139"/>
  <c r="AB139"/>
  <c r="AC322"/>
  <c r="Z322"/>
  <c r="AB322"/>
  <c r="AE322"/>
  <c r="AH322"/>
  <c r="AI322"/>
  <c r="AL322"/>
  <c r="AA322"/>
  <c r="AK322"/>
  <c r="AJ322"/>
  <c r="AD322"/>
  <c r="AM322"/>
  <c r="AF322"/>
  <c r="AG322"/>
  <c r="S535"/>
  <c r="E535"/>
  <c r="G535" s="1"/>
  <c r="S397"/>
  <c r="E397"/>
  <c r="G397" s="1"/>
  <c r="S544"/>
  <c r="E544"/>
  <c r="E355"/>
  <c r="G355" s="1"/>
  <c r="S37"/>
  <c r="Y37" s="1"/>
  <c r="E37"/>
  <c r="S187"/>
  <c r="Y187" s="1"/>
  <c r="S61"/>
  <c r="Y61" s="1"/>
  <c r="E61"/>
  <c r="G61" s="1"/>
  <c r="S235"/>
  <c r="Y235" s="1"/>
  <c r="E235"/>
  <c r="G235" s="1"/>
  <c r="S427"/>
  <c r="E427"/>
  <c r="S307"/>
  <c r="Y307" s="1"/>
  <c r="E307"/>
  <c r="G307" s="1"/>
  <c r="S172"/>
  <c r="Y172" s="1"/>
  <c r="E172"/>
  <c r="G172" s="1"/>
  <c r="S22"/>
  <c r="E22"/>
  <c r="G22" s="1"/>
  <c r="E211"/>
  <c r="S211"/>
  <c r="S484"/>
  <c r="E484"/>
  <c r="G484" s="1"/>
  <c r="S190"/>
  <c r="E190"/>
  <c r="S493"/>
  <c r="E493"/>
  <c r="G493" s="1"/>
  <c r="S85"/>
  <c r="E85"/>
  <c r="S247"/>
  <c r="E247"/>
  <c r="G247" s="1"/>
  <c r="E19"/>
  <c r="S529"/>
  <c r="E529"/>
  <c r="G529" s="1"/>
  <c r="S403"/>
  <c r="S325"/>
  <c r="Y325" s="1"/>
  <c r="G457"/>
  <c r="G319"/>
  <c r="G154"/>
  <c r="G544"/>
  <c r="G472"/>
  <c r="G460"/>
  <c r="G427"/>
  <c r="G499"/>
  <c r="G403"/>
  <c r="G187"/>
  <c r="G205"/>
  <c r="G511"/>
  <c r="G103"/>
  <c r="G505"/>
  <c r="G139"/>
  <c r="G439"/>
  <c r="G196"/>
  <c r="G391"/>
  <c r="G448"/>
  <c r="G502"/>
  <c r="G316"/>
  <c r="G496"/>
  <c r="G301"/>
  <c r="G559"/>
  <c r="G184"/>
  <c r="G418"/>
  <c r="G37"/>
  <c r="G343"/>
  <c r="G64"/>
  <c r="G595"/>
  <c r="AG598"/>
  <c r="G13"/>
  <c r="G487"/>
  <c r="G202"/>
  <c r="G67"/>
  <c r="G43"/>
  <c r="G547"/>
  <c r="G451"/>
  <c r="G115"/>
  <c r="G211"/>
  <c r="G523"/>
  <c r="G112"/>
  <c r="G400"/>
  <c r="G190"/>
  <c r="G85"/>
  <c r="G442"/>
  <c r="G19"/>
  <c r="G532"/>
  <c r="G415"/>
  <c r="G199"/>
  <c r="G34"/>
  <c r="G58"/>
  <c r="G586"/>
  <c r="G550"/>
  <c r="G7"/>
  <c r="Z271" l="1"/>
  <c r="Y268"/>
  <c r="AD118"/>
  <c r="Y118"/>
  <c r="S670"/>
  <c r="Y667"/>
  <c r="Z316"/>
  <c r="S436"/>
  <c r="Y433"/>
  <c r="S628"/>
  <c r="Y625"/>
  <c r="AD214"/>
  <c r="Y211"/>
  <c r="AB577"/>
  <c r="S277"/>
  <c r="Y277" s="1"/>
  <c r="Y274"/>
  <c r="S478"/>
  <c r="Y475"/>
  <c r="S583"/>
  <c r="Y580"/>
  <c r="S703"/>
  <c r="Y700"/>
  <c r="Y22"/>
  <c r="Y424"/>
  <c r="AE154"/>
  <c r="Y529"/>
  <c r="AF271"/>
  <c r="AC271"/>
  <c r="Y106"/>
  <c r="AA214"/>
  <c r="Y352"/>
  <c r="Y40"/>
  <c r="AK346"/>
  <c r="AH346"/>
  <c r="AL346"/>
  <c r="S199"/>
  <c r="Y448"/>
  <c r="Y316"/>
  <c r="Y457"/>
  <c r="Y214"/>
  <c r="Y532"/>
  <c r="S496"/>
  <c r="S487"/>
  <c r="S19"/>
  <c r="Y19" s="1"/>
  <c r="Y16"/>
  <c r="AB154"/>
  <c r="Y151"/>
  <c r="S421"/>
  <c r="Y421" s="1"/>
  <c r="Y418"/>
  <c r="S466"/>
  <c r="Y463"/>
  <c r="S406"/>
  <c r="Y403"/>
  <c r="S652"/>
  <c r="Y649"/>
  <c r="S718"/>
  <c r="Y715"/>
  <c r="S88"/>
  <c r="Y88" s="1"/>
  <c r="S547"/>
  <c r="Y547" s="1"/>
  <c r="S538"/>
  <c r="Y535"/>
  <c r="AE118"/>
  <c r="Y115"/>
  <c r="AI139"/>
  <c r="Y136"/>
  <c r="S571"/>
  <c r="Y571" s="1"/>
  <c r="Y568"/>
  <c r="S556"/>
  <c r="Y553"/>
  <c r="AK271"/>
  <c r="AD271"/>
  <c r="Z154"/>
  <c r="AC346"/>
  <c r="AG346"/>
  <c r="AM316"/>
  <c r="Y271"/>
  <c r="Y190"/>
  <c r="Y427"/>
  <c r="AI271"/>
  <c r="AH154"/>
  <c r="AK154"/>
  <c r="AG214"/>
  <c r="Y238"/>
  <c r="Y514"/>
  <c r="Z346"/>
  <c r="AF346"/>
  <c r="AJ346"/>
  <c r="AK316"/>
  <c r="Y64"/>
  <c r="Y400"/>
  <c r="Y598"/>
  <c r="Y592"/>
  <c r="Y550"/>
  <c r="Y154"/>
  <c r="AJ118"/>
  <c r="AF202"/>
  <c r="AB202"/>
  <c r="AH139"/>
  <c r="AF139"/>
  <c r="AG271"/>
  <c r="AM271"/>
  <c r="AE271"/>
  <c r="AL271"/>
  <c r="AD154"/>
  <c r="AM154"/>
  <c r="AA154"/>
  <c r="AK214"/>
  <c r="Z118"/>
  <c r="AG118"/>
  <c r="AE316"/>
  <c r="AD316"/>
  <c r="AH118"/>
  <c r="AI202"/>
  <c r="AA202"/>
  <c r="AJ271"/>
  <c r="AB271"/>
  <c r="AF154"/>
  <c r="AI154"/>
  <c r="AG154"/>
  <c r="AH214"/>
  <c r="AI118"/>
  <c r="AF316"/>
  <c r="AI316"/>
  <c r="AB235"/>
  <c r="AC235"/>
  <c r="AG235"/>
  <c r="AK235"/>
  <c r="AE235"/>
  <c r="AJ235"/>
  <c r="Z235"/>
  <c r="AI235"/>
  <c r="AL235"/>
  <c r="AH235"/>
  <c r="AM235"/>
  <c r="AA235"/>
  <c r="AF235"/>
  <c r="S160"/>
  <c r="Y160" s="1"/>
  <c r="AF157"/>
  <c r="AK157"/>
  <c r="AH157"/>
  <c r="AD157"/>
  <c r="AC157"/>
  <c r="AM157"/>
  <c r="AB157"/>
  <c r="AG157"/>
  <c r="Z157"/>
  <c r="AL157"/>
  <c r="AI157"/>
  <c r="AA157"/>
  <c r="AJ157"/>
  <c r="AE157"/>
  <c r="S310"/>
  <c r="AD307"/>
  <c r="AG307"/>
  <c r="AF307"/>
  <c r="AJ307"/>
  <c r="AA307"/>
  <c r="Z307"/>
  <c r="AC307"/>
  <c r="AI307"/>
  <c r="AB307"/>
  <c r="AL307"/>
  <c r="AM307"/>
  <c r="AE307"/>
  <c r="AH307"/>
  <c r="AK307"/>
  <c r="AA37"/>
  <c r="AL37"/>
  <c r="Z37"/>
  <c r="AI37"/>
  <c r="AH37"/>
  <c r="AD37"/>
  <c r="AF37"/>
  <c r="AK37"/>
  <c r="AB37"/>
  <c r="AG37"/>
  <c r="AJ37"/>
  <c r="AM37"/>
  <c r="AC37"/>
  <c r="AJ265"/>
  <c r="AM265"/>
  <c r="AF265"/>
  <c r="AE265"/>
  <c r="AB265"/>
  <c r="AD265"/>
  <c r="AG265"/>
  <c r="Z265"/>
  <c r="AC265"/>
  <c r="AI265"/>
  <c r="AL265"/>
  <c r="AH265"/>
  <c r="AK265"/>
  <c r="Z199"/>
  <c r="AA199"/>
  <c r="AF199"/>
  <c r="AK199"/>
  <c r="AM199"/>
  <c r="AB199"/>
  <c r="AG199"/>
  <c r="AE199"/>
  <c r="AC199"/>
  <c r="AI199"/>
  <c r="AJ199"/>
  <c r="AH199"/>
  <c r="AD199"/>
  <c r="AL199"/>
  <c r="AC64"/>
  <c r="Z64"/>
  <c r="AL64"/>
  <c r="AH64"/>
  <c r="AD64"/>
  <c r="AB64"/>
  <c r="AE64"/>
  <c r="AI64"/>
  <c r="AF64"/>
  <c r="AM64"/>
  <c r="AG64"/>
  <c r="AJ64"/>
  <c r="AK64"/>
  <c r="AA64"/>
  <c r="S67"/>
  <c r="Y67" s="1"/>
  <c r="S91"/>
  <c r="Y91" s="1"/>
  <c r="Z88"/>
  <c r="AA88"/>
  <c r="AC88"/>
  <c r="AL88"/>
  <c r="AM88"/>
  <c r="AJ88"/>
  <c r="AH88"/>
  <c r="AB88"/>
  <c r="AF88"/>
  <c r="AD88"/>
  <c r="AE88"/>
  <c r="AG88"/>
  <c r="AK88"/>
  <c r="AI88"/>
  <c r="S193"/>
  <c r="Y193" s="1"/>
  <c r="AK190"/>
  <c r="AH190"/>
  <c r="AI190"/>
  <c r="AC190"/>
  <c r="AB190"/>
  <c r="AD190"/>
  <c r="AE190"/>
  <c r="AF190"/>
  <c r="AJ190"/>
  <c r="Z190"/>
  <c r="AG190"/>
  <c r="AL190"/>
  <c r="AM190"/>
  <c r="AA190"/>
  <c r="AC172"/>
  <c r="Z172"/>
  <c r="AD172"/>
  <c r="AL172"/>
  <c r="AH172"/>
  <c r="AM172"/>
  <c r="AB172"/>
  <c r="AI172"/>
  <c r="AK172"/>
  <c r="AF172"/>
  <c r="AA172"/>
  <c r="AE172"/>
  <c r="AG172"/>
  <c r="AJ172"/>
  <c r="S175"/>
  <c r="Y175" s="1"/>
  <c r="AL61"/>
  <c r="AE61"/>
  <c r="AD61"/>
  <c r="AJ61"/>
  <c r="AA61"/>
  <c r="AF61"/>
  <c r="AK61"/>
  <c r="AH61"/>
  <c r="AB61"/>
  <c r="Z61"/>
  <c r="AC61"/>
  <c r="AI61"/>
  <c r="AG61"/>
  <c r="AA115"/>
  <c r="AF115"/>
  <c r="AK115"/>
  <c r="AM115"/>
  <c r="AB115"/>
  <c r="AG115"/>
  <c r="AH115"/>
  <c r="AL115"/>
  <c r="AC115"/>
  <c r="Z115"/>
  <c r="AD115"/>
  <c r="AJ115"/>
  <c r="AI115"/>
  <c r="AE115"/>
  <c r="AD235"/>
  <c r="AC202"/>
  <c r="Z202"/>
  <c r="AJ202"/>
  <c r="AK202"/>
  <c r="AE37"/>
  <c r="AC139"/>
  <c r="AK139"/>
  <c r="AJ214"/>
  <c r="AB214"/>
  <c r="AF214"/>
  <c r="AL118"/>
  <c r="AA118"/>
  <c r="AF118"/>
  <c r="AK118"/>
  <c r="AA316"/>
  <c r="AB316"/>
  <c r="S250"/>
  <c r="Y250" s="1"/>
  <c r="S25"/>
  <c r="Y25" s="1"/>
  <c r="AH22"/>
  <c r="AI22"/>
  <c r="AK22"/>
  <c r="AB22"/>
  <c r="AD22"/>
  <c r="AE22"/>
  <c r="AF22"/>
  <c r="AA22"/>
  <c r="AL22"/>
  <c r="AM22"/>
  <c r="Z22"/>
  <c r="AC22"/>
  <c r="AG22"/>
  <c r="AJ22"/>
  <c r="AJ277"/>
  <c r="AG277"/>
  <c r="AI277"/>
  <c r="AB277"/>
  <c r="S124"/>
  <c r="Y124" s="1"/>
  <c r="AF121"/>
  <c r="AK121"/>
  <c r="AH121"/>
  <c r="AE121"/>
  <c r="AI121"/>
  <c r="AB121"/>
  <c r="AG121"/>
  <c r="Z121"/>
  <c r="AL121"/>
  <c r="AC121"/>
  <c r="AD121"/>
  <c r="AM121"/>
  <c r="AJ121"/>
  <c r="AA121"/>
  <c r="S391"/>
  <c r="Y391" s="1"/>
  <c r="AD304"/>
  <c r="AG304"/>
  <c r="AK304"/>
  <c r="AL304"/>
  <c r="AF304"/>
  <c r="AI304"/>
  <c r="AB304"/>
  <c r="AE304"/>
  <c r="AH304"/>
  <c r="AC304"/>
  <c r="AJ304"/>
  <c r="AM304"/>
  <c r="Z304"/>
  <c r="AA304"/>
  <c r="Z142"/>
  <c r="AF142"/>
  <c r="AK142"/>
  <c r="AD142"/>
  <c r="AJ142"/>
  <c r="AE142"/>
  <c r="AH142"/>
  <c r="AB142"/>
  <c r="AM142"/>
  <c r="AA142"/>
  <c r="AI142"/>
  <c r="AC142"/>
  <c r="AL142"/>
  <c r="AG142"/>
  <c r="AI151"/>
  <c r="S220"/>
  <c r="Y220" s="1"/>
  <c r="AC217"/>
  <c r="AI217"/>
  <c r="AE217"/>
  <c r="AF217"/>
  <c r="AH217"/>
  <c r="AJ217"/>
  <c r="AA217"/>
  <c r="AM217"/>
  <c r="AK217"/>
  <c r="AD217"/>
  <c r="AL217"/>
  <c r="AG217"/>
  <c r="AB217"/>
  <c r="Z217"/>
  <c r="S373"/>
  <c r="Y373" s="1"/>
  <c r="AE169"/>
  <c r="S286"/>
  <c r="Y286" s="1"/>
  <c r="AB136"/>
  <c r="AK136"/>
  <c r="AG136"/>
  <c r="AC136"/>
  <c r="AH136"/>
  <c r="AA136"/>
  <c r="AL136"/>
  <c r="AE136"/>
  <c r="Z136"/>
  <c r="AD136"/>
  <c r="AM136"/>
  <c r="AJ136"/>
  <c r="AI136"/>
  <c r="AF136"/>
  <c r="S241"/>
  <c r="Y241" s="1"/>
  <c r="AH238"/>
  <c r="AC238"/>
  <c r="AB238"/>
  <c r="AE238"/>
  <c r="AL238"/>
  <c r="Z238"/>
  <c r="AA238"/>
  <c r="AM238"/>
  <c r="AK238"/>
  <c r="AI238"/>
  <c r="AF238"/>
  <c r="AD238"/>
  <c r="AJ238"/>
  <c r="AG238"/>
  <c r="AG352"/>
  <c r="Z352"/>
  <c r="AE352"/>
  <c r="AB352"/>
  <c r="AL352"/>
  <c r="AA352"/>
  <c r="AJ352"/>
  <c r="AD352"/>
  <c r="AH352"/>
  <c r="AI352"/>
  <c r="AC352"/>
  <c r="AF352"/>
  <c r="AM352"/>
  <c r="AC40"/>
  <c r="AL40"/>
  <c r="AH40"/>
  <c r="AD40"/>
  <c r="Z40"/>
  <c r="AI40"/>
  <c r="AA40"/>
  <c r="AK40"/>
  <c r="AB40"/>
  <c r="AE40"/>
  <c r="AJ40"/>
  <c r="AG40"/>
  <c r="AM40"/>
  <c r="AF40"/>
  <c r="S43"/>
  <c r="Y43" s="1"/>
  <c r="AI325"/>
  <c r="AK325"/>
  <c r="Z325"/>
  <c r="AM325"/>
  <c r="AD325"/>
  <c r="AE325"/>
  <c r="AG325"/>
  <c r="AJ325"/>
  <c r="AL325"/>
  <c r="AA325"/>
  <c r="AC325"/>
  <c r="AF325"/>
  <c r="AH325"/>
  <c r="AB325"/>
  <c r="S328"/>
  <c r="Y328" s="1"/>
  <c r="AB19"/>
  <c r="AG19"/>
  <c r="AD19"/>
  <c r="AC19"/>
  <c r="AM19"/>
  <c r="AE19"/>
  <c r="AK19"/>
  <c r="AF19"/>
  <c r="AL19"/>
  <c r="AJ19"/>
  <c r="AH19"/>
  <c r="AI19"/>
  <c r="Z19"/>
  <c r="AA19"/>
  <c r="AC211"/>
  <c r="AM211"/>
  <c r="AH211"/>
  <c r="Z211"/>
  <c r="AF211"/>
  <c r="AD211"/>
  <c r="AJ211"/>
  <c r="AE211"/>
  <c r="AL211"/>
  <c r="AK211"/>
  <c r="AA211"/>
  <c r="AB211"/>
  <c r="AI211"/>
  <c r="AG211"/>
  <c r="AJ187"/>
  <c r="AE187"/>
  <c r="AI187"/>
  <c r="AF187"/>
  <c r="AK187"/>
  <c r="AL187"/>
  <c r="AG187"/>
  <c r="AH187"/>
  <c r="Z187"/>
  <c r="AM187"/>
  <c r="AC187"/>
  <c r="AD187"/>
  <c r="AA187"/>
  <c r="AB187"/>
  <c r="AK352"/>
  <c r="Z349"/>
  <c r="AB349"/>
  <c r="AE349"/>
  <c r="AG349"/>
  <c r="AJ349"/>
  <c r="AK349"/>
  <c r="AA349"/>
  <c r="AL349"/>
  <c r="AH349"/>
  <c r="AM349"/>
  <c r="AI349"/>
  <c r="AD349"/>
  <c r="AC349"/>
  <c r="AF349"/>
  <c r="S109"/>
  <c r="AC106"/>
  <c r="AJ106"/>
  <c r="Z106"/>
  <c r="AA106"/>
  <c r="AG106"/>
  <c r="AL106"/>
  <c r="AM106"/>
  <c r="AH106"/>
  <c r="AB106"/>
  <c r="AD106"/>
  <c r="AF106"/>
  <c r="AE106"/>
  <c r="AI106"/>
  <c r="AB274"/>
  <c r="AE274"/>
  <c r="AA274"/>
  <c r="AJ274"/>
  <c r="AI274"/>
  <c r="AF274"/>
  <c r="AM274"/>
  <c r="AG274"/>
  <c r="AL274"/>
  <c r="AC274"/>
  <c r="AK274"/>
  <c r="AD274"/>
  <c r="AH274"/>
  <c r="Z274"/>
  <c r="AD169"/>
  <c r="AA169"/>
  <c r="AL169"/>
  <c r="Z169"/>
  <c r="AI169"/>
  <c r="AH169"/>
  <c r="AC169"/>
  <c r="AJ169"/>
  <c r="AM169"/>
  <c r="AF169"/>
  <c r="AB169"/>
  <c r="AG169"/>
  <c r="AK169"/>
  <c r="AF16"/>
  <c r="AG16"/>
  <c r="AK16"/>
  <c r="AL16"/>
  <c r="AM16"/>
  <c r="AH16"/>
  <c r="AI16"/>
  <c r="AB16"/>
  <c r="AD16"/>
  <c r="AC16"/>
  <c r="AJ16"/>
  <c r="AA16"/>
  <c r="Z16"/>
  <c r="AE16"/>
  <c r="AA268"/>
  <c r="AJ268"/>
  <c r="AF268"/>
  <c r="AB268"/>
  <c r="Z268"/>
  <c r="AK268"/>
  <c r="AI268"/>
  <c r="AD268"/>
  <c r="AM268"/>
  <c r="AE268"/>
  <c r="AL268"/>
  <c r="AG268"/>
  <c r="AH268"/>
  <c r="AC268"/>
  <c r="AE151"/>
  <c r="AH151"/>
  <c r="Z151"/>
  <c r="AM151"/>
  <c r="AC151"/>
  <c r="AD151"/>
  <c r="AJ151"/>
  <c r="AL151"/>
  <c r="AK151"/>
  <c r="AA151"/>
  <c r="AB151"/>
  <c r="AG151"/>
  <c r="AF151"/>
  <c r="AE202"/>
  <c r="AD202"/>
  <c r="AH202"/>
  <c r="S355"/>
  <c r="Y355" s="1"/>
  <c r="AD139"/>
  <c r="AL139"/>
  <c r="AJ139"/>
  <c r="S145"/>
  <c r="AA265"/>
  <c r="AI214"/>
  <c r="AC214"/>
  <c r="AL214"/>
  <c r="Z214"/>
  <c r="AM118"/>
  <c r="AC118"/>
  <c r="AB118"/>
  <c r="AJ316"/>
  <c r="AG316"/>
  <c r="AL316"/>
  <c r="AC316"/>
  <c r="AD598"/>
  <c r="AK598"/>
  <c r="AA598"/>
  <c r="AK577"/>
  <c r="AJ577"/>
  <c r="AM598"/>
  <c r="AL598"/>
  <c r="AJ598"/>
  <c r="AF598"/>
  <c r="AH598"/>
  <c r="AM577"/>
  <c r="AI598"/>
  <c r="AF529"/>
  <c r="AI586"/>
  <c r="Z442"/>
  <c r="AD442"/>
  <c r="AH442"/>
  <c r="AL442"/>
  <c r="AC442"/>
  <c r="AG442"/>
  <c r="AK442"/>
  <c r="AF442"/>
  <c r="AE442"/>
  <c r="AM442"/>
  <c r="AA442"/>
  <c r="AI442"/>
  <c r="AJ442"/>
  <c r="AB442"/>
  <c r="Z580"/>
  <c r="AD580"/>
  <c r="AH580"/>
  <c r="AL580"/>
  <c r="AC580"/>
  <c r="AG580"/>
  <c r="AK580"/>
  <c r="AB580"/>
  <c r="AJ580"/>
  <c r="AA580"/>
  <c r="AI580"/>
  <c r="AM580"/>
  <c r="AF580"/>
  <c r="AE580"/>
  <c r="AB517"/>
  <c r="AF517"/>
  <c r="AJ517"/>
  <c r="AA517"/>
  <c r="AE517"/>
  <c r="AI517"/>
  <c r="AM517"/>
  <c r="Z517"/>
  <c r="AH517"/>
  <c r="AG517"/>
  <c r="AC517"/>
  <c r="AL517"/>
  <c r="AK517"/>
  <c r="AD517"/>
  <c r="AD439"/>
  <c r="AB433"/>
  <c r="AF433"/>
  <c r="AJ433"/>
  <c r="AA433"/>
  <c r="AE433"/>
  <c r="AI433"/>
  <c r="AM433"/>
  <c r="Z433"/>
  <c r="AH433"/>
  <c r="AG433"/>
  <c r="AK433"/>
  <c r="AD433"/>
  <c r="AC433"/>
  <c r="AL433"/>
  <c r="Z430"/>
  <c r="AD430"/>
  <c r="AH430"/>
  <c r="AL430"/>
  <c r="AC430"/>
  <c r="AG430"/>
  <c r="AK430"/>
  <c r="AF430"/>
  <c r="AE430"/>
  <c r="AM430"/>
  <c r="AI430"/>
  <c r="AA430"/>
  <c r="AB430"/>
  <c r="AJ430"/>
  <c r="Z460"/>
  <c r="AD460"/>
  <c r="AH460"/>
  <c r="AL460"/>
  <c r="AC460"/>
  <c r="AG460"/>
  <c r="AK460"/>
  <c r="AB460"/>
  <c r="AJ460"/>
  <c r="AA460"/>
  <c r="AI460"/>
  <c r="AM460"/>
  <c r="AF460"/>
  <c r="AE460"/>
  <c r="Z532"/>
  <c r="AD532"/>
  <c r="AH532"/>
  <c r="AL532"/>
  <c r="AC532"/>
  <c r="AG532"/>
  <c r="AK532"/>
  <c r="AB532"/>
  <c r="AJ532"/>
  <c r="AA532"/>
  <c r="AI532"/>
  <c r="AM532"/>
  <c r="AE532"/>
  <c r="AF532"/>
  <c r="AB451"/>
  <c r="AF451"/>
  <c r="AJ451"/>
  <c r="AA451"/>
  <c r="AE451"/>
  <c r="AI451"/>
  <c r="AM451"/>
  <c r="AD451"/>
  <c r="AL451"/>
  <c r="AC451"/>
  <c r="AK451"/>
  <c r="AG451"/>
  <c r="Z451"/>
  <c r="AH451"/>
  <c r="Z520"/>
  <c r="AD520"/>
  <c r="AH520"/>
  <c r="AL520"/>
  <c r="AC520"/>
  <c r="AG520"/>
  <c r="AK520"/>
  <c r="AB520"/>
  <c r="AJ520"/>
  <c r="AA520"/>
  <c r="AI520"/>
  <c r="AE520"/>
  <c r="AM520"/>
  <c r="AF520"/>
  <c r="AB595"/>
  <c r="AF595"/>
  <c r="AJ595"/>
  <c r="AA595"/>
  <c r="AE595"/>
  <c r="AI595"/>
  <c r="AM595"/>
  <c r="AD595"/>
  <c r="AL595"/>
  <c r="AC595"/>
  <c r="AK595"/>
  <c r="AG595"/>
  <c r="Z595"/>
  <c r="AH595"/>
  <c r="AH550"/>
  <c r="AE574"/>
  <c r="Z568"/>
  <c r="AD568"/>
  <c r="AH568"/>
  <c r="AL568"/>
  <c r="AC568"/>
  <c r="AG568"/>
  <c r="AK568"/>
  <c r="AB568"/>
  <c r="AJ568"/>
  <c r="AA568"/>
  <c r="AI568"/>
  <c r="AE568"/>
  <c r="AM568"/>
  <c r="AF568"/>
  <c r="AA514"/>
  <c r="AK514"/>
  <c r="AH514"/>
  <c r="AD577"/>
  <c r="Z577"/>
  <c r="AA577"/>
  <c r="AJ514"/>
  <c r="AF514"/>
  <c r="AL514"/>
  <c r="AC577"/>
  <c r="AH577"/>
  <c r="AE577"/>
  <c r="AB598"/>
  <c r="AE598"/>
  <c r="AC598"/>
  <c r="Z598"/>
  <c r="AI514"/>
  <c r="AE514"/>
  <c r="AC514"/>
  <c r="Z514"/>
  <c r="AB601"/>
  <c r="AF601"/>
  <c r="AJ601"/>
  <c r="AA601"/>
  <c r="AE601"/>
  <c r="AI601"/>
  <c r="AM601"/>
  <c r="Z601"/>
  <c r="AH601"/>
  <c r="AG601"/>
  <c r="AK601"/>
  <c r="AD601"/>
  <c r="AC601"/>
  <c r="AL601"/>
  <c r="AB553"/>
  <c r="AF553"/>
  <c r="AJ553"/>
  <c r="AA553"/>
  <c r="AE553"/>
  <c r="AI553"/>
  <c r="AM553"/>
  <c r="Z553"/>
  <c r="AH553"/>
  <c r="AG553"/>
  <c r="AK553"/>
  <c r="AC553"/>
  <c r="AD553"/>
  <c r="AL553"/>
  <c r="AF511"/>
  <c r="AB505"/>
  <c r="AF505"/>
  <c r="AJ505"/>
  <c r="AA505"/>
  <c r="AE505"/>
  <c r="AI505"/>
  <c r="AM505"/>
  <c r="Z505"/>
  <c r="AH505"/>
  <c r="AG505"/>
  <c r="AK505"/>
  <c r="AD505"/>
  <c r="AC505"/>
  <c r="AL505"/>
  <c r="AB550"/>
  <c r="AB535"/>
  <c r="AF535"/>
  <c r="AJ535"/>
  <c r="AA535"/>
  <c r="AE535"/>
  <c r="AI535"/>
  <c r="AM535"/>
  <c r="AD535"/>
  <c r="AL535"/>
  <c r="AC535"/>
  <c r="AK535"/>
  <c r="AG535"/>
  <c r="AH535"/>
  <c r="Z535"/>
  <c r="Z400"/>
  <c r="AD400"/>
  <c r="AH400"/>
  <c r="AL400"/>
  <c r="AC400"/>
  <c r="AG400"/>
  <c r="AK400"/>
  <c r="AB400"/>
  <c r="AJ400"/>
  <c r="AA400"/>
  <c r="AI400"/>
  <c r="AE400"/>
  <c r="AM400"/>
  <c r="AF400"/>
  <c r="AB463"/>
  <c r="AF463"/>
  <c r="AJ463"/>
  <c r="AA463"/>
  <c r="AE463"/>
  <c r="AI463"/>
  <c r="AM463"/>
  <c r="AD463"/>
  <c r="AL463"/>
  <c r="AC463"/>
  <c r="AK463"/>
  <c r="AG463"/>
  <c r="AH463"/>
  <c r="Z463"/>
  <c r="AL529"/>
  <c r="AB523"/>
  <c r="AF523"/>
  <c r="AJ523"/>
  <c r="AA523"/>
  <c r="AE523"/>
  <c r="AI523"/>
  <c r="AM523"/>
  <c r="AD523"/>
  <c r="AL523"/>
  <c r="AC523"/>
  <c r="AK523"/>
  <c r="AG523"/>
  <c r="Z523"/>
  <c r="AH523"/>
  <c r="Z574"/>
  <c r="AB574"/>
  <c r="Z418"/>
  <c r="AD418"/>
  <c r="AH418"/>
  <c r="AL418"/>
  <c r="AC418"/>
  <c r="AG418"/>
  <c r="AK418"/>
  <c r="AF418"/>
  <c r="AE418"/>
  <c r="AM418"/>
  <c r="AA418"/>
  <c r="AI418"/>
  <c r="AJ418"/>
  <c r="AB418"/>
  <c r="Z448"/>
  <c r="AD448"/>
  <c r="AH448"/>
  <c r="AL448"/>
  <c r="AC448"/>
  <c r="AG448"/>
  <c r="AK448"/>
  <c r="AB448"/>
  <c r="AJ448"/>
  <c r="AA448"/>
  <c r="AI448"/>
  <c r="AE448"/>
  <c r="AM448"/>
  <c r="AF448"/>
  <c r="AB427"/>
  <c r="AF427"/>
  <c r="AJ427"/>
  <c r="AA427"/>
  <c r="AE427"/>
  <c r="AI427"/>
  <c r="AM427"/>
  <c r="AD427"/>
  <c r="AL427"/>
  <c r="AC427"/>
  <c r="AK427"/>
  <c r="AG427"/>
  <c r="Z427"/>
  <c r="AH427"/>
  <c r="AL577"/>
  <c r="AG577"/>
  <c r="AI577"/>
  <c r="AF577"/>
  <c r="AB514"/>
  <c r="AM514"/>
  <c r="AG514"/>
  <c r="AD514"/>
  <c r="AB313" l="1"/>
  <c r="Y310"/>
  <c r="Y583"/>
  <c r="Y586"/>
  <c r="Y436"/>
  <c r="Y439"/>
  <c r="Y670"/>
  <c r="Y673"/>
  <c r="S559"/>
  <c r="Y556"/>
  <c r="S541"/>
  <c r="Y538"/>
  <c r="Y652"/>
  <c r="Y655"/>
  <c r="S469"/>
  <c r="Y466"/>
  <c r="S490"/>
  <c r="Y487"/>
  <c r="AM202"/>
  <c r="Y199"/>
  <c r="Y202"/>
  <c r="AG202"/>
  <c r="AL202"/>
  <c r="AM313"/>
  <c r="AD277"/>
  <c r="AA277"/>
  <c r="AH277"/>
  <c r="AC277"/>
  <c r="AI148"/>
  <c r="Y145"/>
  <c r="S706"/>
  <c r="Y703"/>
  <c r="S481"/>
  <c r="Y478"/>
  <c r="Y628"/>
  <c r="Y631"/>
  <c r="AL439"/>
  <c r="AI313"/>
  <c r="AK277"/>
  <c r="AL277"/>
  <c r="AM277"/>
  <c r="Y148"/>
  <c r="Y109"/>
  <c r="Y112"/>
  <c r="S721"/>
  <c r="Y718"/>
  <c r="S409"/>
  <c r="Y406"/>
  <c r="S499"/>
  <c r="Y496"/>
  <c r="AD586"/>
  <c r="AH439"/>
  <c r="AE277"/>
  <c r="AF277"/>
  <c r="Z277"/>
  <c r="S280"/>
  <c r="Y196"/>
  <c r="Y574"/>
  <c r="Y313"/>
  <c r="AH148"/>
  <c r="AA148"/>
  <c r="AL283"/>
  <c r="AM283"/>
  <c r="AA283"/>
  <c r="AD283"/>
  <c r="S289"/>
  <c r="Y289" s="1"/>
  <c r="AF286"/>
  <c r="AI286"/>
  <c r="AG286"/>
  <c r="AD286"/>
  <c r="AC286"/>
  <c r="AB286"/>
  <c r="AE286"/>
  <c r="AK286"/>
  <c r="AH286"/>
  <c r="AA286"/>
  <c r="Z286"/>
  <c r="AJ286"/>
  <c r="AL286"/>
  <c r="AM286"/>
  <c r="S28"/>
  <c r="Y28" s="1"/>
  <c r="AC25"/>
  <c r="AI25"/>
  <c r="AE25"/>
  <c r="AK25"/>
  <c r="AD25"/>
  <c r="AJ25"/>
  <c r="AA25"/>
  <c r="AM25"/>
  <c r="AF25"/>
  <c r="AH25"/>
  <c r="AB25"/>
  <c r="Z25"/>
  <c r="AG25"/>
  <c r="AL25"/>
  <c r="AF310"/>
  <c r="AI310"/>
  <c r="AK310"/>
  <c r="AH310"/>
  <c r="AJ310"/>
  <c r="AM310"/>
  <c r="AG310"/>
  <c r="AB310"/>
  <c r="AE310"/>
  <c r="AL310"/>
  <c r="AA310"/>
  <c r="AD310"/>
  <c r="AC310"/>
  <c r="Z310"/>
  <c r="AC145"/>
  <c r="AI145"/>
  <c r="AH145"/>
  <c r="AE145"/>
  <c r="AJ145"/>
  <c r="AA145"/>
  <c r="Z145"/>
  <c r="AM145"/>
  <c r="AL145"/>
  <c r="AF145"/>
  <c r="AK145"/>
  <c r="AD145"/>
  <c r="AG145"/>
  <c r="AB145"/>
  <c r="AD355"/>
  <c r="AG355"/>
  <c r="AI355"/>
  <c r="Z355"/>
  <c r="AC355"/>
  <c r="AE355"/>
  <c r="AL355"/>
  <c r="AK355"/>
  <c r="AA355"/>
  <c r="AH355"/>
  <c r="AM355"/>
  <c r="AJ355"/>
  <c r="S358"/>
  <c r="Y358" s="1"/>
  <c r="AB355"/>
  <c r="AF355"/>
  <c r="AC43"/>
  <c r="AJ43"/>
  <c r="AK43"/>
  <c r="AB43"/>
  <c r="AG43"/>
  <c r="AF43"/>
  <c r="AA43"/>
  <c r="Z43"/>
  <c r="AL43"/>
  <c r="AD43"/>
  <c r="AE43"/>
  <c r="AM43"/>
  <c r="AH43"/>
  <c r="AI43"/>
  <c r="S46"/>
  <c r="Y46" s="1"/>
  <c r="S244"/>
  <c r="AD241"/>
  <c r="AG241"/>
  <c r="AJ241"/>
  <c r="AB241"/>
  <c r="AA241"/>
  <c r="Z241"/>
  <c r="AC241"/>
  <c r="AI241"/>
  <c r="AM241"/>
  <c r="AL241"/>
  <c r="AE241"/>
  <c r="AF241"/>
  <c r="AH241"/>
  <c r="AK241"/>
  <c r="AC391"/>
  <c r="AL391"/>
  <c r="AJ391"/>
  <c r="AG391"/>
  <c r="Z391"/>
  <c r="AE391"/>
  <c r="AK391"/>
  <c r="AD391"/>
  <c r="AI391"/>
  <c r="AB391"/>
  <c r="AH391"/>
  <c r="AF391"/>
  <c r="AM391"/>
  <c r="AA391"/>
  <c r="S394"/>
  <c r="S253"/>
  <c r="Y253" s="1"/>
  <c r="AA250"/>
  <c r="AG250"/>
  <c r="AC250"/>
  <c r="AI250"/>
  <c r="AH250"/>
  <c r="AJ250"/>
  <c r="AM250"/>
  <c r="AL250"/>
  <c r="AF250"/>
  <c r="AD250"/>
  <c r="AK250"/>
  <c r="AB250"/>
  <c r="Z250"/>
  <c r="AE250"/>
  <c r="AF193"/>
  <c r="AK193"/>
  <c r="AL193"/>
  <c r="AC193"/>
  <c r="AI193"/>
  <c r="AD193"/>
  <c r="AB193"/>
  <c r="AG193"/>
  <c r="AH193"/>
  <c r="AA193"/>
  <c r="AM193"/>
  <c r="AJ193"/>
  <c r="Z193"/>
  <c r="AE193"/>
  <c r="AM196"/>
  <c r="AI196"/>
  <c r="Z196"/>
  <c r="AA196"/>
  <c r="AJ196"/>
  <c r="AB196"/>
  <c r="AG196"/>
  <c r="AC196"/>
  <c r="AH196"/>
  <c r="AD196"/>
  <c r="AF196"/>
  <c r="AL196"/>
  <c r="AK196"/>
  <c r="AE196"/>
  <c r="AB67"/>
  <c r="AG67"/>
  <c r="AD67"/>
  <c r="AC67"/>
  <c r="AM67"/>
  <c r="AJ67"/>
  <c r="AF67"/>
  <c r="AK67"/>
  <c r="AL67"/>
  <c r="AE67"/>
  <c r="Z67"/>
  <c r="AA67"/>
  <c r="AH67"/>
  <c r="AI67"/>
  <c r="S70"/>
  <c r="Y70" s="1"/>
  <c r="S163"/>
  <c r="AD160"/>
  <c r="AE160"/>
  <c r="AK160"/>
  <c r="AF160"/>
  <c r="AM160"/>
  <c r="AI160"/>
  <c r="Z160"/>
  <c r="AA160"/>
  <c r="AC160"/>
  <c r="AG160"/>
  <c r="AL160"/>
  <c r="AJ160"/>
  <c r="AH160"/>
  <c r="AB160"/>
  <c r="AC313"/>
  <c r="AD313"/>
  <c r="AF313"/>
  <c r="AG148"/>
  <c r="AK148"/>
  <c r="AM148"/>
  <c r="Z148"/>
  <c r="AF109"/>
  <c r="AK109"/>
  <c r="AH109"/>
  <c r="AB109"/>
  <c r="AG109"/>
  <c r="AD109"/>
  <c r="AC109"/>
  <c r="AI109"/>
  <c r="AE109"/>
  <c r="AL109"/>
  <c r="AJ109"/>
  <c r="Z109"/>
  <c r="AA109"/>
  <c r="AM109"/>
  <c r="AH112"/>
  <c r="AF112"/>
  <c r="AD112"/>
  <c r="AA112"/>
  <c r="AK112"/>
  <c r="AE112"/>
  <c r="AI112"/>
  <c r="AJ112"/>
  <c r="AG112"/>
  <c r="AB112"/>
  <c r="AC112"/>
  <c r="AM112"/>
  <c r="AL112"/>
  <c r="Z112"/>
  <c r="S376"/>
  <c r="Y376" s="1"/>
  <c r="AL373"/>
  <c r="AE373"/>
  <c r="AJ373"/>
  <c r="AD373"/>
  <c r="AI373"/>
  <c r="AH373"/>
  <c r="AK373"/>
  <c r="AB373"/>
  <c r="AG373"/>
  <c r="AF373"/>
  <c r="AA373"/>
  <c r="AC373"/>
  <c r="Z373"/>
  <c r="AM373"/>
  <c r="S127"/>
  <c r="Y127" s="1"/>
  <c r="AL124"/>
  <c r="AM124"/>
  <c r="AJ124"/>
  <c r="AD124"/>
  <c r="AK124"/>
  <c r="Z124"/>
  <c r="AC124"/>
  <c r="AH124"/>
  <c r="AI124"/>
  <c r="AB124"/>
  <c r="AE124"/>
  <c r="AF124"/>
  <c r="AA124"/>
  <c r="AG124"/>
  <c r="AB175"/>
  <c r="AD175"/>
  <c r="AM175"/>
  <c r="AG175"/>
  <c r="AC175"/>
  <c r="Z175"/>
  <c r="AJ175"/>
  <c r="AF175"/>
  <c r="AL175"/>
  <c r="AH175"/>
  <c r="AA175"/>
  <c r="AE175"/>
  <c r="AI175"/>
  <c r="AK175"/>
  <c r="S178"/>
  <c r="Y178" s="1"/>
  <c r="S94"/>
  <c r="Y94" s="1"/>
  <c r="AF91"/>
  <c r="AK91"/>
  <c r="AL91"/>
  <c r="Z91"/>
  <c r="AC91"/>
  <c r="AI91"/>
  <c r="AB91"/>
  <c r="AG91"/>
  <c r="AD91"/>
  <c r="AH91"/>
  <c r="AM91"/>
  <c r="AJ91"/>
  <c r="AA91"/>
  <c r="AE91"/>
  <c r="AA313"/>
  <c r="AG313"/>
  <c r="AJ313"/>
  <c r="AH313"/>
  <c r="AC148"/>
  <c r="AD148"/>
  <c r="AJ148"/>
  <c r="AE148"/>
  <c r="AG328"/>
  <c r="AD328"/>
  <c r="AJ328"/>
  <c r="AI328"/>
  <c r="AB328"/>
  <c r="AC328"/>
  <c r="Z328"/>
  <c r="AF328"/>
  <c r="AE328"/>
  <c r="AM328"/>
  <c r="AA328"/>
  <c r="AK328"/>
  <c r="AH328"/>
  <c r="AL328"/>
  <c r="S331"/>
  <c r="Y331" s="1"/>
  <c r="S223"/>
  <c r="Y223" s="1"/>
  <c r="AL220"/>
  <c r="AM220"/>
  <c r="AJ220"/>
  <c r="AE220"/>
  <c r="AF220"/>
  <c r="Z220"/>
  <c r="AC220"/>
  <c r="AH220"/>
  <c r="AI220"/>
  <c r="AB220"/>
  <c r="AD220"/>
  <c r="AK220"/>
  <c r="AA220"/>
  <c r="AG220"/>
  <c r="AF280"/>
  <c r="AK280"/>
  <c r="AA280"/>
  <c r="AH280"/>
  <c r="AB280"/>
  <c r="AL280"/>
  <c r="AG280"/>
  <c r="AL313"/>
  <c r="AE313"/>
  <c r="Z313"/>
  <c r="AK313"/>
  <c r="AB148"/>
  <c r="AL148"/>
  <c r="AF148"/>
  <c r="AI529"/>
  <c r="AB439"/>
  <c r="AL550"/>
  <c r="AL586"/>
  <c r="AA439"/>
  <c r="AK511"/>
  <c r="AK550"/>
  <c r="AK586"/>
  <c r="AI511"/>
  <c r="AC574"/>
  <c r="AF550"/>
  <c r="AF586"/>
  <c r="AM511"/>
  <c r="AG439"/>
  <c r="AE439"/>
  <c r="AG529"/>
  <c r="AJ511"/>
  <c r="Z511"/>
  <c r="AI550"/>
  <c r="AA586"/>
  <c r="AH586"/>
  <c r="AC511"/>
  <c r="Z538"/>
  <c r="AD538"/>
  <c r="AH538"/>
  <c r="AL538"/>
  <c r="AC538"/>
  <c r="AG538"/>
  <c r="AK538"/>
  <c r="AF538"/>
  <c r="AE538"/>
  <c r="AM538"/>
  <c r="AA538"/>
  <c r="AJ538"/>
  <c r="AI538"/>
  <c r="AB538"/>
  <c r="Z556"/>
  <c r="AD556"/>
  <c r="AH556"/>
  <c r="AL556"/>
  <c r="AC556"/>
  <c r="AG556"/>
  <c r="AK556"/>
  <c r="AB556"/>
  <c r="AJ556"/>
  <c r="AA556"/>
  <c r="AI556"/>
  <c r="AM556"/>
  <c r="AF556"/>
  <c r="AE556"/>
  <c r="AB571"/>
  <c r="AF571"/>
  <c r="AJ571"/>
  <c r="AA571"/>
  <c r="AE571"/>
  <c r="AI571"/>
  <c r="AM571"/>
  <c r="AD571"/>
  <c r="AL571"/>
  <c r="AC571"/>
  <c r="AK571"/>
  <c r="AG571"/>
  <c r="Z571"/>
  <c r="AH571"/>
  <c r="AB487"/>
  <c r="AF487"/>
  <c r="AJ487"/>
  <c r="AA487"/>
  <c r="AE487"/>
  <c r="AI487"/>
  <c r="AM487"/>
  <c r="AD487"/>
  <c r="AL487"/>
  <c r="AC487"/>
  <c r="AK487"/>
  <c r="AG487"/>
  <c r="AH487"/>
  <c r="Z487"/>
  <c r="Z526"/>
  <c r="AD526"/>
  <c r="AH526"/>
  <c r="AL526"/>
  <c r="AC526"/>
  <c r="AG526"/>
  <c r="AK526"/>
  <c r="AF526"/>
  <c r="AE526"/>
  <c r="AM526"/>
  <c r="AI526"/>
  <c r="AB526"/>
  <c r="AA526"/>
  <c r="AJ526"/>
  <c r="AB547"/>
  <c r="AF547"/>
  <c r="AJ547"/>
  <c r="AA547"/>
  <c r="AE547"/>
  <c r="AI547"/>
  <c r="AM547"/>
  <c r="AD547"/>
  <c r="AL547"/>
  <c r="AC547"/>
  <c r="AK547"/>
  <c r="AG547"/>
  <c r="Z547"/>
  <c r="AH547"/>
  <c r="AB589"/>
  <c r="AF589"/>
  <c r="AJ589"/>
  <c r="AA589"/>
  <c r="AE589"/>
  <c r="AI589"/>
  <c r="AM589"/>
  <c r="Z589"/>
  <c r="AH589"/>
  <c r="AG589"/>
  <c r="AC589"/>
  <c r="AL589"/>
  <c r="AK589"/>
  <c r="AD589"/>
  <c r="AL592"/>
  <c r="AB592"/>
  <c r="AE592"/>
  <c r="AC592"/>
  <c r="AH592"/>
  <c r="AK592"/>
  <c r="AI592"/>
  <c r="AD592"/>
  <c r="AG592"/>
  <c r="AA592"/>
  <c r="AF592"/>
  <c r="Z592"/>
  <c r="AJ592"/>
  <c r="AM592"/>
  <c r="AB403"/>
  <c r="AF403"/>
  <c r="AJ403"/>
  <c r="AA403"/>
  <c r="AE403"/>
  <c r="AI403"/>
  <c r="AM403"/>
  <c r="AD403"/>
  <c r="AL403"/>
  <c r="AC403"/>
  <c r="AK403"/>
  <c r="AG403"/>
  <c r="Z403"/>
  <c r="AH403"/>
  <c r="Z508"/>
  <c r="AD508"/>
  <c r="AH508"/>
  <c r="AL508"/>
  <c r="AC508"/>
  <c r="AG508"/>
  <c r="AK508"/>
  <c r="AB508"/>
  <c r="AJ508"/>
  <c r="AA508"/>
  <c r="AI508"/>
  <c r="AM508"/>
  <c r="AE508"/>
  <c r="AF508"/>
  <c r="Z604"/>
  <c r="AD604"/>
  <c r="AH604"/>
  <c r="AL604"/>
  <c r="AC604"/>
  <c r="AG604"/>
  <c r="AK604"/>
  <c r="AB604"/>
  <c r="AJ604"/>
  <c r="AA604"/>
  <c r="AI604"/>
  <c r="AM604"/>
  <c r="AF604"/>
  <c r="AE604"/>
  <c r="Z454"/>
  <c r="AD454"/>
  <c r="AH454"/>
  <c r="AL454"/>
  <c r="AC454"/>
  <c r="AG454"/>
  <c r="AK454"/>
  <c r="AF454"/>
  <c r="AE454"/>
  <c r="AM454"/>
  <c r="AI454"/>
  <c r="AA454"/>
  <c r="AB454"/>
  <c r="AJ454"/>
  <c r="AA457"/>
  <c r="Z457"/>
  <c r="AD457"/>
  <c r="AH457"/>
  <c r="AJ457"/>
  <c r="AM457"/>
  <c r="AK457"/>
  <c r="AF457"/>
  <c r="AI457"/>
  <c r="AG457"/>
  <c r="AL457"/>
  <c r="AB457"/>
  <c r="AE457"/>
  <c r="AC457"/>
  <c r="Z436"/>
  <c r="AD436"/>
  <c r="AH436"/>
  <c r="AL436"/>
  <c r="AC436"/>
  <c r="AG436"/>
  <c r="AK436"/>
  <c r="AB436"/>
  <c r="AJ436"/>
  <c r="AA436"/>
  <c r="AI436"/>
  <c r="AM436"/>
  <c r="AE436"/>
  <c r="AF436"/>
  <c r="AB445"/>
  <c r="AF445"/>
  <c r="AJ445"/>
  <c r="AA445"/>
  <c r="AE445"/>
  <c r="AI445"/>
  <c r="AM445"/>
  <c r="Z445"/>
  <c r="AH445"/>
  <c r="AG445"/>
  <c r="AC445"/>
  <c r="AK445"/>
  <c r="AL445"/>
  <c r="AD445"/>
  <c r="AM574"/>
  <c r="AD574"/>
  <c r="AJ529"/>
  <c r="AA574"/>
  <c r="AF574"/>
  <c r="AL574"/>
  <c r="AJ550"/>
  <c r="AM550"/>
  <c r="AG550"/>
  <c r="AD550"/>
  <c r="AB586"/>
  <c r="AM586"/>
  <c r="AG586"/>
  <c r="AG511"/>
  <c r="AL511"/>
  <c r="AE511"/>
  <c r="AB511"/>
  <c r="AK439"/>
  <c r="AM439"/>
  <c r="AJ439"/>
  <c r="AC529"/>
  <c r="AH529"/>
  <c r="AE529"/>
  <c r="AB529"/>
  <c r="Z496"/>
  <c r="AD496"/>
  <c r="AH496"/>
  <c r="AL496"/>
  <c r="AC496"/>
  <c r="AG496"/>
  <c r="AK496"/>
  <c r="AB496"/>
  <c r="AJ496"/>
  <c r="AA496"/>
  <c r="AI496"/>
  <c r="AE496"/>
  <c r="AM496"/>
  <c r="AF496"/>
  <c r="AB421"/>
  <c r="AF421"/>
  <c r="AJ421"/>
  <c r="AA421"/>
  <c r="AE421"/>
  <c r="AI421"/>
  <c r="AM421"/>
  <c r="Z421"/>
  <c r="AH421"/>
  <c r="AG421"/>
  <c r="AC421"/>
  <c r="AL421"/>
  <c r="AK421"/>
  <c r="AD421"/>
  <c r="AL424"/>
  <c r="AB424"/>
  <c r="AE424"/>
  <c r="AM424"/>
  <c r="AH424"/>
  <c r="AK424"/>
  <c r="AI424"/>
  <c r="AD424"/>
  <c r="AG424"/>
  <c r="AA424"/>
  <c r="AF424"/>
  <c r="Z424"/>
  <c r="AC424"/>
  <c r="AJ424"/>
  <c r="Z466"/>
  <c r="AD466"/>
  <c r="AH466"/>
  <c r="AL466"/>
  <c r="AC466"/>
  <c r="AG466"/>
  <c r="AK466"/>
  <c r="AF466"/>
  <c r="AE466"/>
  <c r="AM466"/>
  <c r="AA466"/>
  <c r="AJ466"/>
  <c r="AI466"/>
  <c r="AB466"/>
  <c r="AB475"/>
  <c r="AF475"/>
  <c r="AJ475"/>
  <c r="AA475"/>
  <c r="AE475"/>
  <c r="AI475"/>
  <c r="AM475"/>
  <c r="AD475"/>
  <c r="AL475"/>
  <c r="AC475"/>
  <c r="AK475"/>
  <c r="AG475"/>
  <c r="Z475"/>
  <c r="AH475"/>
  <c r="AB583"/>
  <c r="AF583"/>
  <c r="AJ583"/>
  <c r="AA583"/>
  <c r="AE583"/>
  <c r="AI583"/>
  <c r="AM583"/>
  <c r="AD583"/>
  <c r="AL583"/>
  <c r="AC583"/>
  <c r="AK583"/>
  <c r="AH583"/>
  <c r="AG583"/>
  <c r="Z583"/>
  <c r="AJ574"/>
  <c r="AG574"/>
  <c r="AK529"/>
  <c r="AM529"/>
  <c r="AI574"/>
  <c r="AK574"/>
  <c r="AH574"/>
  <c r="AA550"/>
  <c r="AE550"/>
  <c r="AC550"/>
  <c r="Z550"/>
  <c r="AJ586"/>
  <c r="AE586"/>
  <c r="AC586"/>
  <c r="Z586"/>
  <c r="AH511"/>
  <c r="AD511"/>
  <c r="AA511"/>
  <c r="Z439"/>
  <c r="AC439"/>
  <c r="AI439"/>
  <c r="AF439"/>
  <c r="AD529"/>
  <c r="Z529"/>
  <c r="AA529"/>
  <c r="S412" l="1"/>
  <c r="Y409"/>
  <c r="S709"/>
  <c r="Y706"/>
  <c r="Y469"/>
  <c r="Y472"/>
  <c r="Y541"/>
  <c r="Y544"/>
  <c r="Y163"/>
  <c r="Y166"/>
  <c r="Y244"/>
  <c r="Y247"/>
  <c r="AF283"/>
  <c r="Y280"/>
  <c r="AK283"/>
  <c r="AE283"/>
  <c r="Y283"/>
  <c r="AH283"/>
  <c r="Y394"/>
  <c r="Y397"/>
  <c r="Y499"/>
  <c r="Y502"/>
  <c r="S724"/>
  <c r="Y721"/>
  <c r="Y481"/>
  <c r="Y484"/>
  <c r="Y490"/>
  <c r="Y493"/>
  <c r="S562"/>
  <c r="Y559"/>
  <c r="AJ280"/>
  <c r="AE280"/>
  <c r="AD280"/>
  <c r="AI280"/>
  <c r="Z283"/>
  <c r="AG283"/>
  <c r="AB283"/>
  <c r="AC280"/>
  <c r="AM280"/>
  <c r="Z280"/>
  <c r="AJ283"/>
  <c r="AI283"/>
  <c r="AC283"/>
  <c r="AF331"/>
  <c r="AE331"/>
  <c r="AL331"/>
  <c r="AK331"/>
  <c r="AH331"/>
  <c r="AJ331"/>
  <c r="AI331"/>
  <c r="AC331"/>
  <c r="AG331"/>
  <c r="AM331"/>
  <c r="AB331"/>
  <c r="AA331"/>
  <c r="Z331"/>
  <c r="AD331"/>
  <c r="S334"/>
  <c r="Y334" s="1"/>
  <c r="AF163"/>
  <c r="AK163"/>
  <c r="AD163"/>
  <c r="AC163"/>
  <c r="AB163"/>
  <c r="AG163"/>
  <c r="AI163"/>
  <c r="AH163"/>
  <c r="AM163"/>
  <c r="Z163"/>
  <c r="AJ163"/>
  <c r="AE163"/>
  <c r="AL163"/>
  <c r="AA163"/>
  <c r="AJ166"/>
  <c r="AD166"/>
  <c r="AB166"/>
  <c r="AL166"/>
  <c r="AM166"/>
  <c r="AK166"/>
  <c r="AF166"/>
  <c r="AI166"/>
  <c r="AE166"/>
  <c r="AG166"/>
  <c r="Z166"/>
  <c r="AH166"/>
  <c r="AC166"/>
  <c r="AA166"/>
  <c r="AF244"/>
  <c r="AI244"/>
  <c r="Z244"/>
  <c r="AG244"/>
  <c r="AC244"/>
  <c r="AM244"/>
  <c r="AH244"/>
  <c r="AB244"/>
  <c r="AE244"/>
  <c r="AK244"/>
  <c r="AL244"/>
  <c r="AA244"/>
  <c r="AD244"/>
  <c r="AJ244"/>
  <c r="Z247"/>
  <c r="AH247"/>
  <c r="AI247"/>
  <c r="AG247"/>
  <c r="AE247"/>
  <c r="AD247"/>
  <c r="AL247"/>
  <c r="AA247"/>
  <c r="AB247"/>
  <c r="AF247"/>
  <c r="AM247"/>
  <c r="AK247"/>
  <c r="AJ247"/>
  <c r="AC247"/>
  <c r="S292"/>
  <c r="Y292" s="1"/>
  <c r="AD289"/>
  <c r="AG289"/>
  <c r="AA289"/>
  <c r="AF289"/>
  <c r="AE289"/>
  <c r="AH289"/>
  <c r="AB289"/>
  <c r="Z289"/>
  <c r="AC289"/>
  <c r="AM289"/>
  <c r="AI289"/>
  <c r="AL289"/>
  <c r="AJ289"/>
  <c r="AK289"/>
  <c r="S226"/>
  <c r="Y226" s="1"/>
  <c r="AF223"/>
  <c r="AK223"/>
  <c r="AL223"/>
  <c r="Z223"/>
  <c r="AM223"/>
  <c r="AA223"/>
  <c r="AB223"/>
  <c r="AG223"/>
  <c r="AD223"/>
  <c r="AH223"/>
  <c r="AC223"/>
  <c r="AI223"/>
  <c r="AJ223"/>
  <c r="AE223"/>
  <c r="S130"/>
  <c r="AF127"/>
  <c r="AK127"/>
  <c r="AL127"/>
  <c r="AI127"/>
  <c r="AC127"/>
  <c r="AH127"/>
  <c r="AE127"/>
  <c r="AB127"/>
  <c r="AG127"/>
  <c r="AD127"/>
  <c r="Z127"/>
  <c r="AM127"/>
  <c r="AJ127"/>
  <c r="AA127"/>
  <c r="AG394"/>
  <c r="AD394"/>
  <c r="AJ394"/>
  <c r="AH394"/>
  <c r="AI394"/>
  <c r="AE394"/>
  <c r="AC394"/>
  <c r="Z394"/>
  <c r="AF394"/>
  <c r="AM394"/>
  <c r="AB394"/>
  <c r="AL394"/>
  <c r="AA394"/>
  <c r="AK394"/>
  <c r="AF397"/>
  <c r="AI397"/>
  <c r="AG397"/>
  <c r="AD397"/>
  <c r="AB397"/>
  <c r="AE397"/>
  <c r="AH397"/>
  <c r="AL397"/>
  <c r="AA397"/>
  <c r="Z397"/>
  <c r="AK397"/>
  <c r="AJ397"/>
  <c r="AM397"/>
  <c r="AC397"/>
  <c r="S181"/>
  <c r="AM178"/>
  <c r="AK178"/>
  <c r="AI178"/>
  <c r="AL178"/>
  <c r="AH178"/>
  <c r="AC178"/>
  <c r="AA178"/>
  <c r="AE178"/>
  <c r="AB178"/>
  <c r="Z178"/>
  <c r="AG178"/>
  <c r="AF178"/>
  <c r="AJ178"/>
  <c r="AD178"/>
  <c r="S379"/>
  <c r="Y379" s="1"/>
  <c r="AA376"/>
  <c r="AG376"/>
  <c r="AC376"/>
  <c r="AI376"/>
  <c r="AH376"/>
  <c r="AE376"/>
  <c r="Z376"/>
  <c r="AJ376"/>
  <c r="AM376"/>
  <c r="AL376"/>
  <c r="AF376"/>
  <c r="AD376"/>
  <c r="AB376"/>
  <c r="AK376"/>
  <c r="S256"/>
  <c r="Y256" s="1"/>
  <c r="AL253"/>
  <c r="AA253"/>
  <c r="AB253"/>
  <c r="AD253"/>
  <c r="AE253"/>
  <c r="Z253"/>
  <c r="AI253"/>
  <c r="AH253"/>
  <c r="AK253"/>
  <c r="AM253"/>
  <c r="AG253"/>
  <c r="AF253"/>
  <c r="AC253"/>
  <c r="AJ253"/>
  <c r="S361"/>
  <c r="Y361" s="1"/>
  <c r="AA358"/>
  <c r="AC358"/>
  <c r="AL358"/>
  <c r="AF358"/>
  <c r="AG358"/>
  <c r="AJ358"/>
  <c r="AM358"/>
  <c r="AD358"/>
  <c r="AI358"/>
  <c r="AH358"/>
  <c r="AE358"/>
  <c r="Z358"/>
  <c r="AK358"/>
  <c r="AB358"/>
  <c r="S97"/>
  <c r="Y97" s="1"/>
  <c r="AD94"/>
  <c r="AE94"/>
  <c r="AF94"/>
  <c r="AB94"/>
  <c r="AL94"/>
  <c r="AK94"/>
  <c r="AH94"/>
  <c r="AC94"/>
  <c r="Z94"/>
  <c r="AA94"/>
  <c r="AG94"/>
  <c r="AJ94"/>
  <c r="AM94"/>
  <c r="AI94"/>
  <c r="AJ70"/>
  <c r="AH70"/>
  <c r="AA70"/>
  <c r="AL70"/>
  <c r="AB70"/>
  <c r="AD70"/>
  <c r="AG70"/>
  <c r="AK70"/>
  <c r="AM70"/>
  <c r="Z70"/>
  <c r="AE70"/>
  <c r="AC70"/>
  <c r="AF70"/>
  <c r="AI70"/>
  <c r="S73"/>
  <c r="Y73" s="1"/>
  <c r="AB46"/>
  <c r="AI46"/>
  <c r="AM46"/>
  <c r="AK46"/>
  <c r="AA46"/>
  <c r="AJ46"/>
  <c r="Z46"/>
  <c r="AG46"/>
  <c r="AH46"/>
  <c r="AL46"/>
  <c r="AF46"/>
  <c r="AE46"/>
  <c r="AC46"/>
  <c r="AD46"/>
  <c r="S49"/>
  <c r="Y49" s="1"/>
  <c r="S31"/>
  <c r="AL28"/>
  <c r="AM28"/>
  <c r="AJ28"/>
  <c r="AD28"/>
  <c r="AK28"/>
  <c r="AA28"/>
  <c r="AG28"/>
  <c r="AH28"/>
  <c r="AI28"/>
  <c r="AB28"/>
  <c r="AE28"/>
  <c r="AF28"/>
  <c r="Z28"/>
  <c r="AC28"/>
  <c r="AB499"/>
  <c r="AF499"/>
  <c r="AJ499"/>
  <c r="AA499"/>
  <c r="AE499"/>
  <c r="AI499"/>
  <c r="AM499"/>
  <c r="AD499"/>
  <c r="AL499"/>
  <c r="AC499"/>
  <c r="AK499"/>
  <c r="AG499"/>
  <c r="Z499"/>
  <c r="AH499"/>
  <c r="AH502"/>
  <c r="AK502"/>
  <c r="AI502"/>
  <c r="AJ502"/>
  <c r="Z502"/>
  <c r="AE502"/>
  <c r="AL502"/>
  <c r="AF502"/>
  <c r="AA502"/>
  <c r="AD502"/>
  <c r="AG502"/>
  <c r="AM502"/>
  <c r="AC502"/>
  <c r="AB502"/>
  <c r="Z406"/>
  <c r="AD406"/>
  <c r="AH406"/>
  <c r="AL406"/>
  <c r="AC406"/>
  <c r="AG406"/>
  <c r="AK406"/>
  <c r="AF406"/>
  <c r="AE406"/>
  <c r="AM406"/>
  <c r="AI406"/>
  <c r="AA406"/>
  <c r="AB406"/>
  <c r="AJ406"/>
  <c r="AB559"/>
  <c r="AF559"/>
  <c r="AJ559"/>
  <c r="AA559"/>
  <c r="AE559"/>
  <c r="AI559"/>
  <c r="AM559"/>
  <c r="AD559"/>
  <c r="AL559"/>
  <c r="AC559"/>
  <c r="AK559"/>
  <c r="AH559"/>
  <c r="AG559"/>
  <c r="Z559"/>
  <c r="AB607"/>
  <c r="AF607"/>
  <c r="AJ607"/>
  <c r="AA607"/>
  <c r="AE607"/>
  <c r="AI607"/>
  <c r="AM607"/>
  <c r="AD607"/>
  <c r="AL607"/>
  <c r="AC607"/>
  <c r="AK607"/>
  <c r="AG607"/>
  <c r="AH607"/>
  <c r="Z607"/>
  <c r="Z490"/>
  <c r="AD490"/>
  <c r="AH490"/>
  <c r="AL490"/>
  <c r="AC490"/>
  <c r="AG490"/>
  <c r="AK490"/>
  <c r="AF490"/>
  <c r="AE490"/>
  <c r="AM490"/>
  <c r="AA490"/>
  <c r="AI490"/>
  <c r="AJ490"/>
  <c r="AB490"/>
  <c r="AF493"/>
  <c r="AI493"/>
  <c r="AG493"/>
  <c r="AD493"/>
  <c r="AB493"/>
  <c r="AE493"/>
  <c r="AK493"/>
  <c r="AJ493"/>
  <c r="AM493"/>
  <c r="AC493"/>
  <c r="AH493"/>
  <c r="AA493"/>
  <c r="Z493"/>
  <c r="AL493"/>
  <c r="AB541"/>
  <c r="AF541"/>
  <c r="AJ541"/>
  <c r="AA541"/>
  <c r="AE541"/>
  <c r="AI541"/>
  <c r="AM541"/>
  <c r="Z541"/>
  <c r="AH541"/>
  <c r="AG541"/>
  <c r="AC541"/>
  <c r="AL541"/>
  <c r="AK541"/>
  <c r="AD541"/>
  <c r="Z544"/>
  <c r="AC544"/>
  <c r="AJ544"/>
  <c r="AM544"/>
  <c r="AL544"/>
  <c r="AB544"/>
  <c r="AE544"/>
  <c r="AH544"/>
  <c r="AI544"/>
  <c r="AD544"/>
  <c r="AG544"/>
  <c r="AA544"/>
  <c r="AF544"/>
  <c r="AK544"/>
  <c r="Z478"/>
  <c r="AD478"/>
  <c r="AH478"/>
  <c r="AL478"/>
  <c r="AC478"/>
  <c r="AG478"/>
  <c r="AK478"/>
  <c r="AF478"/>
  <c r="AE478"/>
  <c r="AM478"/>
  <c r="AI478"/>
  <c r="AA478"/>
  <c r="AB478"/>
  <c r="AJ478"/>
  <c r="AB469"/>
  <c r="AF469"/>
  <c r="AJ469"/>
  <c r="AA469"/>
  <c r="AE469"/>
  <c r="AI469"/>
  <c r="AM469"/>
  <c r="Z469"/>
  <c r="AH469"/>
  <c r="AG469"/>
  <c r="AC469"/>
  <c r="AL469"/>
  <c r="AK469"/>
  <c r="AD469"/>
  <c r="AL472"/>
  <c r="AB472"/>
  <c r="AE472"/>
  <c r="AK472"/>
  <c r="AD472"/>
  <c r="AG472"/>
  <c r="AA472"/>
  <c r="Z472"/>
  <c r="AC472"/>
  <c r="AJ472"/>
  <c r="AM472"/>
  <c r="AH472"/>
  <c r="AI472"/>
  <c r="AF472"/>
  <c r="Y31" l="1"/>
  <c r="Y34"/>
  <c r="Y130"/>
  <c r="Y133"/>
  <c r="Y562"/>
  <c r="Y565"/>
  <c r="Y412"/>
  <c r="Y415"/>
  <c r="S727"/>
  <c r="Y724"/>
  <c r="Y709"/>
  <c r="Y712"/>
  <c r="Y181"/>
  <c r="Y184"/>
  <c r="S100"/>
  <c r="AC97"/>
  <c r="AI97"/>
  <c r="AM97"/>
  <c r="AK97"/>
  <c r="AD97"/>
  <c r="AJ97"/>
  <c r="AA97"/>
  <c r="AE97"/>
  <c r="AF97"/>
  <c r="AH97"/>
  <c r="AB97"/>
  <c r="AG97"/>
  <c r="Z97"/>
  <c r="AL97"/>
  <c r="AF181"/>
  <c r="AK181"/>
  <c r="AL181"/>
  <c r="AC181"/>
  <c r="AI181"/>
  <c r="AJ181"/>
  <c r="Z181"/>
  <c r="AD181"/>
  <c r="AB181"/>
  <c r="AG181"/>
  <c r="AM181"/>
  <c r="AH181"/>
  <c r="AA181"/>
  <c r="AE181"/>
  <c r="AJ184"/>
  <c r="AI184"/>
  <c r="AE184"/>
  <c r="AA184"/>
  <c r="AB184"/>
  <c r="AK184"/>
  <c r="AD184"/>
  <c r="Z184"/>
  <c r="AM184"/>
  <c r="AL184"/>
  <c r="AC184"/>
  <c r="AH184"/>
  <c r="AG184"/>
  <c r="AF184"/>
  <c r="AF31"/>
  <c r="AK31"/>
  <c r="AD31"/>
  <c r="AI31"/>
  <c r="AM31"/>
  <c r="Z31"/>
  <c r="AB31"/>
  <c r="AG31"/>
  <c r="AA31"/>
  <c r="AC31"/>
  <c r="AJ31"/>
  <c r="AE31"/>
  <c r="AL31"/>
  <c r="AH31"/>
  <c r="AC34"/>
  <c r="AI34"/>
  <c r="AL34"/>
  <c r="AK34"/>
  <c r="AJ34"/>
  <c r="AB34"/>
  <c r="AE34"/>
  <c r="AM34"/>
  <c r="AG34"/>
  <c r="AF34"/>
  <c r="AA34"/>
  <c r="Z34"/>
  <c r="AD34"/>
  <c r="AH34"/>
  <c r="AI73"/>
  <c r="AL73"/>
  <c r="AE73"/>
  <c r="AM73"/>
  <c r="AF73"/>
  <c r="AJ73"/>
  <c r="AB73"/>
  <c r="AC73"/>
  <c r="AK73"/>
  <c r="AA73"/>
  <c r="AG73"/>
  <c r="AD73"/>
  <c r="Z73"/>
  <c r="AH73"/>
  <c r="S76"/>
  <c r="Y76" s="1"/>
  <c r="S364"/>
  <c r="Y364" s="1"/>
  <c r="AD361"/>
  <c r="AG361"/>
  <c r="AA361"/>
  <c r="AI361"/>
  <c r="AL361"/>
  <c r="AB361"/>
  <c r="AH361"/>
  <c r="Z361"/>
  <c r="AC361"/>
  <c r="AM361"/>
  <c r="AJ361"/>
  <c r="AE361"/>
  <c r="AK361"/>
  <c r="AF361"/>
  <c r="AL130"/>
  <c r="AA130"/>
  <c r="AB130"/>
  <c r="AJ130"/>
  <c r="Z130"/>
  <c r="AH130"/>
  <c r="AM130"/>
  <c r="AG130"/>
  <c r="AE130"/>
  <c r="AC130"/>
  <c r="AD130"/>
  <c r="AI130"/>
  <c r="AF130"/>
  <c r="AK130"/>
  <c r="AH133"/>
  <c r="Z133"/>
  <c r="AK133"/>
  <c r="AA133"/>
  <c r="AJ133"/>
  <c r="AF133"/>
  <c r="AI133"/>
  <c r="AG133"/>
  <c r="AC133"/>
  <c r="AD133"/>
  <c r="AM133"/>
  <c r="AB133"/>
  <c r="AL133"/>
  <c r="AE133"/>
  <c r="S259"/>
  <c r="AA256"/>
  <c r="AC256"/>
  <c r="AH256"/>
  <c r="AI256"/>
  <c r="AL256"/>
  <c r="AJ256"/>
  <c r="AM256"/>
  <c r="Z256"/>
  <c r="AF256"/>
  <c r="AD256"/>
  <c r="AB256"/>
  <c r="AE256"/>
  <c r="AK256"/>
  <c r="AG256"/>
  <c r="S229"/>
  <c r="AL226"/>
  <c r="AM226"/>
  <c r="AB226"/>
  <c r="AA226"/>
  <c r="AH226"/>
  <c r="AI226"/>
  <c r="AC226"/>
  <c r="AG226"/>
  <c r="AD226"/>
  <c r="AE226"/>
  <c r="AF226"/>
  <c r="AJ226"/>
  <c r="Z226"/>
  <c r="AK226"/>
  <c r="AE334"/>
  <c r="AM334"/>
  <c r="AI334"/>
  <c r="S337"/>
  <c r="Y337" s="1"/>
  <c r="AB334"/>
  <c r="AJ334"/>
  <c r="AF334"/>
  <c r="AC334"/>
  <c r="AG334"/>
  <c r="AD334"/>
  <c r="AL334"/>
  <c r="AH334"/>
  <c r="AA334"/>
  <c r="Z334"/>
  <c r="AK334"/>
  <c r="S52"/>
  <c r="Y52" s="1"/>
  <c r="AF49"/>
  <c r="AJ49"/>
  <c r="AB49"/>
  <c r="AM49"/>
  <c r="Z49"/>
  <c r="AH49"/>
  <c r="AI49"/>
  <c r="AL49"/>
  <c r="AE49"/>
  <c r="AD49"/>
  <c r="AC49"/>
  <c r="AK49"/>
  <c r="AA49"/>
  <c r="AG49"/>
  <c r="S382"/>
  <c r="Y382" s="1"/>
  <c r="AD379"/>
  <c r="AG379"/>
  <c r="AB379"/>
  <c r="AM379"/>
  <c r="AL379"/>
  <c r="AF379"/>
  <c r="Z379"/>
  <c r="AC379"/>
  <c r="AI379"/>
  <c r="AE379"/>
  <c r="AA379"/>
  <c r="AH379"/>
  <c r="AK379"/>
  <c r="AJ379"/>
  <c r="S295"/>
  <c r="Y295" s="1"/>
  <c r="AA292"/>
  <c r="AG292"/>
  <c r="AK292"/>
  <c r="AI292"/>
  <c r="AH292"/>
  <c r="AB292"/>
  <c r="AC292"/>
  <c r="AJ292"/>
  <c r="AM292"/>
  <c r="AL292"/>
  <c r="AF292"/>
  <c r="AD292"/>
  <c r="AE292"/>
  <c r="Z292"/>
  <c r="AB481"/>
  <c r="AF481"/>
  <c r="AJ481"/>
  <c r="AA481"/>
  <c r="AE481"/>
  <c r="AI481"/>
  <c r="AM481"/>
  <c r="Z481"/>
  <c r="AH481"/>
  <c r="AG481"/>
  <c r="AK481"/>
  <c r="AD481"/>
  <c r="AC481"/>
  <c r="AL481"/>
  <c r="AD484"/>
  <c r="AG484"/>
  <c r="AA484"/>
  <c r="AF484"/>
  <c r="AC484"/>
  <c r="AE484"/>
  <c r="AL484"/>
  <c r="AB484"/>
  <c r="AH484"/>
  <c r="AK484"/>
  <c r="AI484"/>
  <c r="Z484"/>
  <c r="AJ484"/>
  <c r="AM484"/>
  <c r="AB409"/>
  <c r="AF409"/>
  <c r="AJ409"/>
  <c r="AA409"/>
  <c r="AE409"/>
  <c r="AI409"/>
  <c r="AM409"/>
  <c r="Z409"/>
  <c r="AH409"/>
  <c r="AG409"/>
  <c r="AK409"/>
  <c r="AD409"/>
  <c r="AC409"/>
  <c r="AL409"/>
  <c r="Z610"/>
  <c r="AD610"/>
  <c r="AH610"/>
  <c r="AL610"/>
  <c r="AC610"/>
  <c r="AG610"/>
  <c r="AK610"/>
  <c r="AF610"/>
  <c r="AE610"/>
  <c r="AM610"/>
  <c r="AA610"/>
  <c r="AJ610"/>
  <c r="AI610"/>
  <c r="AB610"/>
  <c r="Z562"/>
  <c r="AD562"/>
  <c r="AH562"/>
  <c r="AL562"/>
  <c r="AC562"/>
  <c r="AG562"/>
  <c r="AK562"/>
  <c r="AF562"/>
  <c r="AE562"/>
  <c r="AM562"/>
  <c r="AA562"/>
  <c r="AI562"/>
  <c r="AJ562"/>
  <c r="AB562"/>
  <c r="AA565"/>
  <c r="Z565"/>
  <c r="AL565"/>
  <c r="AB565"/>
  <c r="AH565"/>
  <c r="AJ565"/>
  <c r="AM565"/>
  <c r="AC565"/>
  <c r="AF565"/>
  <c r="AI565"/>
  <c r="AG565"/>
  <c r="AD565"/>
  <c r="AE565"/>
  <c r="AK565"/>
  <c r="S730" l="1"/>
  <c r="Y727"/>
  <c r="Y229"/>
  <c r="Y232"/>
  <c r="Y100"/>
  <c r="Y103"/>
  <c r="Y259"/>
  <c r="Y262"/>
  <c r="S385"/>
  <c r="AE382"/>
  <c r="AG382"/>
  <c r="AK382"/>
  <c r="AH382"/>
  <c r="AI382"/>
  <c r="AA382"/>
  <c r="AB382"/>
  <c r="AF382"/>
  <c r="AC382"/>
  <c r="AD382"/>
  <c r="AM382"/>
  <c r="Z382"/>
  <c r="AJ382"/>
  <c r="AL382"/>
  <c r="AL259"/>
  <c r="AE259"/>
  <c r="AC259"/>
  <c r="AH259"/>
  <c r="AK259"/>
  <c r="AI259"/>
  <c r="AF259"/>
  <c r="AM259"/>
  <c r="AD259"/>
  <c r="AG259"/>
  <c r="AJ259"/>
  <c r="Z259"/>
  <c r="AB259"/>
  <c r="AA259"/>
  <c r="AB262"/>
  <c r="AM262"/>
  <c r="AC262"/>
  <c r="AL262"/>
  <c r="AE262"/>
  <c r="AH262"/>
  <c r="AA262"/>
  <c r="AJ262"/>
  <c r="Z262"/>
  <c r="AD262"/>
  <c r="AG262"/>
  <c r="AK262"/>
  <c r="AI262"/>
  <c r="AF262"/>
  <c r="Z76"/>
  <c r="AL76"/>
  <c r="AE76"/>
  <c r="AH76"/>
  <c r="AJ76"/>
  <c r="AI76"/>
  <c r="AG76"/>
  <c r="AD76"/>
  <c r="AM76"/>
  <c r="AK76"/>
  <c r="AC76"/>
  <c r="AB76"/>
  <c r="AF76"/>
  <c r="AA76"/>
  <c r="S79"/>
  <c r="Y79" s="1"/>
  <c r="S298"/>
  <c r="AL295"/>
  <c r="AA295"/>
  <c r="AF295"/>
  <c r="AC295"/>
  <c r="AH295"/>
  <c r="AK295"/>
  <c r="AJ295"/>
  <c r="Z295"/>
  <c r="AE295"/>
  <c r="AD295"/>
  <c r="AG295"/>
  <c r="AB295"/>
  <c r="AM295"/>
  <c r="AI295"/>
  <c r="AC229"/>
  <c r="AL229"/>
  <c r="Z229"/>
  <c r="AJ229"/>
  <c r="AG229"/>
  <c r="AF229"/>
  <c r="AI232"/>
  <c r="AD232"/>
  <c r="AB229"/>
  <c r="AH229"/>
  <c r="AE229"/>
  <c r="AI229"/>
  <c r="AH232"/>
  <c r="AA229"/>
  <c r="AK229"/>
  <c r="AM229"/>
  <c r="AB232"/>
  <c r="AD229"/>
  <c r="AK232"/>
  <c r="AM232"/>
  <c r="Z232"/>
  <c r="AJ232"/>
  <c r="AL232"/>
  <c r="AF232"/>
  <c r="AE232"/>
  <c r="AA232"/>
  <c r="AG232"/>
  <c r="AC232"/>
  <c r="AL100"/>
  <c r="AM100"/>
  <c r="AC100"/>
  <c r="AH100"/>
  <c r="AI100"/>
  <c r="AF100"/>
  <c r="AA100"/>
  <c r="AD100"/>
  <c r="AE100"/>
  <c r="AK100"/>
  <c r="AJ100"/>
  <c r="Z100"/>
  <c r="AB100"/>
  <c r="AG100"/>
  <c r="AL103"/>
  <c r="AA103"/>
  <c r="AG103"/>
  <c r="AK103"/>
  <c r="AH103"/>
  <c r="AF103"/>
  <c r="AM103"/>
  <c r="AC103"/>
  <c r="AJ103"/>
  <c r="Z103"/>
  <c r="AB103"/>
  <c r="AD103"/>
  <c r="AI103"/>
  <c r="AE103"/>
  <c r="AD52"/>
  <c r="AM52"/>
  <c r="Z52"/>
  <c r="AH52"/>
  <c r="AK52"/>
  <c r="AJ52"/>
  <c r="AA52"/>
  <c r="AB52"/>
  <c r="AL52"/>
  <c r="AF52"/>
  <c r="AI52"/>
  <c r="AC52"/>
  <c r="AE52"/>
  <c r="AG52"/>
  <c r="S55"/>
  <c r="AE337"/>
  <c r="Z337"/>
  <c r="AA337"/>
  <c r="AL337"/>
  <c r="AG337"/>
  <c r="AH337"/>
  <c r="AC337"/>
  <c r="AJ337"/>
  <c r="AF337"/>
  <c r="AI337"/>
  <c r="AK337"/>
  <c r="AM337"/>
  <c r="S340"/>
  <c r="AD337"/>
  <c r="AB337"/>
  <c r="S367"/>
  <c r="AA364"/>
  <c r="AG364"/>
  <c r="AD364"/>
  <c r="AF364"/>
  <c r="Z364"/>
  <c r="AE364"/>
  <c r="AL364"/>
  <c r="AJ364"/>
  <c r="AM364"/>
  <c r="AH364"/>
  <c r="AI364"/>
  <c r="AK364"/>
  <c r="AB364"/>
  <c r="AC364"/>
  <c r="Z412"/>
  <c r="AD412"/>
  <c r="AH412"/>
  <c r="AL412"/>
  <c r="AC412"/>
  <c r="AG412"/>
  <c r="AK412"/>
  <c r="AB412"/>
  <c r="AJ412"/>
  <c r="AA412"/>
  <c r="AI412"/>
  <c r="AM412"/>
  <c r="AF412"/>
  <c r="AE412"/>
  <c r="AJ415"/>
  <c r="AM415"/>
  <c r="AK415"/>
  <c r="AF415"/>
  <c r="AI415"/>
  <c r="Z415"/>
  <c r="AH415"/>
  <c r="AA415"/>
  <c r="AD415"/>
  <c r="AG415"/>
  <c r="AC415"/>
  <c r="AB415"/>
  <c r="AE415"/>
  <c r="AL415"/>
  <c r="AB613"/>
  <c r="AF613"/>
  <c r="AJ613"/>
  <c r="AA613"/>
  <c r="AE613"/>
  <c r="AI613"/>
  <c r="AM613"/>
  <c r="Z613"/>
  <c r="AH613"/>
  <c r="AG613"/>
  <c r="AC613"/>
  <c r="AK613"/>
  <c r="AL613"/>
  <c r="AD613"/>
  <c r="Y340" l="1"/>
  <c r="Y343"/>
  <c r="Y385"/>
  <c r="Y388"/>
  <c r="Y730"/>
  <c r="Y733"/>
  <c r="Y298"/>
  <c r="Y301"/>
  <c r="Y367"/>
  <c r="Y370"/>
  <c r="Y55"/>
  <c r="Y58"/>
  <c r="S82"/>
  <c r="AH79"/>
  <c r="AC79"/>
  <c r="AF79"/>
  <c r="AB79"/>
  <c r="AM79"/>
  <c r="AD79"/>
  <c r="AK79"/>
  <c r="AE79"/>
  <c r="AG79"/>
  <c r="AI79"/>
  <c r="Z79"/>
  <c r="AA79"/>
  <c r="AJ79"/>
  <c r="AL79"/>
  <c r="AL343"/>
  <c r="AI343"/>
  <c r="AK340"/>
  <c r="Z343"/>
  <c r="AC340"/>
  <c r="AI340"/>
  <c r="AE340"/>
  <c r="AA340"/>
  <c r="AJ340"/>
  <c r="AD340"/>
  <c r="AJ343"/>
  <c r="AF343"/>
  <c r="AH340"/>
  <c r="AF340"/>
  <c r="AB340"/>
  <c r="AL340"/>
  <c r="Z340"/>
  <c r="AH343"/>
  <c r="AB343"/>
  <c r="AC343"/>
  <c r="AM343"/>
  <c r="AA343"/>
  <c r="AG340"/>
  <c r="AM340"/>
  <c r="AE343"/>
  <c r="AD343"/>
  <c r="AK343"/>
  <c r="AG343"/>
  <c r="AF298"/>
  <c r="AI298"/>
  <c r="Z298"/>
  <c r="AG298"/>
  <c r="AJ298"/>
  <c r="AM298"/>
  <c r="AC298"/>
  <c r="AH298"/>
  <c r="AB298"/>
  <c r="AE298"/>
  <c r="AA298"/>
  <c r="AK298"/>
  <c r="AD298"/>
  <c r="AL298"/>
  <c r="AK301"/>
  <c r="AE301"/>
  <c r="AC301"/>
  <c r="AA301"/>
  <c r="AH301"/>
  <c r="AG301"/>
  <c r="Z301"/>
  <c r="AI301"/>
  <c r="AD301"/>
  <c r="AJ301"/>
  <c r="AL301"/>
  <c r="AM301"/>
  <c r="AF301"/>
  <c r="AB301"/>
  <c r="AG385"/>
  <c r="AL385"/>
  <c r="AA385"/>
  <c r="AE385"/>
  <c r="AD385"/>
  <c r="AJ385"/>
  <c r="AC385"/>
  <c r="AM385"/>
  <c r="AK385"/>
  <c r="AH385"/>
  <c r="Z385"/>
  <c r="AF385"/>
  <c r="AI385"/>
  <c r="AB385"/>
  <c r="AA388"/>
  <c r="Z388"/>
  <c r="AF388"/>
  <c r="AB388"/>
  <c r="AJ388"/>
  <c r="AC388"/>
  <c r="AL388"/>
  <c r="AI388"/>
  <c r="AG388"/>
  <c r="AD388"/>
  <c r="AE388"/>
  <c r="AK388"/>
  <c r="AH388"/>
  <c r="AM388"/>
  <c r="AD367"/>
  <c r="AG367"/>
  <c r="AF367"/>
  <c r="AK367"/>
  <c r="Z367"/>
  <c r="AC367"/>
  <c r="AI367"/>
  <c r="AB367"/>
  <c r="AL367"/>
  <c r="AA367"/>
  <c r="AJ367"/>
  <c r="AM367"/>
  <c r="AH367"/>
  <c r="AE367"/>
  <c r="AG370"/>
  <c r="AE370"/>
  <c r="AI370"/>
  <c r="Z370"/>
  <c r="AA370"/>
  <c r="AB370"/>
  <c r="AJ370"/>
  <c r="AF370"/>
  <c r="AC370"/>
  <c r="AM370"/>
  <c r="AL370"/>
  <c r="AK370"/>
  <c r="AD370"/>
  <c r="AH370"/>
  <c r="AJ55"/>
  <c r="AD58"/>
  <c r="AG55"/>
  <c r="AA55"/>
  <c r="AK55"/>
  <c r="AL58"/>
  <c r="AF58"/>
  <c r="AC58"/>
  <c r="AL55"/>
  <c r="AC55"/>
  <c r="AJ58"/>
  <c r="AB55"/>
  <c r="AM55"/>
  <c r="AF55"/>
  <c r="AB58"/>
  <c r="Z55"/>
  <c r="AM58"/>
  <c r="AI55"/>
  <c r="AE58"/>
  <c r="AG58"/>
  <c r="AA58"/>
  <c r="AH55"/>
  <c r="AD55"/>
  <c r="AK58"/>
  <c r="AE55"/>
  <c r="AH58"/>
  <c r="AI58"/>
  <c r="Z58"/>
  <c r="AA616"/>
  <c r="AE616"/>
  <c r="AI616"/>
  <c r="AM616"/>
  <c r="Z616"/>
  <c r="AD616"/>
  <c r="AH616"/>
  <c r="AL616"/>
  <c r="AB616"/>
  <c r="AJ616"/>
  <c r="AF616"/>
  <c r="AG616"/>
  <c r="AC616"/>
  <c r="AK616"/>
  <c r="Y82" l="1"/>
  <c r="Y85"/>
  <c r="Z82"/>
  <c r="AI85"/>
  <c r="AJ85"/>
  <c r="AD82"/>
  <c r="AL82"/>
  <c r="AH85"/>
  <c r="AE85"/>
  <c r="AE82"/>
  <c r="AL85"/>
  <c r="AK85"/>
  <c r="AD85"/>
  <c r="AK82"/>
  <c r="AI82"/>
  <c r="AG85"/>
  <c r="AH82"/>
  <c r="AB82"/>
  <c r="AM85"/>
  <c r="AA85"/>
  <c r="AM82"/>
  <c r="AC82"/>
  <c r="Z85"/>
  <c r="AC85"/>
  <c r="AF82"/>
  <c r="AJ82"/>
  <c r="AB85"/>
  <c r="AG82"/>
  <c r="AA82"/>
  <c r="AF85"/>
  <c r="AC619"/>
  <c r="AG619"/>
  <c r="AK619"/>
  <c r="AB619"/>
  <c r="AF619"/>
  <c r="AJ619"/>
  <c r="AD619"/>
  <c r="AL619"/>
  <c r="AH619"/>
  <c r="AA619"/>
  <c r="AI619"/>
  <c r="Z619"/>
  <c r="AM619"/>
  <c r="AE619"/>
  <c r="AA622" l="1"/>
  <c r="AE622"/>
  <c r="AI622"/>
  <c r="AM622"/>
  <c r="Z622"/>
  <c r="AD622"/>
  <c r="AH622"/>
  <c r="AL622"/>
  <c r="AF622"/>
  <c r="AC622"/>
  <c r="AJ622"/>
  <c r="AK622"/>
  <c r="AB622"/>
  <c r="AG622"/>
  <c r="AC625" l="1"/>
  <c r="AG625"/>
  <c r="AK625"/>
  <c r="AB625"/>
  <c r="AF625"/>
  <c r="AJ625"/>
  <c r="Z625"/>
  <c r="AH625"/>
  <c r="AM625"/>
  <c r="AD625"/>
  <c r="AE625"/>
  <c r="AL625"/>
  <c r="AI625"/>
  <c r="AA625"/>
  <c r="AA628" l="1"/>
  <c r="AE628"/>
  <c r="AI628"/>
  <c r="AM628"/>
  <c r="Z628"/>
  <c r="AD628"/>
  <c r="AH628"/>
  <c r="AL628"/>
  <c r="AB628"/>
  <c r="AJ628"/>
  <c r="AG628"/>
  <c r="AF628"/>
  <c r="AK628"/>
  <c r="AC628"/>
  <c r="AC631" l="1"/>
  <c r="AG631"/>
  <c r="AK631"/>
  <c r="AB631"/>
  <c r="AF631"/>
  <c r="AJ631"/>
  <c r="AD631"/>
  <c r="AL631"/>
  <c r="AA631"/>
  <c r="AH631"/>
  <c r="AI631"/>
  <c r="Z631"/>
  <c r="AM631"/>
  <c r="AE631"/>
  <c r="AA634" l="1"/>
  <c r="AE634"/>
  <c r="AI634"/>
  <c r="AM634"/>
  <c r="Z634"/>
  <c r="AD634"/>
  <c r="AH634"/>
  <c r="AL634"/>
  <c r="AF634"/>
  <c r="AK634"/>
  <c r="AJ634"/>
  <c r="AC634"/>
  <c r="AB634"/>
  <c r="AG634"/>
  <c r="AC637" l="1"/>
  <c r="AG637"/>
  <c r="AK637"/>
  <c r="AB637"/>
  <c r="AF637"/>
  <c r="AJ637"/>
  <c r="Z637"/>
  <c r="AH637"/>
  <c r="AE637"/>
  <c r="AD637"/>
  <c r="AM637"/>
  <c r="AL637"/>
  <c r="AA637"/>
  <c r="AI637"/>
  <c r="AA640" l="1"/>
  <c r="AE640"/>
  <c r="AI640"/>
  <c r="AM640"/>
  <c r="Z640"/>
  <c r="AD640"/>
  <c r="AH640"/>
  <c r="AL640"/>
  <c r="AB640"/>
  <c r="AJ640"/>
  <c r="AG640"/>
  <c r="AF640"/>
  <c r="AK640"/>
  <c r="AC640"/>
  <c r="AC643" l="1"/>
  <c r="AG643"/>
  <c r="AK643"/>
  <c r="AB643"/>
  <c r="AF643"/>
  <c r="AJ643"/>
  <c r="AD643"/>
  <c r="AL643"/>
  <c r="AA643"/>
  <c r="AH643"/>
  <c r="AI643"/>
  <c r="Z643"/>
  <c r="AE643"/>
  <c r="AM643"/>
  <c r="AA646" l="1"/>
  <c r="AE646"/>
  <c r="AI646"/>
  <c r="AM646"/>
  <c r="Z646"/>
  <c r="AD646"/>
  <c r="AH646"/>
  <c r="AL646"/>
  <c r="AF646"/>
  <c r="AC646"/>
  <c r="AB646"/>
  <c r="AK646"/>
  <c r="AJ646"/>
  <c r="AG646"/>
  <c r="AC649" l="1"/>
  <c r="AG649"/>
  <c r="AK649"/>
  <c r="AB649"/>
  <c r="AF649"/>
  <c r="AJ649"/>
  <c r="Z649"/>
  <c r="AH649"/>
  <c r="AE649"/>
  <c r="AL649"/>
  <c r="AM649"/>
  <c r="AD649"/>
  <c r="AI649"/>
  <c r="AA649"/>
  <c r="AA652" l="1"/>
  <c r="AE652"/>
  <c r="AI652"/>
  <c r="AM652"/>
  <c r="Z652"/>
  <c r="AD652"/>
  <c r="AH652"/>
  <c r="AL652"/>
  <c r="AB652"/>
  <c r="AJ652"/>
  <c r="AG652"/>
  <c r="AF652"/>
  <c r="AK652"/>
  <c r="AC652"/>
  <c r="AC655" l="1"/>
  <c r="AG655"/>
  <c r="AK655"/>
  <c r="AB655"/>
  <c r="AF655"/>
  <c r="AJ655"/>
  <c r="AD655"/>
  <c r="AL655"/>
  <c r="AA655"/>
  <c r="AH655"/>
  <c r="AI655"/>
  <c r="Z655"/>
  <c r="AM655"/>
  <c r="AE655"/>
  <c r="AA658" l="1"/>
  <c r="AE658"/>
  <c r="AI658"/>
  <c r="AM658"/>
  <c r="Z658"/>
  <c r="AD658"/>
  <c r="AH658"/>
  <c r="AL658"/>
  <c r="AF658"/>
  <c r="AC658"/>
  <c r="AB658"/>
  <c r="AK658"/>
  <c r="AJ658"/>
  <c r="AG658"/>
  <c r="AC661" l="1"/>
  <c r="AG661"/>
  <c r="AK661"/>
  <c r="AB661"/>
  <c r="AF661"/>
  <c r="AJ661"/>
  <c r="Z661"/>
  <c r="AH661"/>
  <c r="AM661"/>
  <c r="AL661"/>
  <c r="AE661"/>
  <c r="AD661"/>
  <c r="AI661"/>
  <c r="AA661"/>
  <c r="AA664" l="1"/>
  <c r="AE664"/>
  <c r="AI664"/>
  <c r="AM664"/>
  <c r="Z664"/>
  <c r="AD664"/>
  <c r="AH664"/>
  <c r="AL664"/>
  <c r="AB664"/>
  <c r="AJ664"/>
  <c r="AG664"/>
  <c r="AF664"/>
  <c r="AC664"/>
  <c r="AK664"/>
  <c r="AC667" l="1"/>
  <c r="AG667"/>
  <c r="AK667"/>
  <c r="AB667"/>
  <c r="AF667"/>
  <c r="AJ667"/>
  <c r="AD667"/>
  <c r="AL667"/>
  <c r="AA667"/>
  <c r="Z667"/>
  <c r="AI667"/>
  <c r="AH667"/>
  <c r="AM667"/>
  <c r="AE667"/>
  <c r="AA670" l="1"/>
  <c r="AE670"/>
  <c r="AI670"/>
  <c r="AM670"/>
  <c r="Z670"/>
  <c r="AD670"/>
  <c r="AH670"/>
  <c r="AL670"/>
  <c r="AF670"/>
  <c r="AC670"/>
  <c r="AJ670"/>
  <c r="AK670"/>
  <c r="AB670"/>
  <c r="AG670"/>
  <c r="AC673" l="1"/>
  <c r="AG673"/>
  <c r="AK673"/>
  <c r="AB673"/>
  <c r="AF673"/>
  <c r="AJ673"/>
  <c r="Z673"/>
  <c r="AH673"/>
  <c r="AE673"/>
  <c r="AD673"/>
  <c r="AM673"/>
  <c r="AL673"/>
  <c r="AI673"/>
  <c r="AA673"/>
  <c r="AA676" l="1"/>
  <c r="AE676"/>
  <c r="AI676"/>
  <c r="AM676"/>
  <c r="Z676"/>
  <c r="AD676"/>
  <c r="AH676"/>
  <c r="AL676"/>
  <c r="AB676"/>
  <c r="AJ676"/>
  <c r="AG676"/>
  <c r="AF676"/>
  <c r="AK676"/>
  <c r="AC676"/>
  <c r="AB679" l="1"/>
  <c r="AF679"/>
  <c r="AJ679"/>
  <c r="AC679"/>
  <c r="AH679"/>
  <c r="AM679"/>
  <c r="AG679"/>
  <c r="Z679"/>
  <c r="AK679"/>
  <c r="AA679"/>
  <c r="AL679"/>
  <c r="AE679"/>
  <c r="AI679"/>
  <c r="AD679"/>
  <c r="Z682" l="1"/>
  <c r="AD682"/>
  <c r="AH682"/>
  <c r="AL682"/>
  <c r="AE682"/>
  <c r="AJ682"/>
  <c r="AC682"/>
  <c r="AB682"/>
  <c r="AI682"/>
  <c r="AG682"/>
  <c r="AM682"/>
  <c r="AF682"/>
  <c r="AA682"/>
  <c r="AK682"/>
  <c r="AB685" l="1"/>
  <c r="AF685"/>
  <c r="AJ685"/>
  <c r="AA685"/>
  <c r="AG685"/>
  <c r="AL685"/>
  <c r="Z685"/>
  <c r="AK685"/>
  <c r="AE685"/>
  <c r="AH685"/>
  <c r="AD685"/>
  <c r="AC685"/>
  <c r="AM685"/>
  <c r="AI685"/>
  <c r="Z688" l="1"/>
  <c r="AD688"/>
  <c r="AH688"/>
  <c r="AL688"/>
  <c r="AC688"/>
  <c r="AI688"/>
  <c r="AG688"/>
  <c r="AB688"/>
  <c r="AM688"/>
  <c r="AE688"/>
  <c r="AA688"/>
  <c r="AK688"/>
  <c r="AJ688"/>
  <c r="AF688"/>
  <c r="AB691" l="1"/>
  <c r="AF691"/>
  <c r="AJ691"/>
  <c r="Z691"/>
  <c r="AE691"/>
  <c r="AK691"/>
  <c r="AD691"/>
  <c r="AI691"/>
  <c r="AA691"/>
  <c r="AL691"/>
  <c r="AH691"/>
  <c r="AG691"/>
  <c r="AC691"/>
  <c r="AM691"/>
  <c r="Z694" l="1"/>
  <c r="AD694"/>
  <c r="AH694"/>
  <c r="AL694"/>
  <c r="AB694"/>
  <c r="AG694"/>
  <c r="AM694"/>
  <c r="AA694"/>
  <c r="AK694"/>
  <c r="AF694"/>
  <c r="AI694"/>
  <c r="AE694"/>
  <c r="AC694"/>
  <c r="AJ694"/>
  <c r="AB697" l="1"/>
  <c r="AF697"/>
  <c r="AJ697"/>
  <c r="AD697"/>
  <c r="AI697"/>
  <c r="AH697"/>
  <c r="AC697"/>
  <c r="AM697"/>
  <c r="AE697"/>
  <c r="AA697"/>
  <c r="AL697"/>
  <c r="Z697"/>
  <c r="AK697"/>
  <c r="AG697"/>
  <c r="Z700" l="1"/>
  <c r="AD700"/>
  <c r="AH700"/>
  <c r="AL700"/>
  <c r="AA700"/>
  <c r="AF700"/>
  <c r="AK700"/>
  <c r="AE700"/>
  <c r="AJ700"/>
  <c r="AB700"/>
  <c r="AM700"/>
  <c r="AI700"/>
  <c r="AG700"/>
  <c r="AC700"/>
  <c r="AB703" l="1"/>
  <c r="AF703"/>
  <c r="AJ703"/>
  <c r="AC703"/>
  <c r="AH703"/>
  <c r="AM703"/>
  <c r="AA703"/>
  <c r="AL703"/>
  <c r="AG703"/>
  <c r="AI703"/>
  <c r="AE703"/>
  <c r="AD703"/>
  <c r="Z703"/>
  <c r="AK703"/>
  <c r="Z706" l="1"/>
  <c r="AD706"/>
  <c r="AH706"/>
  <c r="AL706"/>
  <c r="AE706"/>
  <c r="AJ706"/>
  <c r="AC706"/>
  <c r="AI706"/>
  <c r="AF706"/>
  <c r="AG706"/>
  <c r="AB706"/>
  <c r="AM706"/>
  <c r="AA706"/>
  <c r="AK706"/>
  <c r="AB709" l="1"/>
  <c r="AF709"/>
  <c r="AJ709"/>
  <c r="AA709"/>
  <c r="AG709"/>
  <c r="AL709"/>
  <c r="AE709"/>
  <c r="Z709"/>
  <c r="AK709"/>
  <c r="AC709"/>
  <c r="AM709"/>
  <c r="AI709"/>
  <c r="AH709"/>
  <c r="AD709"/>
  <c r="Z712" l="1"/>
  <c r="AD712"/>
  <c r="AH712"/>
  <c r="AL712"/>
  <c r="AC712"/>
  <c r="AI712"/>
  <c r="AB712"/>
  <c r="AM712"/>
  <c r="AG712"/>
  <c r="AJ712"/>
  <c r="AK712"/>
  <c r="AF712"/>
  <c r="AE712"/>
  <c r="AA712"/>
  <c r="AB715" l="1"/>
  <c r="AF715"/>
  <c r="AJ715"/>
  <c r="Z715"/>
  <c r="AE715"/>
  <c r="AK715"/>
  <c r="AD715"/>
  <c r="AI715"/>
  <c r="AG715"/>
  <c r="AC715"/>
  <c r="AM715"/>
  <c r="AA715"/>
  <c r="AL715"/>
  <c r="AH715"/>
  <c r="Z718" l="1"/>
  <c r="AD718"/>
  <c r="AH718"/>
  <c r="AL718"/>
  <c r="AB718"/>
  <c r="AG718"/>
  <c r="AM718"/>
  <c r="AA718"/>
  <c r="AK718"/>
  <c r="AF718"/>
  <c r="AC718"/>
  <c r="AE718"/>
  <c r="AJ718"/>
  <c r="AI718"/>
  <c r="AB721" l="1"/>
  <c r="AF721"/>
  <c r="AJ721"/>
  <c r="AD721"/>
  <c r="AI721"/>
  <c r="AH721"/>
  <c r="AC721"/>
  <c r="AM721"/>
  <c r="Z721"/>
  <c r="AK721"/>
  <c r="AA721"/>
  <c r="AG721"/>
  <c r="AE721"/>
  <c r="AL721"/>
  <c r="Z724" l="1"/>
  <c r="AD724"/>
  <c r="AH724"/>
  <c r="AA724"/>
  <c r="AF724"/>
  <c r="AK724"/>
  <c r="AE724"/>
  <c r="AJ724"/>
  <c r="AG724"/>
  <c r="AI724"/>
  <c r="AC724"/>
  <c r="AM724"/>
  <c r="AB724"/>
  <c r="AL724"/>
  <c r="AA727" l="1"/>
  <c r="AE727"/>
  <c r="AI727"/>
  <c r="AM727"/>
  <c r="Z727"/>
  <c r="AH727"/>
  <c r="AD727"/>
  <c r="AL727"/>
  <c r="AB727"/>
  <c r="AJ727"/>
  <c r="AC727"/>
  <c r="AG727"/>
  <c r="AF727"/>
  <c r="AK727"/>
  <c r="AC730" l="1"/>
  <c r="AG730"/>
  <c r="AK730"/>
  <c r="AB730"/>
  <c r="AJ730"/>
  <c r="AF730"/>
  <c r="AD730"/>
  <c r="AL730"/>
  <c r="AE730"/>
  <c r="AA730"/>
  <c r="AI730"/>
  <c r="Z730"/>
  <c r="AH730"/>
  <c r="AM730"/>
  <c r="AA733" l="1"/>
  <c r="AE733"/>
  <c r="AI733"/>
  <c r="AM733"/>
  <c r="AC736"/>
  <c r="AG736"/>
  <c r="AK736"/>
  <c r="AD733"/>
  <c r="AL733"/>
  <c r="AB736"/>
  <c r="AJ736"/>
  <c r="Z733"/>
  <c r="AH733"/>
  <c r="AF736"/>
  <c r="AF733"/>
  <c r="Z736"/>
  <c r="AH736"/>
  <c r="AI736"/>
  <c r="AC733"/>
  <c r="AK733"/>
  <c r="AE736"/>
  <c r="AM736"/>
  <c r="AB733"/>
  <c r="AJ733"/>
  <c r="AD736"/>
  <c r="AL736"/>
  <c r="AG733"/>
  <c r="AA736"/>
  <c r="P2" l="1"/>
  <c r="P4" s="1"/>
  <c r="N2" l="1"/>
  <c r="N4" s="1"/>
  <c r="O2"/>
  <c r="O4" s="1"/>
  <c r="Q2"/>
  <c r="Q4" s="1"/>
  <c r="D3" l="1"/>
  <c r="M3"/>
  <c r="L3"/>
  <c r="K3"/>
  <c r="D4" s="1"/>
  <c r="S4" l="1"/>
  <c r="Y4" s="1"/>
  <c r="E4"/>
  <c r="G4" s="1"/>
  <c r="H259" s="1"/>
  <c r="AB4" l="1"/>
  <c r="AK4"/>
  <c r="AG4"/>
  <c r="AC4"/>
  <c r="AJ4"/>
  <c r="AH4"/>
  <c r="AI4"/>
  <c r="Z4"/>
  <c r="AA4"/>
  <c r="AE4"/>
  <c r="AM4"/>
  <c r="AL4"/>
  <c r="AF4"/>
  <c r="AD4"/>
  <c r="S7"/>
  <c r="Y7" s="1"/>
  <c r="H478"/>
  <c r="H286"/>
  <c r="H196"/>
  <c r="H328"/>
  <c r="H226"/>
  <c r="H202"/>
  <c r="H580"/>
  <c r="H313"/>
  <c r="H223"/>
  <c r="H94"/>
  <c r="H385"/>
  <c r="H37"/>
  <c r="H91"/>
  <c r="H136"/>
  <c r="H19"/>
  <c r="H211"/>
  <c r="H559"/>
  <c r="H220"/>
  <c r="H520"/>
  <c r="H169"/>
  <c r="H49"/>
  <c r="H253"/>
  <c r="H736"/>
  <c r="H733"/>
  <c r="H34"/>
  <c r="H391"/>
  <c r="H412"/>
  <c r="H541"/>
  <c r="H382"/>
  <c r="H367"/>
  <c r="H577"/>
  <c r="H439"/>
  <c r="H388"/>
  <c r="H40"/>
  <c r="H424"/>
  <c r="H451"/>
  <c r="H469"/>
  <c r="H394"/>
  <c r="H553"/>
  <c r="H379"/>
  <c r="H190"/>
  <c r="H574"/>
  <c r="H199"/>
  <c r="H418"/>
  <c r="H28"/>
  <c r="H427"/>
  <c r="H232"/>
  <c r="H61"/>
  <c r="H277"/>
  <c r="H622"/>
  <c r="H691"/>
  <c r="H700"/>
  <c r="H646"/>
  <c r="H634"/>
  <c r="H715"/>
  <c r="H610"/>
  <c r="H667"/>
  <c r="H676"/>
  <c r="H604"/>
  <c r="H652"/>
  <c r="H724"/>
  <c r="H697"/>
  <c r="H688"/>
  <c r="H679"/>
  <c r="H616"/>
  <c r="H673"/>
  <c r="H694"/>
  <c r="H685"/>
  <c r="H619"/>
  <c r="H613"/>
  <c r="H640"/>
  <c r="H625"/>
  <c r="H643"/>
  <c r="H607"/>
  <c r="H664"/>
  <c r="H730"/>
  <c r="H670"/>
  <c r="H658"/>
  <c r="H712"/>
  <c r="H703"/>
  <c r="H628"/>
  <c r="H721"/>
  <c r="H718"/>
  <c r="H709"/>
  <c r="H631"/>
  <c r="H706"/>
  <c r="H727"/>
  <c r="H682"/>
  <c r="H649"/>
  <c r="H655"/>
  <c r="H637"/>
  <c r="H661"/>
  <c r="H16"/>
  <c r="H178"/>
  <c r="H370"/>
  <c r="H538"/>
  <c r="H295"/>
  <c r="H127"/>
  <c r="H505"/>
  <c r="H148"/>
  <c r="H340"/>
  <c r="H532"/>
  <c r="H283"/>
  <c r="H115"/>
  <c r="H493"/>
  <c r="H70"/>
  <c r="H166"/>
  <c r="H262"/>
  <c r="H358"/>
  <c r="H454"/>
  <c r="H550"/>
  <c r="H121"/>
  <c r="H319"/>
  <c r="H511"/>
  <c r="H151"/>
  <c r="H337"/>
  <c r="H529"/>
  <c r="H154"/>
  <c r="H346"/>
  <c r="H562"/>
  <c r="H343"/>
  <c r="H175"/>
  <c r="H10"/>
  <c r="H172"/>
  <c r="H364"/>
  <c r="H556"/>
  <c r="H331"/>
  <c r="H163"/>
  <c r="H7"/>
  <c r="H112"/>
  <c r="H208"/>
  <c r="H304"/>
  <c r="H400"/>
  <c r="H496"/>
  <c r="H25"/>
  <c r="H205"/>
  <c r="H403"/>
  <c r="H43"/>
  <c r="H235"/>
  <c r="H421"/>
  <c r="H4"/>
  <c r="H583"/>
  <c r="H601"/>
  <c r="H106"/>
  <c r="H322"/>
  <c r="H490"/>
  <c r="H193"/>
  <c r="H13"/>
  <c r="H361"/>
  <c r="H100"/>
  <c r="H292"/>
  <c r="H484"/>
  <c r="H181"/>
  <c r="H571"/>
  <c r="H397"/>
  <c r="H46"/>
  <c r="H142"/>
  <c r="H238"/>
  <c r="H334"/>
  <c r="H430"/>
  <c r="H526"/>
  <c r="H73"/>
  <c r="H271"/>
  <c r="H463"/>
  <c r="H103"/>
  <c r="H289"/>
  <c r="H481"/>
  <c r="H130"/>
  <c r="H298"/>
  <c r="H514"/>
  <c r="H241"/>
  <c r="H79"/>
  <c r="H457"/>
  <c r="H124"/>
  <c r="H316"/>
  <c r="H508"/>
  <c r="H229"/>
  <c r="H67"/>
  <c r="H445"/>
  <c r="H88"/>
  <c r="H184"/>
  <c r="H280"/>
  <c r="H376"/>
  <c r="H472"/>
  <c r="H568"/>
  <c r="H157"/>
  <c r="H355"/>
  <c r="H547"/>
  <c r="H187"/>
  <c r="H373"/>
  <c r="H565"/>
  <c r="H589"/>
  <c r="H586"/>
  <c r="H598"/>
  <c r="H58"/>
  <c r="H274"/>
  <c r="H442"/>
  <c r="H97"/>
  <c r="H487"/>
  <c r="H265"/>
  <c r="H52"/>
  <c r="H268"/>
  <c r="H436"/>
  <c r="H85"/>
  <c r="H475"/>
  <c r="H301"/>
  <c r="H22"/>
  <c r="H118"/>
  <c r="H214"/>
  <c r="H310"/>
  <c r="H406"/>
  <c r="H502"/>
  <c r="H31"/>
  <c r="H217"/>
  <c r="H415"/>
  <c r="H55"/>
  <c r="H247"/>
  <c r="H433"/>
  <c r="H82"/>
  <c r="H250"/>
  <c r="H466"/>
  <c r="H145"/>
  <c r="H535"/>
  <c r="H409"/>
  <c r="H76"/>
  <c r="H244"/>
  <c r="H460"/>
  <c r="H133"/>
  <c r="H523"/>
  <c r="H349"/>
  <c r="H64"/>
  <c r="H160"/>
  <c r="H256"/>
  <c r="H352"/>
  <c r="H448"/>
  <c r="H544"/>
  <c r="H109"/>
  <c r="H307"/>
  <c r="H499"/>
  <c r="H139"/>
  <c r="H325"/>
  <c r="H517"/>
  <c r="H595"/>
  <c r="H592"/>
  <c r="AK7" l="1"/>
  <c r="AJ7"/>
  <c r="AM7"/>
  <c r="AA7"/>
  <c r="AD7"/>
  <c r="AG7"/>
  <c r="AE7"/>
  <c r="AL7"/>
  <c r="AF7"/>
  <c r="AH7"/>
  <c r="AB7"/>
  <c r="Z7"/>
  <c r="AI7"/>
  <c r="AC7"/>
  <c r="S10"/>
  <c r="V4" l="1"/>
  <c r="Y10"/>
  <c r="Y13"/>
  <c r="AF10"/>
  <c r="AL10"/>
  <c r="AJ10"/>
  <c r="AK10"/>
  <c r="AI10"/>
  <c r="Z10"/>
  <c r="AM10"/>
  <c r="AA10"/>
  <c r="AG10"/>
  <c r="AH10"/>
  <c r="AB10"/>
  <c r="AC10"/>
  <c r="AD10"/>
  <c r="AE10"/>
  <c r="AG13"/>
  <c r="AK13"/>
  <c r="AI13"/>
  <c r="AD13"/>
  <c r="AE13"/>
  <c r="AA13"/>
  <c r="AJ13"/>
  <c r="AB13"/>
  <c r="Z13"/>
  <c r="AF13"/>
  <c r="AH13"/>
  <c r="AC13"/>
  <c r="AL13"/>
  <c r="AM13"/>
</calcChain>
</file>

<file path=xl/sharedStrings.xml><?xml version="1.0" encoding="utf-8"?>
<sst xmlns="http://schemas.openxmlformats.org/spreadsheetml/2006/main" count="34" uniqueCount="32">
  <si>
    <t>Num</t>
  </si>
  <si>
    <t>Dz</t>
  </si>
  <si>
    <t>E-E</t>
  </si>
  <si>
    <t>O-O</t>
  </si>
  <si>
    <t>E-O</t>
  </si>
  <si>
    <t>O-E</t>
  </si>
  <si>
    <t>DS1</t>
  </si>
  <si>
    <t>DS3</t>
  </si>
  <si>
    <t>DS2</t>
  </si>
  <si>
    <t>DS</t>
  </si>
  <si>
    <t>W/L</t>
  </si>
  <si>
    <t>Total</t>
  </si>
  <si>
    <t xml:space="preserve">    Num</t>
  </si>
  <si>
    <t>Prog</t>
  </si>
  <si>
    <t>SubT</t>
  </si>
  <si>
    <t>Max Losses</t>
  </si>
  <si>
    <t>5</t>
  </si>
  <si>
    <t>Losses</t>
  </si>
  <si>
    <t>2</t>
  </si>
  <si>
    <t>3</t>
  </si>
  <si>
    <t>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</si>
  <si>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</si>
  <si>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</si>
  <si>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</si>
  <si>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</si>
  <si>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</si>
  <si>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</si>
  <si>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</si>
  <si>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</si>
  <si>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</si>
  <si>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&gt;15</t>
  </si>
  <si>
    <t xml:space="preserve"> &gt;15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</si>
</sst>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1" fontId="0" fillId="0" borderId="2" xfId="0" applyNumberFormat="1" applyBorder="1"/>
    <xf numFmtId="1" fontId="0" fillId="0" borderId="3" xfId="0" applyNumberFormat="1" applyBorder="1"/>
    <xf numFmtId="1" fontId="0" fillId="2" borderId="4" xfId="0" applyNumberFormat="1" applyFill="1" applyBorder="1"/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2" borderId="0" xfId="0" applyFill="1" applyBorder="1"/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applyFill="1" applyBorder="1"/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" fontId="0" fillId="2" borderId="0" xfId="0" applyNumberFormat="1" applyFill="1" applyBorder="1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center"/>
    </xf>
    <xf numFmtId="0" fontId="1" fillId="6" borderId="9" xfId="0" applyFont="1" applyFill="1" applyBorder="1"/>
    <xf numFmtId="1" fontId="1" fillId="6" borderId="8" xfId="0" applyNumberFormat="1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736"/>
  <sheetViews>
    <sheetView showGridLines="0" tabSelected="1" zoomScaleNormal="100" workbookViewId="0">
      <selection activeCell="W17" sqref="W17"/>
    </sheetView>
  </sheetViews>
  <sheetFormatPr baseColWidth="10" defaultRowHeight="15"/>
  <cols>
    <col min="1" max="1" width="1.42578125" customWidth="1"/>
    <col min="2" max="2" width="5.85546875" style="1" customWidth="1"/>
    <col min="3" max="3" width="5.7109375" style="1" customWidth="1"/>
    <col min="4" max="4" width="11.42578125" style="1"/>
    <col min="5" max="5" width="5.140625" style="1" customWidth="1"/>
    <col min="6" max="7" width="5.28515625" style="1" customWidth="1"/>
    <col min="8" max="8" width="6.5703125" style="1" customWidth="1"/>
    <col min="9" max="10" width="11.42578125" hidden="1" customWidth="1"/>
    <col min="11" max="13" width="6" style="1" hidden="1" customWidth="1"/>
    <col min="14" max="17" width="11.42578125" style="2" hidden="1" customWidth="1"/>
    <col min="18" max="18" width="0" hidden="1" customWidth="1"/>
    <col min="19" max="19" width="11.42578125" hidden="1" customWidth="1"/>
    <col min="20" max="20" width="5.28515625" customWidth="1"/>
    <col min="25" max="39" width="3.7109375" style="28" hidden="1" customWidth="1"/>
  </cols>
  <sheetData>
    <row r="1" spans="1:39" ht="15.75" thickBot="1">
      <c r="A1" t="s">
        <v>12</v>
      </c>
      <c r="B1" s="27"/>
      <c r="C1" s="27" t="s">
        <v>9</v>
      </c>
      <c r="D1" s="28"/>
      <c r="E1" s="29" t="s">
        <v>10</v>
      </c>
      <c r="F1" s="29" t="s">
        <v>13</v>
      </c>
      <c r="G1" s="29" t="s">
        <v>14</v>
      </c>
      <c r="H1" s="30" t="s">
        <v>11</v>
      </c>
      <c r="K1" s="1" t="s">
        <v>6</v>
      </c>
      <c r="L1" s="1" t="s">
        <v>8</v>
      </c>
      <c r="M1" s="1" t="s">
        <v>7</v>
      </c>
      <c r="N1" s="2" t="s">
        <v>2</v>
      </c>
      <c r="O1" s="2" t="s">
        <v>3</v>
      </c>
      <c r="P1" s="2" t="s">
        <v>4</v>
      </c>
      <c r="Q1" s="2" t="s">
        <v>5</v>
      </c>
      <c r="Y1" s="36" t="s">
        <v>17</v>
      </c>
    </row>
    <row r="2" spans="1:39">
      <c r="B2" s="14">
        <v>2</v>
      </c>
      <c r="C2" s="14">
        <f>IF(B2="","",VLOOKUP(B2,Tabelle2!$A$2:$B$38,2,0))</f>
        <v>1</v>
      </c>
      <c r="D2" s="10"/>
      <c r="E2" s="10"/>
      <c r="F2" s="6"/>
      <c r="G2" s="10"/>
      <c r="H2" s="10"/>
      <c r="I2" s="11"/>
      <c r="J2" s="11"/>
      <c r="K2" s="10"/>
      <c r="L2" s="10"/>
      <c r="M2" s="10"/>
      <c r="N2" s="3">
        <f>IF(OR(C2=2,C2=4,C2=6),1,0)</f>
        <v>0</v>
      </c>
      <c r="O2" s="3">
        <f>IF(OR(C2=1,C2=3,C2=5),1,0)</f>
        <v>1</v>
      </c>
      <c r="P2" s="3">
        <f>IF(OR(C2=2,C2=4,C2=6),1,0)</f>
        <v>0</v>
      </c>
      <c r="Q2" s="3">
        <f>IF(OR(C2=1,C2=3,C2=5),1,0)</f>
        <v>1</v>
      </c>
      <c r="Y2" s="29">
        <v>1</v>
      </c>
      <c r="Z2" s="32" t="s">
        <v>18</v>
      </c>
      <c r="AA2" s="32" t="s">
        <v>19</v>
      </c>
      <c r="AB2" s="32" t="s">
        <v>20</v>
      </c>
      <c r="AC2" s="32" t="s">
        <v>16</v>
      </c>
      <c r="AD2" s="32" t="s">
        <v>21</v>
      </c>
      <c r="AE2" s="32" t="s">
        <v>22</v>
      </c>
      <c r="AF2" s="32" t="s">
        <v>23</v>
      </c>
      <c r="AG2" s="32" t="s">
        <v>24</v>
      </c>
      <c r="AH2" s="32" t="s">
        <v>25</v>
      </c>
      <c r="AI2" s="32" t="s">
        <v>26</v>
      </c>
      <c r="AJ2" s="32" t="s">
        <v>27</v>
      </c>
      <c r="AK2" s="32" t="s">
        <v>28</v>
      </c>
      <c r="AL2" s="32" t="s">
        <v>29</v>
      </c>
      <c r="AM2" s="33" t="s">
        <v>30</v>
      </c>
    </row>
    <row r="3" spans="1:39" ht="15.75" thickBot="1">
      <c r="B3" s="13">
        <v>24</v>
      </c>
      <c r="C3" s="13">
        <f>IF(B3="","",VLOOKUP(B3,Tabelle2!$A$2:$B$38,2,0))</f>
        <v>4</v>
      </c>
      <c r="D3" s="25" t="str">
        <f t="shared" ref="D3:D66" si="0">IF(B3="","",IF(OR(B2=0,B3=0),"No Bet",IF(N4=1,"Bet 1,3,5",IF(O4=1,"Bet 2,4,6",IF(P4=1,"Bet 1,3,5",IF(Q4=1,"Bet 2,4,6"))))))</f>
        <v>Bet 2,4,6</v>
      </c>
      <c r="E3" s="8"/>
      <c r="F3" s="8"/>
      <c r="G3" s="8"/>
      <c r="H3" s="8"/>
      <c r="I3" s="17"/>
      <c r="J3" s="17"/>
      <c r="K3" s="7">
        <f>IF(B3="","",IF(N4=1,"1",IF(O4=1,2,IF(P4=1,1,IF(Q4=1,2)))))</f>
        <v>2</v>
      </c>
      <c r="L3" s="7">
        <f>IF(B3="","",IF(N4=1,"3",IF(O4=1,4,IF(P4=1,3,IF(Q4=1,4)))))</f>
        <v>4</v>
      </c>
      <c r="M3" s="7">
        <f>IF(B3="","",IF(N4=1,"5",IF(O4=1,6,IF(P4=1,5,IF(Q4=1,6)))))</f>
        <v>6</v>
      </c>
      <c r="N3" s="4">
        <f>IF(OR(C3=2,C3=4,C3=6),1,0)</f>
        <v>1</v>
      </c>
      <c r="O3" s="4">
        <f>IF(OR(C3=1,C3=3,C3=5),1,0)</f>
        <v>0</v>
      </c>
      <c r="P3" s="4">
        <f>IF(OR(C3=1,C3=3,C3=5),1,0)</f>
        <v>0</v>
      </c>
      <c r="Q3" s="4">
        <f>IF(OR(C3=2,C3=4,C3=6),1,0)</f>
        <v>1</v>
      </c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</row>
    <row r="4" spans="1:39" ht="15.75" thickBot="1">
      <c r="B4" s="18">
        <v>16</v>
      </c>
      <c r="C4" s="18">
        <f>IF(B4="","",VLOOKUP(B4,Tabelle2!$A$2:$B$38,2,0))</f>
        <v>3</v>
      </c>
      <c r="D4" s="19" t="str">
        <f t="shared" ref="D4" si="1">IF(B4="","",IF(OR(B2=0,B3=0),"NB",IF(COUNTIF(K3:M3,C4)=1,"W","L")))</f>
        <v>L</v>
      </c>
      <c r="E4" s="18">
        <f>IF(D4="NB","0",IF(D4="L",-3,IF(D4="W",3,"")))</f>
        <v>-3</v>
      </c>
      <c r="F4" s="18">
        <v>1</v>
      </c>
      <c r="G4" s="18">
        <f>IF(B4="","",E4*F4)</f>
        <v>-3</v>
      </c>
      <c r="H4" s="18">
        <f>IF(B4="","",G4*F4)</f>
        <v>-3</v>
      </c>
      <c r="I4" s="20"/>
      <c r="J4" s="20"/>
      <c r="K4" s="21"/>
      <c r="L4" s="21"/>
      <c r="M4" s="21"/>
      <c r="N4" s="5">
        <f>IF(N2+N3=2,1,0)</f>
        <v>0</v>
      </c>
      <c r="O4" s="5">
        <f>IF(O2+O3=2,1,0)</f>
        <v>0</v>
      </c>
      <c r="P4" s="5">
        <f t="shared" ref="P4:Q4" si="2">IF(P2+P3=2,1,0)</f>
        <v>0</v>
      </c>
      <c r="Q4" s="5">
        <f t="shared" si="2"/>
        <v>1</v>
      </c>
      <c r="S4" s="31">
        <f t="shared" ref="S4" si="3">IF(B4="","",IF(D4="NB",S1,IF(D4="L",S1+1,IF(D4="W",0))))</f>
        <v>1</v>
      </c>
      <c r="U4" s="38" t="s">
        <v>15</v>
      </c>
      <c r="V4" s="39">
        <f>MAX(S4:S736)</f>
        <v>7</v>
      </c>
      <c r="Y4" s="29" t="str">
        <f>IF(AND(S4=0,S1=1),1,"")</f>
        <v/>
      </c>
      <c r="Z4" s="29" t="str">
        <f t="shared" ref="Z4:Z12" si="4">IF(AND(S4=0,S1=2),1,"")</f>
        <v/>
      </c>
      <c r="AA4" s="29" t="str">
        <f t="shared" ref="AA4:AA12" si="5">IF(AND(S4=0,S1=3),1,"")</f>
        <v/>
      </c>
      <c r="AB4" s="29" t="str">
        <f t="shared" ref="AB4:AB12" si="6">IF(AND(S4=0,S1=4),1,"")</f>
        <v/>
      </c>
      <c r="AC4" s="29" t="str">
        <f t="shared" ref="AC4:AC12" si="7">IF(AND(S4=0,S1=5),1,"")</f>
        <v/>
      </c>
      <c r="AD4" s="29" t="str">
        <f t="shared" ref="AD4:AD12" si="8">IF(AND(S4=0,S1=6),1,"")</f>
        <v/>
      </c>
      <c r="AE4" s="29" t="str">
        <f t="shared" ref="AE4:AE12" si="9">IF(AND(S4=0,S1=7),1,"")</f>
        <v/>
      </c>
      <c r="AF4" s="29" t="str">
        <f t="shared" ref="AF4:AF12" si="10">IF(AND(S4=0,S1=8),1,"")</f>
        <v/>
      </c>
      <c r="AG4" s="29" t="str">
        <f t="shared" ref="AG4:AG12" si="11">IF(AND(S4=0,S1=9),1,"")</f>
        <v/>
      </c>
      <c r="AH4" s="29" t="str">
        <f t="shared" ref="AH4:AH12" si="12">IF(AND(S4=0,S1=10),1,"")</f>
        <v/>
      </c>
      <c r="AI4" s="29" t="str">
        <f t="shared" ref="AI4:AI12" si="13">IF(AND(S4=0,S1=11),1,"")</f>
        <v/>
      </c>
      <c r="AJ4" s="29" t="str">
        <f t="shared" ref="AJ4:AJ12" si="14">IF(AND(S4=0,S1=12),1,"")</f>
        <v/>
      </c>
      <c r="AK4" s="29" t="str">
        <f t="shared" ref="AK4:AK12" si="15">IF(AND(S4=0,S1=13),1,"")</f>
        <v/>
      </c>
      <c r="AL4" s="29" t="str">
        <f t="shared" ref="AL4:AL12" si="16">IF(AND(S4=0,S1=14),1,"")</f>
        <v/>
      </c>
      <c r="AM4" s="29" t="str">
        <f t="shared" ref="AM4:AM12" si="17">IF(AND(S4=0,S1&gt;14),1,"")</f>
        <v/>
      </c>
    </row>
    <row r="5" spans="1:39">
      <c r="B5" s="16">
        <v>8</v>
      </c>
      <c r="C5" s="16">
        <f>IF(B5="","",VLOOKUP(B5,Tabelle2!$A$2:$B$38,2,0))</f>
        <v>2</v>
      </c>
      <c r="D5" s="6"/>
      <c r="E5" s="6"/>
      <c r="F5" s="6"/>
      <c r="G5" s="6"/>
      <c r="H5" s="6"/>
      <c r="I5" s="9"/>
      <c r="J5" s="9"/>
      <c r="K5" s="6"/>
      <c r="L5" s="6"/>
      <c r="M5" s="6"/>
      <c r="N5" s="3">
        <f t="shared" ref="N5:N10" si="18">IF(OR(C5=2,C5=4,C5=6),1,0)</f>
        <v>1</v>
      </c>
      <c r="O5" s="3">
        <f t="shared" ref="O5:O68" si="19">IF(OR(C5=1,C5=3,C5=5),1,0)</f>
        <v>0</v>
      </c>
      <c r="P5" s="3">
        <f t="shared" ref="P5:P68" si="20">IF(OR(C5=2,C5=4,C5=6),1,0)</f>
        <v>1</v>
      </c>
      <c r="Q5" s="3">
        <f t="shared" ref="Q5:Q68" si="21">IF(OR(C5=1,C5=3,C5=5),1,0)</f>
        <v>0</v>
      </c>
      <c r="Y5" s="29" t="str">
        <f t="shared" ref="Y5:Y68" si="22">IF(AND(S5=0,S2=1),1,"")</f>
        <v/>
      </c>
      <c r="Z5" s="29" t="str">
        <f t="shared" si="4"/>
        <v/>
      </c>
      <c r="AA5" s="29" t="str">
        <f t="shared" si="5"/>
        <v/>
      </c>
      <c r="AB5" s="29" t="str">
        <f t="shared" si="6"/>
        <v/>
      </c>
      <c r="AC5" s="29" t="str">
        <f t="shared" si="7"/>
        <v/>
      </c>
      <c r="AD5" s="29" t="str">
        <f t="shared" si="8"/>
        <v/>
      </c>
      <c r="AE5" s="29" t="str">
        <f t="shared" si="9"/>
        <v/>
      </c>
      <c r="AF5" s="29" t="str">
        <f t="shared" si="10"/>
        <v/>
      </c>
      <c r="AG5" s="29" t="str">
        <f t="shared" si="11"/>
        <v/>
      </c>
      <c r="AH5" s="29" t="str">
        <f t="shared" si="12"/>
        <v/>
      </c>
      <c r="AI5" s="29" t="str">
        <f t="shared" si="13"/>
        <v/>
      </c>
      <c r="AJ5" s="29" t="str">
        <f t="shared" si="14"/>
        <v/>
      </c>
      <c r="AK5" s="29" t="str">
        <f t="shared" si="15"/>
        <v/>
      </c>
      <c r="AL5" s="29" t="str">
        <f t="shared" si="16"/>
        <v/>
      </c>
      <c r="AM5" s="29" t="str">
        <f t="shared" si="17"/>
        <v/>
      </c>
    </row>
    <row r="6" spans="1:39">
      <c r="B6" s="15">
        <v>2</v>
      </c>
      <c r="C6" s="15">
        <f>IF(B6="","",VLOOKUP(B6,Tabelle2!$A$2:$B$38,2,0))</f>
        <v>1</v>
      </c>
      <c r="D6" s="26" t="str">
        <f t="shared" ref="D6:D69" si="23">IF(B6="","",IF(OR(B5=0,B6=0),"No Bet",IF(N7=1,"Bet 1,3,5",IF(O7=1,"Bet 2,4,6",IF(P7=1,"Bet 1,3,5",IF(Q7=1,"Bet 2,4,6"))))))</f>
        <v>Bet 1,3,5</v>
      </c>
      <c r="E6" s="8"/>
      <c r="F6" s="8"/>
      <c r="G6" s="8"/>
      <c r="H6" s="8"/>
      <c r="I6" s="17"/>
      <c r="J6" s="17"/>
      <c r="K6" s="7">
        <f>IF(B6="","",IF(N7=1,"1",IF(O7=1,2,IF(P7=1,1,IF(Q7=1,2)))))</f>
        <v>1</v>
      </c>
      <c r="L6" s="7">
        <f>IF(B6="","",IF(N7=1,"3",IF(O7=1,4,IF(P7=1,3,IF(Q7=1,4)))))</f>
        <v>3</v>
      </c>
      <c r="M6" s="7">
        <f>IF(B6="","",IF(N7=1,"5",IF(O7=1,6,IF(P7=1,5,IF(Q7=1,6)))))</f>
        <v>5</v>
      </c>
      <c r="N6" s="4">
        <f t="shared" si="18"/>
        <v>0</v>
      </c>
      <c r="O6" s="4">
        <f t="shared" si="19"/>
        <v>1</v>
      </c>
      <c r="P6" s="4">
        <f t="shared" ref="P6:P69" si="24">IF(OR(C6=1,C6=3,C6=5),1,0)</f>
        <v>1</v>
      </c>
      <c r="Q6" s="4">
        <f t="shared" ref="Q6:Q69" si="25">IF(OR(C6=2,C6=4,C6=6),1,0)</f>
        <v>0</v>
      </c>
      <c r="Y6" s="29" t="str">
        <f t="shared" si="22"/>
        <v/>
      </c>
      <c r="Z6" s="29" t="str">
        <f t="shared" si="4"/>
        <v/>
      </c>
      <c r="AA6" s="29" t="str">
        <f t="shared" si="5"/>
        <v/>
      </c>
      <c r="AB6" s="29" t="str">
        <f t="shared" si="6"/>
        <v/>
      </c>
      <c r="AC6" s="29" t="str">
        <f t="shared" si="7"/>
        <v/>
      </c>
      <c r="AD6" s="29" t="str">
        <f t="shared" si="8"/>
        <v/>
      </c>
      <c r="AE6" s="29" t="str">
        <f t="shared" si="9"/>
        <v/>
      </c>
      <c r="AF6" s="29" t="str">
        <f t="shared" si="10"/>
        <v/>
      </c>
      <c r="AG6" s="29" t="str">
        <f t="shared" si="11"/>
        <v/>
      </c>
      <c r="AH6" s="29" t="str">
        <f t="shared" si="12"/>
        <v/>
      </c>
      <c r="AI6" s="29" t="str">
        <f t="shared" si="13"/>
        <v/>
      </c>
      <c r="AJ6" s="29" t="str">
        <f t="shared" si="14"/>
        <v/>
      </c>
      <c r="AK6" s="29" t="str">
        <f t="shared" si="15"/>
        <v/>
      </c>
      <c r="AL6" s="29" t="str">
        <f t="shared" si="16"/>
        <v/>
      </c>
      <c r="AM6" s="29" t="str">
        <f t="shared" si="17"/>
        <v/>
      </c>
    </row>
    <row r="7" spans="1:39" ht="15.75" thickBot="1">
      <c r="B7" s="22">
        <v>31</v>
      </c>
      <c r="C7" s="22">
        <f>IF(B7="","",VLOOKUP(B7,Tabelle2!$A$2:$B$38,2,0))</f>
        <v>6</v>
      </c>
      <c r="D7" s="23" t="str">
        <f t="shared" ref="D7" si="26">IF(B7="","",IF(OR(B5=0,B6=0),"NB",IF(COUNTIF(K6:M6,C7)=1,"W","L")))</f>
        <v>L</v>
      </c>
      <c r="E7" s="22">
        <f>IF(D7="NB",0,IF(D7="L",-3,IF(D7="W",3,"")))</f>
        <v>-3</v>
      </c>
      <c r="F7" s="22">
        <v>1</v>
      </c>
      <c r="G7" s="22">
        <f>IF(B7="","",E7*F7)</f>
        <v>-3</v>
      </c>
      <c r="H7" s="22">
        <f>IF(B7="","",SUM($G$4:G7))</f>
        <v>-6</v>
      </c>
      <c r="I7" s="20"/>
      <c r="J7" s="20"/>
      <c r="K7" s="21"/>
      <c r="L7" s="21"/>
      <c r="M7" s="21"/>
      <c r="N7" s="5">
        <f t="shared" ref="N7:O7" si="27">IF(N5+N6=2,1,0)</f>
        <v>0</v>
      </c>
      <c r="O7" s="5">
        <f t="shared" si="27"/>
        <v>0</v>
      </c>
      <c r="P7" s="5">
        <f t="shared" ref="P7" si="28">IF(P5+P6=2,1,0)</f>
        <v>1</v>
      </c>
      <c r="Q7" s="5">
        <f t="shared" ref="Q7" si="29">IF(Q5+Q6=2,1,0)</f>
        <v>0</v>
      </c>
      <c r="S7" s="31">
        <f t="shared" ref="S7" si="30">IF(B7="","",IF(D7="NB",S4,IF(D7="L",S4+1,IF(D7="W",0))))</f>
        <v>2</v>
      </c>
      <c r="U7" s="37" t="s">
        <v>17</v>
      </c>
      <c r="V7" s="37" t="s">
        <v>11</v>
      </c>
      <c r="Y7" s="29" t="str">
        <f t="shared" si="22"/>
        <v/>
      </c>
      <c r="Z7" s="29" t="str">
        <f t="shared" si="4"/>
        <v/>
      </c>
      <c r="AA7" s="29" t="str">
        <f t="shared" si="5"/>
        <v/>
      </c>
      <c r="AB7" s="29" t="str">
        <f t="shared" si="6"/>
        <v/>
      </c>
      <c r="AC7" s="29" t="str">
        <f t="shared" si="7"/>
        <v/>
      </c>
      <c r="AD7" s="29" t="str">
        <f t="shared" si="8"/>
        <v/>
      </c>
      <c r="AE7" s="29" t="str">
        <f t="shared" si="9"/>
        <v/>
      </c>
      <c r="AF7" s="29" t="str">
        <f t="shared" si="10"/>
        <v/>
      </c>
      <c r="AG7" s="29" t="str">
        <f t="shared" si="11"/>
        <v/>
      </c>
      <c r="AH7" s="29" t="str">
        <f t="shared" si="12"/>
        <v/>
      </c>
      <c r="AI7" s="29" t="str">
        <f t="shared" si="13"/>
        <v/>
      </c>
      <c r="AJ7" s="29" t="str">
        <f t="shared" si="14"/>
        <v/>
      </c>
      <c r="AK7" s="29" t="str">
        <f t="shared" si="15"/>
        <v/>
      </c>
      <c r="AL7" s="29" t="str">
        <f t="shared" si="16"/>
        <v/>
      </c>
      <c r="AM7" s="29" t="str">
        <f t="shared" si="17"/>
        <v/>
      </c>
    </row>
    <row r="8" spans="1:39">
      <c r="B8" s="14">
        <v>15</v>
      </c>
      <c r="C8" s="14">
        <f>IF(B8="","",VLOOKUP(B8,Tabelle2!$A$2:$B$38,2,0))</f>
        <v>3</v>
      </c>
      <c r="D8" s="6"/>
      <c r="E8" s="10"/>
      <c r="F8" s="6"/>
      <c r="G8" s="6"/>
      <c r="H8" s="6"/>
      <c r="I8" s="9"/>
      <c r="J8" s="9"/>
      <c r="K8" s="6"/>
      <c r="L8" s="6"/>
      <c r="M8" s="6"/>
      <c r="N8" s="3">
        <f t="shared" ref="N8:N10" si="31">IF(OR(C8=2,C8=4,C8=6),1,0)</f>
        <v>0</v>
      </c>
      <c r="O8" s="3">
        <f t="shared" ref="O8:O71" si="32">IF(OR(C8=1,C8=3,C8=5),1,0)</f>
        <v>1</v>
      </c>
      <c r="P8" s="3">
        <f t="shared" ref="P8:P71" si="33">IF(OR(C8=2,C8=4,C8=6),1,0)</f>
        <v>0</v>
      </c>
      <c r="Q8" s="3">
        <f t="shared" ref="Q8:Q71" si="34">IF(OR(C8=1,C8=3,C8=5),1,0)</f>
        <v>1</v>
      </c>
      <c r="U8" s="34">
        <v>1</v>
      </c>
      <c r="V8" s="34">
        <f>IF(COUNTIF(Y3:Y736,1)=0,"",COUNTIF(Y3:Y736,1))</f>
        <v>19</v>
      </c>
      <c r="Y8" s="29" t="str">
        <f t="shared" si="22"/>
        <v/>
      </c>
      <c r="Z8" s="29" t="str">
        <f t="shared" si="4"/>
        <v/>
      </c>
      <c r="AA8" s="29" t="str">
        <f t="shared" si="5"/>
        <v/>
      </c>
      <c r="AB8" s="29" t="str">
        <f t="shared" si="6"/>
        <v/>
      </c>
      <c r="AC8" s="29" t="str">
        <f t="shared" si="7"/>
        <v/>
      </c>
      <c r="AD8" s="29" t="str">
        <f t="shared" si="8"/>
        <v/>
      </c>
      <c r="AE8" s="29" t="str">
        <f t="shared" si="9"/>
        <v/>
      </c>
      <c r="AF8" s="29" t="str">
        <f t="shared" si="10"/>
        <v/>
      </c>
      <c r="AG8" s="29" t="str">
        <f t="shared" si="11"/>
        <v/>
      </c>
      <c r="AH8" s="29" t="str">
        <f t="shared" si="12"/>
        <v/>
      </c>
      <c r="AI8" s="29" t="str">
        <f t="shared" si="13"/>
        <v/>
      </c>
      <c r="AJ8" s="29" t="str">
        <f t="shared" si="14"/>
        <v/>
      </c>
      <c r="AK8" s="29" t="str">
        <f t="shared" si="15"/>
        <v/>
      </c>
      <c r="AL8" s="29" t="str">
        <f t="shared" si="16"/>
        <v/>
      </c>
      <c r="AM8" s="29" t="str">
        <f t="shared" si="17"/>
        <v/>
      </c>
    </row>
    <row r="9" spans="1:39">
      <c r="B9" s="13">
        <v>2</v>
      </c>
      <c r="C9" s="13">
        <f>IF(B9="","",VLOOKUP(B9,Tabelle2!$A$2:$B$38,2,0))</f>
        <v>1</v>
      </c>
      <c r="D9" s="25" t="str">
        <f t="shared" ref="D9:D72" si="35">IF(B9="","",IF(OR(B8=0,B9=0),"No Bet",IF(N10=1,"Bet 1,3,5",IF(O10=1,"Bet 2,4,6",IF(P10=1,"Bet 1,3,5",IF(Q10=1,"Bet 2,4,6"))))))</f>
        <v>Bet 2,4,6</v>
      </c>
      <c r="E9" s="8"/>
      <c r="F9" s="8"/>
      <c r="G9" s="8"/>
      <c r="H9" s="8"/>
      <c r="I9" s="12"/>
      <c r="J9" s="12"/>
      <c r="K9" s="7">
        <f>IF(B9="","",IF(N10=1,"1",IF(O10=1,2,IF(P10=1,1,IF(Q10=1,2)))))</f>
        <v>2</v>
      </c>
      <c r="L9" s="7">
        <f>IF(B9="","",IF(N10=1,"3",IF(O10=1,4,IF(P10=1,3,IF(Q10=1,4)))))</f>
        <v>4</v>
      </c>
      <c r="M9" s="7">
        <f>IF(B9="","",IF(N10=1,"5",IF(O10=1,6,IF(P10=1,5,IF(Q10=1,6)))))</f>
        <v>6</v>
      </c>
      <c r="N9" s="4">
        <f t="shared" si="31"/>
        <v>0</v>
      </c>
      <c r="O9" s="4">
        <f t="shared" si="32"/>
        <v>1</v>
      </c>
      <c r="P9" s="4">
        <f t="shared" ref="P9:P72" si="36">IF(OR(C9=1,C9=3,C9=5),1,0)</f>
        <v>1</v>
      </c>
      <c r="Q9" s="4">
        <f t="shared" ref="Q9:Q72" si="37">IF(OR(C9=2,C9=4,C9=6),1,0)</f>
        <v>0</v>
      </c>
      <c r="U9" s="35">
        <v>2</v>
      </c>
      <c r="V9" s="35">
        <f>IF(COUNTIF($Z3:Z736,1)=0,"",COUNTIF($Z3:Z736,1))</f>
        <v>12</v>
      </c>
      <c r="Y9" s="29" t="str">
        <f t="shared" si="22"/>
        <v/>
      </c>
      <c r="Z9" s="29" t="str">
        <f t="shared" si="4"/>
        <v/>
      </c>
      <c r="AA9" s="29" t="str">
        <f t="shared" si="5"/>
        <v/>
      </c>
      <c r="AB9" s="29" t="str">
        <f t="shared" si="6"/>
        <v/>
      </c>
      <c r="AC9" s="29" t="str">
        <f t="shared" si="7"/>
        <v/>
      </c>
      <c r="AD9" s="29" t="str">
        <f t="shared" si="8"/>
        <v/>
      </c>
      <c r="AE9" s="29" t="str">
        <f t="shared" si="9"/>
        <v/>
      </c>
      <c r="AF9" s="29" t="str">
        <f t="shared" si="10"/>
        <v/>
      </c>
      <c r="AG9" s="29" t="str">
        <f t="shared" si="11"/>
        <v/>
      </c>
      <c r="AH9" s="29" t="str">
        <f t="shared" si="12"/>
        <v/>
      </c>
      <c r="AI9" s="29" t="str">
        <f t="shared" si="13"/>
        <v/>
      </c>
      <c r="AJ9" s="29" t="str">
        <f t="shared" si="14"/>
        <v/>
      </c>
      <c r="AK9" s="29" t="str">
        <f t="shared" si="15"/>
        <v/>
      </c>
      <c r="AL9" s="29" t="str">
        <f t="shared" si="16"/>
        <v/>
      </c>
      <c r="AM9" s="29" t="str">
        <f t="shared" si="17"/>
        <v/>
      </c>
    </row>
    <row r="10" spans="1:39" ht="15.75" thickBot="1">
      <c r="B10" s="18">
        <v>14</v>
      </c>
      <c r="C10" s="18">
        <f>IF(B10="","",VLOOKUP(B10,Tabelle2!$A$2:$B$38,2,0))</f>
        <v>3</v>
      </c>
      <c r="D10" s="19" t="str">
        <f t="shared" ref="D10" si="38">IF(B10="","",IF(OR(B8=0,B9=0),"NB",IF(COUNTIF(K9:M9,C10)=1,"W","L")))</f>
        <v>L</v>
      </c>
      <c r="E10" s="18">
        <f t="shared" ref="E10" si="39">IF(D10="NB","0",IF(D10="L",-3,IF(D10="W",3,"")))</f>
        <v>-3</v>
      </c>
      <c r="F10" s="18">
        <v>1</v>
      </c>
      <c r="G10" s="18">
        <f>IF(B10="","",E10*F10)</f>
        <v>-3</v>
      </c>
      <c r="H10" s="18">
        <f>IF(B10="","",SUM($G$4:G10))</f>
        <v>-9</v>
      </c>
      <c r="I10" s="20"/>
      <c r="J10" s="20"/>
      <c r="K10" s="21"/>
      <c r="L10" s="21"/>
      <c r="M10" s="24"/>
      <c r="N10" s="5">
        <f t="shared" ref="N10:O10" si="40">IF(N8+N9=2,1,0)</f>
        <v>0</v>
      </c>
      <c r="O10" s="5">
        <f t="shared" si="40"/>
        <v>1</v>
      </c>
      <c r="P10" s="5">
        <f t="shared" ref="P10" si="41">IF(P8+P9=2,1,0)</f>
        <v>0</v>
      </c>
      <c r="Q10" s="5">
        <f t="shared" ref="Q10" si="42">IF(Q8+Q9=2,1,0)</f>
        <v>0</v>
      </c>
      <c r="S10" s="31">
        <f t="shared" ref="S10" si="43">IF(B10="","",IF(D10="NB",S7,IF(D10="L",S7+1,IF(D10="W",0))))</f>
        <v>3</v>
      </c>
      <c r="U10" s="34">
        <v>3</v>
      </c>
      <c r="V10" s="34">
        <f>IF(COUNTIF(AA3:AA736,1)=0,"",COUNTIF(AA3:AA736,1))</f>
        <v>9</v>
      </c>
      <c r="Y10" s="29" t="str">
        <f t="shared" si="22"/>
        <v/>
      </c>
      <c r="Z10" s="29" t="str">
        <f t="shared" si="4"/>
        <v/>
      </c>
      <c r="AA10" s="29" t="str">
        <f t="shared" si="5"/>
        <v/>
      </c>
      <c r="AB10" s="29" t="str">
        <f t="shared" si="6"/>
        <v/>
      </c>
      <c r="AC10" s="29" t="str">
        <f t="shared" si="7"/>
        <v/>
      </c>
      <c r="AD10" s="29" t="str">
        <f t="shared" si="8"/>
        <v/>
      </c>
      <c r="AE10" s="29" t="str">
        <f t="shared" si="9"/>
        <v/>
      </c>
      <c r="AF10" s="29" t="str">
        <f t="shared" si="10"/>
        <v/>
      </c>
      <c r="AG10" s="29" t="str">
        <f t="shared" si="11"/>
        <v/>
      </c>
      <c r="AH10" s="29" t="str">
        <f t="shared" si="12"/>
        <v/>
      </c>
      <c r="AI10" s="29" t="str">
        <f t="shared" si="13"/>
        <v/>
      </c>
      <c r="AJ10" s="29" t="str">
        <f t="shared" si="14"/>
        <v/>
      </c>
      <c r="AK10" s="29" t="str">
        <f t="shared" si="15"/>
        <v/>
      </c>
      <c r="AL10" s="29" t="str">
        <f t="shared" si="16"/>
        <v/>
      </c>
      <c r="AM10" s="29" t="str">
        <f t="shared" si="17"/>
        <v/>
      </c>
    </row>
    <row r="11" spans="1:39">
      <c r="B11" s="16">
        <v>23</v>
      </c>
      <c r="C11" s="16">
        <f>IF(B11="","",VLOOKUP(B11,Tabelle2!$A$2:$B$38,2,0))</f>
        <v>4</v>
      </c>
      <c r="D11" s="6"/>
      <c r="E11" s="6"/>
      <c r="F11" s="6"/>
      <c r="G11" s="6"/>
      <c r="H11" s="6"/>
      <c r="I11" s="9"/>
      <c r="J11" s="9"/>
      <c r="K11" s="6"/>
      <c r="L11" s="6"/>
      <c r="M11" s="6"/>
      <c r="N11" s="3">
        <f t="shared" ref="N11:N74" si="44">IF(OR(C11=2,C11=4,C11=6),1,0)</f>
        <v>1</v>
      </c>
      <c r="O11" s="3">
        <f t="shared" ref="O11:O74" si="45">IF(OR(C11=1,C11=3,C11=5),1,0)</f>
        <v>0</v>
      </c>
      <c r="P11" s="3">
        <f t="shared" ref="P11:P74" si="46">IF(OR(C11=2,C11=4,C11=6),1,0)</f>
        <v>1</v>
      </c>
      <c r="Q11" s="3">
        <f t="shared" ref="Q11:Q74" si="47">IF(OR(C11=1,C11=3,C11=5),1,0)</f>
        <v>0</v>
      </c>
      <c r="U11" s="35">
        <v>4</v>
      </c>
      <c r="V11" s="35">
        <f>IF(COUNTIF(AB3:AB736,1)=0,"",COUNTIF(AB3:AB736,1))</f>
        <v>4</v>
      </c>
      <c r="Y11" s="29" t="str">
        <f t="shared" si="22"/>
        <v/>
      </c>
      <c r="Z11" s="29" t="str">
        <f t="shared" si="4"/>
        <v/>
      </c>
      <c r="AA11" s="29" t="str">
        <f t="shared" si="5"/>
        <v/>
      </c>
      <c r="AB11" s="29" t="str">
        <f t="shared" si="6"/>
        <v/>
      </c>
      <c r="AC11" s="29" t="str">
        <f t="shared" si="7"/>
        <v/>
      </c>
      <c r="AD11" s="29" t="str">
        <f t="shared" si="8"/>
        <v/>
      </c>
      <c r="AE11" s="29" t="str">
        <f t="shared" si="9"/>
        <v/>
      </c>
      <c r="AF11" s="29" t="str">
        <f t="shared" si="10"/>
        <v/>
      </c>
      <c r="AG11" s="29" t="str">
        <f t="shared" si="11"/>
        <v/>
      </c>
      <c r="AH11" s="29" t="str">
        <f t="shared" si="12"/>
        <v/>
      </c>
      <c r="AI11" s="29" t="str">
        <f t="shared" si="13"/>
        <v/>
      </c>
      <c r="AJ11" s="29" t="str">
        <f t="shared" si="14"/>
        <v/>
      </c>
      <c r="AK11" s="29" t="str">
        <f t="shared" si="15"/>
        <v/>
      </c>
      <c r="AL11" s="29" t="str">
        <f t="shared" si="16"/>
        <v/>
      </c>
      <c r="AM11" s="29" t="str">
        <f t="shared" si="17"/>
        <v/>
      </c>
    </row>
    <row r="12" spans="1:39">
      <c r="B12" s="15">
        <v>15</v>
      </c>
      <c r="C12" s="15">
        <f>IF(B12="","",VLOOKUP(B12,Tabelle2!$A$2:$B$38,2,0))</f>
        <v>3</v>
      </c>
      <c r="D12" s="26" t="str">
        <f t="shared" ref="D12:D75" si="48">IF(B12="","",IF(OR(B11=0,B12=0),"No Bet",IF(N13=1,"Bet 1,3,5",IF(O13=1,"Bet 2,4,6",IF(P13=1,"Bet 1,3,5",IF(Q13=1,"Bet 2,4,6"))))))</f>
        <v>Bet 1,3,5</v>
      </c>
      <c r="E12" s="8"/>
      <c r="F12" s="8"/>
      <c r="G12" s="8"/>
      <c r="H12" s="8"/>
      <c r="I12" s="17"/>
      <c r="J12" s="17"/>
      <c r="K12" s="7">
        <f t="shared" ref="K12:K75" si="49">IF(B12="","",IF(N13=1,"1",IF(O13=1,2,IF(P13=1,1,IF(Q13=1,2)))))</f>
        <v>1</v>
      </c>
      <c r="L12" s="7">
        <f t="shared" ref="L12:L75" si="50">IF(B12="","",IF(N13=1,"3",IF(O13=1,4,IF(P13=1,3,IF(Q13=1,4)))))</f>
        <v>3</v>
      </c>
      <c r="M12" s="7">
        <f t="shared" ref="M12:M75" si="51">IF(B12="","",IF(N13=1,"5",IF(O13=1,6,IF(P13=1,5,IF(Q13=1,6)))))</f>
        <v>5</v>
      </c>
      <c r="N12" s="4">
        <f t="shared" si="44"/>
        <v>0</v>
      </c>
      <c r="O12" s="4">
        <f t="shared" si="45"/>
        <v>1</v>
      </c>
      <c r="P12" s="4">
        <f t="shared" ref="P12:P75" si="52">IF(OR(C12=1,C12=3,C12=5),1,0)</f>
        <v>1</v>
      </c>
      <c r="Q12" s="4">
        <f t="shared" ref="Q12:Q75" si="53">IF(OR(C12=2,C12=4,C12=6),1,0)</f>
        <v>0</v>
      </c>
      <c r="U12" s="34">
        <v>5</v>
      </c>
      <c r="V12" s="34">
        <f>IF(COUNTIF($AC3:AC736,1)=0,"",COUNTIF($AC3:AC736,1))</f>
        <v>5</v>
      </c>
      <c r="Y12" s="29" t="str">
        <f t="shared" si="22"/>
        <v/>
      </c>
      <c r="Z12" s="29" t="str">
        <f t="shared" si="4"/>
        <v/>
      </c>
      <c r="AA12" s="29" t="str">
        <f t="shared" si="5"/>
        <v/>
      </c>
      <c r="AB12" s="29" t="str">
        <f t="shared" si="6"/>
        <v/>
      </c>
      <c r="AC12" s="29" t="str">
        <f t="shared" si="7"/>
        <v/>
      </c>
      <c r="AD12" s="29" t="str">
        <f t="shared" si="8"/>
        <v/>
      </c>
      <c r="AE12" s="29" t="str">
        <f t="shared" si="9"/>
        <v/>
      </c>
      <c r="AF12" s="29" t="str">
        <f t="shared" si="10"/>
        <v/>
      </c>
      <c r="AG12" s="29" t="str">
        <f t="shared" si="11"/>
        <v/>
      </c>
      <c r="AH12" s="29" t="str">
        <f t="shared" si="12"/>
        <v/>
      </c>
      <c r="AI12" s="29" t="str">
        <f t="shared" si="13"/>
        <v/>
      </c>
      <c r="AJ12" s="29" t="str">
        <f t="shared" si="14"/>
        <v/>
      </c>
      <c r="AK12" s="29" t="str">
        <f t="shared" si="15"/>
        <v/>
      </c>
      <c r="AL12" s="29" t="str">
        <f t="shared" si="16"/>
        <v/>
      </c>
      <c r="AM12" s="29" t="str">
        <f t="shared" si="17"/>
        <v/>
      </c>
    </row>
    <row r="13" spans="1:39" ht="15.75" thickBot="1">
      <c r="B13" s="22">
        <v>29</v>
      </c>
      <c r="C13" s="22">
        <f>IF(B13="","",VLOOKUP(B13,Tabelle2!$A$2:$B$38,2,0))</f>
        <v>5</v>
      </c>
      <c r="D13" s="23" t="str">
        <f t="shared" ref="D13" si="54">IF(B13="","",IF(OR(B11=0,B12=0),"NB",IF(COUNTIF(K12:M12,C13)=1,"W","L")))</f>
        <v>W</v>
      </c>
      <c r="E13" s="22">
        <f t="shared" ref="E13" si="55">IF(D13="NB",0,IF(D13="L",-3,IF(D13="W",3,"")))</f>
        <v>3</v>
      </c>
      <c r="F13" s="22">
        <v>1</v>
      </c>
      <c r="G13" s="22">
        <f t="shared" ref="G13" si="56">IF(B13="","",E13*F13)</f>
        <v>3</v>
      </c>
      <c r="H13" s="22">
        <f>IF(B13="","",SUM($G$4:G13))</f>
        <v>-6</v>
      </c>
      <c r="I13" s="20"/>
      <c r="J13" s="20"/>
      <c r="K13" s="21"/>
      <c r="L13" s="21"/>
      <c r="M13" s="21"/>
      <c r="N13" s="5">
        <f t="shared" ref="N13:O13" si="57">IF(N11+N12=2,1,0)</f>
        <v>0</v>
      </c>
      <c r="O13" s="5">
        <f t="shared" si="57"/>
        <v>0</v>
      </c>
      <c r="P13" s="5">
        <f t="shared" ref="P13" si="58">IF(P11+P12=2,1,0)</f>
        <v>1</v>
      </c>
      <c r="Q13" s="5">
        <f t="shared" ref="Q13" si="59">IF(Q11+Q12=2,1,0)</f>
        <v>0</v>
      </c>
      <c r="S13" s="31">
        <f t="shared" ref="S13" si="60">IF(B13="","",IF(D13="NB",S10,IF(D13="L",S10+1,IF(D13="W",0))))</f>
        <v>0</v>
      </c>
      <c r="U13" s="35">
        <v>6</v>
      </c>
      <c r="V13" s="35">
        <f>IF(COUNTIF(AD3:AD736,1)=0,"",COUNTIF(AD3:AD736,1))</f>
        <v>2</v>
      </c>
      <c r="Y13" s="29" t="str">
        <f t="shared" si="22"/>
        <v/>
      </c>
      <c r="Z13" s="29" t="str">
        <f>IF(AND(S13=0,S10=2),1,"")</f>
        <v/>
      </c>
      <c r="AA13" s="29">
        <f>IF(AND(S13=0,S10=3),1,"")</f>
        <v>1</v>
      </c>
      <c r="AB13" s="29" t="str">
        <f>IF(AND(S13=0,S10=4),1,"")</f>
        <v/>
      </c>
      <c r="AC13" s="29" t="str">
        <f>IF(AND(S13=0,S10=5),1,"")</f>
        <v/>
      </c>
      <c r="AD13" s="29" t="str">
        <f>IF(AND(S13=0,S10=6),1,"")</f>
        <v/>
      </c>
      <c r="AE13" s="29" t="str">
        <f>IF(AND(S13=0,S10=7),1,"")</f>
        <v/>
      </c>
      <c r="AF13" s="29" t="str">
        <f>IF(AND(S13=0,S10=8),1,"")</f>
        <v/>
      </c>
      <c r="AG13" s="29" t="str">
        <f>IF(AND(S13=0,S10=9),1,"")</f>
        <v/>
      </c>
      <c r="AH13" s="29" t="str">
        <f>IF(AND(S13=0,S10=10),1,"")</f>
        <v/>
      </c>
      <c r="AI13" s="29" t="str">
        <f>IF(AND(S13=0,S10=11),1,"")</f>
        <v/>
      </c>
      <c r="AJ13" s="29" t="str">
        <f>IF(AND(S13=0,S10=12),1,"")</f>
        <v/>
      </c>
      <c r="AK13" s="29" t="str">
        <f>IF(AND(S13=0,S10=13),1,"")</f>
        <v/>
      </c>
      <c r="AL13" s="29" t="str">
        <f>IF(AND(S13=0,S10=14),1,"")</f>
        <v/>
      </c>
      <c r="AM13" s="29" t="str">
        <f>IF(AND(S13=0,S10&gt;14),1,"")</f>
        <v/>
      </c>
    </row>
    <row r="14" spans="1:39">
      <c r="B14" s="14">
        <v>36</v>
      </c>
      <c r="C14" s="14">
        <f>IF(B14="","",VLOOKUP(B14,Tabelle2!$A$2:$B$38,2,0))</f>
        <v>6</v>
      </c>
      <c r="D14" s="6"/>
      <c r="E14" s="10"/>
      <c r="F14" s="6"/>
      <c r="G14" s="6"/>
      <c r="H14" s="6"/>
      <c r="I14" s="9"/>
      <c r="J14" s="9"/>
      <c r="K14" s="6"/>
      <c r="L14" s="6"/>
      <c r="M14" s="6"/>
      <c r="N14" s="3">
        <f t="shared" ref="N14:N77" si="61">IF(OR(C14=2,C14=4,C14=6),1,0)</f>
        <v>1</v>
      </c>
      <c r="O14" s="3">
        <f t="shared" ref="O14:O77" si="62">IF(OR(C14=1,C14=3,C14=5),1,0)</f>
        <v>0</v>
      </c>
      <c r="P14" s="3">
        <f t="shared" ref="P14:P77" si="63">IF(OR(C14=2,C14=4,C14=6),1,0)</f>
        <v>1</v>
      </c>
      <c r="Q14" s="3">
        <f t="shared" ref="Q14:Q77" si="64">IF(OR(C14=1,C14=3,C14=5),1,0)</f>
        <v>0</v>
      </c>
      <c r="U14" s="34">
        <v>7</v>
      </c>
      <c r="V14" s="34">
        <f>IF(COUNTIF(AE3:AE736,1)=0,"",COUNTIF(AE3:AE736,1))</f>
        <v>1</v>
      </c>
      <c r="Y14" s="29" t="str">
        <f t="shared" si="22"/>
        <v/>
      </c>
      <c r="Z14" s="29" t="str">
        <f t="shared" ref="Z14:Z77" si="65">IF(AND(S14=0,S11=2),1,"")</f>
        <v/>
      </c>
      <c r="AA14" s="29" t="str">
        <f t="shared" ref="AA14:AA77" si="66">IF(AND(S14=0,S11=3),1,"")</f>
        <v/>
      </c>
      <c r="AB14" s="29" t="str">
        <f t="shared" ref="AB14:AB77" si="67">IF(AND(S14=0,S11=4),1,"")</f>
        <v/>
      </c>
      <c r="AC14" s="29" t="str">
        <f t="shared" ref="AC14:AC77" si="68">IF(AND(S14=0,S11=5),1,"")</f>
        <v/>
      </c>
      <c r="AD14" s="29" t="str">
        <f t="shared" ref="AD14:AD77" si="69">IF(AND(S14=0,S11=6),1,"")</f>
        <v/>
      </c>
      <c r="AE14" s="29" t="str">
        <f t="shared" ref="AE14:AE77" si="70">IF(AND(S14=0,S11=7),1,"")</f>
        <v/>
      </c>
      <c r="AF14" s="29" t="str">
        <f t="shared" ref="AF14:AF77" si="71">IF(AND(S14=0,S11=8),1,"")</f>
        <v/>
      </c>
      <c r="AG14" s="29" t="str">
        <f t="shared" ref="AG14:AG77" si="72">IF(AND(S14=0,S11=9),1,"")</f>
        <v/>
      </c>
      <c r="AH14" s="29" t="str">
        <f t="shared" ref="AH14:AH77" si="73">IF(AND(S14=0,S11=10),1,"")</f>
        <v/>
      </c>
      <c r="AI14" s="29" t="str">
        <f t="shared" ref="AI14:AI77" si="74">IF(AND(S14=0,S11=11),1,"")</f>
        <v/>
      </c>
      <c r="AJ14" s="29" t="str">
        <f t="shared" ref="AJ14:AJ77" si="75">IF(AND(S14=0,S11=12),1,"")</f>
        <v/>
      </c>
      <c r="AK14" s="29" t="str">
        <f t="shared" ref="AK14:AK77" si="76">IF(AND(S14=0,S11=13),1,"")</f>
        <v/>
      </c>
      <c r="AL14" s="29" t="str">
        <f t="shared" ref="AL14:AL77" si="77">IF(AND(S14=0,S11=14),1,"")</f>
        <v/>
      </c>
      <c r="AM14" s="29" t="str">
        <f t="shared" ref="AM14:AM77" si="78">IF(AND(S14=0,S11&gt;14),1,"")</f>
        <v/>
      </c>
    </row>
    <row r="15" spans="1:39">
      <c r="B15" s="13">
        <v>28</v>
      </c>
      <c r="C15" s="13">
        <f>IF(B15="","",VLOOKUP(B15,Tabelle2!$A$2:$B$38,2,0))</f>
        <v>5</v>
      </c>
      <c r="D15" s="25" t="str">
        <f t="shared" ref="D15:D78" si="79">IF(B15="","",IF(OR(B14=0,B15=0),"No Bet",IF(N16=1,"Bet 1,3,5",IF(O16=1,"Bet 2,4,6",IF(P16=1,"Bet 1,3,5",IF(Q16=1,"Bet 2,4,6"))))))</f>
        <v>Bet 1,3,5</v>
      </c>
      <c r="E15" s="8"/>
      <c r="F15" s="8"/>
      <c r="G15" s="8"/>
      <c r="H15" s="8"/>
      <c r="I15" s="12"/>
      <c r="J15" s="12"/>
      <c r="K15" s="7">
        <f t="shared" ref="K15:K78" si="80">IF(B15="","",IF(N16=1,"1",IF(O16=1,2,IF(P16=1,1,IF(Q16=1,2)))))</f>
        <v>1</v>
      </c>
      <c r="L15" s="7">
        <f t="shared" ref="L15:L78" si="81">IF(B15="","",IF(N16=1,"3",IF(O16=1,4,IF(P16=1,3,IF(Q16=1,4)))))</f>
        <v>3</v>
      </c>
      <c r="M15" s="7">
        <f t="shared" ref="M15:M78" si="82">IF(B15="","",IF(N16=1,"5",IF(O16=1,6,IF(P16=1,5,IF(Q16=1,6)))))</f>
        <v>5</v>
      </c>
      <c r="N15" s="4">
        <f t="shared" si="61"/>
        <v>0</v>
      </c>
      <c r="O15" s="4">
        <f t="shared" si="62"/>
        <v>1</v>
      </c>
      <c r="P15" s="4">
        <f t="shared" ref="P15:P78" si="83">IF(OR(C15=1,C15=3,C15=5),1,0)</f>
        <v>1</v>
      </c>
      <c r="Q15" s="4">
        <f t="shared" ref="Q15:Q78" si="84">IF(OR(C15=2,C15=4,C15=6),1,0)</f>
        <v>0</v>
      </c>
      <c r="U15" s="35">
        <v>8</v>
      </c>
      <c r="V15" s="35" t="str">
        <f>IF(COUNTIF(AF3:AF736,1)=0,"",COUNTIF(AF3:AF736,1))</f>
        <v/>
      </c>
      <c r="Y15" s="29" t="str">
        <f t="shared" si="22"/>
        <v/>
      </c>
      <c r="Z15" s="29" t="str">
        <f t="shared" si="65"/>
        <v/>
      </c>
      <c r="AA15" s="29" t="str">
        <f t="shared" si="66"/>
        <v/>
      </c>
      <c r="AB15" s="29" t="str">
        <f t="shared" si="67"/>
        <v/>
      </c>
      <c r="AC15" s="29" t="str">
        <f t="shared" si="68"/>
        <v/>
      </c>
      <c r="AD15" s="29" t="str">
        <f t="shared" si="69"/>
        <v/>
      </c>
      <c r="AE15" s="29" t="str">
        <f t="shared" si="70"/>
        <v/>
      </c>
      <c r="AF15" s="29" t="str">
        <f t="shared" si="71"/>
        <v/>
      </c>
      <c r="AG15" s="29" t="str">
        <f t="shared" si="72"/>
        <v/>
      </c>
      <c r="AH15" s="29" t="str">
        <f t="shared" si="73"/>
        <v/>
      </c>
      <c r="AI15" s="29" t="str">
        <f t="shared" si="74"/>
        <v/>
      </c>
      <c r="AJ15" s="29" t="str">
        <f t="shared" si="75"/>
        <v/>
      </c>
      <c r="AK15" s="29" t="str">
        <f t="shared" si="76"/>
        <v/>
      </c>
      <c r="AL15" s="29" t="str">
        <f t="shared" si="77"/>
        <v/>
      </c>
      <c r="AM15" s="29" t="str">
        <f t="shared" si="78"/>
        <v/>
      </c>
    </row>
    <row r="16" spans="1:39" ht="15.75" thickBot="1">
      <c r="B16" s="18">
        <v>7</v>
      </c>
      <c r="C16" s="18">
        <f>IF(B16="","",VLOOKUP(B16,Tabelle2!$A$2:$B$38,2,0))</f>
        <v>2</v>
      </c>
      <c r="D16" s="19" t="str">
        <f t="shared" ref="D16" si="85">IF(B16="","",IF(OR(B14=0,B15=0),"NB",IF(COUNTIF(K15:M15,C16)=1,"W","L")))</f>
        <v>L</v>
      </c>
      <c r="E16" s="18">
        <f t="shared" ref="E16" si="86">IF(D16="NB","0",IF(D16="L",-3,IF(D16="W",3,"")))</f>
        <v>-3</v>
      </c>
      <c r="F16" s="18">
        <v>1</v>
      </c>
      <c r="G16" s="18">
        <f t="shared" ref="G16" si="87">IF(B16="","",E16*F16)</f>
        <v>-3</v>
      </c>
      <c r="H16" s="18">
        <f>IF(B16="","",SUM($G$4:G16))</f>
        <v>-9</v>
      </c>
      <c r="I16" s="20"/>
      <c r="J16" s="20"/>
      <c r="K16" s="21"/>
      <c r="L16" s="21"/>
      <c r="M16" s="24"/>
      <c r="N16" s="5">
        <f t="shared" ref="N16:N79" si="88">IF(N14+N15=2,1,0)</f>
        <v>0</v>
      </c>
      <c r="O16" s="5">
        <f t="shared" ref="O16" si="89">IF(O14+O15=2,1,0)</f>
        <v>0</v>
      </c>
      <c r="P16" s="5">
        <f t="shared" ref="P16" si="90">IF(P14+P15=2,1,0)</f>
        <v>1</v>
      </c>
      <c r="Q16" s="5">
        <f t="shared" ref="Q16" si="91">IF(Q14+Q15=2,1,0)</f>
        <v>0</v>
      </c>
      <c r="S16" s="31">
        <f t="shared" ref="S16" si="92">IF(B16="","",IF(D16="NB",S13,IF(D16="L",S13+1,IF(D16="W",0))))</f>
        <v>1</v>
      </c>
      <c r="U16" s="34">
        <v>9</v>
      </c>
      <c r="V16" s="34" t="str">
        <f>IF(COUNTIF(AG3:AG736,1)=0,"",COUNTIF(AG3:AG736,1))</f>
        <v/>
      </c>
      <c r="Y16" s="29" t="str">
        <f t="shared" si="22"/>
        <v/>
      </c>
      <c r="Z16" s="29" t="str">
        <f t="shared" si="65"/>
        <v/>
      </c>
      <c r="AA16" s="29" t="str">
        <f t="shared" si="66"/>
        <v/>
      </c>
      <c r="AB16" s="29" t="str">
        <f t="shared" si="67"/>
        <v/>
      </c>
      <c r="AC16" s="29" t="str">
        <f t="shared" si="68"/>
        <v/>
      </c>
      <c r="AD16" s="29" t="str">
        <f t="shared" si="69"/>
        <v/>
      </c>
      <c r="AE16" s="29" t="str">
        <f t="shared" si="70"/>
        <v/>
      </c>
      <c r="AF16" s="29" t="str">
        <f t="shared" si="71"/>
        <v/>
      </c>
      <c r="AG16" s="29" t="str">
        <f t="shared" si="72"/>
        <v/>
      </c>
      <c r="AH16" s="29" t="str">
        <f t="shared" si="73"/>
        <v/>
      </c>
      <c r="AI16" s="29" t="str">
        <f t="shared" si="74"/>
        <v/>
      </c>
      <c r="AJ16" s="29" t="str">
        <f t="shared" si="75"/>
        <v/>
      </c>
      <c r="AK16" s="29" t="str">
        <f t="shared" si="76"/>
        <v/>
      </c>
      <c r="AL16" s="29" t="str">
        <f t="shared" si="77"/>
        <v/>
      </c>
      <c r="AM16" s="29" t="str">
        <f t="shared" si="78"/>
        <v/>
      </c>
    </row>
    <row r="17" spans="2:39">
      <c r="B17" s="16">
        <v>1</v>
      </c>
      <c r="C17" s="16">
        <f>IF(B17="","",VLOOKUP(B17,Tabelle2!$A$2:$B$38,2,0))</f>
        <v>1</v>
      </c>
      <c r="D17" s="6"/>
      <c r="E17" s="6"/>
      <c r="F17" s="6"/>
      <c r="G17" s="6"/>
      <c r="H17" s="6"/>
      <c r="I17" s="9"/>
      <c r="J17" s="9"/>
      <c r="K17" s="6"/>
      <c r="L17" s="6"/>
      <c r="M17" s="6"/>
      <c r="N17" s="3">
        <f t="shared" ref="N17:N80" si="93">IF(OR(C17=2,C17=4,C17=6),1,0)</f>
        <v>0</v>
      </c>
      <c r="O17" s="3">
        <f t="shared" ref="O17:O80" si="94">IF(OR(C17=1,C17=3,C17=5),1,0)</f>
        <v>1</v>
      </c>
      <c r="P17" s="3">
        <f t="shared" ref="P17:P80" si="95">IF(OR(C17=2,C17=4,C17=6),1,0)</f>
        <v>0</v>
      </c>
      <c r="Q17" s="3">
        <f t="shared" ref="Q17:Q80" si="96">IF(OR(C17=1,C17=3,C17=5),1,0)</f>
        <v>1</v>
      </c>
      <c r="U17" s="35">
        <v>10</v>
      </c>
      <c r="V17" s="35" t="str">
        <f>IF(COUNTIF(AH3:AH736,1)=0,"",COUNTIF(AH3:AH736,1))</f>
        <v/>
      </c>
      <c r="Y17" s="29" t="str">
        <f t="shared" si="22"/>
        <v/>
      </c>
      <c r="Z17" s="29" t="str">
        <f t="shared" si="65"/>
        <v/>
      </c>
      <c r="AA17" s="29" t="str">
        <f t="shared" si="66"/>
        <v/>
      </c>
      <c r="AB17" s="29" t="str">
        <f t="shared" si="67"/>
        <v/>
      </c>
      <c r="AC17" s="29" t="str">
        <f t="shared" si="68"/>
        <v/>
      </c>
      <c r="AD17" s="29" t="str">
        <f t="shared" si="69"/>
        <v/>
      </c>
      <c r="AE17" s="29" t="str">
        <f t="shared" si="70"/>
        <v/>
      </c>
      <c r="AF17" s="29" t="str">
        <f t="shared" si="71"/>
        <v/>
      </c>
      <c r="AG17" s="29" t="str">
        <f t="shared" si="72"/>
        <v/>
      </c>
      <c r="AH17" s="29" t="str">
        <f t="shared" si="73"/>
        <v/>
      </c>
      <c r="AI17" s="29" t="str">
        <f t="shared" si="74"/>
        <v/>
      </c>
      <c r="AJ17" s="29" t="str">
        <f t="shared" si="75"/>
        <v/>
      </c>
      <c r="AK17" s="29" t="str">
        <f t="shared" si="76"/>
        <v/>
      </c>
      <c r="AL17" s="29" t="str">
        <f t="shared" si="77"/>
        <v/>
      </c>
      <c r="AM17" s="29" t="str">
        <f t="shared" si="78"/>
        <v/>
      </c>
    </row>
    <row r="18" spans="2:39">
      <c r="B18" s="15">
        <v>14</v>
      </c>
      <c r="C18" s="15">
        <f>IF(B18="","",VLOOKUP(B18,Tabelle2!$A$2:$B$38,2,0))</f>
        <v>3</v>
      </c>
      <c r="D18" s="26" t="str">
        <f t="shared" ref="D18:D81" si="97">IF(B18="","",IF(OR(B17=0,B18=0),"No Bet",IF(N19=1,"Bet 1,3,5",IF(O19=1,"Bet 2,4,6",IF(P19=1,"Bet 1,3,5",IF(Q19=1,"Bet 2,4,6"))))))</f>
        <v>Bet 2,4,6</v>
      </c>
      <c r="E18" s="8"/>
      <c r="F18" s="8"/>
      <c r="G18" s="8"/>
      <c r="H18" s="8"/>
      <c r="I18" s="17"/>
      <c r="J18" s="17"/>
      <c r="K18" s="7">
        <f t="shared" ref="K18:K81" si="98">IF(B18="","",IF(N19=1,"1",IF(O19=1,2,IF(P19=1,1,IF(Q19=1,2)))))</f>
        <v>2</v>
      </c>
      <c r="L18" s="7">
        <f t="shared" ref="L18:L81" si="99">IF(B18="","",IF(N19=1,"3",IF(O19=1,4,IF(P19=1,3,IF(Q19=1,4)))))</f>
        <v>4</v>
      </c>
      <c r="M18" s="7">
        <f t="shared" ref="M18:M81" si="100">IF(B18="","",IF(N19=1,"5",IF(O19=1,6,IF(P19=1,5,IF(Q19=1,6)))))</f>
        <v>6</v>
      </c>
      <c r="N18" s="4">
        <f t="shared" si="93"/>
        <v>0</v>
      </c>
      <c r="O18" s="4">
        <f t="shared" si="94"/>
        <v>1</v>
      </c>
      <c r="P18" s="4">
        <f t="shared" ref="P18:P81" si="101">IF(OR(C18=1,C18=3,C18=5),1,0)</f>
        <v>1</v>
      </c>
      <c r="Q18" s="4">
        <f t="shared" ref="Q18:Q81" si="102">IF(OR(C18=2,C18=4,C18=6),1,0)</f>
        <v>0</v>
      </c>
      <c r="U18" s="34">
        <v>11</v>
      </c>
      <c r="V18" s="34" t="str">
        <f>IF(COUNTIF(AI3:AI736,1)=0,"",COUNTIF(AI3:AI736,1))</f>
        <v/>
      </c>
      <c r="Y18" s="29" t="str">
        <f t="shared" si="22"/>
        <v/>
      </c>
      <c r="Z18" s="29" t="str">
        <f t="shared" si="65"/>
        <v/>
      </c>
      <c r="AA18" s="29" t="str">
        <f t="shared" si="66"/>
        <v/>
      </c>
      <c r="AB18" s="29" t="str">
        <f t="shared" si="67"/>
        <v/>
      </c>
      <c r="AC18" s="29" t="str">
        <f t="shared" si="68"/>
        <v/>
      </c>
      <c r="AD18" s="29" t="str">
        <f t="shared" si="69"/>
        <v/>
      </c>
      <c r="AE18" s="29" t="str">
        <f t="shared" si="70"/>
        <v/>
      </c>
      <c r="AF18" s="29" t="str">
        <f t="shared" si="71"/>
        <v/>
      </c>
      <c r="AG18" s="29" t="str">
        <f t="shared" si="72"/>
        <v/>
      </c>
      <c r="AH18" s="29" t="str">
        <f t="shared" si="73"/>
        <v/>
      </c>
      <c r="AI18" s="29" t="str">
        <f t="shared" si="74"/>
        <v/>
      </c>
      <c r="AJ18" s="29" t="str">
        <f t="shared" si="75"/>
        <v/>
      </c>
      <c r="AK18" s="29" t="str">
        <f t="shared" si="76"/>
        <v/>
      </c>
      <c r="AL18" s="29" t="str">
        <f t="shared" si="77"/>
        <v/>
      </c>
      <c r="AM18" s="29" t="str">
        <f t="shared" si="78"/>
        <v/>
      </c>
    </row>
    <row r="19" spans="2:39" ht="15.75" thickBot="1">
      <c r="B19" s="22">
        <v>2</v>
      </c>
      <c r="C19" s="22">
        <f>IF(B19="","",VLOOKUP(B19,Tabelle2!$A$2:$B$38,2,0))</f>
        <v>1</v>
      </c>
      <c r="D19" s="23" t="str">
        <f t="shared" ref="D19" si="103">IF(B19="","",IF(OR(B17=0,B18=0),"NB",IF(COUNTIF(K18:M18,C19)=1,"W","L")))</f>
        <v>L</v>
      </c>
      <c r="E19" s="22">
        <f t="shared" ref="E19" si="104">IF(D19="NB",0,IF(D19="L",-3,IF(D19="W",3,"")))</f>
        <v>-3</v>
      </c>
      <c r="F19" s="22">
        <v>1</v>
      </c>
      <c r="G19" s="22">
        <f t="shared" ref="G19" si="105">IF(B19="","",E19*F19)</f>
        <v>-3</v>
      </c>
      <c r="H19" s="22">
        <f>IF(B19="","",SUM($G$4:G19))</f>
        <v>-12</v>
      </c>
      <c r="I19" s="20"/>
      <c r="J19" s="20"/>
      <c r="K19" s="21"/>
      <c r="L19" s="21"/>
      <c r="M19" s="21"/>
      <c r="N19" s="5">
        <f t="shared" ref="N19:N82" si="106">IF(N17+N18=2,1,0)</f>
        <v>0</v>
      </c>
      <c r="O19" s="5">
        <f t="shared" ref="O19" si="107">IF(O17+O18=2,1,0)</f>
        <v>1</v>
      </c>
      <c r="P19" s="5">
        <f t="shared" ref="P19" si="108">IF(P17+P18=2,1,0)</f>
        <v>0</v>
      </c>
      <c r="Q19" s="5">
        <f t="shared" ref="Q19" si="109">IF(Q17+Q18=2,1,0)</f>
        <v>0</v>
      </c>
      <c r="S19" s="31">
        <f t="shared" ref="S19" si="110">IF(B19="","",IF(D19="NB",S16,IF(D19="L",S16+1,IF(D19="W",0))))</f>
        <v>2</v>
      </c>
      <c r="U19" s="35">
        <v>12</v>
      </c>
      <c r="V19" s="35" t="str">
        <f>IF(COUNTIF(AJ3:AJ736,1)=0,"",COUNTIF(AJ3:AJ736,1))</f>
        <v/>
      </c>
      <c r="Y19" s="29" t="str">
        <f t="shared" si="22"/>
        <v/>
      </c>
      <c r="Z19" s="29" t="str">
        <f t="shared" si="65"/>
        <v/>
      </c>
      <c r="AA19" s="29" t="str">
        <f t="shared" si="66"/>
        <v/>
      </c>
      <c r="AB19" s="29" t="str">
        <f t="shared" si="67"/>
        <v/>
      </c>
      <c r="AC19" s="29" t="str">
        <f t="shared" si="68"/>
        <v/>
      </c>
      <c r="AD19" s="29" t="str">
        <f t="shared" si="69"/>
        <v/>
      </c>
      <c r="AE19" s="29" t="str">
        <f t="shared" si="70"/>
        <v/>
      </c>
      <c r="AF19" s="29" t="str">
        <f t="shared" si="71"/>
        <v/>
      </c>
      <c r="AG19" s="29" t="str">
        <f t="shared" si="72"/>
        <v/>
      </c>
      <c r="AH19" s="29" t="str">
        <f t="shared" si="73"/>
        <v/>
      </c>
      <c r="AI19" s="29" t="str">
        <f t="shared" si="74"/>
        <v/>
      </c>
      <c r="AJ19" s="29" t="str">
        <f t="shared" si="75"/>
        <v/>
      </c>
      <c r="AK19" s="29" t="str">
        <f t="shared" si="76"/>
        <v/>
      </c>
      <c r="AL19" s="29" t="str">
        <f t="shared" si="77"/>
        <v/>
      </c>
      <c r="AM19" s="29" t="str">
        <f t="shared" si="78"/>
        <v/>
      </c>
    </row>
    <row r="20" spans="2:39">
      <c r="B20" s="14">
        <v>4</v>
      </c>
      <c r="C20" s="14">
        <f>IF(B20="","",VLOOKUP(B20,Tabelle2!$A$2:$B$38,2,0))</f>
        <v>1</v>
      </c>
      <c r="D20" s="6"/>
      <c r="E20" s="10"/>
      <c r="F20" s="6"/>
      <c r="G20" s="6"/>
      <c r="H20" s="6"/>
      <c r="I20" s="9"/>
      <c r="J20" s="9"/>
      <c r="K20" s="6"/>
      <c r="L20" s="6"/>
      <c r="M20" s="6"/>
      <c r="N20" s="3">
        <f t="shared" ref="N20:N83" si="111">IF(OR(C20=2,C20=4,C20=6),1,0)</f>
        <v>0</v>
      </c>
      <c r="O20" s="3">
        <f t="shared" ref="O20:O83" si="112">IF(OR(C20=1,C20=3,C20=5),1,0)</f>
        <v>1</v>
      </c>
      <c r="P20" s="3">
        <f t="shared" ref="P20:P83" si="113">IF(OR(C20=2,C20=4,C20=6),1,0)</f>
        <v>0</v>
      </c>
      <c r="Q20" s="3">
        <f t="shared" ref="Q20:Q83" si="114">IF(OR(C20=1,C20=3,C20=5),1,0)</f>
        <v>1</v>
      </c>
      <c r="U20" s="34">
        <v>13</v>
      </c>
      <c r="V20" s="34" t="str">
        <f>IF(COUNTIF(AK3:AK736,1)=0,"",COUNTIF(AK3:AK736,1))</f>
        <v/>
      </c>
      <c r="Y20" s="29" t="str">
        <f t="shared" si="22"/>
        <v/>
      </c>
      <c r="Z20" s="29" t="str">
        <f t="shared" si="65"/>
        <v/>
      </c>
      <c r="AA20" s="29" t="str">
        <f t="shared" si="66"/>
        <v/>
      </c>
      <c r="AB20" s="29" t="str">
        <f t="shared" si="67"/>
        <v/>
      </c>
      <c r="AC20" s="29" t="str">
        <f t="shared" si="68"/>
        <v/>
      </c>
      <c r="AD20" s="29" t="str">
        <f t="shared" si="69"/>
        <v/>
      </c>
      <c r="AE20" s="29" t="str">
        <f t="shared" si="70"/>
        <v/>
      </c>
      <c r="AF20" s="29" t="str">
        <f t="shared" si="71"/>
        <v/>
      </c>
      <c r="AG20" s="29" t="str">
        <f t="shared" si="72"/>
        <v/>
      </c>
      <c r="AH20" s="29" t="str">
        <f t="shared" si="73"/>
        <v/>
      </c>
      <c r="AI20" s="29" t="str">
        <f t="shared" si="74"/>
        <v/>
      </c>
      <c r="AJ20" s="29" t="str">
        <f t="shared" si="75"/>
        <v/>
      </c>
      <c r="AK20" s="29" t="str">
        <f t="shared" si="76"/>
        <v/>
      </c>
      <c r="AL20" s="29" t="str">
        <f t="shared" si="77"/>
        <v/>
      </c>
      <c r="AM20" s="29" t="str">
        <f t="shared" si="78"/>
        <v/>
      </c>
    </row>
    <row r="21" spans="2:39">
      <c r="B21" s="13">
        <v>28</v>
      </c>
      <c r="C21" s="13">
        <f>IF(B21="","",VLOOKUP(B21,Tabelle2!$A$2:$B$38,2,0))</f>
        <v>5</v>
      </c>
      <c r="D21" s="25" t="str">
        <f t="shared" ref="D21:D84" si="115">IF(B21="","",IF(OR(B20=0,B21=0),"No Bet",IF(N22=1,"Bet 1,3,5",IF(O22=1,"Bet 2,4,6",IF(P22=1,"Bet 1,3,5",IF(Q22=1,"Bet 2,4,6"))))))</f>
        <v>Bet 2,4,6</v>
      </c>
      <c r="E21" s="8"/>
      <c r="F21" s="8"/>
      <c r="G21" s="8"/>
      <c r="H21" s="8"/>
      <c r="I21" s="12"/>
      <c r="J21" s="12"/>
      <c r="K21" s="7">
        <f t="shared" ref="K21:K84" si="116">IF(B21="","",IF(N22=1,"1",IF(O22=1,2,IF(P22=1,1,IF(Q22=1,2)))))</f>
        <v>2</v>
      </c>
      <c r="L21" s="7">
        <f t="shared" ref="L21:L84" si="117">IF(B21="","",IF(N22=1,"3",IF(O22=1,4,IF(P22=1,3,IF(Q22=1,4)))))</f>
        <v>4</v>
      </c>
      <c r="M21" s="7">
        <f t="shared" ref="M21:M84" si="118">IF(B21="","",IF(N22=1,"5",IF(O22=1,6,IF(P22=1,5,IF(Q22=1,6)))))</f>
        <v>6</v>
      </c>
      <c r="N21" s="4">
        <f t="shared" si="111"/>
        <v>0</v>
      </c>
      <c r="O21" s="4">
        <f t="shared" si="112"/>
        <v>1</v>
      </c>
      <c r="P21" s="4">
        <f t="shared" ref="P21:P84" si="119">IF(OR(C21=1,C21=3,C21=5),1,0)</f>
        <v>1</v>
      </c>
      <c r="Q21" s="4">
        <f t="shared" ref="Q21:Q84" si="120">IF(OR(C21=2,C21=4,C21=6),1,0)</f>
        <v>0</v>
      </c>
      <c r="U21" s="35">
        <v>14</v>
      </c>
      <c r="V21" s="35" t="str">
        <f>IF(COUNTIF(AL3:AL736,1)=0,"",COUNTIF(AL3:AL736,1))</f>
        <v/>
      </c>
      <c r="Y21" s="29" t="str">
        <f t="shared" si="22"/>
        <v/>
      </c>
      <c r="Z21" s="29" t="str">
        <f t="shared" si="65"/>
        <v/>
      </c>
      <c r="AA21" s="29" t="str">
        <f t="shared" si="66"/>
        <v/>
      </c>
      <c r="AB21" s="29" t="str">
        <f t="shared" si="67"/>
        <v/>
      </c>
      <c r="AC21" s="29" t="str">
        <f t="shared" si="68"/>
        <v/>
      </c>
      <c r="AD21" s="29" t="str">
        <f t="shared" si="69"/>
        <v/>
      </c>
      <c r="AE21" s="29" t="str">
        <f t="shared" si="70"/>
        <v/>
      </c>
      <c r="AF21" s="29" t="str">
        <f t="shared" si="71"/>
        <v/>
      </c>
      <c r="AG21" s="29" t="str">
        <f t="shared" si="72"/>
        <v/>
      </c>
      <c r="AH21" s="29" t="str">
        <f t="shared" si="73"/>
        <v/>
      </c>
      <c r="AI21" s="29" t="str">
        <f t="shared" si="74"/>
        <v/>
      </c>
      <c r="AJ21" s="29" t="str">
        <f t="shared" si="75"/>
        <v/>
      </c>
      <c r="AK21" s="29" t="str">
        <f t="shared" si="76"/>
        <v/>
      </c>
      <c r="AL21" s="29" t="str">
        <f t="shared" si="77"/>
        <v/>
      </c>
      <c r="AM21" s="29" t="str">
        <f t="shared" si="78"/>
        <v/>
      </c>
    </row>
    <row r="22" spans="2:39" ht="15.75" thickBot="1">
      <c r="B22" s="18">
        <v>24</v>
      </c>
      <c r="C22" s="18">
        <f>IF(B22="","",VLOOKUP(B22,Tabelle2!$A$2:$B$38,2,0))</f>
        <v>4</v>
      </c>
      <c r="D22" s="19" t="str">
        <f t="shared" ref="D22" si="121">IF(B22="","",IF(OR(B20=0,B21=0),"NB",IF(COUNTIF(K21:M21,C22)=1,"W","L")))</f>
        <v>W</v>
      </c>
      <c r="E22" s="18">
        <f t="shared" ref="E22" si="122">IF(D22="NB","0",IF(D22="L",-3,IF(D22="W",3,"")))</f>
        <v>3</v>
      </c>
      <c r="F22" s="18">
        <v>1</v>
      </c>
      <c r="G22" s="18">
        <f t="shared" ref="G22" si="123">IF(B22="","",E22*F22)</f>
        <v>3</v>
      </c>
      <c r="H22" s="18">
        <f>IF(B22="","",SUM($G$4:G22))</f>
        <v>-9</v>
      </c>
      <c r="I22" s="20"/>
      <c r="J22" s="20"/>
      <c r="K22" s="21"/>
      <c r="L22" s="21"/>
      <c r="M22" s="24"/>
      <c r="N22" s="5">
        <f t="shared" ref="N22:O22" si="124">IF(N20+N21=2,1,0)</f>
        <v>0</v>
      </c>
      <c r="O22" s="5">
        <f t="shared" si="124"/>
        <v>1</v>
      </c>
      <c r="P22" s="5">
        <f t="shared" ref="P22" si="125">IF(P20+P21=2,1,0)</f>
        <v>0</v>
      </c>
      <c r="Q22" s="5">
        <f t="shared" ref="Q22" si="126">IF(Q20+Q21=2,1,0)</f>
        <v>0</v>
      </c>
      <c r="S22" s="31">
        <f t="shared" ref="S22" si="127">IF(B22="","",IF(D22="NB",S19,IF(D22="L",S19+1,IF(D22="W",0))))</f>
        <v>0</v>
      </c>
      <c r="U22" s="34" t="s">
        <v>31</v>
      </c>
      <c r="V22" s="34" t="str">
        <f>IF(COUNTIF(AM3:AM736,1)=0,"",COUNTIF(AM3:AM736,1))</f>
        <v/>
      </c>
      <c r="Y22" s="29" t="str">
        <f t="shared" si="22"/>
        <v/>
      </c>
      <c r="Z22" s="29">
        <f t="shared" si="65"/>
        <v>1</v>
      </c>
      <c r="AA22" s="29" t="str">
        <f t="shared" si="66"/>
        <v/>
      </c>
      <c r="AB22" s="29" t="str">
        <f t="shared" si="67"/>
        <v/>
      </c>
      <c r="AC22" s="29" t="str">
        <f t="shared" si="68"/>
        <v/>
      </c>
      <c r="AD22" s="29" t="str">
        <f t="shared" si="69"/>
        <v/>
      </c>
      <c r="AE22" s="29" t="str">
        <f t="shared" si="70"/>
        <v/>
      </c>
      <c r="AF22" s="29" t="str">
        <f t="shared" si="71"/>
        <v/>
      </c>
      <c r="AG22" s="29" t="str">
        <f t="shared" si="72"/>
        <v/>
      </c>
      <c r="AH22" s="29" t="str">
        <f t="shared" si="73"/>
        <v/>
      </c>
      <c r="AI22" s="29" t="str">
        <f t="shared" si="74"/>
        <v/>
      </c>
      <c r="AJ22" s="29" t="str">
        <f t="shared" si="75"/>
        <v/>
      </c>
      <c r="AK22" s="29" t="str">
        <f t="shared" si="76"/>
        <v/>
      </c>
      <c r="AL22" s="29" t="str">
        <f t="shared" si="77"/>
        <v/>
      </c>
      <c r="AM22" s="29" t="str">
        <f t="shared" si="78"/>
        <v/>
      </c>
    </row>
    <row r="23" spans="2:39">
      <c r="B23" s="16">
        <v>22</v>
      </c>
      <c r="C23" s="16">
        <f>IF(B23="","",VLOOKUP(B23,Tabelle2!$A$2:$B$38,2,0))</f>
        <v>4</v>
      </c>
      <c r="D23" s="6"/>
      <c r="E23" s="6"/>
      <c r="F23" s="6"/>
      <c r="G23" s="6"/>
      <c r="H23" s="6"/>
      <c r="I23" s="9"/>
      <c r="J23" s="9"/>
      <c r="K23" s="6"/>
      <c r="L23" s="6"/>
      <c r="M23" s="6"/>
      <c r="N23" s="3">
        <f t="shared" si="61"/>
        <v>1</v>
      </c>
      <c r="O23" s="3">
        <f t="shared" ref="O23:O86" si="128">IF(OR(C23=1,C23=3,C23=5),1,0)</f>
        <v>0</v>
      </c>
      <c r="P23" s="3">
        <f t="shared" ref="P23:P86" si="129">IF(OR(C23=2,C23=4,C23=6),1,0)</f>
        <v>1</v>
      </c>
      <c r="Q23" s="3">
        <f t="shared" ref="Q23:Q86" si="130">IF(OR(C23=1,C23=3,C23=5),1,0)</f>
        <v>0</v>
      </c>
      <c r="Y23" s="29" t="str">
        <f t="shared" si="22"/>
        <v/>
      </c>
      <c r="Z23" s="29" t="str">
        <f t="shared" si="65"/>
        <v/>
      </c>
      <c r="AA23" s="29" t="str">
        <f t="shared" si="66"/>
        <v/>
      </c>
      <c r="AB23" s="29" t="str">
        <f t="shared" si="67"/>
        <v/>
      </c>
      <c r="AC23" s="29" t="str">
        <f t="shared" si="68"/>
        <v/>
      </c>
      <c r="AD23" s="29" t="str">
        <f t="shared" si="69"/>
        <v/>
      </c>
      <c r="AE23" s="29" t="str">
        <f t="shared" si="70"/>
        <v/>
      </c>
      <c r="AF23" s="29" t="str">
        <f t="shared" si="71"/>
        <v/>
      </c>
      <c r="AG23" s="29" t="str">
        <f t="shared" si="72"/>
        <v/>
      </c>
      <c r="AH23" s="29" t="str">
        <f t="shared" si="73"/>
        <v/>
      </c>
      <c r="AI23" s="29" t="str">
        <f t="shared" si="74"/>
        <v/>
      </c>
      <c r="AJ23" s="29" t="str">
        <f t="shared" si="75"/>
        <v/>
      </c>
      <c r="AK23" s="29" t="str">
        <f t="shared" si="76"/>
        <v/>
      </c>
      <c r="AL23" s="29" t="str">
        <f t="shared" si="77"/>
        <v/>
      </c>
      <c r="AM23" s="29" t="str">
        <f t="shared" si="78"/>
        <v/>
      </c>
    </row>
    <row r="24" spans="2:39">
      <c r="B24" s="15">
        <v>8</v>
      </c>
      <c r="C24" s="15">
        <f>IF(B24="","",VLOOKUP(B24,Tabelle2!$A$2:$B$38,2,0))</f>
        <v>2</v>
      </c>
      <c r="D24" s="26" t="str">
        <f t="shared" ref="D24:D87" si="131">IF(B24="","",IF(OR(B23=0,B24=0),"No Bet",IF(N25=1,"Bet 1,3,5",IF(O25=1,"Bet 2,4,6",IF(P25=1,"Bet 1,3,5",IF(Q25=1,"Bet 2,4,6"))))))</f>
        <v>Bet 1,3,5</v>
      </c>
      <c r="E24" s="8"/>
      <c r="F24" s="8"/>
      <c r="G24" s="8"/>
      <c r="H24" s="8"/>
      <c r="I24" s="17"/>
      <c r="J24" s="17"/>
      <c r="K24" s="7" t="str">
        <f t="shared" ref="K24:K87" si="132">IF(B24="","",IF(N25=1,"1",IF(O25=1,2,IF(P25=1,1,IF(Q25=1,2)))))</f>
        <v>1</v>
      </c>
      <c r="L24" s="7" t="str">
        <f t="shared" ref="L24:L87" si="133">IF(B24="","",IF(N25=1,"3",IF(O25=1,4,IF(P25=1,3,IF(Q25=1,4)))))</f>
        <v>3</v>
      </c>
      <c r="M24" s="7" t="str">
        <f t="shared" ref="M24:M87" si="134">IF(B24="","",IF(N25=1,"5",IF(O25=1,6,IF(P25=1,5,IF(Q25=1,6)))))</f>
        <v>5</v>
      </c>
      <c r="N24" s="4">
        <f t="shared" si="61"/>
        <v>1</v>
      </c>
      <c r="O24" s="4">
        <f t="shared" si="128"/>
        <v>0</v>
      </c>
      <c r="P24" s="4">
        <f t="shared" ref="P24:P87" si="135">IF(OR(C24=1,C24=3,C24=5),1,0)</f>
        <v>0</v>
      </c>
      <c r="Q24" s="4">
        <f t="shared" ref="Q24:Q87" si="136">IF(OR(C24=2,C24=4,C24=6),1,0)</f>
        <v>1</v>
      </c>
      <c r="Y24" s="29" t="str">
        <f t="shared" si="22"/>
        <v/>
      </c>
      <c r="Z24" s="29" t="str">
        <f t="shared" si="65"/>
        <v/>
      </c>
      <c r="AA24" s="29" t="str">
        <f t="shared" si="66"/>
        <v/>
      </c>
      <c r="AB24" s="29" t="str">
        <f t="shared" si="67"/>
        <v/>
      </c>
      <c r="AC24" s="29" t="str">
        <f t="shared" si="68"/>
        <v/>
      </c>
      <c r="AD24" s="29" t="str">
        <f t="shared" si="69"/>
        <v/>
      </c>
      <c r="AE24" s="29" t="str">
        <f t="shared" si="70"/>
        <v/>
      </c>
      <c r="AF24" s="29" t="str">
        <f t="shared" si="71"/>
        <v/>
      </c>
      <c r="AG24" s="29" t="str">
        <f t="shared" si="72"/>
        <v/>
      </c>
      <c r="AH24" s="29" t="str">
        <f t="shared" si="73"/>
        <v/>
      </c>
      <c r="AI24" s="29" t="str">
        <f t="shared" si="74"/>
        <v/>
      </c>
      <c r="AJ24" s="29" t="str">
        <f t="shared" si="75"/>
        <v/>
      </c>
      <c r="AK24" s="29" t="str">
        <f t="shared" si="76"/>
        <v/>
      </c>
      <c r="AL24" s="29" t="str">
        <f t="shared" si="77"/>
        <v/>
      </c>
      <c r="AM24" s="29" t="str">
        <f t="shared" si="78"/>
        <v/>
      </c>
    </row>
    <row r="25" spans="2:39" ht="15.75" thickBot="1">
      <c r="B25" s="22">
        <v>34</v>
      </c>
      <c r="C25" s="22">
        <f>IF(B25="","",VLOOKUP(B25,Tabelle2!$A$2:$B$38,2,0))</f>
        <v>6</v>
      </c>
      <c r="D25" s="23" t="str">
        <f t="shared" ref="D25" si="137">IF(B25="","",IF(OR(B23=0,B24=0),"NB",IF(COUNTIF(K24:M24,C25)=1,"W","L")))</f>
        <v>L</v>
      </c>
      <c r="E25" s="22">
        <f t="shared" ref="E25" si="138">IF(D25="NB",0,IF(D25="L",-3,IF(D25="W",3,"")))</f>
        <v>-3</v>
      </c>
      <c r="F25" s="22">
        <v>1</v>
      </c>
      <c r="G25" s="22">
        <f t="shared" ref="G25" si="139">IF(B25="","",E25*F25)</f>
        <v>-3</v>
      </c>
      <c r="H25" s="22">
        <f>IF(B25="","",SUM($G$4:G25))</f>
        <v>-12</v>
      </c>
      <c r="I25" s="20"/>
      <c r="J25" s="20"/>
      <c r="K25" s="21"/>
      <c r="L25" s="21"/>
      <c r="M25" s="21"/>
      <c r="N25" s="5">
        <f t="shared" si="88"/>
        <v>1</v>
      </c>
      <c r="O25" s="5">
        <f t="shared" ref="O25" si="140">IF(O23+O24=2,1,0)</f>
        <v>0</v>
      </c>
      <c r="P25" s="5">
        <f t="shared" ref="P25" si="141">IF(P23+P24=2,1,0)</f>
        <v>0</v>
      </c>
      <c r="Q25" s="5">
        <f t="shared" ref="Q25" si="142">IF(Q23+Q24=2,1,0)</f>
        <v>0</v>
      </c>
      <c r="S25" s="31">
        <f t="shared" ref="S25" si="143">IF(B25="","",IF(D25="NB",S22,IF(D25="L",S22+1,IF(D25="W",0))))</f>
        <v>1</v>
      </c>
      <c r="Y25" s="29" t="str">
        <f t="shared" si="22"/>
        <v/>
      </c>
      <c r="Z25" s="29" t="str">
        <f t="shared" si="65"/>
        <v/>
      </c>
      <c r="AA25" s="29" t="str">
        <f t="shared" si="66"/>
        <v/>
      </c>
      <c r="AB25" s="29" t="str">
        <f t="shared" si="67"/>
        <v/>
      </c>
      <c r="AC25" s="29" t="str">
        <f t="shared" si="68"/>
        <v/>
      </c>
      <c r="AD25" s="29" t="str">
        <f t="shared" si="69"/>
        <v/>
      </c>
      <c r="AE25" s="29" t="str">
        <f t="shared" si="70"/>
        <v/>
      </c>
      <c r="AF25" s="29" t="str">
        <f t="shared" si="71"/>
        <v/>
      </c>
      <c r="AG25" s="29" t="str">
        <f t="shared" si="72"/>
        <v/>
      </c>
      <c r="AH25" s="29" t="str">
        <f t="shared" si="73"/>
        <v/>
      </c>
      <c r="AI25" s="29" t="str">
        <f t="shared" si="74"/>
        <v/>
      </c>
      <c r="AJ25" s="29" t="str">
        <f t="shared" si="75"/>
        <v/>
      </c>
      <c r="AK25" s="29" t="str">
        <f t="shared" si="76"/>
        <v/>
      </c>
      <c r="AL25" s="29" t="str">
        <f t="shared" si="77"/>
        <v/>
      </c>
      <c r="AM25" s="29" t="str">
        <f t="shared" si="78"/>
        <v/>
      </c>
    </row>
    <row r="26" spans="2:39">
      <c r="B26" s="14">
        <v>28</v>
      </c>
      <c r="C26" s="14">
        <f>IF(B26="","",VLOOKUP(B26,Tabelle2!$A$2:$B$38,2,0))</f>
        <v>5</v>
      </c>
      <c r="D26" s="6"/>
      <c r="E26" s="10"/>
      <c r="F26" s="6"/>
      <c r="G26" s="6"/>
      <c r="H26" s="6"/>
      <c r="I26" s="9"/>
      <c r="J26" s="9"/>
      <c r="K26" s="6"/>
      <c r="L26" s="6"/>
      <c r="M26" s="6"/>
      <c r="N26" s="3">
        <f t="shared" si="93"/>
        <v>0</v>
      </c>
      <c r="O26" s="3">
        <f t="shared" ref="O26:O89" si="144">IF(OR(C26=1,C26=3,C26=5),1,0)</f>
        <v>1</v>
      </c>
      <c r="P26" s="3">
        <f t="shared" ref="P26:P89" si="145">IF(OR(C26=2,C26=4,C26=6),1,0)</f>
        <v>0</v>
      </c>
      <c r="Q26" s="3">
        <f t="shared" ref="Q26:Q89" si="146">IF(OR(C26=1,C26=3,C26=5),1,0)</f>
        <v>1</v>
      </c>
      <c r="Y26" s="29" t="str">
        <f t="shared" si="22"/>
        <v/>
      </c>
      <c r="Z26" s="29" t="str">
        <f t="shared" si="65"/>
        <v/>
      </c>
      <c r="AA26" s="29" t="str">
        <f t="shared" si="66"/>
        <v/>
      </c>
      <c r="AB26" s="29" t="str">
        <f t="shared" si="67"/>
        <v/>
      </c>
      <c r="AC26" s="29" t="str">
        <f t="shared" si="68"/>
        <v/>
      </c>
      <c r="AD26" s="29" t="str">
        <f t="shared" si="69"/>
        <v/>
      </c>
      <c r="AE26" s="29" t="str">
        <f t="shared" si="70"/>
        <v/>
      </c>
      <c r="AF26" s="29" t="str">
        <f t="shared" si="71"/>
        <v/>
      </c>
      <c r="AG26" s="29" t="str">
        <f t="shared" si="72"/>
        <v/>
      </c>
      <c r="AH26" s="29" t="str">
        <f t="shared" si="73"/>
        <v/>
      </c>
      <c r="AI26" s="29" t="str">
        <f t="shared" si="74"/>
        <v/>
      </c>
      <c r="AJ26" s="29" t="str">
        <f t="shared" si="75"/>
        <v/>
      </c>
      <c r="AK26" s="29" t="str">
        <f t="shared" si="76"/>
        <v/>
      </c>
      <c r="AL26" s="29" t="str">
        <f t="shared" si="77"/>
        <v/>
      </c>
      <c r="AM26" s="29" t="str">
        <f t="shared" si="78"/>
        <v/>
      </c>
    </row>
    <row r="27" spans="2:39">
      <c r="B27" s="13">
        <v>29</v>
      </c>
      <c r="C27" s="13">
        <f>IF(B27="","",VLOOKUP(B27,Tabelle2!$A$2:$B$38,2,0))</f>
        <v>5</v>
      </c>
      <c r="D27" s="25" t="str">
        <f t="shared" ref="D27:D90" si="147">IF(B27="","",IF(OR(B26=0,B27=0),"No Bet",IF(N28=1,"Bet 1,3,5",IF(O28=1,"Bet 2,4,6",IF(P28=1,"Bet 1,3,5",IF(Q28=1,"Bet 2,4,6"))))))</f>
        <v>Bet 2,4,6</v>
      </c>
      <c r="E27" s="8"/>
      <c r="F27" s="8"/>
      <c r="G27" s="8"/>
      <c r="H27" s="8"/>
      <c r="I27" s="12"/>
      <c r="J27" s="12"/>
      <c r="K27" s="7">
        <f t="shared" ref="K27:K90" si="148">IF(B27="","",IF(N28=1,"1",IF(O28=1,2,IF(P28=1,1,IF(Q28=1,2)))))</f>
        <v>2</v>
      </c>
      <c r="L27" s="7">
        <f t="shared" ref="L27:L90" si="149">IF(B27="","",IF(N28=1,"3",IF(O28=1,4,IF(P28=1,3,IF(Q28=1,4)))))</f>
        <v>4</v>
      </c>
      <c r="M27" s="7">
        <f t="shared" ref="M27:M90" si="150">IF(B27="","",IF(N28=1,"5",IF(O28=1,6,IF(P28=1,5,IF(Q28=1,6)))))</f>
        <v>6</v>
      </c>
      <c r="N27" s="4">
        <f t="shared" si="93"/>
        <v>0</v>
      </c>
      <c r="O27" s="4">
        <f t="shared" si="144"/>
        <v>1</v>
      </c>
      <c r="P27" s="4">
        <f t="shared" ref="P27:P90" si="151">IF(OR(C27=1,C27=3,C27=5),1,0)</f>
        <v>1</v>
      </c>
      <c r="Q27" s="4">
        <f t="shared" ref="Q27:Q90" si="152">IF(OR(C27=2,C27=4,C27=6),1,0)</f>
        <v>0</v>
      </c>
      <c r="Y27" s="29" t="str">
        <f t="shared" si="22"/>
        <v/>
      </c>
      <c r="Z27" s="29" t="str">
        <f t="shared" si="65"/>
        <v/>
      </c>
      <c r="AA27" s="29" t="str">
        <f t="shared" si="66"/>
        <v/>
      </c>
      <c r="AB27" s="29" t="str">
        <f t="shared" si="67"/>
        <v/>
      </c>
      <c r="AC27" s="29" t="str">
        <f t="shared" si="68"/>
        <v/>
      </c>
      <c r="AD27" s="29" t="str">
        <f t="shared" si="69"/>
        <v/>
      </c>
      <c r="AE27" s="29" t="str">
        <f t="shared" si="70"/>
        <v/>
      </c>
      <c r="AF27" s="29" t="str">
        <f t="shared" si="71"/>
        <v/>
      </c>
      <c r="AG27" s="29" t="str">
        <f t="shared" si="72"/>
        <v/>
      </c>
      <c r="AH27" s="29" t="str">
        <f t="shared" si="73"/>
        <v/>
      </c>
      <c r="AI27" s="29" t="str">
        <f t="shared" si="74"/>
        <v/>
      </c>
      <c r="AJ27" s="29" t="str">
        <f t="shared" si="75"/>
        <v/>
      </c>
      <c r="AK27" s="29" t="str">
        <f t="shared" si="76"/>
        <v/>
      </c>
      <c r="AL27" s="29" t="str">
        <f t="shared" si="77"/>
        <v/>
      </c>
      <c r="AM27" s="29" t="str">
        <f t="shared" si="78"/>
        <v/>
      </c>
    </row>
    <row r="28" spans="2:39" ht="15.75" thickBot="1">
      <c r="B28" s="18">
        <v>25</v>
      </c>
      <c r="C28" s="18">
        <f>IF(B28="","",VLOOKUP(B28,Tabelle2!$A$2:$B$38,2,0))</f>
        <v>5</v>
      </c>
      <c r="D28" s="19" t="str">
        <f t="shared" ref="D28" si="153">IF(B28="","",IF(OR(B26=0,B27=0),"NB",IF(COUNTIF(K27:M27,C28)=1,"W","L")))</f>
        <v>L</v>
      </c>
      <c r="E28" s="18">
        <f t="shared" ref="E28" si="154">IF(D28="NB","0",IF(D28="L",-3,IF(D28="W",3,"")))</f>
        <v>-3</v>
      </c>
      <c r="F28" s="18">
        <v>1</v>
      </c>
      <c r="G28" s="18">
        <f t="shared" ref="G28" si="155">IF(B28="","",E28*F28)</f>
        <v>-3</v>
      </c>
      <c r="H28" s="18">
        <f>IF(B28="","",SUM($G$4:G28))</f>
        <v>-15</v>
      </c>
      <c r="I28" s="20"/>
      <c r="J28" s="20"/>
      <c r="K28" s="21"/>
      <c r="L28" s="21"/>
      <c r="M28" s="24"/>
      <c r="N28" s="5">
        <f t="shared" si="106"/>
        <v>0</v>
      </c>
      <c r="O28" s="5">
        <f t="shared" ref="O28" si="156">IF(O26+O27=2,1,0)</f>
        <v>1</v>
      </c>
      <c r="P28" s="5">
        <f t="shared" ref="P28" si="157">IF(P26+P27=2,1,0)</f>
        <v>0</v>
      </c>
      <c r="Q28" s="5">
        <f t="shared" ref="Q28" si="158">IF(Q26+Q27=2,1,0)</f>
        <v>0</v>
      </c>
      <c r="S28" s="31">
        <f t="shared" ref="S28" si="159">IF(B28="","",IF(D28="NB",S25,IF(D28="L",S25+1,IF(D28="W",0))))</f>
        <v>2</v>
      </c>
      <c r="Y28" s="29" t="str">
        <f t="shared" si="22"/>
        <v/>
      </c>
      <c r="Z28" s="29" t="str">
        <f t="shared" si="65"/>
        <v/>
      </c>
      <c r="AA28" s="29" t="str">
        <f t="shared" si="66"/>
        <v/>
      </c>
      <c r="AB28" s="29" t="str">
        <f t="shared" si="67"/>
        <v/>
      </c>
      <c r="AC28" s="29" t="str">
        <f t="shared" si="68"/>
        <v/>
      </c>
      <c r="AD28" s="29" t="str">
        <f t="shared" si="69"/>
        <v/>
      </c>
      <c r="AE28" s="29" t="str">
        <f t="shared" si="70"/>
        <v/>
      </c>
      <c r="AF28" s="29" t="str">
        <f t="shared" si="71"/>
        <v/>
      </c>
      <c r="AG28" s="29" t="str">
        <f t="shared" si="72"/>
        <v/>
      </c>
      <c r="AH28" s="29" t="str">
        <f t="shared" si="73"/>
        <v/>
      </c>
      <c r="AI28" s="29" t="str">
        <f t="shared" si="74"/>
        <v/>
      </c>
      <c r="AJ28" s="29" t="str">
        <f t="shared" si="75"/>
        <v/>
      </c>
      <c r="AK28" s="29" t="str">
        <f t="shared" si="76"/>
        <v/>
      </c>
      <c r="AL28" s="29" t="str">
        <f t="shared" si="77"/>
        <v/>
      </c>
      <c r="AM28" s="29" t="str">
        <f t="shared" si="78"/>
        <v/>
      </c>
    </row>
    <row r="29" spans="2:39">
      <c r="B29" s="16">
        <v>17</v>
      </c>
      <c r="C29" s="16">
        <f>IF(B29="","",VLOOKUP(B29,Tabelle2!$A$2:$B$38,2,0))</f>
        <v>3</v>
      </c>
      <c r="D29" s="6"/>
      <c r="E29" s="6"/>
      <c r="F29" s="6"/>
      <c r="G29" s="6"/>
      <c r="H29" s="6"/>
      <c r="I29" s="9"/>
      <c r="J29" s="9"/>
      <c r="K29" s="6"/>
      <c r="L29" s="6"/>
      <c r="M29" s="6"/>
      <c r="N29" s="3">
        <f t="shared" ref="N29:N92" si="160">IF(OR(C29=2,C29=4,C29=6),1,0)</f>
        <v>0</v>
      </c>
      <c r="O29" s="3">
        <f t="shared" ref="O29:O92" si="161">IF(OR(C29=1,C29=3,C29=5),1,0)</f>
        <v>1</v>
      </c>
      <c r="P29" s="3">
        <f t="shared" ref="P29:P92" si="162">IF(OR(C29=2,C29=4,C29=6),1,0)</f>
        <v>0</v>
      </c>
      <c r="Q29" s="3">
        <f t="shared" ref="Q29:Q92" si="163">IF(OR(C29=1,C29=3,C29=5),1,0)</f>
        <v>1</v>
      </c>
      <c r="Y29" s="29" t="str">
        <f t="shared" si="22"/>
        <v/>
      </c>
      <c r="Z29" s="29" t="str">
        <f t="shared" si="65"/>
        <v/>
      </c>
      <c r="AA29" s="29" t="str">
        <f t="shared" si="66"/>
        <v/>
      </c>
      <c r="AB29" s="29" t="str">
        <f t="shared" si="67"/>
        <v/>
      </c>
      <c r="AC29" s="29" t="str">
        <f t="shared" si="68"/>
        <v/>
      </c>
      <c r="AD29" s="29" t="str">
        <f t="shared" si="69"/>
        <v/>
      </c>
      <c r="AE29" s="29" t="str">
        <f t="shared" si="70"/>
        <v/>
      </c>
      <c r="AF29" s="29" t="str">
        <f t="shared" si="71"/>
        <v/>
      </c>
      <c r="AG29" s="29" t="str">
        <f t="shared" si="72"/>
        <v/>
      </c>
      <c r="AH29" s="29" t="str">
        <f t="shared" si="73"/>
        <v/>
      </c>
      <c r="AI29" s="29" t="str">
        <f t="shared" si="74"/>
        <v/>
      </c>
      <c r="AJ29" s="29" t="str">
        <f t="shared" si="75"/>
        <v/>
      </c>
      <c r="AK29" s="29" t="str">
        <f t="shared" si="76"/>
        <v/>
      </c>
      <c r="AL29" s="29" t="str">
        <f t="shared" si="77"/>
        <v/>
      </c>
      <c r="AM29" s="29" t="str">
        <f t="shared" si="78"/>
        <v/>
      </c>
    </row>
    <row r="30" spans="2:39">
      <c r="B30" s="15">
        <v>3</v>
      </c>
      <c r="C30" s="15">
        <f>IF(B30="","",VLOOKUP(B30,Tabelle2!$A$2:$B$38,2,0))</f>
        <v>1</v>
      </c>
      <c r="D30" s="26" t="str">
        <f t="shared" ref="D30:D93" si="164">IF(B30="","",IF(OR(B29=0,B30=0),"No Bet",IF(N31=1,"Bet 1,3,5",IF(O31=1,"Bet 2,4,6",IF(P31=1,"Bet 1,3,5",IF(Q31=1,"Bet 2,4,6"))))))</f>
        <v>Bet 2,4,6</v>
      </c>
      <c r="E30" s="8"/>
      <c r="F30" s="8"/>
      <c r="G30" s="8"/>
      <c r="H30" s="8"/>
      <c r="I30" s="17"/>
      <c r="J30" s="17"/>
      <c r="K30" s="7">
        <f t="shared" ref="K30:K93" si="165">IF(B30="","",IF(N31=1,"1",IF(O31=1,2,IF(P31=1,1,IF(Q31=1,2)))))</f>
        <v>2</v>
      </c>
      <c r="L30" s="7">
        <f t="shared" ref="L30:L93" si="166">IF(B30="","",IF(N31=1,"3",IF(O31=1,4,IF(P31=1,3,IF(Q31=1,4)))))</f>
        <v>4</v>
      </c>
      <c r="M30" s="7">
        <f t="shared" ref="M30:M93" si="167">IF(B30="","",IF(N31=1,"5",IF(O31=1,6,IF(P31=1,5,IF(Q31=1,6)))))</f>
        <v>6</v>
      </c>
      <c r="N30" s="4">
        <f t="shared" si="160"/>
        <v>0</v>
      </c>
      <c r="O30" s="4">
        <f t="shared" si="161"/>
        <v>1</v>
      </c>
      <c r="P30" s="4">
        <f t="shared" ref="P30:P93" si="168">IF(OR(C30=1,C30=3,C30=5),1,0)</f>
        <v>1</v>
      </c>
      <c r="Q30" s="4">
        <f t="shared" ref="Q30:Q93" si="169">IF(OR(C30=2,C30=4,C30=6),1,0)</f>
        <v>0</v>
      </c>
      <c r="Y30" s="29" t="str">
        <f t="shared" si="22"/>
        <v/>
      </c>
      <c r="Z30" s="29" t="str">
        <f t="shared" si="65"/>
        <v/>
      </c>
      <c r="AA30" s="29" t="str">
        <f t="shared" si="66"/>
        <v/>
      </c>
      <c r="AB30" s="29" t="str">
        <f t="shared" si="67"/>
        <v/>
      </c>
      <c r="AC30" s="29" t="str">
        <f t="shared" si="68"/>
        <v/>
      </c>
      <c r="AD30" s="29" t="str">
        <f t="shared" si="69"/>
        <v/>
      </c>
      <c r="AE30" s="29" t="str">
        <f t="shared" si="70"/>
        <v/>
      </c>
      <c r="AF30" s="29" t="str">
        <f t="shared" si="71"/>
        <v/>
      </c>
      <c r="AG30" s="29" t="str">
        <f t="shared" si="72"/>
        <v/>
      </c>
      <c r="AH30" s="29" t="str">
        <f t="shared" si="73"/>
        <v/>
      </c>
      <c r="AI30" s="29" t="str">
        <f t="shared" si="74"/>
        <v/>
      </c>
      <c r="AJ30" s="29" t="str">
        <f t="shared" si="75"/>
        <v/>
      </c>
      <c r="AK30" s="29" t="str">
        <f t="shared" si="76"/>
        <v/>
      </c>
      <c r="AL30" s="29" t="str">
        <f t="shared" si="77"/>
        <v/>
      </c>
      <c r="AM30" s="29" t="str">
        <f t="shared" si="78"/>
        <v/>
      </c>
    </row>
    <row r="31" spans="2:39" ht="15.75" thickBot="1">
      <c r="B31" s="22">
        <v>15</v>
      </c>
      <c r="C31" s="22">
        <f>IF(B31="","",VLOOKUP(B31,Tabelle2!$A$2:$B$38,2,0))</f>
        <v>3</v>
      </c>
      <c r="D31" s="23" t="str">
        <f t="shared" ref="D31" si="170">IF(B31="","",IF(OR(B29=0,B30=0),"NB",IF(COUNTIF(K30:M30,C31)=1,"W","L")))</f>
        <v>L</v>
      </c>
      <c r="E31" s="22">
        <f t="shared" ref="E31" si="171">IF(D31="NB",0,IF(D31="L",-3,IF(D31="W",3,"")))</f>
        <v>-3</v>
      </c>
      <c r="F31" s="22">
        <v>1</v>
      </c>
      <c r="G31" s="22">
        <f t="shared" ref="G31" si="172">IF(B31="","",E31*F31)</f>
        <v>-3</v>
      </c>
      <c r="H31" s="22">
        <f>IF(B31="","",SUM($G$4:G31))</f>
        <v>-18</v>
      </c>
      <c r="I31" s="20"/>
      <c r="J31" s="20"/>
      <c r="K31" s="21"/>
      <c r="L31" s="21"/>
      <c r="M31" s="21"/>
      <c r="N31" s="5">
        <f t="shared" ref="N31:O31" si="173">IF(N29+N30=2,1,0)</f>
        <v>0</v>
      </c>
      <c r="O31" s="5">
        <f t="shared" si="173"/>
        <v>1</v>
      </c>
      <c r="P31" s="5">
        <f t="shared" ref="P31" si="174">IF(P29+P30=2,1,0)</f>
        <v>0</v>
      </c>
      <c r="Q31" s="5">
        <f t="shared" ref="Q31" si="175">IF(Q29+Q30=2,1,0)</f>
        <v>0</v>
      </c>
      <c r="S31" s="31">
        <f t="shared" ref="S31" si="176">IF(B31="","",IF(D31="NB",S28,IF(D31="L",S28+1,IF(D31="W",0))))</f>
        <v>3</v>
      </c>
      <c r="Y31" s="29" t="str">
        <f t="shared" si="22"/>
        <v/>
      </c>
      <c r="Z31" s="29" t="str">
        <f t="shared" si="65"/>
        <v/>
      </c>
      <c r="AA31" s="29" t="str">
        <f t="shared" si="66"/>
        <v/>
      </c>
      <c r="AB31" s="29" t="str">
        <f t="shared" si="67"/>
        <v/>
      </c>
      <c r="AC31" s="29" t="str">
        <f t="shared" si="68"/>
        <v/>
      </c>
      <c r="AD31" s="29" t="str">
        <f t="shared" si="69"/>
        <v/>
      </c>
      <c r="AE31" s="29" t="str">
        <f t="shared" si="70"/>
        <v/>
      </c>
      <c r="AF31" s="29" t="str">
        <f t="shared" si="71"/>
        <v/>
      </c>
      <c r="AG31" s="29" t="str">
        <f t="shared" si="72"/>
        <v/>
      </c>
      <c r="AH31" s="29" t="str">
        <f t="shared" si="73"/>
        <v/>
      </c>
      <c r="AI31" s="29" t="str">
        <f t="shared" si="74"/>
        <v/>
      </c>
      <c r="AJ31" s="29" t="str">
        <f t="shared" si="75"/>
        <v/>
      </c>
      <c r="AK31" s="29" t="str">
        <f t="shared" si="76"/>
        <v/>
      </c>
      <c r="AL31" s="29" t="str">
        <f t="shared" si="77"/>
        <v/>
      </c>
      <c r="AM31" s="29" t="str">
        <f t="shared" si="78"/>
        <v/>
      </c>
    </row>
    <row r="32" spans="2:39">
      <c r="B32" s="14">
        <v>11</v>
      </c>
      <c r="C32" s="14">
        <f>IF(B32="","",VLOOKUP(B32,Tabelle2!$A$2:$B$38,2,0))</f>
        <v>2</v>
      </c>
      <c r="D32" s="6"/>
      <c r="E32" s="10"/>
      <c r="F32" s="6"/>
      <c r="G32" s="6"/>
      <c r="H32" s="6"/>
      <c r="I32" s="9"/>
      <c r="J32" s="9"/>
      <c r="K32" s="6"/>
      <c r="L32" s="6"/>
      <c r="M32" s="6"/>
      <c r="N32" s="3">
        <f t="shared" si="61"/>
        <v>1</v>
      </c>
      <c r="O32" s="3">
        <f t="shared" ref="O32:O95" si="177">IF(OR(C32=1,C32=3,C32=5),1,0)</f>
        <v>0</v>
      </c>
      <c r="P32" s="3">
        <f t="shared" ref="P32:P95" si="178">IF(OR(C32=2,C32=4,C32=6),1,0)</f>
        <v>1</v>
      </c>
      <c r="Q32" s="3">
        <f t="shared" ref="Q32:Q95" si="179">IF(OR(C32=1,C32=3,C32=5),1,0)</f>
        <v>0</v>
      </c>
      <c r="Y32" s="29" t="str">
        <f t="shared" si="22"/>
        <v/>
      </c>
      <c r="Z32" s="29" t="str">
        <f t="shared" si="65"/>
        <v/>
      </c>
      <c r="AA32" s="29" t="str">
        <f t="shared" si="66"/>
        <v/>
      </c>
      <c r="AB32" s="29" t="str">
        <f t="shared" si="67"/>
        <v/>
      </c>
      <c r="AC32" s="29" t="str">
        <f t="shared" si="68"/>
        <v/>
      </c>
      <c r="AD32" s="29" t="str">
        <f t="shared" si="69"/>
        <v/>
      </c>
      <c r="AE32" s="29" t="str">
        <f t="shared" si="70"/>
        <v/>
      </c>
      <c r="AF32" s="29" t="str">
        <f t="shared" si="71"/>
        <v/>
      </c>
      <c r="AG32" s="29" t="str">
        <f t="shared" si="72"/>
        <v/>
      </c>
      <c r="AH32" s="29" t="str">
        <f t="shared" si="73"/>
        <v/>
      </c>
      <c r="AI32" s="29" t="str">
        <f t="shared" si="74"/>
        <v/>
      </c>
      <c r="AJ32" s="29" t="str">
        <f t="shared" si="75"/>
        <v/>
      </c>
      <c r="AK32" s="29" t="str">
        <f t="shared" si="76"/>
        <v/>
      </c>
      <c r="AL32" s="29" t="str">
        <f t="shared" si="77"/>
        <v/>
      </c>
      <c r="AM32" s="29" t="str">
        <f t="shared" si="78"/>
        <v/>
      </c>
    </row>
    <row r="33" spans="2:39">
      <c r="B33" s="13">
        <v>26</v>
      </c>
      <c r="C33" s="13">
        <f>IF(B33="","",VLOOKUP(B33,Tabelle2!$A$2:$B$38,2,0))</f>
        <v>5</v>
      </c>
      <c r="D33" s="25" t="str">
        <f t="shared" ref="D33:D96" si="180">IF(B33="","",IF(OR(B32=0,B33=0),"No Bet",IF(N34=1,"Bet 1,3,5",IF(O34=1,"Bet 2,4,6",IF(P34=1,"Bet 1,3,5",IF(Q34=1,"Bet 2,4,6"))))))</f>
        <v>Bet 1,3,5</v>
      </c>
      <c r="E33" s="8"/>
      <c r="F33" s="8"/>
      <c r="G33" s="8"/>
      <c r="H33" s="8"/>
      <c r="I33" s="12"/>
      <c r="J33" s="12"/>
      <c r="K33" s="7">
        <f t="shared" ref="K33:K96" si="181">IF(B33="","",IF(N34=1,"1",IF(O34=1,2,IF(P34=1,1,IF(Q34=1,2)))))</f>
        <v>1</v>
      </c>
      <c r="L33" s="7">
        <f t="shared" ref="L33:L96" si="182">IF(B33="","",IF(N34=1,"3",IF(O34=1,4,IF(P34=1,3,IF(Q34=1,4)))))</f>
        <v>3</v>
      </c>
      <c r="M33" s="7">
        <f t="shared" ref="M33:M96" si="183">IF(B33="","",IF(N34=1,"5",IF(O34=1,6,IF(P34=1,5,IF(Q34=1,6)))))</f>
        <v>5</v>
      </c>
      <c r="N33" s="4">
        <f t="shared" si="61"/>
        <v>0</v>
      </c>
      <c r="O33" s="4">
        <f t="shared" si="177"/>
        <v>1</v>
      </c>
      <c r="P33" s="4">
        <f t="shared" ref="P33:P96" si="184">IF(OR(C33=1,C33=3,C33=5),1,0)</f>
        <v>1</v>
      </c>
      <c r="Q33" s="4">
        <f t="shared" ref="Q33:Q96" si="185">IF(OR(C33=2,C33=4,C33=6),1,0)</f>
        <v>0</v>
      </c>
      <c r="Y33" s="29" t="str">
        <f t="shared" si="22"/>
        <v/>
      </c>
      <c r="Z33" s="29" t="str">
        <f t="shared" si="65"/>
        <v/>
      </c>
      <c r="AA33" s="29" t="str">
        <f t="shared" si="66"/>
        <v/>
      </c>
      <c r="AB33" s="29" t="str">
        <f t="shared" si="67"/>
        <v/>
      </c>
      <c r="AC33" s="29" t="str">
        <f t="shared" si="68"/>
        <v/>
      </c>
      <c r="AD33" s="29" t="str">
        <f t="shared" si="69"/>
        <v/>
      </c>
      <c r="AE33" s="29" t="str">
        <f t="shared" si="70"/>
        <v/>
      </c>
      <c r="AF33" s="29" t="str">
        <f t="shared" si="71"/>
        <v/>
      </c>
      <c r="AG33" s="29" t="str">
        <f t="shared" si="72"/>
        <v/>
      </c>
      <c r="AH33" s="29" t="str">
        <f t="shared" si="73"/>
        <v/>
      </c>
      <c r="AI33" s="29" t="str">
        <f t="shared" si="74"/>
        <v/>
      </c>
      <c r="AJ33" s="29" t="str">
        <f t="shared" si="75"/>
        <v/>
      </c>
      <c r="AK33" s="29" t="str">
        <f t="shared" si="76"/>
        <v/>
      </c>
      <c r="AL33" s="29" t="str">
        <f t="shared" si="77"/>
        <v/>
      </c>
      <c r="AM33" s="29" t="str">
        <f t="shared" si="78"/>
        <v/>
      </c>
    </row>
    <row r="34" spans="2:39" ht="15.75" thickBot="1">
      <c r="B34" s="18">
        <v>26</v>
      </c>
      <c r="C34" s="18">
        <f>IF(B34="","",VLOOKUP(B34,Tabelle2!$A$2:$B$38,2,0))</f>
        <v>5</v>
      </c>
      <c r="D34" s="19" t="str">
        <f t="shared" ref="D34" si="186">IF(B34="","",IF(OR(B32=0,B33=0),"NB",IF(COUNTIF(K33:M33,C34)=1,"W","L")))</f>
        <v>W</v>
      </c>
      <c r="E34" s="18">
        <f t="shared" ref="E34" si="187">IF(D34="NB","0",IF(D34="L",-3,IF(D34="W",3,"")))</f>
        <v>3</v>
      </c>
      <c r="F34" s="18">
        <v>1</v>
      </c>
      <c r="G34" s="18">
        <f t="shared" ref="G34" si="188">IF(B34="","",E34*F34)</f>
        <v>3</v>
      </c>
      <c r="H34" s="18">
        <f>IF(B34="","",SUM($G$4:G34))</f>
        <v>-15</v>
      </c>
      <c r="I34" s="20"/>
      <c r="J34" s="20"/>
      <c r="K34" s="21"/>
      <c r="L34" s="21"/>
      <c r="M34" s="24"/>
      <c r="N34" s="5">
        <f t="shared" si="88"/>
        <v>0</v>
      </c>
      <c r="O34" s="5">
        <f t="shared" ref="O34" si="189">IF(O32+O33=2,1,0)</f>
        <v>0</v>
      </c>
      <c r="P34" s="5">
        <f t="shared" ref="P34" si="190">IF(P32+P33=2,1,0)</f>
        <v>1</v>
      </c>
      <c r="Q34" s="5">
        <f t="shared" ref="Q34" si="191">IF(Q32+Q33=2,1,0)</f>
        <v>0</v>
      </c>
      <c r="S34" s="31">
        <f t="shared" ref="S34" si="192">IF(B34="","",IF(D34="NB",S31,IF(D34="L",S31+1,IF(D34="W",0))))</f>
        <v>0</v>
      </c>
      <c r="Y34" s="29" t="str">
        <f t="shared" si="22"/>
        <v/>
      </c>
      <c r="Z34" s="29" t="str">
        <f t="shared" si="65"/>
        <v/>
      </c>
      <c r="AA34" s="29">
        <f t="shared" si="66"/>
        <v>1</v>
      </c>
      <c r="AB34" s="29" t="str">
        <f t="shared" si="67"/>
        <v/>
      </c>
      <c r="AC34" s="29" t="str">
        <f t="shared" si="68"/>
        <v/>
      </c>
      <c r="AD34" s="29" t="str">
        <f t="shared" si="69"/>
        <v/>
      </c>
      <c r="AE34" s="29" t="str">
        <f t="shared" si="70"/>
        <v/>
      </c>
      <c r="AF34" s="29" t="str">
        <f t="shared" si="71"/>
        <v/>
      </c>
      <c r="AG34" s="29" t="str">
        <f t="shared" si="72"/>
        <v/>
      </c>
      <c r="AH34" s="29" t="str">
        <f t="shared" si="73"/>
        <v/>
      </c>
      <c r="AI34" s="29" t="str">
        <f t="shared" si="74"/>
        <v/>
      </c>
      <c r="AJ34" s="29" t="str">
        <f t="shared" si="75"/>
        <v/>
      </c>
      <c r="AK34" s="29" t="str">
        <f t="shared" si="76"/>
        <v/>
      </c>
      <c r="AL34" s="29" t="str">
        <f t="shared" si="77"/>
        <v/>
      </c>
      <c r="AM34" s="29" t="str">
        <f t="shared" si="78"/>
        <v/>
      </c>
    </row>
    <row r="35" spans="2:39">
      <c r="B35" s="16">
        <v>10</v>
      </c>
      <c r="C35" s="16">
        <f>IF(B35="","",VLOOKUP(B35,Tabelle2!$A$2:$B$38,2,0))</f>
        <v>2</v>
      </c>
      <c r="D35" s="6"/>
      <c r="E35" s="6"/>
      <c r="F35" s="6"/>
      <c r="G35" s="6"/>
      <c r="H35" s="6"/>
      <c r="I35" s="9"/>
      <c r="J35" s="9"/>
      <c r="K35" s="6"/>
      <c r="L35" s="6"/>
      <c r="M35" s="6"/>
      <c r="N35" s="3">
        <f t="shared" si="93"/>
        <v>1</v>
      </c>
      <c r="O35" s="3">
        <f t="shared" ref="O35:O98" si="193">IF(OR(C35=1,C35=3,C35=5),1,0)</f>
        <v>0</v>
      </c>
      <c r="P35" s="3">
        <f t="shared" ref="P35:P98" si="194">IF(OR(C35=2,C35=4,C35=6),1,0)</f>
        <v>1</v>
      </c>
      <c r="Q35" s="3">
        <f t="shared" ref="Q35:Q98" si="195">IF(OR(C35=1,C35=3,C35=5),1,0)</f>
        <v>0</v>
      </c>
      <c r="Y35" s="29" t="str">
        <f t="shared" si="22"/>
        <v/>
      </c>
      <c r="Z35" s="29" t="str">
        <f t="shared" si="65"/>
        <v/>
      </c>
      <c r="AA35" s="29" t="str">
        <f t="shared" si="66"/>
        <v/>
      </c>
      <c r="AB35" s="29" t="str">
        <f t="shared" si="67"/>
        <v/>
      </c>
      <c r="AC35" s="29" t="str">
        <f t="shared" si="68"/>
        <v/>
      </c>
      <c r="AD35" s="29" t="str">
        <f t="shared" si="69"/>
        <v/>
      </c>
      <c r="AE35" s="29" t="str">
        <f t="shared" si="70"/>
        <v/>
      </c>
      <c r="AF35" s="29" t="str">
        <f t="shared" si="71"/>
        <v/>
      </c>
      <c r="AG35" s="29" t="str">
        <f t="shared" si="72"/>
        <v/>
      </c>
      <c r="AH35" s="29" t="str">
        <f t="shared" si="73"/>
        <v/>
      </c>
      <c r="AI35" s="29" t="str">
        <f t="shared" si="74"/>
        <v/>
      </c>
      <c r="AJ35" s="29" t="str">
        <f t="shared" si="75"/>
        <v/>
      </c>
      <c r="AK35" s="29" t="str">
        <f t="shared" si="76"/>
        <v/>
      </c>
      <c r="AL35" s="29" t="str">
        <f t="shared" si="77"/>
        <v/>
      </c>
      <c r="AM35" s="29" t="str">
        <f t="shared" si="78"/>
        <v/>
      </c>
    </row>
    <row r="36" spans="2:39">
      <c r="B36" s="15">
        <v>28</v>
      </c>
      <c r="C36" s="15">
        <f>IF(B36="","",VLOOKUP(B36,Tabelle2!$A$2:$B$38,2,0))</f>
        <v>5</v>
      </c>
      <c r="D36" s="26" t="str">
        <f t="shared" ref="D36:D99" si="196">IF(B36="","",IF(OR(B35=0,B36=0),"No Bet",IF(N37=1,"Bet 1,3,5",IF(O37=1,"Bet 2,4,6",IF(P37=1,"Bet 1,3,5",IF(Q37=1,"Bet 2,4,6"))))))</f>
        <v>Bet 1,3,5</v>
      </c>
      <c r="E36" s="8"/>
      <c r="F36" s="8"/>
      <c r="G36" s="8"/>
      <c r="H36" s="8"/>
      <c r="I36" s="17"/>
      <c r="J36" s="17"/>
      <c r="K36" s="7">
        <f t="shared" ref="K36:K99" si="197">IF(B36="","",IF(N37=1,"1",IF(O37=1,2,IF(P37=1,1,IF(Q37=1,2)))))</f>
        <v>1</v>
      </c>
      <c r="L36" s="7">
        <f t="shared" ref="L36:L99" si="198">IF(B36="","",IF(N37=1,"3",IF(O37=1,4,IF(P37=1,3,IF(Q37=1,4)))))</f>
        <v>3</v>
      </c>
      <c r="M36" s="7">
        <f t="shared" ref="M36:M99" si="199">IF(B36="","",IF(N37=1,"5",IF(O37=1,6,IF(P37=1,5,IF(Q37=1,6)))))</f>
        <v>5</v>
      </c>
      <c r="N36" s="4">
        <f t="shared" si="93"/>
        <v>0</v>
      </c>
      <c r="O36" s="4">
        <f t="shared" si="193"/>
        <v>1</v>
      </c>
      <c r="P36" s="4">
        <f t="shared" ref="P36:P99" si="200">IF(OR(C36=1,C36=3,C36=5),1,0)</f>
        <v>1</v>
      </c>
      <c r="Q36" s="4">
        <f t="shared" ref="Q36:Q99" si="201">IF(OR(C36=2,C36=4,C36=6),1,0)</f>
        <v>0</v>
      </c>
      <c r="Y36" s="29" t="str">
        <f t="shared" si="22"/>
        <v/>
      </c>
      <c r="Z36" s="29" t="str">
        <f t="shared" si="65"/>
        <v/>
      </c>
      <c r="AA36" s="29" t="str">
        <f t="shared" si="66"/>
        <v/>
      </c>
      <c r="AB36" s="29" t="str">
        <f t="shared" si="67"/>
        <v/>
      </c>
      <c r="AC36" s="29" t="str">
        <f t="shared" si="68"/>
        <v/>
      </c>
      <c r="AD36" s="29" t="str">
        <f t="shared" si="69"/>
        <v/>
      </c>
      <c r="AE36" s="29" t="str">
        <f t="shared" si="70"/>
        <v/>
      </c>
      <c r="AF36" s="29" t="str">
        <f t="shared" si="71"/>
        <v/>
      </c>
      <c r="AG36" s="29" t="str">
        <f t="shared" si="72"/>
        <v/>
      </c>
      <c r="AH36" s="29" t="str">
        <f t="shared" si="73"/>
        <v/>
      </c>
      <c r="AI36" s="29" t="str">
        <f t="shared" si="74"/>
        <v/>
      </c>
      <c r="AJ36" s="29" t="str">
        <f t="shared" si="75"/>
        <v/>
      </c>
      <c r="AK36" s="29" t="str">
        <f t="shared" si="76"/>
        <v/>
      </c>
      <c r="AL36" s="29" t="str">
        <f t="shared" si="77"/>
        <v/>
      </c>
      <c r="AM36" s="29" t="str">
        <f t="shared" si="78"/>
        <v/>
      </c>
    </row>
    <row r="37" spans="2:39" ht="15.75" thickBot="1">
      <c r="B37" s="22">
        <v>6</v>
      </c>
      <c r="C37" s="22">
        <f>IF(B37="","",VLOOKUP(B37,Tabelle2!$A$2:$B$38,2,0))</f>
        <v>1</v>
      </c>
      <c r="D37" s="23" t="str">
        <f t="shared" ref="D37" si="202">IF(B37="","",IF(OR(B35=0,B36=0),"NB",IF(COUNTIF(K36:M36,C37)=1,"W","L")))</f>
        <v>W</v>
      </c>
      <c r="E37" s="22">
        <f t="shared" ref="E37" si="203">IF(D37="NB",0,IF(D37="L",-3,IF(D37="W",3,"")))</f>
        <v>3</v>
      </c>
      <c r="F37" s="22">
        <v>1</v>
      </c>
      <c r="G37" s="22">
        <f t="shared" ref="G37" si="204">IF(B37="","",E37*F37)</f>
        <v>3</v>
      </c>
      <c r="H37" s="22">
        <f>IF(B37="","",SUM($G$4:G37))</f>
        <v>-12</v>
      </c>
      <c r="I37" s="20"/>
      <c r="J37" s="20"/>
      <c r="K37" s="21"/>
      <c r="L37" s="21"/>
      <c r="M37" s="21"/>
      <c r="N37" s="5">
        <f t="shared" si="106"/>
        <v>0</v>
      </c>
      <c r="O37" s="5">
        <f t="shared" ref="O37" si="205">IF(O35+O36=2,1,0)</f>
        <v>0</v>
      </c>
      <c r="P37" s="5">
        <f t="shared" ref="P37" si="206">IF(P35+P36=2,1,0)</f>
        <v>1</v>
      </c>
      <c r="Q37" s="5">
        <f t="shared" ref="Q37" si="207">IF(Q35+Q36=2,1,0)</f>
        <v>0</v>
      </c>
      <c r="S37" s="31">
        <f t="shared" ref="S37" si="208">IF(B37="","",IF(D37="NB",S34,IF(D37="L",S34+1,IF(D37="W",0))))</f>
        <v>0</v>
      </c>
      <c r="Y37" s="29" t="str">
        <f t="shared" si="22"/>
        <v/>
      </c>
      <c r="Z37" s="29" t="str">
        <f t="shared" si="65"/>
        <v/>
      </c>
      <c r="AA37" s="29" t="str">
        <f t="shared" si="66"/>
        <v/>
      </c>
      <c r="AB37" s="29" t="str">
        <f t="shared" si="67"/>
        <v/>
      </c>
      <c r="AC37" s="29" t="str">
        <f t="shared" si="68"/>
        <v/>
      </c>
      <c r="AD37" s="29" t="str">
        <f t="shared" si="69"/>
        <v/>
      </c>
      <c r="AE37" s="29" t="str">
        <f t="shared" si="70"/>
        <v/>
      </c>
      <c r="AF37" s="29" t="str">
        <f t="shared" si="71"/>
        <v/>
      </c>
      <c r="AG37" s="29" t="str">
        <f t="shared" si="72"/>
        <v/>
      </c>
      <c r="AH37" s="29" t="str">
        <f t="shared" si="73"/>
        <v/>
      </c>
      <c r="AI37" s="29" t="str">
        <f t="shared" si="74"/>
        <v/>
      </c>
      <c r="AJ37" s="29" t="str">
        <f t="shared" si="75"/>
        <v/>
      </c>
      <c r="AK37" s="29" t="str">
        <f t="shared" si="76"/>
        <v/>
      </c>
      <c r="AL37" s="29" t="str">
        <f t="shared" si="77"/>
        <v/>
      </c>
      <c r="AM37" s="29" t="str">
        <f t="shared" si="78"/>
        <v/>
      </c>
    </row>
    <row r="38" spans="2:39">
      <c r="B38" s="14">
        <v>18</v>
      </c>
      <c r="C38" s="14">
        <f>IF(B38="","",VLOOKUP(B38,Tabelle2!$A$2:$B$38,2,0))</f>
        <v>3</v>
      </c>
      <c r="D38" s="6"/>
      <c r="E38" s="10"/>
      <c r="F38" s="6"/>
      <c r="G38" s="6"/>
      <c r="H38" s="6"/>
      <c r="I38" s="9"/>
      <c r="J38" s="9"/>
      <c r="K38" s="6"/>
      <c r="L38" s="6"/>
      <c r="M38" s="6"/>
      <c r="N38" s="3">
        <f t="shared" ref="N38:N101" si="209">IF(OR(C38=2,C38=4,C38=6),1,0)</f>
        <v>0</v>
      </c>
      <c r="O38" s="3">
        <f t="shared" ref="O38:O101" si="210">IF(OR(C38=1,C38=3,C38=5),1,0)</f>
        <v>1</v>
      </c>
      <c r="P38" s="3">
        <f t="shared" ref="P38:P101" si="211">IF(OR(C38=2,C38=4,C38=6),1,0)</f>
        <v>0</v>
      </c>
      <c r="Q38" s="3">
        <f t="shared" ref="Q38:Q101" si="212">IF(OR(C38=1,C38=3,C38=5),1,0)</f>
        <v>1</v>
      </c>
      <c r="Y38" s="29" t="str">
        <f t="shared" si="22"/>
        <v/>
      </c>
      <c r="Z38" s="29" t="str">
        <f t="shared" si="65"/>
        <v/>
      </c>
      <c r="AA38" s="29" t="str">
        <f t="shared" si="66"/>
        <v/>
      </c>
      <c r="AB38" s="29" t="str">
        <f t="shared" si="67"/>
        <v/>
      </c>
      <c r="AC38" s="29" t="str">
        <f t="shared" si="68"/>
        <v/>
      </c>
      <c r="AD38" s="29" t="str">
        <f t="shared" si="69"/>
        <v/>
      </c>
      <c r="AE38" s="29" t="str">
        <f t="shared" si="70"/>
        <v/>
      </c>
      <c r="AF38" s="29" t="str">
        <f t="shared" si="71"/>
        <v/>
      </c>
      <c r="AG38" s="29" t="str">
        <f t="shared" si="72"/>
        <v/>
      </c>
      <c r="AH38" s="29" t="str">
        <f t="shared" si="73"/>
        <v/>
      </c>
      <c r="AI38" s="29" t="str">
        <f t="shared" si="74"/>
        <v/>
      </c>
      <c r="AJ38" s="29" t="str">
        <f t="shared" si="75"/>
        <v/>
      </c>
      <c r="AK38" s="29" t="str">
        <f t="shared" si="76"/>
        <v/>
      </c>
      <c r="AL38" s="29" t="str">
        <f t="shared" si="77"/>
        <v/>
      </c>
      <c r="AM38" s="29" t="str">
        <f t="shared" si="78"/>
        <v/>
      </c>
    </row>
    <row r="39" spans="2:39">
      <c r="B39" s="13">
        <v>32</v>
      </c>
      <c r="C39" s="13">
        <f>IF(B39="","",VLOOKUP(B39,Tabelle2!$A$2:$B$38,2,0))</f>
        <v>6</v>
      </c>
      <c r="D39" s="25" t="str">
        <f t="shared" ref="D39:D102" si="213">IF(B39="","",IF(OR(B38=0,B39=0),"No Bet",IF(N40=1,"Bet 1,3,5",IF(O40=1,"Bet 2,4,6",IF(P40=1,"Bet 1,3,5",IF(Q40=1,"Bet 2,4,6"))))))</f>
        <v>Bet 2,4,6</v>
      </c>
      <c r="E39" s="8"/>
      <c r="F39" s="8"/>
      <c r="G39" s="8"/>
      <c r="H39" s="8"/>
      <c r="I39" s="12"/>
      <c r="J39" s="12"/>
      <c r="K39" s="7">
        <f t="shared" ref="K39:K102" si="214">IF(B39="","",IF(N40=1,"1",IF(O40=1,2,IF(P40=1,1,IF(Q40=1,2)))))</f>
        <v>2</v>
      </c>
      <c r="L39" s="7">
        <f t="shared" ref="L39:L102" si="215">IF(B39="","",IF(N40=1,"3",IF(O40=1,4,IF(P40=1,3,IF(Q40=1,4)))))</f>
        <v>4</v>
      </c>
      <c r="M39" s="7">
        <f t="shared" ref="M39:M102" si="216">IF(B39="","",IF(N40=1,"5",IF(O40=1,6,IF(P40=1,5,IF(Q40=1,6)))))</f>
        <v>6</v>
      </c>
      <c r="N39" s="4">
        <f t="shared" si="209"/>
        <v>1</v>
      </c>
      <c r="O39" s="4">
        <f t="shared" si="210"/>
        <v>0</v>
      </c>
      <c r="P39" s="4">
        <f t="shared" ref="P39:P102" si="217">IF(OR(C39=1,C39=3,C39=5),1,0)</f>
        <v>0</v>
      </c>
      <c r="Q39" s="4">
        <f t="shared" ref="Q39:Q102" si="218">IF(OR(C39=2,C39=4,C39=6),1,0)</f>
        <v>1</v>
      </c>
      <c r="Y39" s="29" t="str">
        <f t="shared" si="22"/>
        <v/>
      </c>
      <c r="Z39" s="29" t="str">
        <f t="shared" si="65"/>
        <v/>
      </c>
      <c r="AA39" s="29" t="str">
        <f t="shared" si="66"/>
        <v/>
      </c>
      <c r="AB39" s="29" t="str">
        <f t="shared" si="67"/>
        <v/>
      </c>
      <c r="AC39" s="29" t="str">
        <f t="shared" si="68"/>
        <v/>
      </c>
      <c r="AD39" s="29" t="str">
        <f t="shared" si="69"/>
        <v/>
      </c>
      <c r="AE39" s="29" t="str">
        <f t="shared" si="70"/>
        <v/>
      </c>
      <c r="AF39" s="29" t="str">
        <f t="shared" si="71"/>
        <v/>
      </c>
      <c r="AG39" s="29" t="str">
        <f t="shared" si="72"/>
        <v/>
      </c>
      <c r="AH39" s="29" t="str">
        <f t="shared" si="73"/>
        <v/>
      </c>
      <c r="AI39" s="29" t="str">
        <f t="shared" si="74"/>
        <v/>
      </c>
      <c r="AJ39" s="29" t="str">
        <f t="shared" si="75"/>
        <v/>
      </c>
      <c r="AK39" s="29" t="str">
        <f t="shared" si="76"/>
        <v/>
      </c>
      <c r="AL39" s="29" t="str">
        <f t="shared" si="77"/>
        <v/>
      </c>
      <c r="AM39" s="29" t="str">
        <f t="shared" si="78"/>
        <v/>
      </c>
    </row>
    <row r="40" spans="2:39" ht="15.75" thickBot="1">
      <c r="B40" s="18">
        <v>12</v>
      </c>
      <c r="C40" s="18">
        <f>IF(B40="","",VLOOKUP(B40,Tabelle2!$A$2:$B$38,2,0))</f>
        <v>2</v>
      </c>
      <c r="D40" s="19" t="str">
        <f t="shared" ref="D40" si="219">IF(B40="","",IF(OR(B38=0,B39=0),"NB",IF(COUNTIF(K39:M39,C40)=1,"W","L")))</f>
        <v>W</v>
      </c>
      <c r="E40" s="18">
        <f t="shared" ref="E40" si="220">IF(D40="NB","0",IF(D40="L",-3,IF(D40="W",3,"")))</f>
        <v>3</v>
      </c>
      <c r="F40" s="18">
        <v>1</v>
      </c>
      <c r="G40" s="18">
        <f t="shared" ref="G40" si="221">IF(B40="","",E40*F40)</f>
        <v>3</v>
      </c>
      <c r="H40" s="18">
        <f>IF(B40="","",SUM($G$4:G40))</f>
        <v>-9</v>
      </c>
      <c r="I40" s="20"/>
      <c r="J40" s="20"/>
      <c r="K40" s="21"/>
      <c r="L40" s="21"/>
      <c r="M40" s="24"/>
      <c r="N40" s="5">
        <f t="shared" ref="N40:O40" si="222">IF(N38+N39=2,1,0)</f>
        <v>0</v>
      </c>
      <c r="O40" s="5">
        <f t="shared" si="222"/>
        <v>0</v>
      </c>
      <c r="P40" s="5">
        <f t="shared" ref="P40" si="223">IF(P38+P39=2,1,0)</f>
        <v>0</v>
      </c>
      <c r="Q40" s="5">
        <f t="shared" ref="Q40" si="224">IF(Q38+Q39=2,1,0)</f>
        <v>1</v>
      </c>
      <c r="S40" s="31">
        <f t="shared" ref="S40" si="225">IF(B40="","",IF(D40="NB",S37,IF(D40="L",S37+1,IF(D40="W",0))))</f>
        <v>0</v>
      </c>
      <c r="Y40" s="29" t="str">
        <f t="shared" si="22"/>
        <v/>
      </c>
      <c r="Z40" s="29" t="str">
        <f t="shared" si="65"/>
        <v/>
      </c>
      <c r="AA40" s="29" t="str">
        <f t="shared" si="66"/>
        <v/>
      </c>
      <c r="AB40" s="29" t="str">
        <f t="shared" si="67"/>
        <v/>
      </c>
      <c r="AC40" s="29" t="str">
        <f t="shared" si="68"/>
        <v/>
      </c>
      <c r="AD40" s="29" t="str">
        <f t="shared" si="69"/>
        <v/>
      </c>
      <c r="AE40" s="29" t="str">
        <f t="shared" si="70"/>
        <v/>
      </c>
      <c r="AF40" s="29" t="str">
        <f t="shared" si="71"/>
        <v/>
      </c>
      <c r="AG40" s="29" t="str">
        <f t="shared" si="72"/>
        <v/>
      </c>
      <c r="AH40" s="29" t="str">
        <f t="shared" si="73"/>
        <v/>
      </c>
      <c r="AI40" s="29" t="str">
        <f t="shared" si="74"/>
        <v/>
      </c>
      <c r="AJ40" s="29" t="str">
        <f t="shared" si="75"/>
        <v/>
      </c>
      <c r="AK40" s="29" t="str">
        <f t="shared" si="76"/>
        <v/>
      </c>
      <c r="AL40" s="29" t="str">
        <f t="shared" si="77"/>
        <v/>
      </c>
      <c r="AM40" s="29" t="str">
        <f t="shared" si="78"/>
        <v/>
      </c>
    </row>
    <row r="41" spans="2:39">
      <c r="B41" s="16">
        <v>31</v>
      </c>
      <c r="C41" s="16">
        <f>IF(B41="","",VLOOKUP(B41,Tabelle2!$A$2:$B$38,2,0))</f>
        <v>6</v>
      </c>
      <c r="D41" s="6"/>
      <c r="E41" s="6"/>
      <c r="F41" s="6"/>
      <c r="G41" s="6"/>
      <c r="H41" s="6"/>
      <c r="I41" s="9"/>
      <c r="J41" s="9"/>
      <c r="K41" s="6"/>
      <c r="L41" s="6"/>
      <c r="M41" s="6"/>
      <c r="N41" s="3">
        <f t="shared" si="61"/>
        <v>1</v>
      </c>
      <c r="O41" s="3">
        <f t="shared" ref="O41:O104" si="226">IF(OR(C41=1,C41=3,C41=5),1,0)</f>
        <v>0</v>
      </c>
      <c r="P41" s="3">
        <f t="shared" ref="P41:P104" si="227">IF(OR(C41=2,C41=4,C41=6),1,0)</f>
        <v>1</v>
      </c>
      <c r="Q41" s="3">
        <f t="shared" ref="Q41:Q104" si="228">IF(OR(C41=1,C41=3,C41=5),1,0)</f>
        <v>0</v>
      </c>
      <c r="Y41" s="29" t="str">
        <f t="shared" si="22"/>
        <v/>
      </c>
      <c r="Z41" s="29" t="str">
        <f t="shared" si="65"/>
        <v/>
      </c>
      <c r="AA41" s="29" t="str">
        <f t="shared" si="66"/>
        <v/>
      </c>
      <c r="AB41" s="29" t="str">
        <f t="shared" si="67"/>
        <v/>
      </c>
      <c r="AC41" s="29" t="str">
        <f t="shared" si="68"/>
        <v/>
      </c>
      <c r="AD41" s="29" t="str">
        <f t="shared" si="69"/>
        <v/>
      </c>
      <c r="AE41" s="29" t="str">
        <f t="shared" si="70"/>
        <v/>
      </c>
      <c r="AF41" s="29" t="str">
        <f t="shared" si="71"/>
        <v/>
      </c>
      <c r="AG41" s="29" t="str">
        <f t="shared" si="72"/>
        <v/>
      </c>
      <c r="AH41" s="29" t="str">
        <f t="shared" si="73"/>
        <v/>
      </c>
      <c r="AI41" s="29" t="str">
        <f t="shared" si="74"/>
        <v/>
      </c>
      <c r="AJ41" s="29" t="str">
        <f t="shared" si="75"/>
        <v/>
      </c>
      <c r="AK41" s="29" t="str">
        <f t="shared" si="76"/>
        <v/>
      </c>
      <c r="AL41" s="29" t="str">
        <f t="shared" si="77"/>
        <v/>
      </c>
      <c r="AM41" s="29" t="str">
        <f t="shared" si="78"/>
        <v/>
      </c>
    </row>
    <row r="42" spans="2:39">
      <c r="B42" s="15">
        <v>27</v>
      </c>
      <c r="C42" s="15">
        <f>IF(B42="","",VLOOKUP(B42,Tabelle2!$A$2:$B$38,2,0))</f>
        <v>5</v>
      </c>
      <c r="D42" s="26" t="str">
        <f t="shared" ref="D42:D105" si="229">IF(B42="","",IF(OR(B41=0,B42=0),"No Bet",IF(N43=1,"Bet 1,3,5",IF(O43=1,"Bet 2,4,6",IF(P43=1,"Bet 1,3,5",IF(Q43=1,"Bet 2,4,6"))))))</f>
        <v>Bet 1,3,5</v>
      </c>
      <c r="E42" s="8"/>
      <c r="F42" s="8"/>
      <c r="G42" s="8"/>
      <c r="H42" s="8"/>
      <c r="I42" s="17"/>
      <c r="J42" s="17"/>
      <c r="K42" s="7">
        <f t="shared" ref="K42:K105" si="230">IF(B42="","",IF(N43=1,"1",IF(O43=1,2,IF(P43=1,1,IF(Q43=1,2)))))</f>
        <v>1</v>
      </c>
      <c r="L42" s="7">
        <f t="shared" ref="L42:L105" si="231">IF(B42="","",IF(N43=1,"3",IF(O43=1,4,IF(P43=1,3,IF(Q43=1,4)))))</f>
        <v>3</v>
      </c>
      <c r="M42" s="7">
        <f t="shared" ref="M42:M105" si="232">IF(B42="","",IF(N43=1,"5",IF(O43=1,6,IF(P43=1,5,IF(Q43=1,6)))))</f>
        <v>5</v>
      </c>
      <c r="N42" s="4">
        <f t="shared" si="61"/>
        <v>0</v>
      </c>
      <c r="O42" s="4">
        <f t="shared" si="226"/>
        <v>1</v>
      </c>
      <c r="P42" s="4">
        <f t="shared" ref="P42:P105" si="233">IF(OR(C42=1,C42=3,C42=5),1,0)</f>
        <v>1</v>
      </c>
      <c r="Q42" s="4">
        <f t="shared" ref="Q42:Q105" si="234">IF(OR(C42=2,C42=4,C42=6),1,0)</f>
        <v>0</v>
      </c>
      <c r="Y42" s="29" t="str">
        <f t="shared" si="22"/>
        <v/>
      </c>
      <c r="Z42" s="29" t="str">
        <f t="shared" si="65"/>
        <v/>
      </c>
      <c r="AA42" s="29" t="str">
        <f t="shared" si="66"/>
        <v/>
      </c>
      <c r="AB42" s="29" t="str">
        <f t="shared" si="67"/>
        <v/>
      </c>
      <c r="AC42" s="29" t="str">
        <f t="shared" si="68"/>
        <v/>
      </c>
      <c r="AD42" s="29" t="str">
        <f t="shared" si="69"/>
        <v/>
      </c>
      <c r="AE42" s="29" t="str">
        <f t="shared" si="70"/>
        <v/>
      </c>
      <c r="AF42" s="29" t="str">
        <f t="shared" si="71"/>
        <v/>
      </c>
      <c r="AG42" s="29" t="str">
        <f t="shared" si="72"/>
        <v/>
      </c>
      <c r="AH42" s="29" t="str">
        <f t="shared" si="73"/>
        <v/>
      </c>
      <c r="AI42" s="29" t="str">
        <f t="shared" si="74"/>
        <v/>
      </c>
      <c r="AJ42" s="29" t="str">
        <f t="shared" si="75"/>
        <v/>
      </c>
      <c r="AK42" s="29" t="str">
        <f t="shared" si="76"/>
        <v/>
      </c>
      <c r="AL42" s="29" t="str">
        <f t="shared" si="77"/>
        <v/>
      </c>
      <c r="AM42" s="29" t="str">
        <f t="shared" si="78"/>
        <v/>
      </c>
    </row>
    <row r="43" spans="2:39" ht="15.75" thickBot="1">
      <c r="B43" s="22">
        <v>7</v>
      </c>
      <c r="C43" s="22">
        <f>IF(B43="","",VLOOKUP(B43,Tabelle2!$A$2:$B$38,2,0))</f>
        <v>2</v>
      </c>
      <c r="D43" s="23" t="str">
        <f t="shared" ref="D43" si="235">IF(B43="","",IF(OR(B41=0,B42=0),"NB",IF(COUNTIF(K42:M42,C43)=1,"W","L")))</f>
        <v>L</v>
      </c>
      <c r="E43" s="22">
        <f t="shared" ref="E43" si="236">IF(D43="NB",0,IF(D43="L",-3,IF(D43="W",3,"")))</f>
        <v>-3</v>
      </c>
      <c r="F43" s="22">
        <v>1</v>
      </c>
      <c r="G43" s="22">
        <f t="shared" ref="G43" si="237">IF(B43="","",E43*F43)</f>
        <v>-3</v>
      </c>
      <c r="H43" s="22">
        <f>IF(B43="","",SUM($G$4:G43))</f>
        <v>-12</v>
      </c>
      <c r="I43" s="20"/>
      <c r="J43" s="20"/>
      <c r="K43" s="21"/>
      <c r="L43" s="21"/>
      <c r="M43" s="21"/>
      <c r="N43" s="5">
        <f t="shared" si="88"/>
        <v>0</v>
      </c>
      <c r="O43" s="5">
        <f t="shared" ref="O43" si="238">IF(O41+O42=2,1,0)</f>
        <v>0</v>
      </c>
      <c r="P43" s="5">
        <f t="shared" ref="P43" si="239">IF(P41+P42=2,1,0)</f>
        <v>1</v>
      </c>
      <c r="Q43" s="5">
        <f t="shared" ref="Q43" si="240">IF(Q41+Q42=2,1,0)</f>
        <v>0</v>
      </c>
      <c r="S43" s="31">
        <f t="shared" ref="S43" si="241">IF(B43="","",IF(D43="NB",S40,IF(D43="L",S40+1,IF(D43="W",0))))</f>
        <v>1</v>
      </c>
      <c r="Y43" s="29" t="str">
        <f t="shared" si="22"/>
        <v/>
      </c>
      <c r="Z43" s="29" t="str">
        <f t="shared" si="65"/>
        <v/>
      </c>
      <c r="AA43" s="29" t="str">
        <f t="shared" si="66"/>
        <v/>
      </c>
      <c r="AB43" s="29" t="str">
        <f t="shared" si="67"/>
        <v/>
      </c>
      <c r="AC43" s="29" t="str">
        <f t="shared" si="68"/>
        <v/>
      </c>
      <c r="AD43" s="29" t="str">
        <f t="shared" si="69"/>
        <v/>
      </c>
      <c r="AE43" s="29" t="str">
        <f t="shared" si="70"/>
        <v/>
      </c>
      <c r="AF43" s="29" t="str">
        <f t="shared" si="71"/>
        <v/>
      </c>
      <c r="AG43" s="29" t="str">
        <f t="shared" si="72"/>
        <v/>
      </c>
      <c r="AH43" s="29" t="str">
        <f t="shared" si="73"/>
        <v/>
      </c>
      <c r="AI43" s="29" t="str">
        <f t="shared" si="74"/>
        <v/>
      </c>
      <c r="AJ43" s="29" t="str">
        <f t="shared" si="75"/>
        <v/>
      </c>
      <c r="AK43" s="29" t="str">
        <f t="shared" si="76"/>
        <v/>
      </c>
      <c r="AL43" s="29" t="str">
        <f t="shared" si="77"/>
        <v/>
      </c>
      <c r="AM43" s="29" t="str">
        <f t="shared" si="78"/>
        <v/>
      </c>
    </row>
    <row r="44" spans="2:39">
      <c r="B44" s="14">
        <v>1</v>
      </c>
      <c r="C44" s="14">
        <f>IF(B44="","",VLOOKUP(B44,Tabelle2!$A$2:$B$38,2,0))</f>
        <v>1</v>
      </c>
      <c r="D44" s="6"/>
      <c r="E44" s="10"/>
      <c r="F44" s="6"/>
      <c r="G44" s="6"/>
      <c r="H44" s="6"/>
      <c r="I44" s="9"/>
      <c r="J44" s="9"/>
      <c r="K44" s="6"/>
      <c r="L44" s="6"/>
      <c r="M44" s="6"/>
      <c r="N44" s="3">
        <f t="shared" si="93"/>
        <v>0</v>
      </c>
      <c r="O44" s="3">
        <f t="shared" ref="O44:O107" si="242">IF(OR(C44=1,C44=3,C44=5),1,0)</f>
        <v>1</v>
      </c>
      <c r="P44" s="3">
        <f t="shared" ref="P44:P107" si="243">IF(OR(C44=2,C44=4,C44=6),1,0)</f>
        <v>0</v>
      </c>
      <c r="Q44" s="3">
        <f t="shared" ref="Q44:Q107" si="244">IF(OR(C44=1,C44=3,C44=5),1,0)</f>
        <v>1</v>
      </c>
      <c r="Y44" s="29" t="str">
        <f t="shared" si="22"/>
        <v/>
      </c>
      <c r="Z44" s="29" t="str">
        <f t="shared" si="65"/>
        <v/>
      </c>
      <c r="AA44" s="29" t="str">
        <f t="shared" si="66"/>
        <v/>
      </c>
      <c r="AB44" s="29" t="str">
        <f t="shared" si="67"/>
        <v/>
      </c>
      <c r="AC44" s="29" t="str">
        <f t="shared" si="68"/>
        <v/>
      </c>
      <c r="AD44" s="29" t="str">
        <f t="shared" si="69"/>
        <v/>
      </c>
      <c r="AE44" s="29" t="str">
        <f t="shared" si="70"/>
        <v/>
      </c>
      <c r="AF44" s="29" t="str">
        <f t="shared" si="71"/>
        <v/>
      </c>
      <c r="AG44" s="29" t="str">
        <f t="shared" si="72"/>
        <v/>
      </c>
      <c r="AH44" s="29" t="str">
        <f t="shared" si="73"/>
        <v/>
      </c>
      <c r="AI44" s="29" t="str">
        <f t="shared" si="74"/>
        <v/>
      </c>
      <c r="AJ44" s="29" t="str">
        <f t="shared" si="75"/>
        <v/>
      </c>
      <c r="AK44" s="29" t="str">
        <f t="shared" si="76"/>
        <v/>
      </c>
      <c r="AL44" s="29" t="str">
        <f t="shared" si="77"/>
        <v/>
      </c>
      <c r="AM44" s="29" t="str">
        <f t="shared" si="78"/>
        <v/>
      </c>
    </row>
    <row r="45" spans="2:39">
      <c r="B45" s="13">
        <v>10</v>
      </c>
      <c r="C45" s="13">
        <f>IF(B45="","",VLOOKUP(B45,Tabelle2!$A$2:$B$38,2,0))</f>
        <v>2</v>
      </c>
      <c r="D45" s="25" t="str">
        <f t="shared" ref="D45:D108" si="245">IF(B45="","",IF(OR(B44=0,B45=0),"No Bet",IF(N46=1,"Bet 1,3,5",IF(O46=1,"Bet 2,4,6",IF(P46=1,"Bet 1,3,5",IF(Q46=1,"Bet 2,4,6"))))))</f>
        <v>Bet 2,4,6</v>
      </c>
      <c r="E45" s="8"/>
      <c r="F45" s="8"/>
      <c r="G45" s="8"/>
      <c r="H45" s="8"/>
      <c r="I45" s="12"/>
      <c r="J45" s="12"/>
      <c r="K45" s="7">
        <f t="shared" ref="K45:K108" si="246">IF(B45="","",IF(N46=1,"1",IF(O46=1,2,IF(P46=1,1,IF(Q46=1,2)))))</f>
        <v>2</v>
      </c>
      <c r="L45" s="7">
        <f t="shared" ref="L45:L108" si="247">IF(B45="","",IF(N46=1,"3",IF(O46=1,4,IF(P46=1,3,IF(Q46=1,4)))))</f>
        <v>4</v>
      </c>
      <c r="M45" s="7">
        <f t="shared" ref="M45:M108" si="248">IF(B45="","",IF(N46=1,"5",IF(O46=1,6,IF(P46=1,5,IF(Q46=1,6)))))</f>
        <v>6</v>
      </c>
      <c r="N45" s="4">
        <f t="shared" si="93"/>
        <v>1</v>
      </c>
      <c r="O45" s="4">
        <f t="shared" si="242"/>
        <v>0</v>
      </c>
      <c r="P45" s="4">
        <f t="shared" ref="P45:P108" si="249">IF(OR(C45=1,C45=3,C45=5),1,0)</f>
        <v>0</v>
      </c>
      <c r="Q45" s="4">
        <f t="shared" ref="Q45:Q108" si="250">IF(OR(C45=2,C45=4,C45=6),1,0)</f>
        <v>1</v>
      </c>
      <c r="Y45" s="29" t="str">
        <f t="shared" si="22"/>
        <v/>
      </c>
      <c r="Z45" s="29" t="str">
        <f t="shared" si="65"/>
        <v/>
      </c>
      <c r="AA45" s="29" t="str">
        <f t="shared" si="66"/>
        <v/>
      </c>
      <c r="AB45" s="29" t="str">
        <f t="shared" si="67"/>
        <v/>
      </c>
      <c r="AC45" s="29" t="str">
        <f t="shared" si="68"/>
        <v/>
      </c>
      <c r="AD45" s="29" t="str">
        <f t="shared" si="69"/>
        <v/>
      </c>
      <c r="AE45" s="29" t="str">
        <f t="shared" si="70"/>
        <v/>
      </c>
      <c r="AF45" s="29" t="str">
        <f t="shared" si="71"/>
        <v/>
      </c>
      <c r="AG45" s="29" t="str">
        <f t="shared" si="72"/>
        <v/>
      </c>
      <c r="AH45" s="29" t="str">
        <f t="shared" si="73"/>
        <v/>
      </c>
      <c r="AI45" s="29" t="str">
        <f t="shared" si="74"/>
        <v/>
      </c>
      <c r="AJ45" s="29" t="str">
        <f t="shared" si="75"/>
        <v/>
      </c>
      <c r="AK45" s="29" t="str">
        <f t="shared" si="76"/>
        <v/>
      </c>
      <c r="AL45" s="29" t="str">
        <f t="shared" si="77"/>
        <v/>
      </c>
      <c r="AM45" s="29" t="str">
        <f t="shared" si="78"/>
        <v/>
      </c>
    </row>
    <row r="46" spans="2:39" ht="15.75" thickBot="1">
      <c r="B46" s="18">
        <v>4</v>
      </c>
      <c r="C46" s="18">
        <f>IF(B46="","",VLOOKUP(B46,Tabelle2!$A$2:$B$38,2,0))</f>
        <v>1</v>
      </c>
      <c r="D46" s="19" t="str">
        <f t="shared" ref="D46" si="251">IF(B46="","",IF(OR(B44=0,B45=0),"NB",IF(COUNTIF(K45:M45,C46)=1,"W","L")))</f>
        <v>L</v>
      </c>
      <c r="E46" s="18">
        <f t="shared" ref="E46" si="252">IF(D46="NB","0",IF(D46="L",-3,IF(D46="W",3,"")))</f>
        <v>-3</v>
      </c>
      <c r="F46" s="18">
        <v>1</v>
      </c>
      <c r="G46" s="18">
        <f t="shared" ref="G46" si="253">IF(B46="","",E46*F46)</f>
        <v>-3</v>
      </c>
      <c r="H46" s="18">
        <f>IF(B46="","",SUM($G$4:G46))</f>
        <v>-15</v>
      </c>
      <c r="I46" s="20"/>
      <c r="J46" s="20"/>
      <c r="K46" s="21"/>
      <c r="L46" s="21"/>
      <c r="M46" s="24"/>
      <c r="N46" s="5">
        <f t="shared" si="106"/>
        <v>0</v>
      </c>
      <c r="O46" s="5">
        <f t="shared" ref="O46" si="254">IF(O44+O45=2,1,0)</f>
        <v>0</v>
      </c>
      <c r="P46" s="5">
        <f t="shared" ref="P46" si="255">IF(P44+P45=2,1,0)</f>
        <v>0</v>
      </c>
      <c r="Q46" s="5">
        <f t="shared" ref="Q46" si="256">IF(Q44+Q45=2,1,0)</f>
        <v>1</v>
      </c>
      <c r="S46" s="31">
        <f t="shared" ref="S46" si="257">IF(B46="","",IF(D46="NB",S43,IF(D46="L",S43+1,IF(D46="W",0))))</f>
        <v>2</v>
      </c>
      <c r="Y46" s="29" t="str">
        <f t="shared" si="22"/>
        <v/>
      </c>
      <c r="Z46" s="29" t="str">
        <f t="shared" si="65"/>
        <v/>
      </c>
      <c r="AA46" s="29" t="str">
        <f t="shared" si="66"/>
        <v/>
      </c>
      <c r="AB46" s="29" t="str">
        <f t="shared" si="67"/>
        <v/>
      </c>
      <c r="AC46" s="29" t="str">
        <f t="shared" si="68"/>
        <v/>
      </c>
      <c r="AD46" s="29" t="str">
        <f t="shared" si="69"/>
        <v/>
      </c>
      <c r="AE46" s="29" t="str">
        <f t="shared" si="70"/>
        <v/>
      </c>
      <c r="AF46" s="29" t="str">
        <f t="shared" si="71"/>
        <v/>
      </c>
      <c r="AG46" s="29" t="str">
        <f t="shared" si="72"/>
        <v/>
      </c>
      <c r="AH46" s="29" t="str">
        <f t="shared" si="73"/>
        <v/>
      </c>
      <c r="AI46" s="29" t="str">
        <f t="shared" si="74"/>
        <v/>
      </c>
      <c r="AJ46" s="29" t="str">
        <f t="shared" si="75"/>
        <v/>
      </c>
      <c r="AK46" s="29" t="str">
        <f t="shared" si="76"/>
        <v/>
      </c>
      <c r="AL46" s="29" t="str">
        <f t="shared" si="77"/>
        <v/>
      </c>
      <c r="AM46" s="29" t="str">
        <f t="shared" si="78"/>
        <v/>
      </c>
    </row>
    <row r="47" spans="2:39">
      <c r="B47" s="16">
        <v>26</v>
      </c>
      <c r="C47" s="16">
        <f>IF(B47="","",VLOOKUP(B47,Tabelle2!$A$2:$B$38,2,0))</f>
        <v>5</v>
      </c>
      <c r="D47" s="6"/>
      <c r="E47" s="6"/>
      <c r="F47" s="6"/>
      <c r="G47" s="6"/>
      <c r="H47" s="6"/>
      <c r="I47" s="9"/>
      <c r="J47" s="9"/>
      <c r="K47" s="6"/>
      <c r="L47" s="6"/>
      <c r="M47" s="6"/>
      <c r="N47" s="3">
        <f t="shared" ref="N47:N110" si="258">IF(OR(C47=2,C47=4,C47=6),1,0)</f>
        <v>0</v>
      </c>
      <c r="O47" s="3">
        <f t="shared" ref="O47:O110" si="259">IF(OR(C47=1,C47=3,C47=5),1,0)</f>
        <v>1</v>
      </c>
      <c r="P47" s="3">
        <f t="shared" ref="P47:P110" si="260">IF(OR(C47=2,C47=4,C47=6),1,0)</f>
        <v>0</v>
      </c>
      <c r="Q47" s="3">
        <f t="shared" ref="Q47:Q110" si="261">IF(OR(C47=1,C47=3,C47=5),1,0)</f>
        <v>1</v>
      </c>
      <c r="Y47" s="29" t="str">
        <f t="shared" si="22"/>
        <v/>
      </c>
      <c r="Z47" s="29" t="str">
        <f t="shared" si="65"/>
        <v/>
      </c>
      <c r="AA47" s="29" t="str">
        <f t="shared" si="66"/>
        <v/>
      </c>
      <c r="AB47" s="29" t="str">
        <f t="shared" si="67"/>
        <v/>
      </c>
      <c r="AC47" s="29" t="str">
        <f t="shared" si="68"/>
        <v/>
      </c>
      <c r="AD47" s="29" t="str">
        <f t="shared" si="69"/>
        <v/>
      </c>
      <c r="AE47" s="29" t="str">
        <f t="shared" si="70"/>
        <v/>
      </c>
      <c r="AF47" s="29" t="str">
        <f t="shared" si="71"/>
        <v/>
      </c>
      <c r="AG47" s="29" t="str">
        <f t="shared" si="72"/>
        <v/>
      </c>
      <c r="AH47" s="29" t="str">
        <f t="shared" si="73"/>
        <v/>
      </c>
      <c r="AI47" s="29" t="str">
        <f t="shared" si="74"/>
        <v/>
      </c>
      <c r="AJ47" s="29" t="str">
        <f t="shared" si="75"/>
        <v/>
      </c>
      <c r="AK47" s="29" t="str">
        <f t="shared" si="76"/>
        <v/>
      </c>
      <c r="AL47" s="29" t="str">
        <f t="shared" si="77"/>
        <v/>
      </c>
      <c r="AM47" s="29" t="str">
        <f t="shared" si="78"/>
        <v/>
      </c>
    </row>
    <row r="48" spans="2:39">
      <c r="B48" s="15">
        <v>19</v>
      </c>
      <c r="C48" s="15">
        <f>IF(B48="","",VLOOKUP(B48,Tabelle2!$A$2:$B$38,2,0))</f>
        <v>4</v>
      </c>
      <c r="D48" s="26" t="str">
        <f t="shared" ref="D48:D111" si="262">IF(B48="","",IF(OR(B47=0,B48=0),"No Bet",IF(N49=1,"Bet 1,3,5",IF(O49=1,"Bet 2,4,6",IF(P49=1,"Bet 1,3,5",IF(Q49=1,"Bet 2,4,6"))))))</f>
        <v>Bet 2,4,6</v>
      </c>
      <c r="E48" s="8"/>
      <c r="F48" s="8"/>
      <c r="G48" s="8"/>
      <c r="H48" s="8"/>
      <c r="I48" s="17"/>
      <c r="J48" s="17"/>
      <c r="K48" s="7">
        <f t="shared" ref="K48:K111" si="263">IF(B48="","",IF(N49=1,"1",IF(O49=1,2,IF(P49=1,1,IF(Q49=1,2)))))</f>
        <v>2</v>
      </c>
      <c r="L48" s="7">
        <f t="shared" ref="L48:L111" si="264">IF(B48="","",IF(N49=1,"3",IF(O49=1,4,IF(P49=1,3,IF(Q49=1,4)))))</f>
        <v>4</v>
      </c>
      <c r="M48" s="7">
        <f t="shared" ref="M48:M111" si="265">IF(B48="","",IF(N49=1,"5",IF(O49=1,6,IF(P49=1,5,IF(Q49=1,6)))))</f>
        <v>6</v>
      </c>
      <c r="N48" s="4">
        <f t="shared" si="258"/>
        <v>1</v>
      </c>
      <c r="O48" s="4">
        <f t="shared" si="259"/>
        <v>0</v>
      </c>
      <c r="P48" s="4">
        <f t="shared" ref="P48:P111" si="266">IF(OR(C48=1,C48=3,C48=5),1,0)</f>
        <v>0</v>
      </c>
      <c r="Q48" s="4">
        <f t="shared" ref="Q48:Q111" si="267">IF(OR(C48=2,C48=4,C48=6),1,0)</f>
        <v>1</v>
      </c>
      <c r="Y48" s="29" t="str">
        <f t="shared" si="22"/>
        <v/>
      </c>
      <c r="Z48" s="29" t="str">
        <f t="shared" si="65"/>
        <v/>
      </c>
      <c r="AA48" s="29" t="str">
        <f t="shared" si="66"/>
        <v/>
      </c>
      <c r="AB48" s="29" t="str">
        <f t="shared" si="67"/>
        <v/>
      </c>
      <c r="AC48" s="29" t="str">
        <f t="shared" si="68"/>
        <v/>
      </c>
      <c r="AD48" s="29" t="str">
        <f t="shared" si="69"/>
        <v/>
      </c>
      <c r="AE48" s="29" t="str">
        <f t="shared" si="70"/>
        <v/>
      </c>
      <c r="AF48" s="29" t="str">
        <f t="shared" si="71"/>
        <v/>
      </c>
      <c r="AG48" s="29" t="str">
        <f t="shared" si="72"/>
        <v/>
      </c>
      <c r="AH48" s="29" t="str">
        <f t="shared" si="73"/>
        <v/>
      </c>
      <c r="AI48" s="29" t="str">
        <f t="shared" si="74"/>
        <v/>
      </c>
      <c r="AJ48" s="29" t="str">
        <f t="shared" si="75"/>
        <v/>
      </c>
      <c r="AK48" s="29" t="str">
        <f t="shared" si="76"/>
        <v/>
      </c>
      <c r="AL48" s="29" t="str">
        <f t="shared" si="77"/>
        <v/>
      </c>
      <c r="AM48" s="29" t="str">
        <f t="shared" si="78"/>
        <v/>
      </c>
    </row>
    <row r="49" spans="2:39" ht="15.75" thickBot="1">
      <c r="B49" s="22">
        <v>0</v>
      </c>
      <c r="C49" s="22">
        <f>IF(B49="","",VLOOKUP(B49,Tabelle2!$A$2:$B$38,2,0))</f>
        <v>0</v>
      </c>
      <c r="D49" s="23" t="str">
        <f t="shared" ref="D49" si="268">IF(B49="","",IF(OR(B47=0,B48=0),"NB",IF(COUNTIF(K48:M48,C49)=1,"W","L")))</f>
        <v>L</v>
      </c>
      <c r="E49" s="22">
        <f t="shared" ref="E49" si="269">IF(D49="NB",0,IF(D49="L",-3,IF(D49="W",3,"")))</f>
        <v>-3</v>
      </c>
      <c r="F49" s="22">
        <v>1</v>
      </c>
      <c r="G49" s="22">
        <f t="shared" ref="G49" si="270">IF(B49="","",E49*F49)</f>
        <v>-3</v>
      </c>
      <c r="H49" s="22">
        <f>IF(B49="","",SUM($G$4:G49))</f>
        <v>-18</v>
      </c>
      <c r="I49" s="20"/>
      <c r="J49" s="20"/>
      <c r="K49" s="21"/>
      <c r="L49" s="21"/>
      <c r="M49" s="21"/>
      <c r="N49" s="5">
        <f t="shared" ref="N49:O49" si="271">IF(N47+N48=2,1,0)</f>
        <v>0</v>
      </c>
      <c r="O49" s="5">
        <f t="shared" si="271"/>
        <v>0</v>
      </c>
      <c r="P49" s="5">
        <f t="shared" ref="P49" si="272">IF(P47+P48=2,1,0)</f>
        <v>0</v>
      </c>
      <c r="Q49" s="5">
        <f t="shared" ref="Q49" si="273">IF(Q47+Q48=2,1,0)</f>
        <v>1</v>
      </c>
      <c r="S49" s="31">
        <f t="shared" ref="S49" si="274">IF(B49="","",IF(D49="NB",S46,IF(D49="L",S46+1,IF(D49="W",0))))</f>
        <v>3</v>
      </c>
      <c r="Y49" s="29" t="str">
        <f t="shared" si="22"/>
        <v/>
      </c>
      <c r="Z49" s="29" t="str">
        <f t="shared" si="65"/>
        <v/>
      </c>
      <c r="AA49" s="29" t="str">
        <f t="shared" si="66"/>
        <v/>
      </c>
      <c r="AB49" s="29" t="str">
        <f t="shared" si="67"/>
        <v/>
      </c>
      <c r="AC49" s="29" t="str">
        <f t="shared" si="68"/>
        <v/>
      </c>
      <c r="AD49" s="29" t="str">
        <f t="shared" si="69"/>
        <v/>
      </c>
      <c r="AE49" s="29" t="str">
        <f t="shared" si="70"/>
        <v/>
      </c>
      <c r="AF49" s="29" t="str">
        <f t="shared" si="71"/>
        <v/>
      </c>
      <c r="AG49" s="29" t="str">
        <f t="shared" si="72"/>
        <v/>
      </c>
      <c r="AH49" s="29" t="str">
        <f t="shared" si="73"/>
        <v/>
      </c>
      <c r="AI49" s="29" t="str">
        <f t="shared" si="74"/>
        <v/>
      </c>
      <c r="AJ49" s="29" t="str">
        <f t="shared" si="75"/>
        <v/>
      </c>
      <c r="AK49" s="29" t="str">
        <f t="shared" si="76"/>
        <v/>
      </c>
      <c r="AL49" s="29" t="str">
        <f t="shared" si="77"/>
        <v/>
      </c>
      <c r="AM49" s="29" t="str">
        <f t="shared" si="78"/>
        <v/>
      </c>
    </row>
    <row r="50" spans="2:39">
      <c r="B50" s="14">
        <v>0</v>
      </c>
      <c r="C50" s="14">
        <f>IF(B50="","",VLOOKUP(B50,Tabelle2!$A$2:$B$38,2,0))</f>
        <v>0</v>
      </c>
      <c r="D50" s="6"/>
      <c r="E50" s="10"/>
      <c r="F50" s="6"/>
      <c r="G50" s="6"/>
      <c r="H50" s="6"/>
      <c r="I50" s="9"/>
      <c r="J50" s="9"/>
      <c r="K50" s="6"/>
      <c r="L50" s="6"/>
      <c r="M50" s="6"/>
      <c r="N50" s="3">
        <f t="shared" si="61"/>
        <v>0</v>
      </c>
      <c r="O50" s="3">
        <f t="shared" ref="O50:O113" si="275">IF(OR(C50=1,C50=3,C50=5),1,0)</f>
        <v>0</v>
      </c>
      <c r="P50" s="3">
        <f t="shared" ref="P50:P113" si="276">IF(OR(C50=2,C50=4,C50=6),1,0)</f>
        <v>0</v>
      </c>
      <c r="Q50" s="3">
        <f t="shared" ref="Q50:Q113" si="277">IF(OR(C50=1,C50=3,C50=5),1,0)</f>
        <v>0</v>
      </c>
      <c r="Y50" s="29" t="str">
        <f t="shared" si="22"/>
        <v/>
      </c>
      <c r="Z50" s="29" t="str">
        <f t="shared" si="65"/>
        <v/>
      </c>
      <c r="AA50" s="29" t="str">
        <f t="shared" si="66"/>
        <v/>
      </c>
      <c r="AB50" s="29" t="str">
        <f t="shared" si="67"/>
        <v/>
      </c>
      <c r="AC50" s="29" t="str">
        <f t="shared" si="68"/>
        <v/>
      </c>
      <c r="AD50" s="29" t="str">
        <f t="shared" si="69"/>
        <v/>
      </c>
      <c r="AE50" s="29" t="str">
        <f t="shared" si="70"/>
        <v/>
      </c>
      <c r="AF50" s="29" t="str">
        <f t="shared" si="71"/>
        <v/>
      </c>
      <c r="AG50" s="29" t="str">
        <f t="shared" si="72"/>
        <v/>
      </c>
      <c r="AH50" s="29" t="str">
        <f t="shared" si="73"/>
        <v/>
      </c>
      <c r="AI50" s="29" t="str">
        <f t="shared" si="74"/>
        <v/>
      </c>
      <c r="AJ50" s="29" t="str">
        <f t="shared" si="75"/>
        <v/>
      </c>
      <c r="AK50" s="29" t="str">
        <f t="shared" si="76"/>
        <v/>
      </c>
      <c r="AL50" s="29" t="str">
        <f t="shared" si="77"/>
        <v/>
      </c>
      <c r="AM50" s="29" t="str">
        <f t="shared" si="78"/>
        <v/>
      </c>
    </row>
    <row r="51" spans="2:39">
      <c r="B51" s="13">
        <v>18</v>
      </c>
      <c r="C51" s="13">
        <f>IF(B51="","",VLOOKUP(B51,Tabelle2!$A$2:$B$38,2,0))</f>
        <v>3</v>
      </c>
      <c r="D51" s="25" t="str">
        <f t="shared" ref="D51:D114" si="278">IF(B51="","",IF(OR(B50=0,B51=0),"No Bet",IF(N52=1,"Bet 1,3,5",IF(O52=1,"Bet 2,4,6",IF(P52=1,"Bet 1,3,5",IF(Q52=1,"Bet 2,4,6"))))))</f>
        <v>No Bet</v>
      </c>
      <c r="E51" s="8"/>
      <c r="F51" s="8"/>
      <c r="G51" s="8"/>
      <c r="H51" s="8"/>
      <c r="I51" s="12"/>
      <c r="J51" s="12"/>
      <c r="K51" s="7" t="b">
        <f t="shared" ref="K51:K114" si="279">IF(B51="","",IF(N52=1,"1",IF(O52=1,2,IF(P52=1,1,IF(Q52=1,2)))))</f>
        <v>0</v>
      </c>
      <c r="L51" s="7" t="b">
        <f t="shared" ref="L51:L114" si="280">IF(B51="","",IF(N52=1,"3",IF(O52=1,4,IF(P52=1,3,IF(Q52=1,4)))))</f>
        <v>0</v>
      </c>
      <c r="M51" s="7" t="b">
        <f t="shared" ref="M51:M114" si="281">IF(B51="","",IF(N52=1,"5",IF(O52=1,6,IF(P52=1,5,IF(Q52=1,6)))))</f>
        <v>0</v>
      </c>
      <c r="N51" s="4">
        <f t="shared" si="61"/>
        <v>0</v>
      </c>
      <c r="O51" s="4">
        <f t="shared" si="275"/>
        <v>1</v>
      </c>
      <c r="P51" s="4">
        <f t="shared" ref="P51:P114" si="282">IF(OR(C51=1,C51=3,C51=5),1,0)</f>
        <v>1</v>
      </c>
      <c r="Q51" s="4">
        <f t="shared" ref="Q51:Q114" si="283">IF(OR(C51=2,C51=4,C51=6),1,0)</f>
        <v>0</v>
      </c>
      <c r="Y51" s="29" t="str">
        <f t="shared" si="22"/>
        <v/>
      </c>
      <c r="Z51" s="29" t="str">
        <f t="shared" si="65"/>
        <v/>
      </c>
      <c r="AA51" s="29" t="str">
        <f t="shared" si="66"/>
        <v/>
      </c>
      <c r="AB51" s="29" t="str">
        <f t="shared" si="67"/>
        <v/>
      </c>
      <c r="AC51" s="29" t="str">
        <f t="shared" si="68"/>
        <v/>
      </c>
      <c r="AD51" s="29" t="str">
        <f t="shared" si="69"/>
        <v/>
      </c>
      <c r="AE51" s="29" t="str">
        <f t="shared" si="70"/>
        <v/>
      </c>
      <c r="AF51" s="29" t="str">
        <f t="shared" si="71"/>
        <v/>
      </c>
      <c r="AG51" s="29" t="str">
        <f t="shared" si="72"/>
        <v/>
      </c>
      <c r="AH51" s="29" t="str">
        <f t="shared" si="73"/>
        <v/>
      </c>
      <c r="AI51" s="29" t="str">
        <f t="shared" si="74"/>
        <v/>
      </c>
      <c r="AJ51" s="29" t="str">
        <f t="shared" si="75"/>
        <v/>
      </c>
      <c r="AK51" s="29" t="str">
        <f t="shared" si="76"/>
        <v/>
      </c>
      <c r="AL51" s="29" t="str">
        <f t="shared" si="77"/>
        <v/>
      </c>
      <c r="AM51" s="29" t="str">
        <f t="shared" si="78"/>
        <v/>
      </c>
    </row>
    <row r="52" spans="2:39" ht="15.75" thickBot="1">
      <c r="B52" s="18">
        <v>16</v>
      </c>
      <c r="C52" s="18">
        <f>IF(B52="","",VLOOKUP(B52,Tabelle2!$A$2:$B$38,2,0))</f>
        <v>3</v>
      </c>
      <c r="D52" s="19" t="str">
        <f t="shared" ref="D52" si="284">IF(B52="","",IF(OR(B50=0,B51=0),"NB",IF(COUNTIF(K51:M51,C52)=1,"W","L")))</f>
        <v>NB</v>
      </c>
      <c r="E52" s="18" t="str">
        <f t="shared" ref="E52" si="285">IF(D52="NB","0",IF(D52="L",-3,IF(D52="W",3,"")))</f>
        <v>0</v>
      </c>
      <c r="F52" s="18">
        <v>1</v>
      </c>
      <c r="G52" s="18">
        <f t="shared" ref="G52" si="286">IF(B52="","",E52*F52)</f>
        <v>0</v>
      </c>
      <c r="H52" s="18">
        <f>IF(B52="","",SUM($G$4:G52))</f>
        <v>-18</v>
      </c>
      <c r="I52" s="20"/>
      <c r="J52" s="20"/>
      <c r="K52" s="21"/>
      <c r="L52" s="21"/>
      <c r="M52" s="24"/>
      <c r="N52" s="5">
        <f t="shared" si="88"/>
        <v>0</v>
      </c>
      <c r="O52" s="5">
        <f t="shared" ref="O52" si="287">IF(O50+O51=2,1,0)</f>
        <v>0</v>
      </c>
      <c r="P52" s="5">
        <f t="shared" ref="P52" si="288">IF(P50+P51=2,1,0)</f>
        <v>0</v>
      </c>
      <c r="Q52" s="5">
        <f t="shared" ref="Q52" si="289">IF(Q50+Q51=2,1,0)</f>
        <v>0</v>
      </c>
      <c r="S52" s="31">
        <f t="shared" ref="S52" si="290">IF(B52="","",IF(D52="NB",S49,IF(D52="L",S49+1,IF(D52="W",0))))</f>
        <v>3</v>
      </c>
      <c r="Y52" s="29" t="str">
        <f t="shared" si="22"/>
        <v/>
      </c>
      <c r="Z52" s="29" t="str">
        <f t="shared" si="65"/>
        <v/>
      </c>
      <c r="AA52" s="29" t="str">
        <f t="shared" si="66"/>
        <v/>
      </c>
      <c r="AB52" s="29" t="str">
        <f t="shared" si="67"/>
        <v/>
      </c>
      <c r="AC52" s="29" t="str">
        <f t="shared" si="68"/>
        <v/>
      </c>
      <c r="AD52" s="29" t="str">
        <f t="shared" si="69"/>
        <v/>
      </c>
      <c r="AE52" s="29" t="str">
        <f t="shared" si="70"/>
        <v/>
      </c>
      <c r="AF52" s="29" t="str">
        <f t="shared" si="71"/>
        <v/>
      </c>
      <c r="AG52" s="29" t="str">
        <f t="shared" si="72"/>
        <v/>
      </c>
      <c r="AH52" s="29" t="str">
        <f t="shared" si="73"/>
        <v/>
      </c>
      <c r="AI52" s="29" t="str">
        <f t="shared" si="74"/>
        <v/>
      </c>
      <c r="AJ52" s="29" t="str">
        <f t="shared" si="75"/>
        <v/>
      </c>
      <c r="AK52" s="29" t="str">
        <f t="shared" si="76"/>
        <v/>
      </c>
      <c r="AL52" s="29" t="str">
        <f t="shared" si="77"/>
        <v/>
      </c>
      <c r="AM52" s="29" t="str">
        <f t="shared" si="78"/>
        <v/>
      </c>
    </row>
    <row r="53" spans="2:39">
      <c r="B53" s="16">
        <v>6</v>
      </c>
      <c r="C53" s="16">
        <f>IF(B53="","",VLOOKUP(B53,Tabelle2!$A$2:$B$38,2,0))</f>
        <v>1</v>
      </c>
      <c r="D53" s="6"/>
      <c r="E53" s="6"/>
      <c r="F53" s="6"/>
      <c r="G53" s="6"/>
      <c r="H53" s="6"/>
      <c r="I53" s="9"/>
      <c r="J53" s="9"/>
      <c r="K53" s="6"/>
      <c r="L53" s="6"/>
      <c r="M53" s="6"/>
      <c r="N53" s="3">
        <f t="shared" si="93"/>
        <v>0</v>
      </c>
      <c r="O53" s="3">
        <f t="shared" ref="O53:O116" si="291">IF(OR(C53=1,C53=3,C53=5),1,0)</f>
        <v>1</v>
      </c>
      <c r="P53" s="3">
        <f t="shared" ref="P53:P116" si="292">IF(OR(C53=2,C53=4,C53=6),1,0)</f>
        <v>0</v>
      </c>
      <c r="Q53" s="3">
        <f t="shared" ref="Q53:Q116" si="293">IF(OR(C53=1,C53=3,C53=5),1,0)</f>
        <v>1</v>
      </c>
      <c r="Y53" s="29" t="str">
        <f t="shared" si="22"/>
        <v/>
      </c>
      <c r="Z53" s="29" t="str">
        <f t="shared" si="65"/>
        <v/>
      </c>
      <c r="AA53" s="29" t="str">
        <f t="shared" si="66"/>
        <v/>
      </c>
      <c r="AB53" s="29" t="str">
        <f t="shared" si="67"/>
        <v/>
      </c>
      <c r="AC53" s="29" t="str">
        <f t="shared" si="68"/>
        <v/>
      </c>
      <c r="AD53" s="29" t="str">
        <f t="shared" si="69"/>
        <v/>
      </c>
      <c r="AE53" s="29" t="str">
        <f t="shared" si="70"/>
        <v/>
      </c>
      <c r="AF53" s="29" t="str">
        <f t="shared" si="71"/>
        <v/>
      </c>
      <c r="AG53" s="29" t="str">
        <f t="shared" si="72"/>
        <v/>
      </c>
      <c r="AH53" s="29" t="str">
        <f t="shared" si="73"/>
        <v/>
      </c>
      <c r="AI53" s="29" t="str">
        <f t="shared" si="74"/>
        <v/>
      </c>
      <c r="AJ53" s="29" t="str">
        <f t="shared" si="75"/>
        <v/>
      </c>
      <c r="AK53" s="29" t="str">
        <f t="shared" si="76"/>
        <v/>
      </c>
      <c r="AL53" s="29" t="str">
        <f t="shared" si="77"/>
        <v/>
      </c>
      <c r="AM53" s="29" t="str">
        <f t="shared" si="78"/>
        <v/>
      </c>
    </row>
    <row r="54" spans="2:39">
      <c r="B54" s="15">
        <v>1</v>
      </c>
      <c r="C54" s="15">
        <f>IF(B54="","",VLOOKUP(B54,Tabelle2!$A$2:$B$38,2,0))</f>
        <v>1</v>
      </c>
      <c r="D54" s="26" t="str">
        <f t="shared" ref="D54:D117" si="294">IF(B54="","",IF(OR(B53=0,B54=0),"No Bet",IF(N55=1,"Bet 1,3,5",IF(O55=1,"Bet 2,4,6",IF(P55=1,"Bet 1,3,5",IF(Q55=1,"Bet 2,4,6"))))))</f>
        <v>Bet 2,4,6</v>
      </c>
      <c r="E54" s="8"/>
      <c r="F54" s="8"/>
      <c r="G54" s="8"/>
      <c r="H54" s="8"/>
      <c r="I54" s="17"/>
      <c r="J54" s="17"/>
      <c r="K54" s="7">
        <f t="shared" ref="K54:K117" si="295">IF(B54="","",IF(N55=1,"1",IF(O55=1,2,IF(P55=1,1,IF(Q55=1,2)))))</f>
        <v>2</v>
      </c>
      <c r="L54" s="7">
        <f t="shared" ref="L54:L117" si="296">IF(B54="","",IF(N55=1,"3",IF(O55=1,4,IF(P55=1,3,IF(Q55=1,4)))))</f>
        <v>4</v>
      </c>
      <c r="M54" s="7">
        <f t="shared" ref="M54:M117" si="297">IF(B54="","",IF(N55=1,"5",IF(O55=1,6,IF(P55=1,5,IF(Q55=1,6)))))</f>
        <v>6</v>
      </c>
      <c r="N54" s="4">
        <f t="shared" si="93"/>
        <v>0</v>
      </c>
      <c r="O54" s="4">
        <f t="shared" si="291"/>
        <v>1</v>
      </c>
      <c r="P54" s="4">
        <f t="shared" ref="P54:P117" si="298">IF(OR(C54=1,C54=3,C54=5),1,0)</f>
        <v>1</v>
      </c>
      <c r="Q54" s="4">
        <f t="shared" ref="Q54:Q117" si="299">IF(OR(C54=2,C54=4,C54=6),1,0)</f>
        <v>0</v>
      </c>
      <c r="Y54" s="29" t="str">
        <f t="shared" si="22"/>
        <v/>
      </c>
      <c r="Z54" s="29" t="str">
        <f t="shared" si="65"/>
        <v/>
      </c>
      <c r="AA54" s="29" t="str">
        <f t="shared" si="66"/>
        <v/>
      </c>
      <c r="AB54" s="29" t="str">
        <f t="shared" si="67"/>
        <v/>
      </c>
      <c r="AC54" s="29" t="str">
        <f t="shared" si="68"/>
        <v/>
      </c>
      <c r="AD54" s="29" t="str">
        <f t="shared" si="69"/>
        <v/>
      </c>
      <c r="AE54" s="29" t="str">
        <f t="shared" si="70"/>
        <v/>
      </c>
      <c r="AF54" s="29" t="str">
        <f t="shared" si="71"/>
        <v/>
      </c>
      <c r="AG54" s="29" t="str">
        <f t="shared" si="72"/>
        <v/>
      </c>
      <c r="AH54" s="29" t="str">
        <f t="shared" si="73"/>
        <v/>
      </c>
      <c r="AI54" s="29" t="str">
        <f t="shared" si="74"/>
        <v/>
      </c>
      <c r="AJ54" s="29" t="str">
        <f t="shared" si="75"/>
        <v/>
      </c>
      <c r="AK54" s="29" t="str">
        <f t="shared" si="76"/>
        <v/>
      </c>
      <c r="AL54" s="29" t="str">
        <f t="shared" si="77"/>
        <v/>
      </c>
      <c r="AM54" s="29" t="str">
        <f t="shared" si="78"/>
        <v/>
      </c>
    </row>
    <row r="55" spans="2:39" ht="15.75" thickBot="1">
      <c r="B55" s="22">
        <v>26</v>
      </c>
      <c r="C55" s="22">
        <f>IF(B55="","",VLOOKUP(B55,Tabelle2!$A$2:$B$38,2,0))</f>
        <v>5</v>
      </c>
      <c r="D55" s="23" t="str">
        <f t="shared" ref="D55" si="300">IF(B55="","",IF(OR(B53=0,B54=0),"NB",IF(COUNTIF(K54:M54,C55)=1,"W","L")))</f>
        <v>L</v>
      </c>
      <c r="E55" s="22">
        <f t="shared" ref="E55" si="301">IF(D55="NB",0,IF(D55="L",-3,IF(D55="W",3,"")))</f>
        <v>-3</v>
      </c>
      <c r="F55" s="22">
        <v>1</v>
      </c>
      <c r="G55" s="22">
        <f t="shared" ref="G55" si="302">IF(B55="","",E55*F55)</f>
        <v>-3</v>
      </c>
      <c r="H55" s="22">
        <f>IF(B55="","",SUM($G$4:G55))</f>
        <v>-21</v>
      </c>
      <c r="I55" s="20"/>
      <c r="J55" s="20"/>
      <c r="K55" s="21"/>
      <c r="L55" s="21"/>
      <c r="M55" s="21"/>
      <c r="N55" s="5">
        <f t="shared" si="106"/>
        <v>0</v>
      </c>
      <c r="O55" s="5">
        <f t="shared" ref="O55" si="303">IF(O53+O54=2,1,0)</f>
        <v>1</v>
      </c>
      <c r="P55" s="5">
        <f t="shared" ref="P55" si="304">IF(P53+P54=2,1,0)</f>
        <v>0</v>
      </c>
      <c r="Q55" s="5">
        <f t="shared" ref="Q55" si="305">IF(Q53+Q54=2,1,0)</f>
        <v>0</v>
      </c>
      <c r="S55" s="31">
        <f t="shared" ref="S55" si="306">IF(B55="","",IF(D55="NB",S52,IF(D55="L",S52+1,IF(D55="W",0))))</f>
        <v>4</v>
      </c>
      <c r="Y55" s="29" t="str">
        <f t="shared" si="22"/>
        <v/>
      </c>
      <c r="Z55" s="29" t="str">
        <f t="shared" si="65"/>
        <v/>
      </c>
      <c r="AA55" s="29" t="str">
        <f t="shared" si="66"/>
        <v/>
      </c>
      <c r="AB55" s="29" t="str">
        <f t="shared" si="67"/>
        <v/>
      </c>
      <c r="AC55" s="29" t="str">
        <f t="shared" si="68"/>
        <v/>
      </c>
      <c r="AD55" s="29" t="str">
        <f t="shared" si="69"/>
        <v/>
      </c>
      <c r="AE55" s="29" t="str">
        <f t="shared" si="70"/>
        <v/>
      </c>
      <c r="AF55" s="29" t="str">
        <f t="shared" si="71"/>
        <v/>
      </c>
      <c r="AG55" s="29" t="str">
        <f t="shared" si="72"/>
        <v/>
      </c>
      <c r="AH55" s="29" t="str">
        <f t="shared" si="73"/>
        <v/>
      </c>
      <c r="AI55" s="29" t="str">
        <f t="shared" si="74"/>
        <v/>
      </c>
      <c r="AJ55" s="29" t="str">
        <f t="shared" si="75"/>
        <v/>
      </c>
      <c r="AK55" s="29" t="str">
        <f t="shared" si="76"/>
        <v/>
      </c>
      <c r="AL55" s="29" t="str">
        <f t="shared" si="77"/>
        <v/>
      </c>
      <c r="AM55" s="29" t="str">
        <f t="shared" si="78"/>
        <v/>
      </c>
    </row>
    <row r="56" spans="2:39">
      <c r="B56" s="14">
        <v>10</v>
      </c>
      <c r="C56" s="14">
        <f>IF(B56="","",VLOOKUP(B56,Tabelle2!$A$2:$B$38,2,0))</f>
        <v>2</v>
      </c>
      <c r="D56" s="6"/>
      <c r="E56" s="10"/>
      <c r="F56" s="6"/>
      <c r="G56" s="6"/>
      <c r="H56" s="6"/>
      <c r="I56" s="9"/>
      <c r="J56" s="9"/>
      <c r="K56" s="6"/>
      <c r="L56" s="6"/>
      <c r="M56" s="6"/>
      <c r="N56" s="3">
        <f t="shared" ref="N56:N119" si="307">IF(OR(C56=2,C56=4,C56=6),1,0)</f>
        <v>1</v>
      </c>
      <c r="O56" s="3">
        <f t="shared" ref="O56:O119" si="308">IF(OR(C56=1,C56=3,C56=5),1,0)</f>
        <v>0</v>
      </c>
      <c r="P56" s="3">
        <f t="shared" ref="P56:P119" si="309">IF(OR(C56=2,C56=4,C56=6),1,0)</f>
        <v>1</v>
      </c>
      <c r="Q56" s="3">
        <f t="shared" ref="Q56:Q119" si="310">IF(OR(C56=1,C56=3,C56=5),1,0)</f>
        <v>0</v>
      </c>
      <c r="Y56" s="29" t="str">
        <f t="shared" si="22"/>
        <v/>
      </c>
      <c r="Z56" s="29" t="str">
        <f t="shared" si="65"/>
        <v/>
      </c>
      <c r="AA56" s="29" t="str">
        <f t="shared" si="66"/>
        <v/>
      </c>
      <c r="AB56" s="29" t="str">
        <f t="shared" si="67"/>
        <v/>
      </c>
      <c r="AC56" s="29" t="str">
        <f t="shared" si="68"/>
        <v/>
      </c>
      <c r="AD56" s="29" t="str">
        <f t="shared" si="69"/>
        <v/>
      </c>
      <c r="AE56" s="29" t="str">
        <f t="shared" si="70"/>
        <v/>
      </c>
      <c r="AF56" s="29" t="str">
        <f t="shared" si="71"/>
        <v/>
      </c>
      <c r="AG56" s="29" t="str">
        <f t="shared" si="72"/>
        <v/>
      </c>
      <c r="AH56" s="29" t="str">
        <f t="shared" si="73"/>
        <v/>
      </c>
      <c r="AI56" s="29" t="str">
        <f t="shared" si="74"/>
        <v/>
      </c>
      <c r="AJ56" s="29" t="str">
        <f t="shared" si="75"/>
        <v/>
      </c>
      <c r="AK56" s="29" t="str">
        <f t="shared" si="76"/>
        <v/>
      </c>
      <c r="AL56" s="29" t="str">
        <f t="shared" si="77"/>
        <v/>
      </c>
      <c r="AM56" s="29" t="str">
        <f t="shared" si="78"/>
        <v/>
      </c>
    </row>
    <row r="57" spans="2:39">
      <c r="B57" s="13">
        <v>31</v>
      </c>
      <c r="C57" s="13">
        <f>IF(B57="","",VLOOKUP(B57,Tabelle2!$A$2:$B$38,2,0))</f>
        <v>6</v>
      </c>
      <c r="D57" s="25" t="str">
        <f t="shared" ref="D57:D120" si="311">IF(B57="","",IF(OR(B56=0,B57=0),"No Bet",IF(N58=1,"Bet 1,3,5",IF(O58=1,"Bet 2,4,6",IF(P58=1,"Bet 1,3,5",IF(Q58=1,"Bet 2,4,6"))))))</f>
        <v>Bet 1,3,5</v>
      </c>
      <c r="E57" s="8"/>
      <c r="F57" s="8"/>
      <c r="G57" s="8"/>
      <c r="H57" s="8"/>
      <c r="I57" s="12"/>
      <c r="J57" s="12"/>
      <c r="K57" s="7" t="str">
        <f t="shared" ref="K57:K120" si="312">IF(B57="","",IF(N58=1,"1",IF(O58=1,2,IF(P58=1,1,IF(Q58=1,2)))))</f>
        <v>1</v>
      </c>
      <c r="L57" s="7" t="str">
        <f t="shared" ref="L57:L120" si="313">IF(B57="","",IF(N58=1,"3",IF(O58=1,4,IF(P58=1,3,IF(Q58=1,4)))))</f>
        <v>3</v>
      </c>
      <c r="M57" s="7" t="str">
        <f t="shared" ref="M57:M120" si="314">IF(B57="","",IF(N58=1,"5",IF(O58=1,6,IF(P58=1,5,IF(Q58=1,6)))))</f>
        <v>5</v>
      </c>
      <c r="N57" s="4">
        <f t="shared" si="307"/>
        <v>1</v>
      </c>
      <c r="O57" s="4">
        <f t="shared" si="308"/>
        <v>0</v>
      </c>
      <c r="P57" s="4">
        <f t="shared" ref="P57:P120" si="315">IF(OR(C57=1,C57=3,C57=5),1,0)</f>
        <v>0</v>
      </c>
      <c r="Q57" s="4">
        <f t="shared" ref="Q57:Q120" si="316">IF(OR(C57=2,C57=4,C57=6),1,0)</f>
        <v>1</v>
      </c>
      <c r="Y57" s="29" t="str">
        <f t="shared" si="22"/>
        <v/>
      </c>
      <c r="Z57" s="29" t="str">
        <f t="shared" si="65"/>
        <v/>
      </c>
      <c r="AA57" s="29" t="str">
        <f t="shared" si="66"/>
        <v/>
      </c>
      <c r="AB57" s="29" t="str">
        <f t="shared" si="67"/>
        <v/>
      </c>
      <c r="AC57" s="29" t="str">
        <f t="shared" si="68"/>
        <v/>
      </c>
      <c r="AD57" s="29" t="str">
        <f t="shared" si="69"/>
        <v/>
      </c>
      <c r="AE57" s="29" t="str">
        <f t="shared" si="70"/>
        <v/>
      </c>
      <c r="AF57" s="29" t="str">
        <f t="shared" si="71"/>
        <v/>
      </c>
      <c r="AG57" s="29" t="str">
        <f t="shared" si="72"/>
        <v/>
      </c>
      <c r="AH57" s="29" t="str">
        <f t="shared" si="73"/>
        <v/>
      </c>
      <c r="AI57" s="29" t="str">
        <f t="shared" si="74"/>
        <v/>
      </c>
      <c r="AJ57" s="29" t="str">
        <f t="shared" si="75"/>
        <v/>
      </c>
      <c r="AK57" s="29" t="str">
        <f t="shared" si="76"/>
        <v/>
      </c>
      <c r="AL57" s="29" t="str">
        <f t="shared" si="77"/>
        <v/>
      </c>
      <c r="AM57" s="29" t="str">
        <f t="shared" si="78"/>
        <v/>
      </c>
    </row>
    <row r="58" spans="2:39" ht="15.75" thickBot="1">
      <c r="B58" s="18">
        <v>2</v>
      </c>
      <c r="C58" s="18">
        <f>IF(B58="","",VLOOKUP(B58,Tabelle2!$A$2:$B$38,2,0))</f>
        <v>1</v>
      </c>
      <c r="D58" s="19" t="str">
        <f t="shared" ref="D58" si="317">IF(B58="","",IF(OR(B56=0,B57=0),"NB",IF(COUNTIF(K57:M57,C58)=1,"W","L")))</f>
        <v>W</v>
      </c>
      <c r="E58" s="18">
        <f t="shared" ref="E58" si="318">IF(D58="NB","0",IF(D58="L",-3,IF(D58="W",3,"")))</f>
        <v>3</v>
      </c>
      <c r="F58" s="18">
        <v>1</v>
      </c>
      <c r="G58" s="18">
        <f t="shared" ref="G58" si="319">IF(B58="","",E58*F58)</f>
        <v>3</v>
      </c>
      <c r="H58" s="18">
        <f>IF(B58="","",SUM($G$4:G58))</f>
        <v>-18</v>
      </c>
      <c r="I58" s="20"/>
      <c r="J58" s="20"/>
      <c r="K58" s="21"/>
      <c r="L58" s="21"/>
      <c r="M58" s="24"/>
      <c r="N58" s="5">
        <f t="shared" ref="N58:O58" si="320">IF(N56+N57=2,1,0)</f>
        <v>1</v>
      </c>
      <c r="O58" s="5">
        <f t="shared" si="320"/>
        <v>0</v>
      </c>
      <c r="P58" s="5">
        <f t="shared" ref="P58" si="321">IF(P56+P57=2,1,0)</f>
        <v>0</v>
      </c>
      <c r="Q58" s="5">
        <f t="shared" ref="Q58" si="322">IF(Q56+Q57=2,1,0)</f>
        <v>0</v>
      </c>
      <c r="S58" s="31">
        <f t="shared" ref="S58" si="323">IF(B58="","",IF(D58="NB",S55,IF(D58="L",S55+1,IF(D58="W",0))))</f>
        <v>0</v>
      </c>
      <c r="Y58" s="29" t="str">
        <f t="shared" si="22"/>
        <v/>
      </c>
      <c r="Z58" s="29" t="str">
        <f t="shared" si="65"/>
        <v/>
      </c>
      <c r="AA58" s="29" t="str">
        <f t="shared" si="66"/>
        <v/>
      </c>
      <c r="AB58" s="29">
        <f t="shared" si="67"/>
        <v>1</v>
      </c>
      <c r="AC58" s="29" t="str">
        <f t="shared" si="68"/>
        <v/>
      </c>
      <c r="AD58" s="29" t="str">
        <f t="shared" si="69"/>
        <v/>
      </c>
      <c r="AE58" s="29" t="str">
        <f t="shared" si="70"/>
        <v/>
      </c>
      <c r="AF58" s="29" t="str">
        <f t="shared" si="71"/>
        <v/>
      </c>
      <c r="AG58" s="29" t="str">
        <f t="shared" si="72"/>
        <v/>
      </c>
      <c r="AH58" s="29" t="str">
        <f t="shared" si="73"/>
        <v/>
      </c>
      <c r="AI58" s="29" t="str">
        <f t="shared" si="74"/>
        <v/>
      </c>
      <c r="AJ58" s="29" t="str">
        <f t="shared" si="75"/>
        <v/>
      </c>
      <c r="AK58" s="29" t="str">
        <f t="shared" si="76"/>
        <v/>
      </c>
      <c r="AL58" s="29" t="str">
        <f t="shared" si="77"/>
        <v/>
      </c>
      <c r="AM58" s="29" t="str">
        <f t="shared" si="78"/>
        <v/>
      </c>
    </row>
    <row r="59" spans="2:39">
      <c r="B59" s="16">
        <v>7</v>
      </c>
      <c r="C59" s="16">
        <f>IF(B59="","",VLOOKUP(B59,Tabelle2!$A$2:$B$38,2,0))</f>
        <v>2</v>
      </c>
      <c r="D59" s="6"/>
      <c r="E59" s="6"/>
      <c r="F59" s="6"/>
      <c r="G59" s="6"/>
      <c r="H59" s="6"/>
      <c r="I59" s="9"/>
      <c r="J59" s="9"/>
      <c r="K59" s="6"/>
      <c r="L59" s="6"/>
      <c r="M59" s="6"/>
      <c r="N59" s="3">
        <f t="shared" si="61"/>
        <v>1</v>
      </c>
      <c r="O59" s="3">
        <f t="shared" ref="O59:O122" si="324">IF(OR(C59=1,C59=3,C59=5),1,0)</f>
        <v>0</v>
      </c>
      <c r="P59" s="3">
        <f t="shared" ref="P59:P122" si="325">IF(OR(C59=2,C59=4,C59=6),1,0)</f>
        <v>1</v>
      </c>
      <c r="Q59" s="3">
        <f t="shared" ref="Q59:Q122" si="326">IF(OR(C59=1,C59=3,C59=5),1,0)</f>
        <v>0</v>
      </c>
      <c r="Y59" s="29" t="str">
        <f t="shared" si="22"/>
        <v/>
      </c>
      <c r="Z59" s="29" t="str">
        <f t="shared" si="65"/>
        <v/>
      </c>
      <c r="AA59" s="29" t="str">
        <f t="shared" si="66"/>
        <v/>
      </c>
      <c r="AB59" s="29" t="str">
        <f t="shared" si="67"/>
        <v/>
      </c>
      <c r="AC59" s="29" t="str">
        <f t="shared" si="68"/>
        <v/>
      </c>
      <c r="AD59" s="29" t="str">
        <f t="shared" si="69"/>
        <v/>
      </c>
      <c r="AE59" s="29" t="str">
        <f t="shared" si="70"/>
        <v/>
      </c>
      <c r="AF59" s="29" t="str">
        <f t="shared" si="71"/>
        <v/>
      </c>
      <c r="AG59" s="29" t="str">
        <f t="shared" si="72"/>
        <v/>
      </c>
      <c r="AH59" s="29" t="str">
        <f t="shared" si="73"/>
        <v/>
      </c>
      <c r="AI59" s="29" t="str">
        <f t="shared" si="74"/>
        <v/>
      </c>
      <c r="AJ59" s="29" t="str">
        <f t="shared" si="75"/>
        <v/>
      </c>
      <c r="AK59" s="29" t="str">
        <f t="shared" si="76"/>
        <v/>
      </c>
      <c r="AL59" s="29" t="str">
        <f t="shared" si="77"/>
        <v/>
      </c>
      <c r="AM59" s="29" t="str">
        <f t="shared" si="78"/>
        <v/>
      </c>
    </row>
    <row r="60" spans="2:39">
      <c r="B60" s="15">
        <v>13</v>
      </c>
      <c r="C60" s="15">
        <f>IF(B60="","",VLOOKUP(B60,Tabelle2!$A$2:$B$38,2,0))</f>
        <v>3</v>
      </c>
      <c r="D60" s="26" t="str">
        <f t="shared" ref="D60:D123" si="327">IF(B60="","",IF(OR(B59=0,B60=0),"No Bet",IF(N61=1,"Bet 1,3,5",IF(O61=1,"Bet 2,4,6",IF(P61=1,"Bet 1,3,5",IF(Q61=1,"Bet 2,4,6"))))))</f>
        <v>Bet 1,3,5</v>
      </c>
      <c r="E60" s="8"/>
      <c r="F60" s="8"/>
      <c r="G60" s="8"/>
      <c r="H60" s="8"/>
      <c r="I60" s="17"/>
      <c r="J60" s="17"/>
      <c r="K60" s="7">
        <f t="shared" ref="K60:K123" si="328">IF(B60="","",IF(N61=1,"1",IF(O61=1,2,IF(P61=1,1,IF(Q61=1,2)))))</f>
        <v>1</v>
      </c>
      <c r="L60" s="7">
        <f t="shared" ref="L60:L123" si="329">IF(B60="","",IF(N61=1,"3",IF(O61=1,4,IF(P61=1,3,IF(Q61=1,4)))))</f>
        <v>3</v>
      </c>
      <c r="M60" s="7">
        <f t="shared" ref="M60:M123" si="330">IF(B60="","",IF(N61=1,"5",IF(O61=1,6,IF(P61=1,5,IF(Q61=1,6)))))</f>
        <v>5</v>
      </c>
      <c r="N60" s="4">
        <f t="shared" si="61"/>
        <v>0</v>
      </c>
      <c r="O60" s="4">
        <f t="shared" si="324"/>
        <v>1</v>
      </c>
      <c r="P60" s="4">
        <f t="shared" ref="P60:P123" si="331">IF(OR(C60=1,C60=3,C60=5),1,0)</f>
        <v>1</v>
      </c>
      <c r="Q60" s="4">
        <f t="shared" ref="Q60:Q123" si="332">IF(OR(C60=2,C60=4,C60=6),1,0)</f>
        <v>0</v>
      </c>
      <c r="Y60" s="29" t="str">
        <f t="shared" si="22"/>
        <v/>
      </c>
      <c r="Z60" s="29" t="str">
        <f t="shared" si="65"/>
        <v/>
      </c>
      <c r="AA60" s="29" t="str">
        <f t="shared" si="66"/>
        <v/>
      </c>
      <c r="AB60" s="29" t="str">
        <f t="shared" si="67"/>
        <v/>
      </c>
      <c r="AC60" s="29" t="str">
        <f t="shared" si="68"/>
        <v/>
      </c>
      <c r="AD60" s="29" t="str">
        <f t="shared" si="69"/>
        <v/>
      </c>
      <c r="AE60" s="29" t="str">
        <f t="shared" si="70"/>
        <v/>
      </c>
      <c r="AF60" s="29" t="str">
        <f t="shared" si="71"/>
        <v/>
      </c>
      <c r="AG60" s="29" t="str">
        <f t="shared" si="72"/>
        <v/>
      </c>
      <c r="AH60" s="29" t="str">
        <f t="shared" si="73"/>
        <v/>
      </c>
      <c r="AI60" s="29" t="str">
        <f t="shared" si="74"/>
        <v/>
      </c>
      <c r="AJ60" s="29" t="str">
        <f t="shared" si="75"/>
        <v/>
      </c>
      <c r="AK60" s="29" t="str">
        <f t="shared" si="76"/>
        <v/>
      </c>
      <c r="AL60" s="29" t="str">
        <f t="shared" si="77"/>
        <v/>
      </c>
      <c r="AM60" s="29" t="str">
        <f t="shared" si="78"/>
        <v/>
      </c>
    </row>
    <row r="61" spans="2:39" ht="15.75" thickBot="1">
      <c r="B61" s="22">
        <v>26</v>
      </c>
      <c r="C61" s="22">
        <f>IF(B61="","",VLOOKUP(B61,Tabelle2!$A$2:$B$38,2,0))</f>
        <v>5</v>
      </c>
      <c r="D61" s="23" t="str">
        <f t="shared" ref="D61" si="333">IF(B61="","",IF(OR(B59=0,B60=0),"NB",IF(COUNTIF(K60:M60,C61)=1,"W","L")))</f>
        <v>W</v>
      </c>
      <c r="E61" s="22">
        <f t="shared" ref="E61" si="334">IF(D61="NB",0,IF(D61="L",-3,IF(D61="W",3,"")))</f>
        <v>3</v>
      </c>
      <c r="F61" s="22">
        <v>1</v>
      </c>
      <c r="G61" s="22">
        <f t="shared" ref="G61" si="335">IF(B61="","",E61*F61)</f>
        <v>3</v>
      </c>
      <c r="H61" s="22">
        <f>IF(B61="","",SUM($G$4:G61))</f>
        <v>-15</v>
      </c>
      <c r="I61" s="20"/>
      <c r="J61" s="20"/>
      <c r="K61" s="21"/>
      <c r="L61" s="21"/>
      <c r="M61" s="21"/>
      <c r="N61" s="5">
        <f t="shared" si="88"/>
        <v>0</v>
      </c>
      <c r="O61" s="5">
        <f t="shared" ref="O61" si="336">IF(O59+O60=2,1,0)</f>
        <v>0</v>
      </c>
      <c r="P61" s="5">
        <f t="shared" ref="P61" si="337">IF(P59+P60=2,1,0)</f>
        <v>1</v>
      </c>
      <c r="Q61" s="5">
        <f t="shared" ref="Q61" si="338">IF(Q59+Q60=2,1,0)</f>
        <v>0</v>
      </c>
      <c r="S61" s="31">
        <f t="shared" ref="S61" si="339">IF(B61="","",IF(D61="NB",S58,IF(D61="L",S58+1,IF(D61="W",0))))</f>
        <v>0</v>
      </c>
      <c r="Y61" s="29" t="str">
        <f t="shared" si="22"/>
        <v/>
      </c>
      <c r="Z61" s="29" t="str">
        <f t="shared" si="65"/>
        <v/>
      </c>
      <c r="AA61" s="29" t="str">
        <f t="shared" si="66"/>
        <v/>
      </c>
      <c r="AB61" s="29" t="str">
        <f t="shared" si="67"/>
        <v/>
      </c>
      <c r="AC61" s="29" t="str">
        <f t="shared" si="68"/>
        <v/>
      </c>
      <c r="AD61" s="29" t="str">
        <f t="shared" si="69"/>
        <v/>
      </c>
      <c r="AE61" s="29" t="str">
        <f t="shared" si="70"/>
        <v/>
      </c>
      <c r="AF61" s="29" t="str">
        <f t="shared" si="71"/>
        <v/>
      </c>
      <c r="AG61" s="29" t="str">
        <f t="shared" si="72"/>
        <v/>
      </c>
      <c r="AH61" s="29" t="str">
        <f t="shared" si="73"/>
        <v/>
      </c>
      <c r="AI61" s="29" t="str">
        <f t="shared" si="74"/>
        <v/>
      </c>
      <c r="AJ61" s="29" t="str">
        <f t="shared" si="75"/>
        <v/>
      </c>
      <c r="AK61" s="29" t="str">
        <f t="shared" si="76"/>
        <v/>
      </c>
      <c r="AL61" s="29" t="str">
        <f t="shared" si="77"/>
        <v/>
      </c>
      <c r="AM61" s="29" t="str">
        <f t="shared" si="78"/>
        <v/>
      </c>
    </row>
    <row r="62" spans="2:39">
      <c r="B62" s="14">
        <v>18</v>
      </c>
      <c r="C62" s="14">
        <f>IF(B62="","",VLOOKUP(B62,Tabelle2!$A$2:$B$38,2,0))</f>
        <v>3</v>
      </c>
      <c r="D62" s="6"/>
      <c r="E62" s="10"/>
      <c r="F62" s="6"/>
      <c r="G62" s="6"/>
      <c r="H62" s="6"/>
      <c r="I62" s="9"/>
      <c r="J62" s="9"/>
      <c r="K62" s="6"/>
      <c r="L62" s="6"/>
      <c r="M62" s="6"/>
      <c r="N62" s="3">
        <f t="shared" si="93"/>
        <v>0</v>
      </c>
      <c r="O62" s="3">
        <f t="shared" ref="O62:O125" si="340">IF(OR(C62=1,C62=3,C62=5),1,0)</f>
        <v>1</v>
      </c>
      <c r="P62" s="3">
        <f t="shared" ref="P62:P125" si="341">IF(OR(C62=2,C62=4,C62=6),1,0)</f>
        <v>0</v>
      </c>
      <c r="Q62" s="3">
        <f t="shared" ref="Q62:Q125" si="342">IF(OR(C62=1,C62=3,C62=5),1,0)</f>
        <v>1</v>
      </c>
      <c r="Y62" s="29" t="str">
        <f t="shared" si="22"/>
        <v/>
      </c>
      <c r="Z62" s="29" t="str">
        <f t="shared" si="65"/>
        <v/>
      </c>
      <c r="AA62" s="29" t="str">
        <f t="shared" si="66"/>
        <v/>
      </c>
      <c r="AB62" s="29" t="str">
        <f t="shared" si="67"/>
        <v/>
      </c>
      <c r="AC62" s="29" t="str">
        <f t="shared" si="68"/>
        <v/>
      </c>
      <c r="AD62" s="29" t="str">
        <f t="shared" si="69"/>
        <v/>
      </c>
      <c r="AE62" s="29" t="str">
        <f t="shared" si="70"/>
        <v/>
      </c>
      <c r="AF62" s="29" t="str">
        <f t="shared" si="71"/>
        <v/>
      </c>
      <c r="AG62" s="29" t="str">
        <f t="shared" si="72"/>
        <v/>
      </c>
      <c r="AH62" s="29" t="str">
        <f t="shared" si="73"/>
        <v/>
      </c>
      <c r="AI62" s="29" t="str">
        <f t="shared" si="74"/>
        <v/>
      </c>
      <c r="AJ62" s="29" t="str">
        <f t="shared" si="75"/>
        <v/>
      </c>
      <c r="AK62" s="29" t="str">
        <f t="shared" si="76"/>
        <v/>
      </c>
      <c r="AL62" s="29" t="str">
        <f t="shared" si="77"/>
        <v/>
      </c>
      <c r="AM62" s="29" t="str">
        <f t="shared" si="78"/>
        <v/>
      </c>
    </row>
    <row r="63" spans="2:39">
      <c r="B63" s="13">
        <v>19</v>
      </c>
      <c r="C63" s="13">
        <f>IF(B63="","",VLOOKUP(B63,Tabelle2!$A$2:$B$38,2,0))</f>
        <v>4</v>
      </c>
      <c r="D63" s="25" t="str">
        <f t="shared" ref="D63:D126" si="343">IF(B63="","",IF(OR(B62=0,B63=0),"No Bet",IF(N64=1,"Bet 1,3,5",IF(O64=1,"Bet 2,4,6",IF(P64=1,"Bet 1,3,5",IF(Q64=1,"Bet 2,4,6"))))))</f>
        <v>Bet 2,4,6</v>
      </c>
      <c r="E63" s="8"/>
      <c r="F63" s="8"/>
      <c r="G63" s="8"/>
      <c r="H63" s="8"/>
      <c r="I63" s="12"/>
      <c r="J63" s="12"/>
      <c r="K63" s="7">
        <f t="shared" ref="K63:K126" si="344">IF(B63="","",IF(N64=1,"1",IF(O64=1,2,IF(P64=1,1,IF(Q64=1,2)))))</f>
        <v>2</v>
      </c>
      <c r="L63" s="7">
        <f t="shared" ref="L63:L126" si="345">IF(B63="","",IF(N64=1,"3",IF(O64=1,4,IF(P64=1,3,IF(Q64=1,4)))))</f>
        <v>4</v>
      </c>
      <c r="M63" s="7">
        <f t="shared" ref="M63:M126" si="346">IF(B63="","",IF(N64=1,"5",IF(O64=1,6,IF(P64=1,5,IF(Q64=1,6)))))</f>
        <v>6</v>
      </c>
      <c r="N63" s="4">
        <f t="shared" si="93"/>
        <v>1</v>
      </c>
      <c r="O63" s="4">
        <f t="shared" si="340"/>
        <v>0</v>
      </c>
      <c r="P63" s="4">
        <f t="shared" ref="P63:P126" si="347">IF(OR(C63=1,C63=3,C63=5),1,0)</f>
        <v>0</v>
      </c>
      <c r="Q63" s="4">
        <f t="shared" ref="Q63:Q126" si="348">IF(OR(C63=2,C63=4,C63=6),1,0)</f>
        <v>1</v>
      </c>
      <c r="Y63" s="29" t="str">
        <f t="shared" si="22"/>
        <v/>
      </c>
      <c r="Z63" s="29" t="str">
        <f t="shared" si="65"/>
        <v/>
      </c>
      <c r="AA63" s="29" t="str">
        <f t="shared" si="66"/>
        <v/>
      </c>
      <c r="AB63" s="29" t="str">
        <f t="shared" si="67"/>
        <v/>
      </c>
      <c r="AC63" s="29" t="str">
        <f t="shared" si="68"/>
        <v/>
      </c>
      <c r="AD63" s="29" t="str">
        <f t="shared" si="69"/>
        <v/>
      </c>
      <c r="AE63" s="29" t="str">
        <f t="shared" si="70"/>
        <v/>
      </c>
      <c r="AF63" s="29" t="str">
        <f t="shared" si="71"/>
        <v/>
      </c>
      <c r="AG63" s="29" t="str">
        <f t="shared" si="72"/>
        <v/>
      </c>
      <c r="AH63" s="29" t="str">
        <f t="shared" si="73"/>
        <v/>
      </c>
      <c r="AI63" s="29" t="str">
        <f t="shared" si="74"/>
        <v/>
      </c>
      <c r="AJ63" s="29" t="str">
        <f t="shared" si="75"/>
        <v/>
      </c>
      <c r="AK63" s="29" t="str">
        <f t="shared" si="76"/>
        <v/>
      </c>
      <c r="AL63" s="29" t="str">
        <f t="shared" si="77"/>
        <v/>
      </c>
      <c r="AM63" s="29" t="str">
        <f t="shared" si="78"/>
        <v/>
      </c>
    </row>
    <row r="64" spans="2:39" ht="15.75" thickBot="1">
      <c r="B64" s="18">
        <v>9</v>
      </c>
      <c r="C64" s="18">
        <f>IF(B64="","",VLOOKUP(B64,Tabelle2!$A$2:$B$38,2,0))</f>
        <v>2</v>
      </c>
      <c r="D64" s="19" t="str">
        <f t="shared" ref="D64" si="349">IF(B64="","",IF(OR(B62=0,B63=0),"NB",IF(COUNTIF(K63:M63,C64)=1,"W","L")))</f>
        <v>W</v>
      </c>
      <c r="E64" s="18">
        <f t="shared" ref="E64" si="350">IF(D64="NB","0",IF(D64="L",-3,IF(D64="W",3,"")))</f>
        <v>3</v>
      </c>
      <c r="F64" s="18">
        <v>1</v>
      </c>
      <c r="G64" s="18">
        <f t="shared" ref="G64" si="351">IF(B64="","",E64*F64)</f>
        <v>3</v>
      </c>
      <c r="H64" s="18">
        <f>IF(B64="","",SUM($G$4:G64))</f>
        <v>-12</v>
      </c>
      <c r="I64" s="20"/>
      <c r="J64" s="20"/>
      <c r="K64" s="21"/>
      <c r="L64" s="21"/>
      <c r="M64" s="24"/>
      <c r="N64" s="5">
        <f t="shared" si="106"/>
        <v>0</v>
      </c>
      <c r="O64" s="5">
        <f t="shared" ref="O64" si="352">IF(O62+O63=2,1,0)</f>
        <v>0</v>
      </c>
      <c r="P64" s="5">
        <f t="shared" ref="P64" si="353">IF(P62+P63=2,1,0)</f>
        <v>0</v>
      </c>
      <c r="Q64" s="5">
        <f t="shared" ref="Q64" si="354">IF(Q62+Q63=2,1,0)</f>
        <v>1</v>
      </c>
      <c r="S64" s="31">
        <f t="shared" ref="S64" si="355">IF(B64="","",IF(D64="NB",S61,IF(D64="L",S61+1,IF(D64="W",0))))</f>
        <v>0</v>
      </c>
      <c r="Y64" s="29" t="str">
        <f t="shared" si="22"/>
        <v/>
      </c>
      <c r="Z64" s="29" t="str">
        <f t="shared" si="65"/>
        <v/>
      </c>
      <c r="AA64" s="29" t="str">
        <f t="shared" si="66"/>
        <v/>
      </c>
      <c r="AB64" s="29" t="str">
        <f t="shared" si="67"/>
        <v/>
      </c>
      <c r="AC64" s="29" t="str">
        <f t="shared" si="68"/>
        <v/>
      </c>
      <c r="AD64" s="29" t="str">
        <f t="shared" si="69"/>
        <v/>
      </c>
      <c r="AE64" s="29" t="str">
        <f t="shared" si="70"/>
        <v/>
      </c>
      <c r="AF64" s="29" t="str">
        <f t="shared" si="71"/>
        <v/>
      </c>
      <c r="AG64" s="29" t="str">
        <f t="shared" si="72"/>
        <v/>
      </c>
      <c r="AH64" s="29" t="str">
        <f t="shared" si="73"/>
        <v/>
      </c>
      <c r="AI64" s="29" t="str">
        <f t="shared" si="74"/>
        <v/>
      </c>
      <c r="AJ64" s="29" t="str">
        <f t="shared" si="75"/>
        <v/>
      </c>
      <c r="AK64" s="29" t="str">
        <f t="shared" si="76"/>
        <v/>
      </c>
      <c r="AL64" s="29" t="str">
        <f t="shared" si="77"/>
        <v/>
      </c>
      <c r="AM64" s="29" t="str">
        <f t="shared" si="78"/>
        <v/>
      </c>
    </row>
    <row r="65" spans="2:39">
      <c r="B65" s="16">
        <v>23</v>
      </c>
      <c r="C65" s="16">
        <f>IF(B65="","",VLOOKUP(B65,Tabelle2!$A$2:$B$38,2,0))</f>
        <v>4</v>
      </c>
      <c r="D65" s="6"/>
      <c r="E65" s="6"/>
      <c r="F65" s="6"/>
      <c r="G65" s="6"/>
      <c r="H65" s="6"/>
      <c r="I65" s="9"/>
      <c r="J65" s="9"/>
      <c r="K65" s="6"/>
      <c r="L65" s="6"/>
      <c r="M65" s="6"/>
      <c r="N65" s="3">
        <f t="shared" ref="N65:N128" si="356">IF(OR(C65=2,C65=4,C65=6),1,0)</f>
        <v>1</v>
      </c>
      <c r="O65" s="3">
        <f t="shared" ref="O65:O128" si="357">IF(OR(C65=1,C65=3,C65=5),1,0)</f>
        <v>0</v>
      </c>
      <c r="P65" s="3">
        <f t="shared" ref="P65:P128" si="358">IF(OR(C65=2,C65=4,C65=6),1,0)</f>
        <v>1</v>
      </c>
      <c r="Q65" s="3">
        <f t="shared" ref="Q65:Q128" si="359">IF(OR(C65=1,C65=3,C65=5),1,0)</f>
        <v>0</v>
      </c>
      <c r="Y65" s="29" t="str">
        <f t="shared" si="22"/>
        <v/>
      </c>
      <c r="Z65" s="29" t="str">
        <f t="shared" si="65"/>
        <v/>
      </c>
      <c r="AA65" s="29" t="str">
        <f t="shared" si="66"/>
        <v/>
      </c>
      <c r="AB65" s="29" t="str">
        <f t="shared" si="67"/>
        <v/>
      </c>
      <c r="AC65" s="29" t="str">
        <f t="shared" si="68"/>
        <v/>
      </c>
      <c r="AD65" s="29" t="str">
        <f t="shared" si="69"/>
        <v/>
      </c>
      <c r="AE65" s="29" t="str">
        <f t="shared" si="70"/>
        <v/>
      </c>
      <c r="AF65" s="29" t="str">
        <f t="shared" si="71"/>
        <v/>
      </c>
      <c r="AG65" s="29" t="str">
        <f t="shared" si="72"/>
        <v/>
      </c>
      <c r="AH65" s="29" t="str">
        <f t="shared" si="73"/>
        <v/>
      </c>
      <c r="AI65" s="29" t="str">
        <f t="shared" si="74"/>
        <v/>
      </c>
      <c r="AJ65" s="29" t="str">
        <f t="shared" si="75"/>
        <v/>
      </c>
      <c r="AK65" s="29" t="str">
        <f t="shared" si="76"/>
        <v/>
      </c>
      <c r="AL65" s="29" t="str">
        <f t="shared" si="77"/>
        <v/>
      </c>
      <c r="AM65" s="29" t="str">
        <f t="shared" si="78"/>
        <v/>
      </c>
    </row>
    <row r="66" spans="2:39">
      <c r="B66" s="15">
        <v>31</v>
      </c>
      <c r="C66" s="15">
        <f>IF(B66="","",VLOOKUP(B66,Tabelle2!$A$2:$B$38,2,0))</f>
        <v>6</v>
      </c>
      <c r="D66" s="26" t="str">
        <f t="shared" ref="D66:D129" si="360">IF(B66="","",IF(OR(B65=0,B66=0),"No Bet",IF(N67=1,"Bet 1,3,5",IF(O67=1,"Bet 2,4,6",IF(P67=1,"Bet 1,3,5",IF(Q67=1,"Bet 2,4,6"))))))</f>
        <v>Bet 1,3,5</v>
      </c>
      <c r="E66" s="8"/>
      <c r="F66" s="8"/>
      <c r="G66" s="8"/>
      <c r="H66" s="8"/>
      <c r="I66" s="17"/>
      <c r="J66" s="17"/>
      <c r="K66" s="7" t="str">
        <f t="shared" ref="K66:K129" si="361">IF(B66="","",IF(N67=1,"1",IF(O67=1,2,IF(P67=1,1,IF(Q67=1,2)))))</f>
        <v>1</v>
      </c>
      <c r="L66" s="7" t="str">
        <f t="shared" ref="L66:L129" si="362">IF(B66="","",IF(N67=1,"3",IF(O67=1,4,IF(P67=1,3,IF(Q67=1,4)))))</f>
        <v>3</v>
      </c>
      <c r="M66" s="7" t="str">
        <f t="shared" ref="M66:M129" si="363">IF(B66="","",IF(N67=1,"5",IF(O67=1,6,IF(P67=1,5,IF(Q67=1,6)))))</f>
        <v>5</v>
      </c>
      <c r="N66" s="4">
        <f t="shared" si="356"/>
        <v>1</v>
      </c>
      <c r="O66" s="4">
        <f t="shared" si="357"/>
        <v>0</v>
      </c>
      <c r="P66" s="4">
        <f t="shared" ref="P66:P129" si="364">IF(OR(C66=1,C66=3,C66=5),1,0)</f>
        <v>0</v>
      </c>
      <c r="Q66" s="4">
        <f t="shared" ref="Q66:Q129" si="365">IF(OR(C66=2,C66=4,C66=6),1,0)</f>
        <v>1</v>
      </c>
      <c r="Y66" s="29" t="str">
        <f t="shared" si="22"/>
        <v/>
      </c>
      <c r="Z66" s="29" t="str">
        <f t="shared" si="65"/>
        <v/>
      </c>
      <c r="AA66" s="29" t="str">
        <f t="shared" si="66"/>
        <v/>
      </c>
      <c r="AB66" s="29" t="str">
        <f t="shared" si="67"/>
        <v/>
      </c>
      <c r="AC66" s="29" t="str">
        <f t="shared" si="68"/>
        <v/>
      </c>
      <c r="AD66" s="29" t="str">
        <f t="shared" si="69"/>
        <v/>
      </c>
      <c r="AE66" s="29" t="str">
        <f t="shared" si="70"/>
        <v/>
      </c>
      <c r="AF66" s="29" t="str">
        <f t="shared" si="71"/>
        <v/>
      </c>
      <c r="AG66" s="29" t="str">
        <f t="shared" si="72"/>
        <v/>
      </c>
      <c r="AH66" s="29" t="str">
        <f t="shared" si="73"/>
        <v/>
      </c>
      <c r="AI66" s="29" t="str">
        <f t="shared" si="74"/>
        <v/>
      </c>
      <c r="AJ66" s="29" t="str">
        <f t="shared" si="75"/>
        <v/>
      </c>
      <c r="AK66" s="29" t="str">
        <f t="shared" si="76"/>
        <v/>
      </c>
      <c r="AL66" s="29" t="str">
        <f t="shared" si="77"/>
        <v/>
      </c>
      <c r="AM66" s="29" t="str">
        <f t="shared" si="78"/>
        <v/>
      </c>
    </row>
    <row r="67" spans="2:39" ht="15.75" thickBot="1">
      <c r="B67" s="22">
        <v>21</v>
      </c>
      <c r="C67" s="22">
        <f>IF(B67="","",VLOOKUP(B67,Tabelle2!$A$2:$B$38,2,0))</f>
        <v>4</v>
      </c>
      <c r="D67" s="23" t="str">
        <f t="shared" ref="D67" si="366">IF(B67="","",IF(OR(B65=0,B66=0),"NB",IF(COUNTIF(K66:M66,C67)=1,"W","L")))</f>
        <v>L</v>
      </c>
      <c r="E67" s="22">
        <f t="shared" ref="E67" si="367">IF(D67="NB",0,IF(D67="L",-3,IF(D67="W",3,"")))</f>
        <v>-3</v>
      </c>
      <c r="F67" s="22">
        <v>1</v>
      </c>
      <c r="G67" s="22">
        <f t="shared" ref="G67" si="368">IF(B67="","",E67*F67)</f>
        <v>-3</v>
      </c>
      <c r="H67" s="22">
        <f>IF(B67="","",SUM($G$4:G67))</f>
        <v>-15</v>
      </c>
      <c r="I67" s="20"/>
      <c r="J67" s="20"/>
      <c r="K67" s="21"/>
      <c r="L67" s="21"/>
      <c r="M67" s="21"/>
      <c r="N67" s="5">
        <f t="shared" ref="N67:O67" si="369">IF(N65+N66=2,1,0)</f>
        <v>1</v>
      </c>
      <c r="O67" s="5">
        <f t="shared" si="369"/>
        <v>0</v>
      </c>
      <c r="P67" s="5">
        <f t="shared" ref="P67" si="370">IF(P65+P66=2,1,0)</f>
        <v>0</v>
      </c>
      <c r="Q67" s="5">
        <f t="shared" ref="Q67" si="371">IF(Q65+Q66=2,1,0)</f>
        <v>0</v>
      </c>
      <c r="S67" s="31">
        <f t="shared" ref="S67" si="372">IF(B67="","",IF(D67="NB",S64,IF(D67="L",S64+1,IF(D67="W",0))))</f>
        <v>1</v>
      </c>
      <c r="Y67" s="29" t="str">
        <f t="shared" si="22"/>
        <v/>
      </c>
      <c r="Z67" s="29" t="str">
        <f t="shared" si="65"/>
        <v/>
      </c>
      <c r="AA67" s="29" t="str">
        <f t="shared" si="66"/>
        <v/>
      </c>
      <c r="AB67" s="29" t="str">
        <f t="shared" si="67"/>
        <v/>
      </c>
      <c r="AC67" s="29" t="str">
        <f t="shared" si="68"/>
        <v/>
      </c>
      <c r="AD67" s="29" t="str">
        <f t="shared" si="69"/>
        <v/>
      </c>
      <c r="AE67" s="29" t="str">
        <f t="shared" si="70"/>
        <v/>
      </c>
      <c r="AF67" s="29" t="str">
        <f t="shared" si="71"/>
        <v/>
      </c>
      <c r="AG67" s="29" t="str">
        <f t="shared" si="72"/>
        <v/>
      </c>
      <c r="AH67" s="29" t="str">
        <f t="shared" si="73"/>
        <v/>
      </c>
      <c r="AI67" s="29" t="str">
        <f t="shared" si="74"/>
        <v/>
      </c>
      <c r="AJ67" s="29" t="str">
        <f t="shared" si="75"/>
        <v/>
      </c>
      <c r="AK67" s="29" t="str">
        <f t="shared" si="76"/>
        <v/>
      </c>
      <c r="AL67" s="29" t="str">
        <f t="shared" si="77"/>
        <v/>
      </c>
      <c r="AM67" s="29" t="str">
        <f t="shared" si="78"/>
        <v/>
      </c>
    </row>
    <row r="68" spans="2:39">
      <c r="B68" s="14">
        <v>10</v>
      </c>
      <c r="C68" s="14">
        <f>IF(B68="","",VLOOKUP(B68,Tabelle2!$A$2:$B$38,2,0))</f>
        <v>2</v>
      </c>
      <c r="D68" s="6"/>
      <c r="E68" s="10"/>
      <c r="F68" s="6"/>
      <c r="G68" s="6"/>
      <c r="H68" s="6"/>
      <c r="I68" s="9"/>
      <c r="J68" s="9"/>
      <c r="K68" s="6"/>
      <c r="L68" s="6"/>
      <c r="M68" s="6"/>
      <c r="N68" s="3">
        <f t="shared" si="61"/>
        <v>1</v>
      </c>
      <c r="O68" s="3">
        <f t="shared" ref="O68:O131" si="373">IF(OR(C68=1,C68=3,C68=5),1,0)</f>
        <v>0</v>
      </c>
      <c r="P68" s="3">
        <f t="shared" ref="P68:P131" si="374">IF(OR(C68=2,C68=4,C68=6),1,0)</f>
        <v>1</v>
      </c>
      <c r="Q68" s="3">
        <f t="shared" ref="Q68:Q131" si="375">IF(OR(C68=1,C68=3,C68=5),1,0)</f>
        <v>0</v>
      </c>
      <c r="Y68" s="29" t="str">
        <f t="shared" si="22"/>
        <v/>
      </c>
      <c r="Z68" s="29" t="str">
        <f t="shared" si="65"/>
        <v/>
      </c>
      <c r="AA68" s="29" t="str">
        <f t="shared" si="66"/>
        <v/>
      </c>
      <c r="AB68" s="29" t="str">
        <f t="shared" si="67"/>
        <v/>
      </c>
      <c r="AC68" s="29" t="str">
        <f t="shared" si="68"/>
        <v/>
      </c>
      <c r="AD68" s="29" t="str">
        <f t="shared" si="69"/>
        <v/>
      </c>
      <c r="AE68" s="29" t="str">
        <f t="shared" si="70"/>
        <v/>
      </c>
      <c r="AF68" s="29" t="str">
        <f t="shared" si="71"/>
        <v/>
      </c>
      <c r="AG68" s="29" t="str">
        <f t="shared" si="72"/>
        <v/>
      </c>
      <c r="AH68" s="29" t="str">
        <f t="shared" si="73"/>
        <v/>
      </c>
      <c r="AI68" s="29" t="str">
        <f t="shared" si="74"/>
        <v/>
      </c>
      <c r="AJ68" s="29" t="str">
        <f t="shared" si="75"/>
        <v/>
      </c>
      <c r="AK68" s="29" t="str">
        <f t="shared" si="76"/>
        <v/>
      </c>
      <c r="AL68" s="29" t="str">
        <f t="shared" si="77"/>
        <v/>
      </c>
      <c r="AM68" s="29" t="str">
        <f t="shared" si="78"/>
        <v/>
      </c>
    </row>
    <row r="69" spans="2:39">
      <c r="B69" s="13">
        <v>11</v>
      </c>
      <c r="C69" s="13">
        <f>IF(B69="","",VLOOKUP(B69,Tabelle2!$A$2:$B$38,2,0))</f>
        <v>2</v>
      </c>
      <c r="D69" s="25" t="str">
        <f t="shared" ref="D69:D132" si="376">IF(B69="","",IF(OR(B68=0,B69=0),"No Bet",IF(N70=1,"Bet 1,3,5",IF(O70=1,"Bet 2,4,6",IF(P70=1,"Bet 1,3,5",IF(Q70=1,"Bet 2,4,6"))))))</f>
        <v>Bet 1,3,5</v>
      </c>
      <c r="E69" s="8"/>
      <c r="F69" s="8"/>
      <c r="G69" s="8"/>
      <c r="H69" s="8"/>
      <c r="I69" s="12"/>
      <c r="J69" s="12"/>
      <c r="K69" s="7" t="str">
        <f t="shared" ref="K69:K132" si="377">IF(B69="","",IF(N70=1,"1",IF(O70=1,2,IF(P70=1,1,IF(Q70=1,2)))))</f>
        <v>1</v>
      </c>
      <c r="L69" s="7" t="str">
        <f t="shared" ref="L69:L132" si="378">IF(B69="","",IF(N70=1,"3",IF(O70=1,4,IF(P70=1,3,IF(Q70=1,4)))))</f>
        <v>3</v>
      </c>
      <c r="M69" s="7" t="str">
        <f t="shared" ref="M69:M132" si="379">IF(B69="","",IF(N70=1,"5",IF(O70=1,6,IF(P70=1,5,IF(Q70=1,6)))))</f>
        <v>5</v>
      </c>
      <c r="N69" s="4">
        <f t="shared" si="61"/>
        <v>1</v>
      </c>
      <c r="O69" s="4">
        <f t="shared" si="373"/>
        <v>0</v>
      </c>
      <c r="P69" s="4">
        <f t="shared" ref="P69:P132" si="380">IF(OR(C69=1,C69=3,C69=5),1,0)</f>
        <v>0</v>
      </c>
      <c r="Q69" s="4">
        <f t="shared" ref="Q69:Q132" si="381">IF(OR(C69=2,C69=4,C69=6),1,0)</f>
        <v>1</v>
      </c>
      <c r="Y69" s="29" t="str">
        <f t="shared" ref="Y69:Y132" si="382">IF(AND(S69=0,S66=1),1,"")</f>
        <v/>
      </c>
      <c r="Z69" s="29" t="str">
        <f t="shared" si="65"/>
        <v/>
      </c>
      <c r="AA69" s="29" t="str">
        <f t="shared" si="66"/>
        <v/>
      </c>
      <c r="AB69" s="29" t="str">
        <f t="shared" si="67"/>
        <v/>
      </c>
      <c r="AC69" s="29" t="str">
        <f t="shared" si="68"/>
        <v/>
      </c>
      <c r="AD69" s="29" t="str">
        <f t="shared" si="69"/>
        <v/>
      </c>
      <c r="AE69" s="29" t="str">
        <f t="shared" si="70"/>
        <v/>
      </c>
      <c r="AF69" s="29" t="str">
        <f t="shared" si="71"/>
        <v/>
      </c>
      <c r="AG69" s="29" t="str">
        <f t="shared" si="72"/>
        <v/>
      </c>
      <c r="AH69" s="29" t="str">
        <f t="shared" si="73"/>
        <v/>
      </c>
      <c r="AI69" s="29" t="str">
        <f t="shared" si="74"/>
        <v/>
      </c>
      <c r="AJ69" s="29" t="str">
        <f t="shared" si="75"/>
        <v/>
      </c>
      <c r="AK69" s="29" t="str">
        <f t="shared" si="76"/>
        <v/>
      </c>
      <c r="AL69" s="29" t="str">
        <f t="shared" si="77"/>
        <v/>
      </c>
      <c r="AM69" s="29" t="str">
        <f t="shared" si="78"/>
        <v/>
      </c>
    </row>
    <row r="70" spans="2:39" ht="15.75" thickBot="1">
      <c r="B70" s="18">
        <v>23</v>
      </c>
      <c r="C70" s="18">
        <f>IF(B70="","",VLOOKUP(B70,Tabelle2!$A$2:$B$38,2,0))</f>
        <v>4</v>
      </c>
      <c r="D70" s="19" t="str">
        <f t="shared" ref="D70" si="383">IF(B70="","",IF(OR(B68=0,B69=0),"NB",IF(COUNTIF(K69:M69,C70)=1,"W","L")))</f>
        <v>L</v>
      </c>
      <c r="E70" s="18">
        <f t="shared" ref="E70" si="384">IF(D70="NB","0",IF(D70="L",-3,IF(D70="W",3,"")))</f>
        <v>-3</v>
      </c>
      <c r="F70" s="18">
        <v>1</v>
      </c>
      <c r="G70" s="18">
        <f t="shared" ref="G70" si="385">IF(B70="","",E70*F70)</f>
        <v>-3</v>
      </c>
      <c r="H70" s="18">
        <f>IF(B70="","",SUM($G$4:G70))</f>
        <v>-18</v>
      </c>
      <c r="I70" s="20"/>
      <c r="J70" s="20"/>
      <c r="K70" s="21"/>
      <c r="L70" s="21"/>
      <c r="M70" s="24"/>
      <c r="N70" s="5">
        <f t="shared" si="88"/>
        <v>1</v>
      </c>
      <c r="O70" s="5">
        <f t="shared" ref="O70" si="386">IF(O68+O69=2,1,0)</f>
        <v>0</v>
      </c>
      <c r="P70" s="5">
        <f t="shared" ref="P70" si="387">IF(P68+P69=2,1,0)</f>
        <v>0</v>
      </c>
      <c r="Q70" s="5">
        <f t="shared" ref="Q70" si="388">IF(Q68+Q69=2,1,0)</f>
        <v>0</v>
      </c>
      <c r="S70" s="31">
        <f t="shared" ref="S70" si="389">IF(B70="","",IF(D70="NB",S67,IF(D70="L",S67+1,IF(D70="W",0))))</f>
        <v>2</v>
      </c>
      <c r="Y70" s="29" t="str">
        <f t="shared" si="382"/>
        <v/>
      </c>
      <c r="Z70" s="29" t="str">
        <f t="shared" si="65"/>
        <v/>
      </c>
      <c r="AA70" s="29" t="str">
        <f t="shared" si="66"/>
        <v/>
      </c>
      <c r="AB70" s="29" t="str">
        <f t="shared" si="67"/>
        <v/>
      </c>
      <c r="AC70" s="29" t="str">
        <f t="shared" si="68"/>
        <v/>
      </c>
      <c r="AD70" s="29" t="str">
        <f t="shared" si="69"/>
        <v/>
      </c>
      <c r="AE70" s="29" t="str">
        <f t="shared" si="70"/>
        <v/>
      </c>
      <c r="AF70" s="29" t="str">
        <f t="shared" si="71"/>
        <v/>
      </c>
      <c r="AG70" s="29" t="str">
        <f t="shared" si="72"/>
        <v/>
      </c>
      <c r="AH70" s="29" t="str">
        <f t="shared" si="73"/>
        <v/>
      </c>
      <c r="AI70" s="29" t="str">
        <f t="shared" si="74"/>
        <v/>
      </c>
      <c r="AJ70" s="29" t="str">
        <f t="shared" si="75"/>
        <v/>
      </c>
      <c r="AK70" s="29" t="str">
        <f t="shared" si="76"/>
        <v/>
      </c>
      <c r="AL70" s="29" t="str">
        <f t="shared" si="77"/>
        <v/>
      </c>
      <c r="AM70" s="29" t="str">
        <f t="shared" si="78"/>
        <v/>
      </c>
    </row>
    <row r="71" spans="2:39">
      <c r="B71" s="16">
        <v>14</v>
      </c>
      <c r="C71" s="16">
        <f>IF(B71="","",VLOOKUP(B71,Tabelle2!$A$2:$B$38,2,0))</f>
        <v>3</v>
      </c>
      <c r="D71" s="6"/>
      <c r="E71" s="6"/>
      <c r="F71" s="6"/>
      <c r="G71" s="6"/>
      <c r="H71" s="6"/>
      <c r="I71" s="9"/>
      <c r="J71" s="9"/>
      <c r="K71" s="6"/>
      <c r="L71" s="6"/>
      <c r="M71" s="6"/>
      <c r="N71" s="3">
        <f t="shared" si="93"/>
        <v>0</v>
      </c>
      <c r="O71" s="3">
        <f t="shared" ref="O71:O134" si="390">IF(OR(C71=1,C71=3,C71=5),1,0)</f>
        <v>1</v>
      </c>
      <c r="P71" s="3">
        <f t="shared" ref="P71:P134" si="391">IF(OR(C71=2,C71=4,C71=6),1,0)</f>
        <v>0</v>
      </c>
      <c r="Q71" s="3">
        <f t="shared" ref="Q71:Q134" si="392">IF(OR(C71=1,C71=3,C71=5),1,0)</f>
        <v>1</v>
      </c>
      <c r="Y71" s="29" t="str">
        <f t="shared" si="382"/>
        <v/>
      </c>
      <c r="Z71" s="29" t="str">
        <f t="shared" si="65"/>
        <v/>
      </c>
      <c r="AA71" s="29" t="str">
        <f t="shared" si="66"/>
        <v/>
      </c>
      <c r="AB71" s="29" t="str">
        <f t="shared" si="67"/>
        <v/>
      </c>
      <c r="AC71" s="29" t="str">
        <f t="shared" si="68"/>
        <v/>
      </c>
      <c r="AD71" s="29" t="str">
        <f t="shared" si="69"/>
        <v/>
      </c>
      <c r="AE71" s="29" t="str">
        <f t="shared" si="70"/>
        <v/>
      </c>
      <c r="AF71" s="29" t="str">
        <f t="shared" si="71"/>
        <v/>
      </c>
      <c r="AG71" s="29" t="str">
        <f t="shared" si="72"/>
        <v/>
      </c>
      <c r="AH71" s="29" t="str">
        <f t="shared" si="73"/>
        <v/>
      </c>
      <c r="AI71" s="29" t="str">
        <f t="shared" si="74"/>
        <v/>
      </c>
      <c r="AJ71" s="29" t="str">
        <f t="shared" si="75"/>
        <v/>
      </c>
      <c r="AK71" s="29" t="str">
        <f t="shared" si="76"/>
        <v/>
      </c>
      <c r="AL71" s="29" t="str">
        <f t="shared" si="77"/>
        <v/>
      </c>
      <c r="AM71" s="29" t="str">
        <f t="shared" si="78"/>
        <v/>
      </c>
    </row>
    <row r="72" spans="2:39">
      <c r="B72" s="15">
        <v>19</v>
      </c>
      <c r="C72" s="15">
        <f>IF(B72="","",VLOOKUP(B72,Tabelle2!$A$2:$B$38,2,0))</f>
        <v>4</v>
      </c>
      <c r="D72" s="26" t="str">
        <f t="shared" ref="D72:D135" si="393">IF(B72="","",IF(OR(B71=0,B72=0),"No Bet",IF(N73=1,"Bet 1,3,5",IF(O73=1,"Bet 2,4,6",IF(P73=1,"Bet 1,3,5",IF(Q73=1,"Bet 2,4,6"))))))</f>
        <v>Bet 2,4,6</v>
      </c>
      <c r="E72" s="8"/>
      <c r="F72" s="8"/>
      <c r="G72" s="8"/>
      <c r="H72" s="8"/>
      <c r="I72" s="17"/>
      <c r="J72" s="17"/>
      <c r="K72" s="7">
        <f t="shared" ref="K72:K135" si="394">IF(B72="","",IF(N73=1,"1",IF(O73=1,2,IF(P73=1,1,IF(Q73=1,2)))))</f>
        <v>2</v>
      </c>
      <c r="L72" s="7">
        <f t="shared" ref="L72:L135" si="395">IF(B72="","",IF(N73=1,"3",IF(O73=1,4,IF(P73=1,3,IF(Q73=1,4)))))</f>
        <v>4</v>
      </c>
      <c r="M72" s="7">
        <f t="shared" ref="M72:M135" si="396">IF(B72="","",IF(N73=1,"5",IF(O73=1,6,IF(P73=1,5,IF(Q73=1,6)))))</f>
        <v>6</v>
      </c>
      <c r="N72" s="4">
        <f t="shared" si="93"/>
        <v>1</v>
      </c>
      <c r="O72" s="4">
        <f t="shared" si="390"/>
        <v>0</v>
      </c>
      <c r="P72" s="4">
        <f t="shared" ref="P72:P135" si="397">IF(OR(C72=1,C72=3,C72=5),1,0)</f>
        <v>0</v>
      </c>
      <c r="Q72" s="4">
        <f t="shared" ref="Q72:Q135" si="398">IF(OR(C72=2,C72=4,C72=6),1,0)</f>
        <v>1</v>
      </c>
      <c r="Y72" s="29" t="str">
        <f t="shared" si="382"/>
        <v/>
      </c>
      <c r="Z72" s="29" t="str">
        <f t="shared" si="65"/>
        <v/>
      </c>
      <c r="AA72" s="29" t="str">
        <f t="shared" si="66"/>
        <v/>
      </c>
      <c r="AB72" s="29" t="str">
        <f t="shared" si="67"/>
        <v/>
      </c>
      <c r="AC72" s="29" t="str">
        <f t="shared" si="68"/>
        <v/>
      </c>
      <c r="AD72" s="29" t="str">
        <f t="shared" si="69"/>
        <v/>
      </c>
      <c r="AE72" s="29" t="str">
        <f t="shared" si="70"/>
        <v/>
      </c>
      <c r="AF72" s="29" t="str">
        <f t="shared" si="71"/>
        <v/>
      </c>
      <c r="AG72" s="29" t="str">
        <f t="shared" si="72"/>
        <v/>
      </c>
      <c r="AH72" s="29" t="str">
        <f t="shared" si="73"/>
        <v/>
      </c>
      <c r="AI72" s="29" t="str">
        <f t="shared" si="74"/>
        <v/>
      </c>
      <c r="AJ72" s="29" t="str">
        <f t="shared" si="75"/>
        <v/>
      </c>
      <c r="AK72" s="29" t="str">
        <f t="shared" si="76"/>
        <v/>
      </c>
      <c r="AL72" s="29" t="str">
        <f t="shared" si="77"/>
        <v/>
      </c>
      <c r="AM72" s="29" t="str">
        <f t="shared" si="78"/>
        <v/>
      </c>
    </row>
    <row r="73" spans="2:39" ht="15.75" thickBot="1">
      <c r="B73" s="22">
        <v>16</v>
      </c>
      <c r="C73" s="22">
        <f>IF(B73="","",VLOOKUP(B73,Tabelle2!$A$2:$B$38,2,0))</f>
        <v>3</v>
      </c>
      <c r="D73" s="23" t="str">
        <f t="shared" ref="D73" si="399">IF(B73="","",IF(OR(B71=0,B72=0),"NB",IF(COUNTIF(K72:M72,C73)=1,"W","L")))</f>
        <v>L</v>
      </c>
      <c r="E73" s="22">
        <f t="shared" ref="E73" si="400">IF(D73="NB",0,IF(D73="L",-3,IF(D73="W",3,"")))</f>
        <v>-3</v>
      </c>
      <c r="F73" s="22">
        <v>1</v>
      </c>
      <c r="G73" s="22">
        <f t="shared" ref="G73" si="401">IF(B73="","",E73*F73)</f>
        <v>-3</v>
      </c>
      <c r="H73" s="22">
        <f>IF(B73="","",SUM($G$4:G73))</f>
        <v>-21</v>
      </c>
      <c r="I73" s="20"/>
      <c r="J73" s="20"/>
      <c r="K73" s="21"/>
      <c r="L73" s="21"/>
      <c r="M73" s="21"/>
      <c r="N73" s="5">
        <f t="shared" si="106"/>
        <v>0</v>
      </c>
      <c r="O73" s="5">
        <f t="shared" ref="O73" si="402">IF(O71+O72=2,1,0)</f>
        <v>0</v>
      </c>
      <c r="P73" s="5">
        <f t="shared" ref="P73" si="403">IF(P71+P72=2,1,0)</f>
        <v>0</v>
      </c>
      <c r="Q73" s="5">
        <f t="shared" ref="Q73" si="404">IF(Q71+Q72=2,1,0)</f>
        <v>1</v>
      </c>
      <c r="S73" s="31">
        <f t="shared" ref="S73" si="405">IF(B73="","",IF(D73="NB",S70,IF(D73="L",S70+1,IF(D73="W",0))))</f>
        <v>3</v>
      </c>
      <c r="Y73" s="29" t="str">
        <f t="shared" si="382"/>
        <v/>
      </c>
      <c r="Z73" s="29" t="str">
        <f t="shared" si="65"/>
        <v/>
      </c>
      <c r="AA73" s="29" t="str">
        <f t="shared" si="66"/>
        <v/>
      </c>
      <c r="AB73" s="29" t="str">
        <f t="shared" si="67"/>
        <v/>
      </c>
      <c r="AC73" s="29" t="str">
        <f t="shared" si="68"/>
        <v/>
      </c>
      <c r="AD73" s="29" t="str">
        <f t="shared" si="69"/>
        <v/>
      </c>
      <c r="AE73" s="29" t="str">
        <f t="shared" si="70"/>
        <v/>
      </c>
      <c r="AF73" s="29" t="str">
        <f t="shared" si="71"/>
        <v/>
      </c>
      <c r="AG73" s="29" t="str">
        <f t="shared" si="72"/>
        <v/>
      </c>
      <c r="AH73" s="29" t="str">
        <f t="shared" si="73"/>
        <v/>
      </c>
      <c r="AI73" s="29" t="str">
        <f t="shared" si="74"/>
        <v/>
      </c>
      <c r="AJ73" s="29" t="str">
        <f t="shared" si="75"/>
        <v/>
      </c>
      <c r="AK73" s="29" t="str">
        <f t="shared" si="76"/>
        <v/>
      </c>
      <c r="AL73" s="29" t="str">
        <f t="shared" si="77"/>
        <v/>
      </c>
      <c r="AM73" s="29" t="str">
        <f t="shared" si="78"/>
        <v/>
      </c>
    </row>
    <row r="74" spans="2:39">
      <c r="B74" s="14">
        <v>23</v>
      </c>
      <c r="C74" s="14">
        <f>IF(B74="","",VLOOKUP(B74,Tabelle2!$A$2:$B$38,2,0))</f>
        <v>4</v>
      </c>
      <c r="D74" s="6"/>
      <c r="E74" s="10"/>
      <c r="F74" s="6"/>
      <c r="G74" s="6"/>
      <c r="H74" s="6"/>
      <c r="I74" s="9"/>
      <c r="J74" s="9"/>
      <c r="K74" s="6"/>
      <c r="L74" s="6"/>
      <c r="M74" s="6"/>
      <c r="N74" s="3">
        <f t="shared" ref="N74:N137" si="406">IF(OR(C74=2,C74=4,C74=6),1,0)</f>
        <v>1</v>
      </c>
      <c r="O74" s="3">
        <f t="shared" ref="O74:O137" si="407">IF(OR(C74=1,C74=3,C74=5),1,0)</f>
        <v>0</v>
      </c>
      <c r="P74" s="3">
        <f t="shared" ref="P74:P137" si="408">IF(OR(C74=2,C74=4,C74=6),1,0)</f>
        <v>1</v>
      </c>
      <c r="Q74" s="3">
        <f t="shared" ref="Q74:Q137" si="409">IF(OR(C74=1,C74=3,C74=5),1,0)</f>
        <v>0</v>
      </c>
      <c r="Y74" s="29" t="str">
        <f t="shared" si="382"/>
        <v/>
      </c>
      <c r="Z74" s="29" t="str">
        <f t="shared" si="65"/>
        <v/>
      </c>
      <c r="AA74" s="29" t="str">
        <f t="shared" si="66"/>
        <v/>
      </c>
      <c r="AB74" s="29" t="str">
        <f t="shared" si="67"/>
        <v/>
      </c>
      <c r="AC74" s="29" t="str">
        <f t="shared" si="68"/>
        <v/>
      </c>
      <c r="AD74" s="29" t="str">
        <f t="shared" si="69"/>
        <v/>
      </c>
      <c r="AE74" s="29" t="str">
        <f t="shared" si="70"/>
        <v/>
      </c>
      <c r="AF74" s="29" t="str">
        <f t="shared" si="71"/>
        <v/>
      </c>
      <c r="AG74" s="29" t="str">
        <f t="shared" si="72"/>
        <v/>
      </c>
      <c r="AH74" s="29" t="str">
        <f t="shared" si="73"/>
        <v/>
      </c>
      <c r="AI74" s="29" t="str">
        <f t="shared" si="74"/>
        <v/>
      </c>
      <c r="AJ74" s="29" t="str">
        <f t="shared" si="75"/>
        <v/>
      </c>
      <c r="AK74" s="29" t="str">
        <f t="shared" si="76"/>
        <v/>
      </c>
      <c r="AL74" s="29" t="str">
        <f t="shared" si="77"/>
        <v/>
      </c>
      <c r="AM74" s="29" t="str">
        <f t="shared" si="78"/>
        <v/>
      </c>
    </row>
    <row r="75" spans="2:39">
      <c r="B75" s="13">
        <v>7</v>
      </c>
      <c r="C75" s="13">
        <f>IF(B75="","",VLOOKUP(B75,Tabelle2!$A$2:$B$38,2,0))</f>
        <v>2</v>
      </c>
      <c r="D75" s="25" t="str">
        <f t="shared" ref="D75:D138" si="410">IF(B75="","",IF(OR(B74=0,B75=0),"No Bet",IF(N76=1,"Bet 1,3,5",IF(O76=1,"Bet 2,4,6",IF(P76=1,"Bet 1,3,5",IF(Q76=1,"Bet 2,4,6"))))))</f>
        <v>Bet 1,3,5</v>
      </c>
      <c r="E75" s="8"/>
      <c r="F75" s="8"/>
      <c r="G75" s="8"/>
      <c r="H75" s="8"/>
      <c r="I75" s="12"/>
      <c r="J75" s="12"/>
      <c r="K75" s="7" t="str">
        <f t="shared" ref="K75:K138" si="411">IF(B75="","",IF(N76=1,"1",IF(O76=1,2,IF(P76=1,1,IF(Q76=1,2)))))</f>
        <v>1</v>
      </c>
      <c r="L75" s="7" t="str">
        <f t="shared" ref="L75:L138" si="412">IF(B75="","",IF(N76=1,"3",IF(O76=1,4,IF(P76=1,3,IF(Q76=1,4)))))</f>
        <v>3</v>
      </c>
      <c r="M75" s="7" t="str">
        <f t="shared" ref="M75:M138" si="413">IF(B75="","",IF(N76=1,"5",IF(O76=1,6,IF(P76=1,5,IF(Q76=1,6)))))</f>
        <v>5</v>
      </c>
      <c r="N75" s="4">
        <f t="shared" si="406"/>
        <v>1</v>
      </c>
      <c r="O75" s="4">
        <f t="shared" si="407"/>
        <v>0</v>
      </c>
      <c r="P75" s="4">
        <f t="shared" ref="P75:P138" si="414">IF(OR(C75=1,C75=3,C75=5),1,0)</f>
        <v>0</v>
      </c>
      <c r="Q75" s="4">
        <f t="shared" ref="Q75:Q138" si="415">IF(OR(C75=2,C75=4,C75=6),1,0)</f>
        <v>1</v>
      </c>
      <c r="Y75" s="29" t="str">
        <f t="shared" si="382"/>
        <v/>
      </c>
      <c r="Z75" s="29" t="str">
        <f t="shared" si="65"/>
        <v/>
      </c>
      <c r="AA75" s="29" t="str">
        <f t="shared" si="66"/>
        <v/>
      </c>
      <c r="AB75" s="29" t="str">
        <f t="shared" si="67"/>
        <v/>
      </c>
      <c r="AC75" s="29" t="str">
        <f t="shared" si="68"/>
        <v/>
      </c>
      <c r="AD75" s="29" t="str">
        <f t="shared" si="69"/>
        <v/>
      </c>
      <c r="AE75" s="29" t="str">
        <f t="shared" si="70"/>
        <v/>
      </c>
      <c r="AF75" s="29" t="str">
        <f t="shared" si="71"/>
        <v/>
      </c>
      <c r="AG75" s="29" t="str">
        <f t="shared" si="72"/>
        <v/>
      </c>
      <c r="AH75" s="29" t="str">
        <f t="shared" si="73"/>
        <v/>
      </c>
      <c r="AI75" s="29" t="str">
        <f t="shared" si="74"/>
        <v/>
      </c>
      <c r="AJ75" s="29" t="str">
        <f t="shared" si="75"/>
        <v/>
      </c>
      <c r="AK75" s="29" t="str">
        <f t="shared" si="76"/>
        <v/>
      </c>
      <c r="AL75" s="29" t="str">
        <f t="shared" si="77"/>
        <v/>
      </c>
      <c r="AM75" s="29" t="str">
        <f t="shared" si="78"/>
        <v/>
      </c>
    </row>
    <row r="76" spans="2:39" ht="15.75" thickBot="1">
      <c r="B76" s="18">
        <v>31</v>
      </c>
      <c r="C76" s="18">
        <f>IF(B76="","",VLOOKUP(B76,Tabelle2!$A$2:$B$38,2,0))</f>
        <v>6</v>
      </c>
      <c r="D76" s="19" t="str">
        <f t="shared" ref="D76" si="416">IF(B76="","",IF(OR(B74=0,B75=0),"NB",IF(COUNTIF(K75:M75,C76)=1,"W","L")))</f>
        <v>L</v>
      </c>
      <c r="E76" s="18">
        <f t="shared" ref="E76" si="417">IF(D76="NB","0",IF(D76="L",-3,IF(D76="W",3,"")))</f>
        <v>-3</v>
      </c>
      <c r="F76" s="18">
        <v>1</v>
      </c>
      <c r="G76" s="18">
        <f t="shared" ref="G76" si="418">IF(B76="","",E76*F76)</f>
        <v>-3</v>
      </c>
      <c r="H76" s="18">
        <f>IF(B76="","",SUM($G$4:G76))</f>
        <v>-24</v>
      </c>
      <c r="I76" s="20"/>
      <c r="J76" s="20"/>
      <c r="K76" s="21"/>
      <c r="L76" s="21"/>
      <c r="M76" s="24"/>
      <c r="N76" s="5">
        <f t="shared" ref="N76:O76" si="419">IF(N74+N75=2,1,0)</f>
        <v>1</v>
      </c>
      <c r="O76" s="5">
        <f t="shared" si="419"/>
        <v>0</v>
      </c>
      <c r="P76" s="5">
        <f t="shared" ref="P76" si="420">IF(P74+P75=2,1,0)</f>
        <v>0</v>
      </c>
      <c r="Q76" s="5">
        <f t="shared" ref="Q76" si="421">IF(Q74+Q75=2,1,0)</f>
        <v>0</v>
      </c>
      <c r="S76" s="31">
        <f t="shared" ref="S76" si="422">IF(B76="","",IF(D76="NB",S73,IF(D76="L",S73+1,IF(D76="W",0))))</f>
        <v>4</v>
      </c>
      <c r="Y76" s="29" t="str">
        <f t="shared" si="382"/>
        <v/>
      </c>
      <c r="Z76" s="29" t="str">
        <f t="shared" si="65"/>
        <v/>
      </c>
      <c r="AA76" s="29" t="str">
        <f t="shared" si="66"/>
        <v/>
      </c>
      <c r="AB76" s="29" t="str">
        <f t="shared" si="67"/>
        <v/>
      </c>
      <c r="AC76" s="29" t="str">
        <f t="shared" si="68"/>
        <v/>
      </c>
      <c r="AD76" s="29" t="str">
        <f t="shared" si="69"/>
        <v/>
      </c>
      <c r="AE76" s="29" t="str">
        <f t="shared" si="70"/>
        <v/>
      </c>
      <c r="AF76" s="29" t="str">
        <f t="shared" si="71"/>
        <v/>
      </c>
      <c r="AG76" s="29" t="str">
        <f t="shared" si="72"/>
        <v/>
      </c>
      <c r="AH76" s="29" t="str">
        <f t="shared" si="73"/>
        <v/>
      </c>
      <c r="AI76" s="29" t="str">
        <f t="shared" si="74"/>
        <v/>
      </c>
      <c r="AJ76" s="29" t="str">
        <f t="shared" si="75"/>
        <v/>
      </c>
      <c r="AK76" s="29" t="str">
        <f t="shared" si="76"/>
        <v/>
      </c>
      <c r="AL76" s="29" t="str">
        <f t="shared" si="77"/>
        <v/>
      </c>
      <c r="AM76" s="29" t="str">
        <f t="shared" si="78"/>
        <v/>
      </c>
    </row>
    <row r="77" spans="2:39">
      <c r="B77" s="16">
        <v>18</v>
      </c>
      <c r="C77" s="16">
        <f>IF(B77="","",VLOOKUP(B77,Tabelle2!$A$2:$B$38,2,0))</f>
        <v>3</v>
      </c>
      <c r="D77" s="6"/>
      <c r="E77" s="6"/>
      <c r="F77" s="6"/>
      <c r="G77" s="6"/>
      <c r="H77" s="6"/>
      <c r="I77" s="9"/>
      <c r="J77" s="9"/>
      <c r="K77" s="6"/>
      <c r="L77" s="6"/>
      <c r="M77" s="6"/>
      <c r="N77" s="3">
        <f t="shared" si="61"/>
        <v>0</v>
      </c>
      <c r="O77" s="3">
        <f t="shared" ref="O77:O140" si="423">IF(OR(C77=1,C77=3,C77=5),1,0)</f>
        <v>1</v>
      </c>
      <c r="P77" s="3">
        <f t="shared" ref="P77:P140" si="424">IF(OR(C77=2,C77=4,C77=6),1,0)</f>
        <v>0</v>
      </c>
      <c r="Q77" s="3">
        <f t="shared" ref="Q77:Q140" si="425">IF(OR(C77=1,C77=3,C77=5),1,0)</f>
        <v>1</v>
      </c>
      <c r="Y77" s="29" t="str">
        <f t="shared" si="382"/>
        <v/>
      </c>
      <c r="Z77" s="29" t="str">
        <f t="shared" si="65"/>
        <v/>
      </c>
      <c r="AA77" s="29" t="str">
        <f t="shared" si="66"/>
        <v/>
      </c>
      <c r="AB77" s="29" t="str">
        <f t="shared" si="67"/>
        <v/>
      </c>
      <c r="AC77" s="29" t="str">
        <f t="shared" si="68"/>
        <v/>
      </c>
      <c r="AD77" s="29" t="str">
        <f t="shared" si="69"/>
        <v/>
      </c>
      <c r="AE77" s="29" t="str">
        <f t="shared" si="70"/>
        <v/>
      </c>
      <c r="AF77" s="29" t="str">
        <f t="shared" si="71"/>
        <v/>
      </c>
      <c r="AG77" s="29" t="str">
        <f t="shared" si="72"/>
        <v/>
      </c>
      <c r="AH77" s="29" t="str">
        <f t="shared" si="73"/>
        <v/>
      </c>
      <c r="AI77" s="29" t="str">
        <f t="shared" si="74"/>
        <v/>
      </c>
      <c r="AJ77" s="29" t="str">
        <f t="shared" si="75"/>
        <v/>
      </c>
      <c r="AK77" s="29" t="str">
        <f t="shared" si="76"/>
        <v/>
      </c>
      <c r="AL77" s="29" t="str">
        <f t="shared" si="77"/>
        <v/>
      </c>
      <c r="AM77" s="29" t="str">
        <f t="shared" si="78"/>
        <v/>
      </c>
    </row>
    <row r="78" spans="2:39">
      <c r="B78" s="15">
        <v>10</v>
      </c>
      <c r="C78" s="15">
        <f>IF(B78="","",VLOOKUP(B78,Tabelle2!$A$2:$B$38,2,0))</f>
        <v>2</v>
      </c>
      <c r="D78" s="26" t="str">
        <f t="shared" ref="D78:D141" si="426">IF(B78="","",IF(OR(B77=0,B78=0),"No Bet",IF(N79=1,"Bet 1,3,5",IF(O79=1,"Bet 2,4,6",IF(P79=1,"Bet 1,3,5",IF(Q79=1,"Bet 2,4,6"))))))</f>
        <v>Bet 2,4,6</v>
      </c>
      <c r="E78" s="8"/>
      <c r="F78" s="8"/>
      <c r="G78" s="8"/>
      <c r="H78" s="8"/>
      <c r="I78" s="17"/>
      <c r="J78" s="17"/>
      <c r="K78" s="7">
        <f t="shared" ref="K78:K141" si="427">IF(B78="","",IF(N79=1,"1",IF(O79=1,2,IF(P79=1,1,IF(Q79=1,2)))))</f>
        <v>2</v>
      </c>
      <c r="L78" s="7">
        <f t="shared" ref="L78:L141" si="428">IF(B78="","",IF(N79=1,"3",IF(O79=1,4,IF(P79=1,3,IF(Q79=1,4)))))</f>
        <v>4</v>
      </c>
      <c r="M78" s="7">
        <f t="shared" ref="M78:M141" si="429">IF(B78="","",IF(N79=1,"5",IF(O79=1,6,IF(P79=1,5,IF(Q79=1,6)))))</f>
        <v>6</v>
      </c>
      <c r="N78" s="4">
        <f t="shared" ref="N78:N141" si="430">IF(OR(C78=2,C78=4,C78=6),1,0)</f>
        <v>1</v>
      </c>
      <c r="O78" s="4">
        <f t="shared" si="423"/>
        <v>0</v>
      </c>
      <c r="P78" s="4">
        <f t="shared" ref="P78:P141" si="431">IF(OR(C78=1,C78=3,C78=5),1,0)</f>
        <v>0</v>
      </c>
      <c r="Q78" s="4">
        <f t="shared" ref="Q78:Q141" si="432">IF(OR(C78=2,C78=4,C78=6),1,0)</f>
        <v>1</v>
      </c>
      <c r="Y78" s="29" t="str">
        <f t="shared" si="382"/>
        <v/>
      </c>
      <c r="Z78" s="29" t="str">
        <f t="shared" ref="Z78:Z141" si="433">IF(AND(S78=0,S75=2),1,"")</f>
        <v/>
      </c>
      <c r="AA78" s="29" t="str">
        <f t="shared" ref="AA78:AA141" si="434">IF(AND(S78=0,S75=3),1,"")</f>
        <v/>
      </c>
      <c r="AB78" s="29" t="str">
        <f t="shared" ref="AB78:AB141" si="435">IF(AND(S78=0,S75=4),1,"")</f>
        <v/>
      </c>
      <c r="AC78" s="29" t="str">
        <f t="shared" ref="AC78:AC141" si="436">IF(AND(S78=0,S75=5),1,"")</f>
        <v/>
      </c>
      <c r="AD78" s="29" t="str">
        <f t="shared" ref="AD78:AD141" si="437">IF(AND(S78=0,S75=6),1,"")</f>
        <v/>
      </c>
      <c r="AE78" s="29" t="str">
        <f t="shared" ref="AE78:AE141" si="438">IF(AND(S78=0,S75=7),1,"")</f>
        <v/>
      </c>
      <c r="AF78" s="29" t="str">
        <f t="shared" ref="AF78:AF141" si="439">IF(AND(S78=0,S75=8),1,"")</f>
        <v/>
      </c>
      <c r="AG78" s="29" t="str">
        <f t="shared" ref="AG78:AG141" si="440">IF(AND(S78=0,S75=9),1,"")</f>
        <v/>
      </c>
      <c r="AH78" s="29" t="str">
        <f t="shared" ref="AH78:AH141" si="441">IF(AND(S78=0,S75=10),1,"")</f>
        <v/>
      </c>
      <c r="AI78" s="29" t="str">
        <f t="shared" ref="AI78:AI141" si="442">IF(AND(S78=0,S75=11),1,"")</f>
        <v/>
      </c>
      <c r="AJ78" s="29" t="str">
        <f t="shared" ref="AJ78:AJ141" si="443">IF(AND(S78=0,S75=12),1,"")</f>
        <v/>
      </c>
      <c r="AK78" s="29" t="str">
        <f t="shared" ref="AK78:AK141" si="444">IF(AND(S78=0,S75=13),1,"")</f>
        <v/>
      </c>
      <c r="AL78" s="29" t="str">
        <f t="shared" ref="AL78:AL141" si="445">IF(AND(S78=0,S75=14),1,"")</f>
        <v/>
      </c>
      <c r="AM78" s="29" t="str">
        <f t="shared" ref="AM78:AM141" si="446">IF(AND(S78=0,S75&gt;14),1,"")</f>
        <v/>
      </c>
    </row>
    <row r="79" spans="2:39" ht="15.75" thickBot="1">
      <c r="B79" s="22">
        <v>27</v>
      </c>
      <c r="C79" s="22">
        <f>IF(B79="","",VLOOKUP(B79,Tabelle2!$A$2:$B$38,2,0))</f>
        <v>5</v>
      </c>
      <c r="D79" s="23" t="str">
        <f t="shared" ref="D79" si="447">IF(B79="","",IF(OR(B77=0,B78=0),"NB",IF(COUNTIF(K78:M78,C79)=1,"W","L")))</f>
        <v>L</v>
      </c>
      <c r="E79" s="22">
        <f t="shared" ref="E79" si="448">IF(D79="NB",0,IF(D79="L",-3,IF(D79="W",3,"")))</f>
        <v>-3</v>
      </c>
      <c r="F79" s="22">
        <v>1</v>
      </c>
      <c r="G79" s="22">
        <f t="shared" ref="G79" si="449">IF(B79="","",E79*F79)</f>
        <v>-3</v>
      </c>
      <c r="H79" s="22">
        <f>IF(B79="","",SUM($G$4:G79))</f>
        <v>-27</v>
      </c>
      <c r="I79" s="20"/>
      <c r="J79" s="20"/>
      <c r="K79" s="21"/>
      <c r="L79" s="21"/>
      <c r="M79" s="21"/>
      <c r="N79" s="5">
        <f t="shared" si="88"/>
        <v>0</v>
      </c>
      <c r="O79" s="5">
        <f t="shared" ref="O79" si="450">IF(O77+O78=2,1,0)</f>
        <v>0</v>
      </c>
      <c r="P79" s="5">
        <f t="shared" ref="P79" si="451">IF(P77+P78=2,1,0)</f>
        <v>0</v>
      </c>
      <c r="Q79" s="5">
        <f t="shared" ref="Q79" si="452">IF(Q77+Q78=2,1,0)</f>
        <v>1</v>
      </c>
      <c r="S79" s="31">
        <f t="shared" ref="S79" si="453">IF(B79="","",IF(D79="NB",S76,IF(D79="L",S76+1,IF(D79="W",0))))</f>
        <v>5</v>
      </c>
      <c r="Y79" s="29" t="str">
        <f t="shared" si="382"/>
        <v/>
      </c>
      <c r="Z79" s="29" t="str">
        <f t="shared" si="433"/>
        <v/>
      </c>
      <c r="AA79" s="29" t="str">
        <f t="shared" si="434"/>
        <v/>
      </c>
      <c r="AB79" s="29" t="str">
        <f t="shared" si="435"/>
        <v/>
      </c>
      <c r="AC79" s="29" t="str">
        <f t="shared" si="436"/>
        <v/>
      </c>
      <c r="AD79" s="29" t="str">
        <f t="shared" si="437"/>
        <v/>
      </c>
      <c r="AE79" s="29" t="str">
        <f t="shared" si="438"/>
        <v/>
      </c>
      <c r="AF79" s="29" t="str">
        <f t="shared" si="439"/>
        <v/>
      </c>
      <c r="AG79" s="29" t="str">
        <f t="shared" si="440"/>
        <v/>
      </c>
      <c r="AH79" s="29" t="str">
        <f t="shared" si="441"/>
        <v/>
      </c>
      <c r="AI79" s="29" t="str">
        <f t="shared" si="442"/>
        <v/>
      </c>
      <c r="AJ79" s="29" t="str">
        <f t="shared" si="443"/>
        <v/>
      </c>
      <c r="AK79" s="29" t="str">
        <f t="shared" si="444"/>
        <v/>
      </c>
      <c r="AL79" s="29" t="str">
        <f t="shared" si="445"/>
        <v/>
      </c>
      <c r="AM79" s="29" t="str">
        <f t="shared" si="446"/>
        <v/>
      </c>
    </row>
    <row r="80" spans="2:39">
      <c r="B80" s="14">
        <v>13</v>
      </c>
      <c r="C80" s="14">
        <f>IF(B80="","",VLOOKUP(B80,Tabelle2!$A$2:$B$38,2,0))</f>
        <v>3</v>
      </c>
      <c r="D80" s="6"/>
      <c r="E80" s="10"/>
      <c r="F80" s="6"/>
      <c r="G80" s="6"/>
      <c r="H80" s="6"/>
      <c r="I80" s="9"/>
      <c r="J80" s="9"/>
      <c r="K80" s="6"/>
      <c r="L80" s="6"/>
      <c r="M80" s="6"/>
      <c r="N80" s="3">
        <f t="shared" si="93"/>
        <v>0</v>
      </c>
      <c r="O80" s="3">
        <f t="shared" ref="O80:O143" si="454">IF(OR(C80=1,C80=3,C80=5),1,0)</f>
        <v>1</v>
      </c>
      <c r="P80" s="3">
        <f t="shared" ref="P80:P143" si="455">IF(OR(C80=2,C80=4,C80=6),1,0)</f>
        <v>0</v>
      </c>
      <c r="Q80" s="3">
        <f t="shared" ref="Q80:Q143" si="456">IF(OR(C80=1,C80=3,C80=5),1,0)</f>
        <v>1</v>
      </c>
      <c r="Y80" s="29" t="str">
        <f t="shared" si="382"/>
        <v/>
      </c>
      <c r="Z80" s="29" t="str">
        <f t="shared" si="433"/>
        <v/>
      </c>
      <c r="AA80" s="29" t="str">
        <f t="shared" si="434"/>
        <v/>
      </c>
      <c r="AB80" s="29" t="str">
        <f t="shared" si="435"/>
        <v/>
      </c>
      <c r="AC80" s="29" t="str">
        <f t="shared" si="436"/>
        <v/>
      </c>
      <c r="AD80" s="29" t="str">
        <f t="shared" si="437"/>
        <v/>
      </c>
      <c r="AE80" s="29" t="str">
        <f t="shared" si="438"/>
        <v/>
      </c>
      <c r="AF80" s="29" t="str">
        <f t="shared" si="439"/>
        <v/>
      </c>
      <c r="AG80" s="29" t="str">
        <f t="shared" si="440"/>
        <v/>
      </c>
      <c r="AH80" s="29" t="str">
        <f t="shared" si="441"/>
        <v/>
      </c>
      <c r="AI80" s="29" t="str">
        <f t="shared" si="442"/>
        <v/>
      </c>
      <c r="AJ80" s="29" t="str">
        <f t="shared" si="443"/>
        <v/>
      </c>
      <c r="AK80" s="29" t="str">
        <f t="shared" si="444"/>
        <v/>
      </c>
      <c r="AL80" s="29" t="str">
        <f t="shared" si="445"/>
        <v/>
      </c>
      <c r="AM80" s="29" t="str">
        <f t="shared" si="446"/>
        <v/>
      </c>
    </row>
    <row r="81" spans="2:39">
      <c r="B81" s="13">
        <v>13</v>
      </c>
      <c r="C81" s="13">
        <f>IF(B81="","",VLOOKUP(B81,Tabelle2!$A$2:$B$38,2,0))</f>
        <v>3</v>
      </c>
      <c r="D81" s="25" t="str">
        <f t="shared" ref="D81:D144" si="457">IF(B81="","",IF(OR(B80=0,B81=0),"No Bet",IF(N82=1,"Bet 1,3,5",IF(O82=1,"Bet 2,4,6",IF(P82=1,"Bet 1,3,5",IF(Q82=1,"Bet 2,4,6"))))))</f>
        <v>Bet 2,4,6</v>
      </c>
      <c r="E81" s="8"/>
      <c r="F81" s="8"/>
      <c r="G81" s="8"/>
      <c r="H81" s="8"/>
      <c r="I81" s="12"/>
      <c r="J81" s="12"/>
      <c r="K81" s="7">
        <f t="shared" ref="K81:K144" si="458">IF(B81="","",IF(N82=1,"1",IF(O82=1,2,IF(P82=1,1,IF(Q82=1,2)))))</f>
        <v>2</v>
      </c>
      <c r="L81" s="7">
        <f t="shared" ref="L81:L144" si="459">IF(B81="","",IF(N82=1,"3",IF(O82=1,4,IF(P82=1,3,IF(Q82=1,4)))))</f>
        <v>4</v>
      </c>
      <c r="M81" s="7">
        <f t="shared" ref="M81:M144" si="460">IF(B81="","",IF(N82=1,"5",IF(O82=1,6,IF(P82=1,5,IF(Q82=1,6)))))</f>
        <v>6</v>
      </c>
      <c r="N81" s="4">
        <f t="shared" ref="N81:N144" si="461">IF(OR(C81=2,C81=4,C81=6),1,0)</f>
        <v>0</v>
      </c>
      <c r="O81" s="4">
        <f t="shared" si="454"/>
        <v>1</v>
      </c>
      <c r="P81" s="4">
        <f t="shared" ref="P81:P144" si="462">IF(OR(C81=1,C81=3,C81=5),1,0)</f>
        <v>1</v>
      </c>
      <c r="Q81" s="4">
        <f t="shared" ref="Q81:Q144" si="463">IF(OR(C81=2,C81=4,C81=6),1,0)</f>
        <v>0</v>
      </c>
      <c r="Y81" s="29" t="str">
        <f t="shared" si="382"/>
        <v/>
      </c>
      <c r="Z81" s="29" t="str">
        <f t="shared" si="433"/>
        <v/>
      </c>
      <c r="AA81" s="29" t="str">
        <f t="shared" si="434"/>
        <v/>
      </c>
      <c r="AB81" s="29" t="str">
        <f t="shared" si="435"/>
        <v/>
      </c>
      <c r="AC81" s="29" t="str">
        <f t="shared" si="436"/>
        <v/>
      </c>
      <c r="AD81" s="29" t="str">
        <f t="shared" si="437"/>
        <v/>
      </c>
      <c r="AE81" s="29" t="str">
        <f t="shared" si="438"/>
        <v/>
      </c>
      <c r="AF81" s="29" t="str">
        <f t="shared" si="439"/>
        <v/>
      </c>
      <c r="AG81" s="29" t="str">
        <f t="shared" si="440"/>
        <v/>
      </c>
      <c r="AH81" s="29" t="str">
        <f t="shared" si="441"/>
        <v/>
      </c>
      <c r="AI81" s="29" t="str">
        <f t="shared" si="442"/>
        <v/>
      </c>
      <c r="AJ81" s="29" t="str">
        <f t="shared" si="443"/>
        <v/>
      </c>
      <c r="AK81" s="29" t="str">
        <f t="shared" si="444"/>
        <v/>
      </c>
      <c r="AL81" s="29" t="str">
        <f t="shared" si="445"/>
        <v/>
      </c>
      <c r="AM81" s="29" t="str">
        <f t="shared" si="446"/>
        <v/>
      </c>
    </row>
    <row r="82" spans="2:39" ht="15.75" thickBot="1">
      <c r="B82" s="18">
        <v>18</v>
      </c>
      <c r="C82" s="18">
        <f>IF(B82="","",VLOOKUP(B82,Tabelle2!$A$2:$B$38,2,0))</f>
        <v>3</v>
      </c>
      <c r="D82" s="19" t="str">
        <f t="shared" ref="D82" si="464">IF(B82="","",IF(OR(B80=0,B81=0),"NB",IF(COUNTIF(K81:M81,C82)=1,"W","L")))</f>
        <v>L</v>
      </c>
      <c r="E82" s="18">
        <f t="shared" ref="E82" si="465">IF(D82="NB","0",IF(D82="L",-3,IF(D82="W",3,"")))</f>
        <v>-3</v>
      </c>
      <c r="F82" s="18">
        <v>1</v>
      </c>
      <c r="G82" s="18">
        <f t="shared" ref="G82" si="466">IF(B82="","",E82*F82)</f>
        <v>-3</v>
      </c>
      <c r="H82" s="18">
        <f>IF(B82="","",SUM($G$4:G82))</f>
        <v>-30</v>
      </c>
      <c r="I82" s="20"/>
      <c r="J82" s="20"/>
      <c r="K82" s="21"/>
      <c r="L82" s="21"/>
      <c r="M82" s="24"/>
      <c r="N82" s="5">
        <f t="shared" si="106"/>
        <v>0</v>
      </c>
      <c r="O82" s="5">
        <f t="shared" ref="O82" si="467">IF(O80+O81=2,1,0)</f>
        <v>1</v>
      </c>
      <c r="P82" s="5">
        <f t="shared" ref="P82" si="468">IF(P80+P81=2,1,0)</f>
        <v>0</v>
      </c>
      <c r="Q82" s="5">
        <f t="shared" ref="Q82" si="469">IF(Q80+Q81=2,1,0)</f>
        <v>0</v>
      </c>
      <c r="S82" s="31">
        <f t="shared" ref="S82" si="470">IF(B82="","",IF(D82="NB",S79,IF(D82="L",S79+1,IF(D82="W",0))))</f>
        <v>6</v>
      </c>
      <c r="Y82" s="29" t="str">
        <f t="shared" si="382"/>
        <v/>
      </c>
      <c r="Z82" s="29" t="str">
        <f t="shared" si="433"/>
        <v/>
      </c>
      <c r="AA82" s="29" t="str">
        <f t="shared" si="434"/>
        <v/>
      </c>
      <c r="AB82" s="29" t="str">
        <f t="shared" si="435"/>
        <v/>
      </c>
      <c r="AC82" s="29" t="str">
        <f t="shared" si="436"/>
        <v/>
      </c>
      <c r="AD82" s="29" t="str">
        <f t="shared" si="437"/>
        <v/>
      </c>
      <c r="AE82" s="29" t="str">
        <f t="shared" si="438"/>
        <v/>
      </c>
      <c r="AF82" s="29" t="str">
        <f t="shared" si="439"/>
        <v/>
      </c>
      <c r="AG82" s="29" t="str">
        <f t="shared" si="440"/>
        <v/>
      </c>
      <c r="AH82" s="29" t="str">
        <f t="shared" si="441"/>
        <v/>
      </c>
      <c r="AI82" s="29" t="str">
        <f t="shared" si="442"/>
        <v/>
      </c>
      <c r="AJ82" s="29" t="str">
        <f t="shared" si="443"/>
        <v/>
      </c>
      <c r="AK82" s="29" t="str">
        <f t="shared" si="444"/>
        <v/>
      </c>
      <c r="AL82" s="29" t="str">
        <f t="shared" si="445"/>
        <v/>
      </c>
      <c r="AM82" s="29" t="str">
        <f t="shared" si="446"/>
        <v/>
      </c>
    </row>
    <row r="83" spans="2:39">
      <c r="B83" s="16">
        <v>15</v>
      </c>
      <c r="C83" s="16">
        <f>IF(B83="","",VLOOKUP(B83,Tabelle2!$A$2:$B$38,2,0))</f>
        <v>3</v>
      </c>
      <c r="D83" s="6"/>
      <c r="E83" s="6"/>
      <c r="F83" s="6"/>
      <c r="G83" s="6"/>
      <c r="H83" s="6"/>
      <c r="I83" s="9"/>
      <c r="J83" s="9"/>
      <c r="K83" s="6"/>
      <c r="L83" s="6"/>
      <c r="M83" s="6"/>
      <c r="N83" s="3">
        <f t="shared" ref="N83:N146" si="471">IF(OR(C83=2,C83=4,C83=6),1,0)</f>
        <v>0</v>
      </c>
      <c r="O83" s="3">
        <f t="shared" ref="O83:O146" si="472">IF(OR(C83=1,C83=3,C83=5),1,0)</f>
        <v>1</v>
      </c>
      <c r="P83" s="3">
        <f t="shared" ref="P83:P146" si="473">IF(OR(C83=2,C83=4,C83=6),1,0)</f>
        <v>0</v>
      </c>
      <c r="Q83" s="3">
        <f t="shared" ref="Q83:Q146" si="474">IF(OR(C83=1,C83=3,C83=5),1,0)</f>
        <v>1</v>
      </c>
      <c r="Y83" s="29" t="str">
        <f t="shared" si="382"/>
        <v/>
      </c>
      <c r="Z83" s="29" t="str">
        <f t="shared" si="433"/>
        <v/>
      </c>
      <c r="AA83" s="29" t="str">
        <f t="shared" si="434"/>
        <v/>
      </c>
      <c r="AB83" s="29" t="str">
        <f t="shared" si="435"/>
        <v/>
      </c>
      <c r="AC83" s="29" t="str">
        <f t="shared" si="436"/>
        <v/>
      </c>
      <c r="AD83" s="29" t="str">
        <f t="shared" si="437"/>
        <v/>
      </c>
      <c r="AE83" s="29" t="str">
        <f t="shared" si="438"/>
        <v/>
      </c>
      <c r="AF83" s="29" t="str">
        <f t="shared" si="439"/>
        <v/>
      </c>
      <c r="AG83" s="29" t="str">
        <f t="shared" si="440"/>
        <v/>
      </c>
      <c r="AH83" s="29" t="str">
        <f t="shared" si="441"/>
        <v/>
      </c>
      <c r="AI83" s="29" t="str">
        <f t="shared" si="442"/>
        <v/>
      </c>
      <c r="AJ83" s="29" t="str">
        <f t="shared" si="443"/>
        <v/>
      </c>
      <c r="AK83" s="29" t="str">
        <f t="shared" si="444"/>
        <v/>
      </c>
      <c r="AL83" s="29" t="str">
        <f t="shared" si="445"/>
        <v/>
      </c>
      <c r="AM83" s="29" t="str">
        <f t="shared" si="446"/>
        <v/>
      </c>
    </row>
    <row r="84" spans="2:39">
      <c r="B84" s="15">
        <v>8</v>
      </c>
      <c r="C84" s="15">
        <f>IF(B84="","",VLOOKUP(B84,Tabelle2!$A$2:$B$38,2,0))</f>
        <v>2</v>
      </c>
      <c r="D84" s="26" t="str">
        <f t="shared" ref="D84:D147" si="475">IF(B84="","",IF(OR(B83=0,B84=0),"No Bet",IF(N85=1,"Bet 1,3,5",IF(O85=1,"Bet 2,4,6",IF(P85=1,"Bet 1,3,5",IF(Q85=1,"Bet 2,4,6"))))))</f>
        <v>Bet 2,4,6</v>
      </c>
      <c r="E84" s="8"/>
      <c r="F84" s="8"/>
      <c r="G84" s="8"/>
      <c r="H84" s="8"/>
      <c r="I84" s="17"/>
      <c r="J84" s="17"/>
      <c r="K84" s="7">
        <f t="shared" ref="K84:K147" si="476">IF(B84="","",IF(N85=1,"1",IF(O85=1,2,IF(P85=1,1,IF(Q85=1,2)))))</f>
        <v>2</v>
      </c>
      <c r="L84" s="7">
        <f t="shared" ref="L84:L147" si="477">IF(B84="","",IF(N85=1,"3",IF(O85=1,4,IF(P85=1,3,IF(Q85=1,4)))))</f>
        <v>4</v>
      </c>
      <c r="M84" s="7">
        <f t="shared" ref="M84:M147" si="478">IF(B84="","",IF(N85=1,"5",IF(O85=1,6,IF(P85=1,5,IF(Q85=1,6)))))</f>
        <v>6</v>
      </c>
      <c r="N84" s="4">
        <f t="shared" si="471"/>
        <v>1</v>
      </c>
      <c r="O84" s="4">
        <f t="shared" si="472"/>
        <v>0</v>
      </c>
      <c r="P84" s="4">
        <f t="shared" ref="P84:P147" si="479">IF(OR(C84=1,C84=3,C84=5),1,0)</f>
        <v>0</v>
      </c>
      <c r="Q84" s="4">
        <f t="shared" ref="Q84:Q147" si="480">IF(OR(C84=2,C84=4,C84=6),1,0)</f>
        <v>1</v>
      </c>
      <c r="Y84" s="29" t="str">
        <f t="shared" si="382"/>
        <v/>
      </c>
      <c r="Z84" s="29" t="str">
        <f t="shared" si="433"/>
        <v/>
      </c>
      <c r="AA84" s="29" t="str">
        <f t="shared" si="434"/>
        <v/>
      </c>
      <c r="AB84" s="29" t="str">
        <f t="shared" si="435"/>
        <v/>
      </c>
      <c r="AC84" s="29" t="str">
        <f t="shared" si="436"/>
        <v/>
      </c>
      <c r="AD84" s="29" t="str">
        <f t="shared" si="437"/>
        <v/>
      </c>
      <c r="AE84" s="29" t="str">
        <f t="shared" si="438"/>
        <v/>
      </c>
      <c r="AF84" s="29" t="str">
        <f t="shared" si="439"/>
        <v/>
      </c>
      <c r="AG84" s="29" t="str">
        <f t="shared" si="440"/>
        <v/>
      </c>
      <c r="AH84" s="29" t="str">
        <f t="shared" si="441"/>
        <v/>
      </c>
      <c r="AI84" s="29" t="str">
        <f t="shared" si="442"/>
        <v/>
      </c>
      <c r="AJ84" s="29" t="str">
        <f t="shared" si="443"/>
        <v/>
      </c>
      <c r="AK84" s="29" t="str">
        <f t="shared" si="444"/>
        <v/>
      </c>
      <c r="AL84" s="29" t="str">
        <f t="shared" si="445"/>
        <v/>
      </c>
      <c r="AM84" s="29" t="str">
        <f t="shared" si="446"/>
        <v/>
      </c>
    </row>
    <row r="85" spans="2:39" ht="15.75" thickBot="1">
      <c r="B85" s="22">
        <v>22</v>
      </c>
      <c r="C85" s="22">
        <f>IF(B85="","",VLOOKUP(B85,Tabelle2!$A$2:$B$38,2,0))</f>
        <v>4</v>
      </c>
      <c r="D85" s="23" t="str">
        <f t="shared" ref="D85" si="481">IF(B85="","",IF(OR(B83=0,B84=0),"NB",IF(COUNTIF(K84:M84,C85)=1,"W","L")))</f>
        <v>W</v>
      </c>
      <c r="E85" s="22">
        <f t="shared" ref="E85" si="482">IF(D85="NB",0,IF(D85="L",-3,IF(D85="W",3,"")))</f>
        <v>3</v>
      </c>
      <c r="F85" s="22">
        <v>1</v>
      </c>
      <c r="G85" s="22">
        <f t="shared" ref="G85" si="483">IF(B85="","",E85*F85)</f>
        <v>3</v>
      </c>
      <c r="H85" s="22">
        <f>IF(B85="","",SUM($G$4:G85))</f>
        <v>-27</v>
      </c>
      <c r="I85" s="20"/>
      <c r="J85" s="20"/>
      <c r="K85" s="21"/>
      <c r="L85" s="21"/>
      <c r="M85" s="21"/>
      <c r="N85" s="5">
        <f t="shared" ref="N85:O85" si="484">IF(N83+N84=2,1,0)</f>
        <v>0</v>
      </c>
      <c r="O85" s="5">
        <f t="shared" si="484"/>
        <v>0</v>
      </c>
      <c r="P85" s="5">
        <f t="shared" ref="P85" si="485">IF(P83+P84=2,1,0)</f>
        <v>0</v>
      </c>
      <c r="Q85" s="5">
        <f t="shared" ref="Q85" si="486">IF(Q83+Q84=2,1,0)</f>
        <v>1</v>
      </c>
      <c r="S85" s="31">
        <f t="shared" ref="S85" si="487">IF(B85="","",IF(D85="NB",S82,IF(D85="L",S82+1,IF(D85="W",0))))</f>
        <v>0</v>
      </c>
      <c r="Y85" s="29" t="str">
        <f t="shared" si="382"/>
        <v/>
      </c>
      <c r="Z85" s="29" t="str">
        <f t="shared" si="433"/>
        <v/>
      </c>
      <c r="AA85" s="29" t="str">
        <f t="shared" si="434"/>
        <v/>
      </c>
      <c r="AB85" s="29" t="str">
        <f t="shared" si="435"/>
        <v/>
      </c>
      <c r="AC85" s="29" t="str">
        <f t="shared" si="436"/>
        <v/>
      </c>
      <c r="AD85" s="29">
        <f t="shared" si="437"/>
        <v>1</v>
      </c>
      <c r="AE85" s="29" t="str">
        <f t="shared" si="438"/>
        <v/>
      </c>
      <c r="AF85" s="29" t="str">
        <f t="shared" si="439"/>
        <v/>
      </c>
      <c r="AG85" s="29" t="str">
        <f t="shared" si="440"/>
        <v/>
      </c>
      <c r="AH85" s="29" t="str">
        <f t="shared" si="441"/>
        <v/>
      </c>
      <c r="AI85" s="29" t="str">
        <f t="shared" si="442"/>
        <v/>
      </c>
      <c r="AJ85" s="29" t="str">
        <f t="shared" si="443"/>
        <v/>
      </c>
      <c r="AK85" s="29" t="str">
        <f t="shared" si="444"/>
        <v/>
      </c>
      <c r="AL85" s="29" t="str">
        <f t="shared" si="445"/>
        <v/>
      </c>
      <c r="AM85" s="29" t="str">
        <f t="shared" si="446"/>
        <v/>
      </c>
    </row>
    <row r="86" spans="2:39">
      <c r="B86" s="14">
        <v>5</v>
      </c>
      <c r="C86" s="14">
        <f>IF(B86="","",VLOOKUP(B86,Tabelle2!$A$2:$B$38,2,0))</f>
        <v>1</v>
      </c>
      <c r="D86" s="6"/>
      <c r="E86" s="10"/>
      <c r="F86" s="6"/>
      <c r="G86" s="6"/>
      <c r="H86" s="6"/>
      <c r="I86" s="9"/>
      <c r="J86" s="9"/>
      <c r="K86" s="6"/>
      <c r="L86" s="6"/>
      <c r="M86" s="6"/>
      <c r="N86" s="3">
        <f t="shared" si="430"/>
        <v>0</v>
      </c>
      <c r="O86" s="3">
        <f t="shared" ref="O86:O149" si="488">IF(OR(C86=1,C86=3,C86=5),1,0)</f>
        <v>1</v>
      </c>
      <c r="P86" s="3">
        <f t="shared" ref="P86:P149" si="489">IF(OR(C86=2,C86=4,C86=6),1,0)</f>
        <v>0</v>
      </c>
      <c r="Q86" s="3">
        <f t="shared" ref="Q86:Q149" si="490">IF(OR(C86=1,C86=3,C86=5),1,0)</f>
        <v>1</v>
      </c>
      <c r="Y86" s="29" t="str">
        <f t="shared" si="382"/>
        <v/>
      </c>
      <c r="Z86" s="29" t="str">
        <f t="shared" si="433"/>
        <v/>
      </c>
      <c r="AA86" s="29" t="str">
        <f t="shared" si="434"/>
        <v/>
      </c>
      <c r="AB86" s="29" t="str">
        <f t="shared" si="435"/>
        <v/>
      </c>
      <c r="AC86" s="29" t="str">
        <f t="shared" si="436"/>
        <v/>
      </c>
      <c r="AD86" s="29" t="str">
        <f t="shared" si="437"/>
        <v/>
      </c>
      <c r="AE86" s="29" t="str">
        <f t="shared" si="438"/>
        <v/>
      </c>
      <c r="AF86" s="29" t="str">
        <f t="shared" si="439"/>
        <v/>
      </c>
      <c r="AG86" s="29" t="str">
        <f t="shared" si="440"/>
        <v/>
      </c>
      <c r="AH86" s="29" t="str">
        <f t="shared" si="441"/>
        <v/>
      </c>
      <c r="AI86" s="29" t="str">
        <f t="shared" si="442"/>
        <v/>
      </c>
      <c r="AJ86" s="29" t="str">
        <f t="shared" si="443"/>
        <v/>
      </c>
      <c r="AK86" s="29" t="str">
        <f t="shared" si="444"/>
        <v/>
      </c>
      <c r="AL86" s="29" t="str">
        <f t="shared" si="445"/>
        <v/>
      </c>
      <c r="AM86" s="29" t="str">
        <f t="shared" si="446"/>
        <v/>
      </c>
    </row>
    <row r="87" spans="2:39">
      <c r="B87" s="13">
        <v>26</v>
      </c>
      <c r="C87" s="13">
        <f>IF(B87="","",VLOOKUP(B87,Tabelle2!$A$2:$B$38,2,0))</f>
        <v>5</v>
      </c>
      <c r="D87" s="25" t="str">
        <f t="shared" ref="D87:D150" si="491">IF(B87="","",IF(OR(B86=0,B87=0),"No Bet",IF(N88=1,"Bet 1,3,5",IF(O88=1,"Bet 2,4,6",IF(P88=1,"Bet 1,3,5",IF(Q88=1,"Bet 2,4,6"))))))</f>
        <v>Bet 2,4,6</v>
      </c>
      <c r="E87" s="8"/>
      <c r="F87" s="8"/>
      <c r="G87" s="8"/>
      <c r="H87" s="8"/>
      <c r="I87" s="12"/>
      <c r="J87" s="12"/>
      <c r="K87" s="7">
        <f t="shared" ref="K87:K150" si="492">IF(B87="","",IF(N88=1,"1",IF(O88=1,2,IF(P88=1,1,IF(Q88=1,2)))))</f>
        <v>2</v>
      </c>
      <c r="L87" s="7">
        <f t="shared" ref="L87:L150" si="493">IF(B87="","",IF(N88=1,"3",IF(O88=1,4,IF(P88=1,3,IF(Q88=1,4)))))</f>
        <v>4</v>
      </c>
      <c r="M87" s="7">
        <f t="shared" ref="M87:M150" si="494">IF(B87="","",IF(N88=1,"5",IF(O88=1,6,IF(P88=1,5,IF(Q88=1,6)))))</f>
        <v>6</v>
      </c>
      <c r="N87" s="4">
        <f t="shared" si="430"/>
        <v>0</v>
      </c>
      <c r="O87" s="4">
        <f t="shared" si="488"/>
        <v>1</v>
      </c>
      <c r="P87" s="4">
        <f t="shared" ref="P87:P150" si="495">IF(OR(C87=1,C87=3,C87=5),1,0)</f>
        <v>1</v>
      </c>
      <c r="Q87" s="4">
        <f t="shared" ref="Q87:Q150" si="496">IF(OR(C87=2,C87=4,C87=6),1,0)</f>
        <v>0</v>
      </c>
      <c r="Y87" s="29" t="str">
        <f t="shared" si="382"/>
        <v/>
      </c>
      <c r="Z87" s="29" t="str">
        <f t="shared" si="433"/>
        <v/>
      </c>
      <c r="AA87" s="29" t="str">
        <f t="shared" si="434"/>
        <v/>
      </c>
      <c r="AB87" s="29" t="str">
        <f t="shared" si="435"/>
        <v/>
      </c>
      <c r="AC87" s="29" t="str">
        <f t="shared" si="436"/>
        <v/>
      </c>
      <c r="AD87" s="29" t="str">
        <f t="shared" si="437"/>
        <v/>
      </c>
      <c r="AE87" s="29" t="str">
        <f t="shared" si="438"/>
        <v/>
      </c>
      <c r="AF87" s="29" t="str">
        <f t="shared" si="439"/>
        <v/>
      </c>
      <c r="AG87" s="29" t="str">
        <f t="shared" si="440"/>
        <v/>
      </c>
      <c r="AH87" s="29" t="str">
        <f t="shared" si="441"/>
        <v/>
      </c>
      <c r="AI87" s="29" t="str">
        <f t="shared" si="442"/>
        <v/>
      </c>
      <c r="AJ87" s="29" t="str">
        <f t="shared" si="443"/>
        <v/>
      </c>
      <c r="AK87" s="29" t="str">
        <f t="shared" si="444"/>
        <v/>
      </c>
      <c r="AL87" s="29" t="str">
        <f t="shared" si="445"/>
        <v/>
      </c>
      <c r="AM87" s="29" t="str">
        <f t="shared" si="446"/>
        <v/>
      </c>
    </row>
    <row r="88" spans="2:39" ht="15.75" thickBot="1">
      <c r="B88" s="18">
        <v>27</v>
      </c>
      <c r="C88" s="18">
        <f>IF(B88="","",VLOOKUP(B88,Tabelle2!$A$2:$B$38,2,0))</f>
        <v>5</v>
      </c>
      <c r="D88" s="19" t="str">
        <f t="shared" ref="D88" si="497">IF(B88="","",IF(OR(B86=0,B87=0),"NB",IF(COUNTIF(K87:M87,C88)=1,"W","L")))</f>
        <v>L</v>
      </c>
      <c r="E88" s="18">
        <f t="shared" ref="E88" si="498">IF(D88="NB","0",IF(D88="L",-3,IF(D88="W",3,"")))</f>
        <v>-3</v>
      </c>
      <c r="F88" s="18">
        <v>1</v>
      </c>
      <c r="G88" s="18">
        <f t="shared" ref="G88" si="499">IF(B88="","",E88*F88)</f>
        <v>-3</v>
      </c>
      <c r="H88" s="18">
        <f>IF(B88="","",SUM($G$4:G88))</f>
        <v>-30</v>
      </c>
      <c r="I88" s="20"/>
      <c r="J88" s="20"/>
      <c r="K88" s="21"/>
      <c r="L88" s="21"/>
      <c r="M88" s="24"/>
      <c r="N88" s="5">
        <f t="shared" ref="N88:N151" si="500">IF(N86+N87=2,1,0)</f>
        <v>0</v>
      </c>
      <c r="O88" s="5">
        <f t="shared" ref="O88" si="501">IF(O86+O87=2,1,0)</f>
        <v>1</v>
      </c>
      <c r="P88" s="5">
        <f t="shared" ref="P88" si="502">IF(P86+P87=2,1,0)</f>
        <v>0</v>
      </c>
      <c r="Q88" s="5">
        <f t="shared" ref="Q88" si="503">IF(Q86+Q87=2,1,0)</f>
        <v>0</v>
      </c>
      <c r="S88" s="31">
        <f t="shared" ref="S88" si="504">IF(B88="","",IF(D88="NB",S85,IF(D88="L",S85+1,IF(D88="W",0))))</f>
        <v>1</v>
      </c>
      <c r="Y88" s="29" t="str">
        <f t="shared" si="382"/>
        <v/>
      </c>
      <c r="Z88" s="29" t="str">
        <f t="shared" si="433"/>
        <v/>
      </c>
      <c r="AA88" s="29" t="str">
        <f t="shared" si="434"/>
        <v/>
      </c>
      <c r="AB88" s="29" t="str">
        <f t="shared" si="435"/>
        <v/>
      </c>
      <c r="AC88" s="29" t="str">
        <f t="shared" si="436"/>
        <v/>
      </c>
      <c r="AD88" s="29" t="str">
        <f t="shared" si="437"/>
        <v/>
      </c>
      <c r="AE88" s="29" t="str">
        <f t="shared" si="438"/>
        <v/>
      </c>
      <c r="AF88" s="29" t="str">
        <f t="shared" si="439"/>
        <v/>
      </c>
      <c r="AG88" s="29" t="str">
        <f t="shared" si="440"/>
        <v/>
      </c>
      <c r="AH88" s="29" t="str">
        <f t="shared" si="441"/>
        <v/>
      </c>
      <c r="AI88" s="29" t="str">
        <f t="shared" si="442"/>
        <v/>
      </c>
      <c r="AJ88" s="29" t="str">
        <f t="shared" si="443"/>
        <v/>
      </c>
      <c r="AK88" s="29" t="str">
        <f t="shared" si="444"/>
        <v/>
      </c>
      <c r="AL88" s="29" t="str">
        <f t="shared" si="445"/>
        <v/>
      </c>
      <c r="AM88" s="29" t="str">
        <f t="shared" si="446"/>
        <v/>
      </c>
    </row>
    <row r="89" spans="2:39">
      <c r="B89" s="16">
        <v>21</v>
      </c>
      <c r="C89" s="16">
        <f>IF(B89="","",VLOOKUP(B89,Tabelle2!$A$2:$B$38,2,0))</f>
        <v>4</v>
      </c>
      <c r="D89" s="6"/>
      <c r="E89" s="6"/>
      <c r="F89" s="6"/>
      <c r="G89" s="6"/>
      <c r="H89" s="6"/>
      <c r="I89" s="9"/>
      <c r="J89" s="9"/>
      <c r="K89" s="6"/>
      <c r="L89" s="6"/>
      <c r="M89" s="6"/>
      <c r="N89" s="3">
        <f t="shared" si="461"/>
        <v>1</v>
      </c>
      <c r="O89" s="3">
        <f t="shared" ref="O89:O152" si="505">IF(OR(C89=1,C89=3,C89=5),1,0)</f>
        <v>0</v>
      </c>
      <c r="P89" s="3">
        <f t="shared" ref="P89:P152" si="506">IF(OR(C89=2,C89=4,C89=6),1,0)</f>
        <v>1</v>
      </c>
      <c r="Q89" s="3">
        <f t="shared" ref="Q89:Q152" si="507">IF(OR(C89=1,C89=3,C89=5),1,0)</f>
        <v>0</v>
      </c>
      <c r="Y89" s="29" t="str">
        <f t="shared" si="382"/>
        <v/>
      </c>
      <c r="Z89" s="29" t="str">
        <f t="shared" si="433"/>
        <v/>
      </c>
      <c r="AA89" s="29" t="str">
        <f t="shared" si="434"/>
        <v/>
      </c>
      <c r="AB89" s="29" t="str">
        <f t="shared" si="435"/>
        <v/>
      </c>
      <c r="AC89" s="29" t="str">
        <f t="shared" si="436"/>
        <v/>
      </c>
      <c r="AD89" s="29" t="str">
        <f t="shared" si="437"/>
        <v/>
      </c>
      <c r="AE89" s="29" t="str">
        <f t="shared" si="438"/>
        <v/>
      </c>
      <c r="AF89" s="29" t="str">
        <f t="shared" si="439"/>
        <v/>
      </c>
      <c r="AG89" s="29" t="str">
        <f t="shared" si="440"/>
        <v/>
      </c>
      <c r="AH89" s="29" t="str">
        <f t="shared" si="441"/>
        <v/>
      </c>
      <c r="AI89" s="29" t="str">
        <f t="shared" si="442"/>
        <v/>
      </c>
      <c r="AJ89" s="29" t="str">
        <f t="shared" si="443"/>
        <v/>
      </c>
      <c r="AK89" s="29" t="str">
        <f t="shared" si="444"/>
        <v/>
      </c>
      <c r="AL89" s="29" t="str">
        <f t="shared" si="445"/>
        <v/>
      </c>
      <c r="AM89" s="29" t="str">
        <f t="shared" si="446"/>
        <v/>
      </c>
    </row>
    <row r="90" spans="2:39">
      <c r="B90" s="15">
        <v>29</v>
      </c>
      <c r="C90" s="15">
        <f>IF(B90="","",VLOOKUP(B90,Tabelle2!$A$2:$B$38,2,0))</f>
        <v>5</v>
      </c>
      <c r="D90" s="26" t="str">
        <f t="shared" ref="D90:D153" si="508">IF(B90="","",IF(OR(B89=0,B90=0),"No Bet",IF(N91=1,"Bet 1,3,5",IF(O91=1,"Bet 2,4,6",IF(P91=1,"Bet 1,3,5",IF(Q91=1,"Bet 2,4,6"))))))</f>
        <v>Bet 1,3,5</v>
      </c>
      <c r="E90" s="8"/>
      <c r="F90" s="8"/>
      <c r="G90" s="8"/>
      <c r="H90" s="8"/>
      <c r="I90" s="17"/>
      <c r="J90" s="17"/>
      <c r="K90" s="7">
        <f t="shared" ref="K90:K153" si="509">IF(B90="","",IF(N91=1,"1",IF(O91=1,2,IF(P91=1,1,IF(Q91=1,2)))))</f>
        <v>1</v>
      </c>
      <c r="L90" s="7">
        <f t="shared" ref="L90:L153" si="510">IF(B90="","",IF(N91=1,"3",IF(O91=1,4,IF(P91=1,3,IF(Q91=1,4)))))</f>
        <v>3</v>
      </c>
      <c r="M90" s="7">
        <f t="shared" ref="M90:M153" si="511">IF(B90="","",IF(N91=1,"5",IF(O91=1,6,IF(P91=1,5,IF(Q91=1,6)))))</f>
        <v>5</v>
      </c>
      <c r="N90" s="4">
        <f t="shared" si="461"/>
        <v>0</v>
      </c>
      <c r="O90" s="4">
        <f t="shared" si="505"/>
        <v>1</v>
      </c>
      <c r="P90" s="4">
        <f t="shared" ref="P90:P153" si="512">IF(OR(C90=1,C90=3,C90=5),1,0)</f>
        <v>1</v>
      </c>
      <c r="Q90" s="4">
        <f t="shared" ref="Q90:Q153" si="513">IF(OR(C90=2,C90=4,C90=6),1,0)</f>
        <v>0</v>
      </c>
      <c r="Y90" s="29" t="str">
        <f t="shared" si="382"/>
        <v/>
      </c>
      <c r="Z90" s="29" t="str">
        <f t="shared" si="433"/>
        <v/>
      </c>
      <c r="AA90" s="29" t="str">
        <f t="shared" si="434"/>
        <v/>
      </c>
      <c r="AB90" s="29" t="str">
        <f t="shared" si="435"/>
        <v/>
      </c>
      <c r="AC90" s="29" t="str">
        <f t="shared" si="436"/>
        <v/>
      </c>
      <c r="AD90" s="29" t="str">
        <f t="shared" si="437"/>
        <v/>
      </c>
      <c r="AE90" s="29" t="str">
        <f t="shared" si="438"/>
        <v/>
      </c>
      <c r="AF90" s="29" t="str">
        <f t="shared" si="439"/>
        <v/>
      </c>
      <c r="AG90" s="29" t="str">
        <f t="shared" si="440"/>
        <v/>
      </c>
      <c r="AH90" s="29" t="str">
        <f t="shared" si="441"/>
        <v/>
      </c>
      <c r="AI90" s="29" t="str">
        <f t="shared" si="442"/>
        <v/>
      </c>
      <c r="AJ90" s="29" t="str">
        <f t="shared" si="443"/>
        <v/>
      </c>
      <c r="AK90" s="29" t="str">
        <f t="shared" si="444"/>
        <v/>
      </c>
      <c r="AL90" s="29" t="str">
        <f t="shared" si="445"/>
        <v/>
      </c>
      <c r="AM90" s="29" t="str">
        <f t="shared" si="446"/>
        <v/>
      </c>
    </row>
    <row r="91" spans="2:39" ht="15.75" thickBot="1">
      <c r="B91" s="22">
        <v>24</v>
      </c>
      <c r="C91" s="22">
        <f>IF(B91="","",VLOOKUP(B91,Tabelle2!$A$2:$B$38,2,0))</f>
        <v>4</v>
      </c>
      <c r="D91" s="23" t="str">
        <f t="shared" ref="D91" si="514">IF(B91="","",IF(OR(B89=0,B90=0),"NB",IF(COUNTIF(K90:M90,C91)=1,"W","L")))</f>
        <v>L</v>
      </c>
      <c r="E91" s="22">
        <f t="shared" ref="E91" si="515">IF(D91="NB",0,IF(D91="L",-3,IF(D91="W",3,"")))</f>
        <v>-3</v>
      </c>
      <c r="F91" s="22">
        <v>1</v>
      </c>
      <c r="G91" s="22">
        <f t="shared" ref="G91" si="516">IF(B91="","",E91*F91)</f>
        <v>-3</v>
      </c>
      <c r="H91" s="22">
        <f>IF(B91="","",SUM($G$4:G91))</f>
        <v>-33</v>
      </c>
      <c r="I91" s="20"/>
      <c r="J91" s="20"/>
      <c r="K91" s="21"/>
      <c r="L91" s="21"/>
      <c r="M91" s="21"/>
      <c r="N91" s="5">
        <f t="shared" ref="N91:N154" si="517">IF(N89+N90=2,1,0)</f>
        <v>0</v>
      </c>
      <c r="O91" s="5">
        <f t="shared" ref="O91" si="518">IF(O89+O90=2,1,0)</f>
        <v>0</v>
      </c>
      <c r="P91" s="5">
        <f t="shared" ref="P91" si="519">IF(P89+P90=2,1,0)</f>
        <v>1</v>
      </c>
      <c r="Q91" s="5">
        <f t="shared" ref="Q91" si="520">IF(Q89+Q90=2,1,0)</f>
        <v>0</v>
      </c>
      <c r="S91" s="31">
        <f t="shared" ref="S91" si="521">IF(B91="","",IF(D91="NB",S88,IF(D91="L",S88+1,IF(D91="W",0))))</f>
        <v>2</v>
      </c>
      <c r="Y91" s="29" t="str">
        <f t="shared" si="382"/>
        <v/>
      </c>
      <c r="Z91" s="29" t="str">
        <f t="shared" si="433"/>
        <v/>
      </c>
      <c r="AA91" s="29" t="str">
        <f t="shared" si="434"/>
        <v/>
      </c>
      <c r="AB91" s="29" t="str">
        <f t="shared" si="435"/>
        <v/>
      </c>
      <c r="AC91" s="29" t="str">
        <f t="shared" si="436"/>
        <v/>
      </c>
      <c r="AD91" s="29" t="str">
        <f t="shared" si="437"/>
        <v/>
      </c>
      <c r="AE91" s="29" t="str">
        <f t="shared" si="438"/>
        <v/>
      </c>
      <c r="AF91" s="29" t="str">
        <f t="shared" si="439"/>
        <v/>
      </c>
      <c r="AG91" s="29" t="str">
        <f t="shared" si="440"/>
        <v/>
      </c>
      <c r="AH91" s="29" t="str">
        <f t="shared" si="441"/>
        <v/>
      </c>
      <c r="AI91" s="29" t="str">
        <f t="shared" si="442"/>
        <v/>
      </c>
      <c r="AJ91" s="29" t="str">
        <f t="shared" si="443"/>
        <v/>
      </c>
      <c r="AK91" s="29" t="str">
        <f t="shared" si="444"/>
        <v/>
      </c>
      <c r="AL91" s="29" t="str">
        <f t="shared" si="445"/>
        <v/>
      </c>
      <c r="AM91" s="29" t="str">
        <f t="shared" si="446"/>
        <v/>
      </c>
    </row>
    <row r="92" spans="2:39">
      <c r="B92" s="14">
        <v>6</v>
      </c>
      <c r="C92" s="14">
        <f>IF(B92="","",VLOOKUP(B92,Tabelle2!$A$2:$B$38,2,0))</f>
        <v>1</v>
      </c>
      <c r="D92" s="6"/>
      <c r="E92" s="10"/>
      <c r="F92" s="6"/>
      <c r="G92" s="6"/>
      <c r="H92" s="6"/>
      <c r="I92" s="9"/>
      <c r="J92" s="9"/>
      <c r="K92" s="6"/>
      <c r="L92" s="6"/>
      <c r="M92" s="6"/>
      <c r="N92" s="3">
        <f t="shared" ref="N92:N155" si="522">IF(OR(C92=2,C92=4,C92=6),1,0)</f>
        <v>0</v>
      </c>
      <c r="O92" s="3">
        <f t="shared" ref="O92:O155" si="523">IF(OR(C92=1,C92=3,C92=5),1,0)</f>
        <v>1</v>
      </c>
      <c r="P92" s="3">
        <f t="shared" ref="P92:P155" si="524">IF(OR(C92=2,C92=4,C92=6),1,0)</f>
        <v>0</v>
      </c>
      <c r="Q92" s="3">
        <f t="shared" ref="Q92:Q155" si="525">IF(OR(C92=1,C92=3,C92=5),1,0)</f>
        <v>1</v>
      </c>
      <c r="Y92" s="29" t="str">
        <f t="shared" si="382"/>
        <v/>
      </c>
      <c r="Z92" s="29" t="str">
        <f t="shared" si="433"/>
        <v/>
      </c>
      <c r="AA92" s="29" t="str">
        <f t="shared" si="434"/>
        <v/>
      </c>
      <c r="AB92" s="29" t="str">
        <f t="shared" si="435"/>
        <v/>
      </c>
      <c r="AC92" s="29" t="str">
        <f t="shared" si="436"/>
        <v/>
      </c>
      <c r="AD92" s="29" t="str">
        <f t="shared" si="437"/>
        <v/>
      </c>
      <c r="AE92" s="29" t="str">
        <f t="shared" si="438"/>
        <v/>
      </c>
      <c r="AF92" s="29" t="str">
        <f t="shared" si="439"/>
        <v/>
      </c>
      <c r="AG92" s="29" t="str">
        <f t="shared" si="440"/>
        <v/>
      </c>
      <c r="AH92" s="29" t="str">
        <f t="shared" si="441"/>
        <v/>
      </c>
      <c r="AI92" s="29" t="str">
        <f t="shared" si="442"/>
        <v/>
      </c>
      <c r="AJ92" s="29" t="str">
        <f t="shared" si="443"/>
        <v/>
      </c>
      <c r="AK92" s="29" t="str">
        <f t="shared" si="444"/>
        <v/>
      </c>
      <c r="AL92" s="29" t="str">
        <f t="shared" si="445"/>
        <v/>
      </c>
      <c r="AM92" s="29" t="str">
        <f t="shared" si="446"/>
        <v/>
      </c>
    </row>
    <row r="93" spans="2:39">
      <c r="B93" s="13">
        <v>8</v>
      </c>
      <c r="C93" s="13">
        <f>IF(B93="","",VLOOKUP(B93,Tabelle2!$A$2:$B$38,2,0))</f>
        <v>2</v>
      </c>
      <c r="D93" s="25" t="str">
        <f t="shared" ref="D93:D156" si="526">IF(B93="","",IF(OR(B92=0,B93=0),"No Bet",IF(N94=1,"Bet 1,3,5",IF(O94=1,"Bet 2,4,6",IF(P94=1,"Bet 1,3,5",IF(Q94=1,"Bet 2,4,6"))))))</f>
        <v>Bet 2,4,6</v>
      </c>
      <c r="E93" s="8"/>
      <c r="F93" s="8"/>
      <c r="G93" s="8"/>
      <c r="H93" s="8"/>
      <c r="I93" s="12"/>
      <c r="J93" s="12"/>
      <c r="K93" s="7">
        <f t="shared" ref="K93:K156" si="527">IF(B93="","",IF(N94=1,"1",IF(O94=1,2,IF(P94=1,1,IF(Q94=1,2)))))</f>
        <v>2</v>
      </c>
      <c r="L93" s="7">
        <f t="shared" ref="L93:L156" si="528">IF(B93="","",IF(N94=1,"3",IF(O94=1,4,IF(P94=1,3,IF(Q94=1,4)))))</f>
        <v>4</v>
      </c>
      <c r="M93" s="7">
        <f t="shared" ref="M93:M156" si="529">IF(B93="","",IF(N94=1,"5",IF(O94=1,6,IF(P94=1,5,IF(Q94=1,6)))))</f>
        <v>6</v>
      </c>
      <c r="N93" s="4">
        <f t="shared" si="522"/>
        <v>1</v>
      </c>
      <c r="O93" s="4">
        <f t="shared" si="523"/>
        <v>0</v>
      </c>
      <c r="P93" s="4">
        <f t="shared" ref="P93:P156" si="530">IF(OR(C93=1,C93=3,C93=5),1,0)</f>
        <v>0</v>
      </c>
      <c r="Q93" s="4">
        <f t="shared" ref="Q93:Q156" si="531">IF(OR(C93=2,C93=4,C93=6),1,0)</f>
        <v>1</v>
      </c>
      <c r="Y93" s="29" t="str">
        <f t="shared" si="382"/>
        <v/>
      </c>
      <c r="Z93" s="29" t="str">
        <f t="shared" si="433"/>
        <v/>
      </c>
      <c r="AA93" s="29" t="str">
        <f t="shared" si="434"/>
        <v/>
      </c>
      <c r="AB93" s="29" t="str">
        <f t="shared" si="435"/>
        <v/>
      </c>
      <c r="AC93" s="29" t="str">
        <f t="shared" si="436"/>
        <v/>
      </c>
      <c r="AD93" s="29" t="str">
        <f t="shared" si="437"/>
        <v/>
      </c>
      <c r="AE93" s="29" t="str">
        <f t="shared" si="438"/>
        <v/>
      </c>
      <c r="AF93" s="29" t="str">
        <f t="shared" si="439"/>
        <v/>
      </c>
      <c r="AG93" s="29" t="str">
        <f t="shared" si="440"/>
        <v/>
      </c>
      <c r="AH93" s="29" t="str">
        <f t="shared" si="441"/>
        <v/>
      </c>
      <c r="AI93" s="29" t="str">
        <f t="shared" si="442"/>
        <v/>
      </c>
      <c r="AJ93" s="29" t="str">
        <f t="shared" si="443"/>
        <v/>
      </c>
      <c r="AK93" s="29" t="str">
        <f t="shared" si="444"/>
        <v/>
      </c>
      <c r="AL93" s="29" t="str">
        <f t="shared" si="445"/>
        <v/>
      </c>
      <c r="AM93" s="29" t="str">
        <f t="shared" si="446"/>
        <v/>
      </c>
    </row>
    <row r="94" spans="2:39" ht="15.75" thickBot="1">
      <c r="B94" s="18">
        <v>15</v>
      </c>
      <c r="C94" s="18">
        <f>IF(B94="","",VLOOKUP(B94,Tabelle2!$A$2:$B$38,2,0))</f>
        <v>3</v>
      </c>
      <c r="D94" s="19" t="str">
        <f t="shared" ref="D94" si="532">IF(B94="","",IF(OR(B92=0,B93=0),"NB",IF(COUNTIF(K93:M93,C94)=1,"W","L")))</f>
        <v>L</v>
      </c>
      <c r="E94" s="18">
        <f t="shared" ref="E94" si="533">IF(D94="NB","0",IF(D94="L",-3,IF(D94="W",3,"")))</f>
        <v>-3</v>
      </c>
      <c r="F94" s="18">
        <v>1</v>
      </c>
      <c r="G94" s="18">
        <f t="shared" ref="G94" si="534">IF(B94="","",E94*F94)</f>
        <v>-3</v>
      </c>
      <c r="H94" s="18">
        <f>IF(B94="","",SUM($G$4:G94))</f>
        <v>-36</v>
      </c>
      <c r="I94" s="20"/>
      <c r="J94" s="20"/>
      <c r="K94" s="21"/>
      <c r="L94" s="21"/>
      <c r="M94" s="24"/>
      <c r="N94" s="5">
        <f t="shared" ref="N94:O94" si="535">IF(N92+N93=2,1,0)</f>
        <v>0</v>
      </c>
      <c r="O94" s="5">
        <f t="shared" si="535"/>
        <v>0</v>
      </c>
      <c r="P94" s="5">
        <f t="shared" ref="P94" si="536">IF(P92+P93=2,1,0)</f>
        <v>0</v>
      </c>
      <c r="Q94" s="5">
        <f t="shared" ref="Q94" si="537">IF(Q92+Q93=2,1,0)</f>
        <v>1</v>
      </c>
      <c r="S94" s="31">
        <f t="shared" ref="S94" si="538">IF(B94="","",IF(D94="NB",S91,IF(D94="L",S91+1,IF(D94="W",0))))</f>
        <v>3</v>
      </c>
      <c r="Y94" s="29" t="str">
        <f t="shared" si="382"/>
        <v/>
      </c>
      <c r="Z94" s="29" t="str">
        <f t="shared" si="433"/>
        <v/>
      </c>
      <c r="AA94" s="29" t="str">
        <f t="shared" si="434"/>
        <v/>
      </c>
      <c r="AB94" s="29" t="str">
        <f t="shared" si="435"/>
        <v/>
      </c>
      <c r="AC94" s="29" t="str">
        <f t="shared" si="436"/>
        <v/>
      </c>
      <c r="AD94" s="29" t="str">
        <f t="shared" si="437"/>
        <v/>
      </c>
      <c r="AE94" s="29" t="str">
        <f t="shared" si="438"/>
        <v/>
      </c>
      <c r="AF94" s="29" t="str">
        <f t="shared" si="439"/>
        <v/>
      </c>
      <c r="AG94" s="29" t="str">
        <f t="shared" si="440"/>
        <v/>
      </c>
      <c r="AH94" s="29" t="str">
        <f t="shared" si="441"/>
        <v/>
      </c>
      <c r="AI94" s="29" t="str">
        <f t="shared" si="442"/>
        <v/>
      </c>
      <c r="AJ94" s="29" t="str">
        <f t="shared" si="443"/>
        <v/>
      </c>
      <c r="AK94" s="29" t="str">
        <f t="shared" si="444"/>
        <v/>
      </c>
      <c r="AL94" s="29" t="str">
        <f t="shared" si="445"/>
        <v/>
      </c>
      <c r="AM94" s="29" t="str">
        <f t="shared" si="446"/>
        <v/>
      </c>
    </row>
    <row r="95" spans="2:39">
      <c r="B95" s="16">
        <v>29</v>
      </c>
      <c r="C95" s="16">
        <f>IF(B95="","",VLOOKUP(B95,Tabelle2!$A$2:$B$38,2,0))</f>
        <v>5</v>
      </c>
      <c r="D95" s="6"/>
      <c r="E95" s="6"/>
      <c r="F95" s="6"/>
      <c r="G95" s="6"/>
      <c r="H95" s="6"/>
      <c r="I95" s="9"/>
      <c r="J95" s="9"/>
      <c r="K95" s="6"/>
      <c r="L95" s="6"/>
      <c r="M95" s="6"/>
      <c r="N95" s="3">
        <f t="shared" si="430"/>
        <v>0</v>
      </c>
      <c r="O95" s="3">
        <f t="shared" ref="O95:O158" si="539">IF(OR(C95=1,C95=3,C95=5),1,0)</f>
        <v>1</v>
      </c>
      <c r="P95" s="3">
        <f t="shared" ref="P95:P158" si="540">IF(OR(C95=2,C95=4,C95=6),1,0)</f>
        <v>0</v>
      </c>
      <c r="Q95" s="3">
        <f t="shared" ref="Q95:Q158" si="541">IF(OR(C95=1,C95=3,C95=5),1,0)</f>
        <v>1</v>
      </c>
      <c r="Y95" s="29" t="str">
        <f t="shared" si="382"/>
        <v/>
      </c>
      <c r="Z95" s="29" t="str">
        <f t="shared" si="433"/>
        <v/>
      </c>
      <c r="AA95" s="29" t="str">
        <f t="shared" si="434"/>
        <v/>
      </c>
      <c r="AB95" s="29" t="str">
        <f t="shared" si="435"/>
        <v/>
      </c>
      <c r="AC95" s="29" t="str">
        <f t="shared" si="436"/>
        <v/>
      </c>
      <c r="AD95" s="29" t="str">
        <f t="shared" si="437"/>
        <v/>
      </c>
      <c r="AE95" s="29" t="str">
        <f t="shared" si="438"/>
        <v/>
      </c>
      <c r="AF95" s="29" t="str">
        <f t="shared" si="439"/>
        <v/>
      </c>
      <c r="AG95" s="29" t="str">
        <f t="shared" si="440"/>
        <v/>
      </c>
      <c r="AH95" s="29" t="str">
        <f t="shared" si="441"/>
        <v/>
      </c>
      <c r="AI95" s="29" t="str">
        <f t="shared" si="442"/>
        <v/>
      </c>
      <c r="AJ95" s="29" t="str">
        <f t="shared" si="443"/>
        <v/>
      </c>
      <c r="AK95" s="29" t="str">
        <f t="shared" si="444"/>
        <v/>
      </c>
      <c r="AL95" s="29" t="str">
        <f t="shared" si="445"/>
        <v/>
      </c>
      <c r="AM95" s="29" t="str">
        <f t="shared" si="446"/>
        <v/>
      </c>
    </row>
    <row r="96" spans="2:39">
      <c r="B96" s="15">
        <v>21</v>
      </c>
      <c r="C96" s="15">
        <f>IF(B96="","",VLOOKUP(B96,Tabelle2!$A$2:$B$38,2,0))</f>
        <v>4</v>
      </c>
      <c r="D96" s="26" t="str">
        <f t="shared" ref="D96:D159" si="542">IF(B96="","",IF(OR(B95=0,B96=0),"No Bet",IF(N97=1,"Bet 1,3,5",IF(O97=1,"Bet 2,4,6",IF(P97=1,"Bet 1,3,5",IF(Q97=1,"Bet 2,4,6"))))))</f>
        <v>Bet 2,4,6</v>
      </c>
      <c r="E96" s="8"/>
      <c r="F96" s="8"/>
      <c r="G96" s="8"/>
      <c r="H96" s="8"/>
      <c r="I96" s="17"/>
      <c r="J96" s="17"/>
      <c r="K96" s="7">
        <f t="shared" ref="K96:K159" si="543">IF(B96="","",IF(N97=1,"1",IF(O97=1,2,IF(P97=1,1,IF(Q97=1,2)))))</f>
        <v>2</v>
      </c>
      <c r="L96" s="7">
        <f t="shared" ref="L96:L159" si="544">IF(B96="","",IF(N97=1,"3",IF(O97=1,4,IF(P97=1,3,IF(Q97=1,4)))))</f>
        <v>4</v>
      </c>
      <c r="M96" s="7">
        <f t="shared" ref="M96:M159" si="545">IF(B96="","",IF(N97=1,"5",IF(O97=1,6,IF(P97=1,5,IF(Q97=1,6)))))</f>
        <v>6</v>
      </c>
      <c r="N96" s="4">
        <f t="shared" si="430"/>
        <v>1</v>
      </c>
      <c r="O96" s="4">
        <f t="shared" si="539"/>
        <v>0</v>
      </c>
      <c r="P96" s="4">
        <f t="shared" ref="P96:P159" si="546">IF(OR(C96=1,C96=3,C96=5),1,0)</f>
        <v>0</v>
      </c>
      <c r="Q96" s="4">
        <f t="shared" ref="Q96:Q159" si="547">IF(OR(C96=2,C96=4,C96=6),1,0)</f>
        <v>1</v>
      </c>
      <c r="Y96" s="29" t="str">
        <f t="shared" si="382"/>
        <v/>
      </c>
      <c r="Z96" s="29" t="str">
        <f t="shared" si="433"/>
        <v/>
      </c>
      <c r="AA96" s="29" t="str">
        <f t="shared" si="434"/>
        <v/>
      </c>
      <c r="AB96" s="29" t="str">
        <f t="shared" si="435"/>
        <v/>
      </c>
      <c r="AC96" s="29" t="str">
        <f t="shared" si="436"/>
        <v/>
      </c>
      <c r="AD96" s="29" t="str">
        <f t="shared" si="437"/>
        <v/>
      </c>
      <c r="AE96" s="29" t="str">
        <f t="shared" si="438"/>
        <v/>
      </c>
      <c r="AF96" s="29" t="str">
        <f t="shared" si="439"/>
        <v/>
      </c>
      <c r="AG96" s="29" t="str">
        <f t="shared" si="440"/>
        <v/>
      </c>
      <c r="AH96" s="29" t="str">
        <f t="shared" si="441"/>
        <v/>
      </c>
      <c r="AI96" s="29" t="str">
        <f t="shared" si="442"/>
        <v/>
      </c>
      <c r="AJ96" s="29" t="str">
        <f t="shared" si="443"/>
        <v/>
      </c>
      <c r="AK96" s="29" t="str">
        <f t="shared" si="444"/>
        <v/>
      </c>
      <c r="AL96" s="29" t="str">
        <f t="shared" si="445"/>
        <v/>
      </c>
      <c r="AM96" s="29" t="str">
        <f t="shared" si="446"/>
        <v/>
      </c>
    </row>
    <row r="97" spans="2:39" ht="15.75" thickBot="1">
      <c r="B97" s="22">
        <v>16</v>
      </c>
      <c r="C97" s="22">
        <f>IF(B97="","",VLOOKUP(B97,Tabelle2!$A$2:$B$38,2,0))</f>
        <v>3</v>
      </c>
      <c r="D97" s="23" t="str">
        <f t="shared" ref="D97" si="548">IF(B97="","",IF(OR(B95=0,B96=0),"NB",IF(COUNTIF(K96:M96,C97)=1,"W","L")))</f>
        <v>L</v>
      </c>
      <c r="E97" s="22">
        <f t="shared" ref="E97" si="549">IF(D97="NB",0,IF(D97="L",-3,IF(D97="W",3,"")))</f>
        <v>-3</v>
      </c>
      <c r="F97" s="22">
        <v>1</v>
      </c>
      <c r="G97" s="22">
        <f t="shared" ref="G97" si="550">IF(B97="","",E97*F97)</f>
        <v>-3</v>
      </c>
      <c r="H97" s="22">
        <f>IF(B97="","",SUM($G$4:G97))</f>
        <v>-39</v>
      </c>
      <c r="I97" s="20"/>
      <c r="J97" s="20"/>
      <c r="K97" s="21"/>
      <c r="L97" s="21"/>
      <c r="M97" s="21"/>
      <c r="N97" s="5">
        <f t="shared" si="500"/>
        <v>0</v>
      </c>
      <c r="O97" s="5">
        <f t="shared" ref="O97" si="551">IF(O95+O96=2,1,0)</f>
        <v>0</v>
      </c>
      <c r="P97" s="5">
        <f t="shared" ref="P97" si="552">IF(P95+P96=2,1,0)</f>
        <v>0</v>
      </c>
      <c r="Q97" s="5">
        <f t="shared" ref="Q97" si="553">IF(Q95+Q96=2,1,0)</f>
        <v>1</v>
      </c>
      <c r="S97" s="31">
        <f t="shared" ref="S97" si="554">IF(B97="","",IF(D97="NB",S94,IF(D97="L",S94+1,IF(D97="W",0))))</f>
        <v>4</v>
      </c>
      <c r="Y97" s="29" t="str">
        <f t="shared" si="382"/>
        <v/>
      </c>
      <c r="Z97" s="29" t="str">
        <f t="shared" si="433"/>
        <v/>
      </c>
      <c r="AA97" s="29" t="str">
        <f t="shared" si="434"/>
        <v/>
      </c>
      <c r="AB97" s="29" t="str">
        <f t="shared" si="435"/>
        <v/>
      </c>
      <c r="AC97" s="29" t="str">
        <f t="shared" si="436"/>
        <v/>
      </c>
      <c r="AD97" s="29" t="str">
        <f t="shared" si="437"/>
        <v/>
      </c>
      <c r="AE97" s="29" t="str">
        <f t="shared" si="438"/>
        <v/>
      </c>
      <c r="AF97" s="29" t="str">
        <f t="shared" si="439"/>
        <v/>
      </c>
      <c r="AG97" s="29" t="str">
        <f t="shared" si="440"/>
        <v/>
      </c>
      <c r="AH97" s="29" t="str">
        <f t="shared" si="441"/>
        <v/>
      </c>
      <c r="AI97" s="29" t="str">
        <f t="shared" si="442"/>
        <v/>
      </c>
      <c r="AJ97" s="29" t="str">
        <f t="shared" si="443"/>
        <v/>
      </c>
      <c r="AK97" s="29" t="str">
        <f t="shared" si="444"/>
        <v/>
      </c>
      <c r="AL97" s="29" t="str">
        <f t="shared" si="445"/>
        <v/>
      </c>
      <c r="AM97" s="29" t="str">
        <f t="shared" si="446"/>
        <v/>
      </c>
    </row>
    <row r="98" spans="2:39">
      <c r="B98" s="14">
        <v>29</v>
      </c>
      <c r="C98" s="14">
        <f>IF(B98="","",VLOOKUP(B98,Tabelle2!$A$2:$B$38,2,0))</f>
        <v>5</v>
      </c>
      <c r="D98" s="6"/>
      <c r="E98" s="10"/>
      <c r="F98" s="6"/>
      <c r="G98" s="6"/>
      <c r="H98" s="6"/>
      <c r="I98" s="9"/>
      <c r="J98" s="9"/>
      <c r="K98" s="6"/>
      <c r="L98" s="6"/>
      <c r="M98" s="6"/>
      <c r="N98" s="3">
        <f t="shared" si="461"/>
        <v>0</v>
      </c>
      <c r="O98" s="3">
        <f t="shared" ref="O98:O161" si="555">IF(OR(C98=1,C98=3,C98=5),1,0)</f>
        <v>1</v>
      </c>
      <c r="P98" s="3">
        <f t="shared" ref="P98:P161" si="556">IF(OR(C98=2,C98=4,C98=6),1,0)</f>
        <v>0</v>
      </c>
      <c r="Q98" s="3">
        <f t="shared" ref="Q98:Q161" si="557">IF(OR(C98=1,C98=3,C98=5),1,0)</f>
        <v>1</v>
      </c>
      <c r="Y98" s="29" t="str">
        <f t="shared" si="382"/>
        <v/>
      </c>
      <c r="Z98" s="29" t="str">
        <f t="shared" si="433"/>
        <v/>
      </c>
      <c r="AA98" s="29" t="str">
        <f t="shared" si="434"/>
        <v/>
      </c>
      <c r="AB98" s="29" t="str">
        <f t="shared" si="435"/>
        <v/>
      </c>
      <c r="AC98" s="29" t="str">
        <f t="shared" si="436"/>
        <v/>
      </c>
      <c r="AD98" s="29" t="str">
        <f t="shared" si="437"/>
        <v/>
      </c>
      <c r="AE98" s="29" t="str">
        <f t="shared" si="438"/>
        <v/>
      </c>
      <c r="AF98" s="29" t="str">
        <f t="shared" si="439"/>
        <v/>
      </c>
      <c r="AG98" s="29" t="str">
        <f t="shared" si="440"/>
        <v/>
      </c>
      <c r="AH98" s="29" t="str">
        <f t="shared" si="441"/>
        <v/>
      </c>
      <c r="AI98" s="29" t="str">
        <f t="shared" si="442"/>
        <v/>
      </c>
      <c r="AJ98" s="29" t="str">
        <f t="shared" si="443"/>
        <v/>
      </c>
      <c r="AK98" s="29" t="str">
        <f t="shared" si="444"/>
        <v/>
      </c>
      <c r="AL98" s="29" t="str">
        <f t="shared" si="445"/>
        <v/>
      </c>
      <c r="AM98" s="29" t="str">
        <f t="shared" si="446"/>
        <v/>
      </c>
    </row>
    <row r="99" spans="2:39">
      <c r="B99" s="13">
        <v>6</v>
      </c>
      <c r="C99" s="13">
        <f>IF(B99="","",VLOOKUP(B99,Tabelle2!$A$2:$B$38,2,0))</f>
        <v>1</v>
      </c>
      <c r="D99" s="25" t="str">
        <f t="shared" ref="D99:D162" si="558">IF(B99="","",IF(OR(B98=0,B99=0),"No Bet",IF(N100=1,"Bet 1,3,5",IF(O100=1,"Bet 2,4,6",IF(P100=1,"Bet 1,3,5",IF(Q100=1,"Bet 2,4,6"))))))</f>
        <v>Bet 2,4,6</v>
      </c>
      <c r="E99" s="8"/>
      <c r="F99" s="8"/>
      <c r="G99" s="8"/>
      <c r="H99" s="8"/>
      <c r="I99" s="12"/>
      <c r="J99" s="12"/>
      <c r="K99" s="7">
        <f t="shared" ref="K99:K162" si="559">IF(B99="","",IF(N100=1,"1",IF(O100=1,2,IF(P100=1,1,IF(Q100=1,2)))))</f>
        <v>2</v>
      </c>
      <c r="L99" s="7">
        <f t="shared" ref="L99:L162" si="560">IF(B99="","",IF(N100=1,"3",IF(O100=1,4,IF(P100=1,3,IF(Q100=1,4)))))</f>
        <v>4</v>
      </c>
      <c r="M99" s="7">
        <f t="shared" ref="M99:M162" si="561">IF(B99="","",IF(N100=1,"5",IF(O100=1,6,IF(P100=1,5,IF(Q100=1,6)))))</f>
        <v>6</v>
      </c>
      <c r="N99" s="4">
        <f t="shared" si="461"/>
        <v>0</v>
      </c>
      <c r="O99" s="4">
        <f t="shared" si="555"/>
        <v>1</v>
      </c>
      <c r="P99" s="4">
        <f t="shared" ref="P99:P162" si="562">IF(OR(C99=1,C99=3,C99=5),1,0)</f>
        <v>1</v>
      </c>
      <c r="Q99" s="4">
        <f t="shared" ref="Q99:Q162" si="563">IF(OR(C99=2,C99=4,C99=6),1,0)</f>
        <v>0</v>
      </c>
      <c r="Y99" s="29" t="str">
        <f t="shared" si="382"/>
        <v/>
      </c>
      <c r="Z99" s="29" t="str">
        <f t="shared" si="433"/>
        <v/>
      </c>
      <c r="AA99" s="29" t="str">
        <f t="shared" si="434"/>
        <v/>
      </c>
      <c r="AB99" s="29" t="str">
        <f t="shared" si="435"/>
        <v/>
      </c>
      <c r="AC99" s="29" t="str">
        <f t="shared" si="436"/>
        <v/>
      </c>
      <c r="AD99" s="29" t="str">
        <f t="shared" si="437"/>
        <v/>
      </c>
      <c r="AE99" s="29" t="str">
        <f t="shared" si="438"/>
        <v/>
      </c>
      <c r="AF99" s="29" t="str">
        <f t="shared" si="439"/>
        <v/>
      </c>
      <c r="AG99" s="29" t="str">
        <f t="shared" si="440"/>
        <v/>
      </c>
      <c r="AH99" s="29" t="str">
        <f t="shared" si="441"/>
        <v/>
      </c>
      <c r="AI99" s="29" t="str">
        <f t="shared" si="442"/>
        <v/>
      </c>
      <c r="AJ99" s="29" t="str">
        <f t="shared" si="443"/>
        <v/>
      </c>
      <c r="AK99" s="29" t="str">
        <f t="shared" si="444"/>
        <v/>
      </c>
      <c r="AL99" s="29" t="str">
        <f t="shared" si="445"/>
        <v/>
      </c>
      <c r="AM99" s="29" t="str">
        <f t="shared" si="446"/>
        <v/>
      </c>
    </row>
    <row r="100" spans="2:39" ht="15.75" thickBot="1">
      <c r="B100" s="18">
        <v>15</v>
      </c>
      <c r="C100" s="18">
        <f>IF(B100="","",VLOOKUP(B100,Tabelle2!$A$2:$B$38,2,0))</f>
        <v>3</v>
      </c>
      <c r="D100" s="19" t="str">
        <f t="shared" ref="D100" si="564">IF(B100="","",IF(OR(B98=0,B99=0),"NB",IF(COUNTIF(K99:M99,C100)=1,"W","L")))</f>
        <v>L</v>
      </c>
      <c r="E100" s="18">
        <f t="shared" ref="E100" si="565">IF(D100="NB","0",IF(D100="L",-3,IF(D100="W",3,"")))</f>
        <v>-3</v>
      </c>
      <c r="F100" s="18">
        <v>1</v>
      </c>
      <c r="G100" s="18">
        <f t="shared" ref="G100" si="566">IF(B100="","",E100*F100)</f>
        <v>-3</v>
      </c>
      <c r="H100" s="18">
        <f>IF(B100="","",SUM($G$4:G100))</f>
        <v>-42</v>
      </c>
      <c r="I100" s="20"/>
      <c r="J100" s="20"/>
      <c r="K100" s="21"/>
      <c r="L100" s="21"/>
      <c r="M100" s="24"/>
      <c r="N100" s="5">
        <f t="shared" si="517"/>
        <v>0</v>
      </c>
      <c r="O100" s="5">
        <f t="shared" ref="O100" si="567">IF(O98+O99=2,1,0)</f>
        <v>1</v>
      </c>
      <c r="P100" s="5">
        <f t="shared" ref="P100" si="568">IF(P98+P99=2,1,0)</f>
        <v>0</v>
      </c>
      <c r="Q100" s="5">
        <f t="shared" ref="Q100" si="569">IF(Q98+Q99=2,1,0)</f>
        <v>0</v>
      </c>
      <c r="S100" s="31">
        <f t="shared" ref="S100" si="570">IF(B100="","",IF(D100="NB",S97,IF(D100="L",S97+1,IF(D100="W",0))))</f>
        <v>5</v>
      </c>
      <c r="Y100" s="29" t="str">
        <f t="shared" si="382"/>
        <v/>
      </c>
      <c r="Z100" s="29" t="str">
        <f t="shared" si="433"/>
        <v/>
      </c>
      <c r="AA100" s="29" t="str">
        <f t="shared" si="434"/>
        <v/>
      </c>
      <c r="AB100" s="29" t="str">
        <f t="shared" si="435"/>
        <v/>
      </c>
      <c r="AC100" s="29" t="str">
        <f t="shared" si="436"/>
        <v/>
      </c>
      <c r="AD100" s="29" t="str">
        <f t="shared" si="437"/>
        <v/>
      </c>
      <c r="AE100" s="29" t="str">
        <f t="shared" si="438"/>
        <v/>
      </c>
      <c r="AF100" s="29" t="str">
        <f t="shared" si="439"/>
        <v/>
      </c>
      <c r="AG100" s="29" t="str">
        <f t="shared" si="440"/>
        <v/>
      </c>
      <c r="AH100" s="29" t="str">
        <f t="shared" si="441"/>
        <v/>
      </c>
      <c r="AI100" s="29" t="str">
        <f t="shared" si="442"/>
        <v/>
      </c>
      <c r="AJ100" s="29" t="str">
        <f t="shared" si="443"/>
        <v/>
      </c>
      <c r="AK100" s="29" t="str">
        <f t="shared" si="444"/>
        <v/>
      </c>
      <c r="AL100" s="29" t="str">
        <f t="shared" si="445"/>
        <v/>
      </c>
      <c r="AM100" s="29" t="str">
        <f t="shared" si="446"/>
        <v/>
      </c>
    </row>
    <row r="101" spans="2:39">
      <c r="B101" s="16">
        <v>28</v>
      </c>
      <c r="C101" s="16">
        <f>IF(B101="","",VLOOKUP(B101,Tabelle2!$A$2:$B$38,2,0))</f>
        <v>5</v>
      </c>
      <c r="D101" s="6"/>
      <c r="E101" s="6"/>
      <c r="F101" s="6"/>
      <c r="G101" s="6"/>
      <c r="H101" s="6"/>
      <c r="I101" s="9"/>
      <c r="J101" s="9"/>
      <c r="K101" s="6"/>
      <c r="L101" s="6"/>
      <c r="M101" s="6"/>
      <c r="N101" s="3">
        <f t="shared" ref="N101:N164" si="571">IF(OR(C101=2,C101=4,C101=6),1,0)</f>
        <v>0</v>
      </c>
      <c r="O101" s="3">
        <f t="shared" ref="O101:O164" si="572">IF(OR(C101=1,C101=3,C101=5),1,0)</f>
        <v>1</v>
      </c>
      <c r="P101" s="3">
        <f t="shared" ref="P101:P164" si="573">IF(OR(C101=2,C101=4,C101=6),1,0)</f>
        <v>0</v>
      </c>
      <c r="Q101" s="3">
        <f t="shared" ref="Q101:Q164" si="574">IF(OR(C101=1,C101=3,C101=5),1,0)</f>
        <v>1</v>
      </c>
      <c r="Y101" s="29" t="str">
        <f t="shared" si="382"/>
        <v/>
      </c>
      <c r="Z101" s="29" t="str">
        <f t="shared" si="433"/>
        <v/>
      </c>
      <c r="AA101" s="29" t="str">
        <f t="shared" si="434"/>
        <v/>
      </c>
      <c r="AB101" s="29" t="str">
        <f t="shared" si="435"/>
        <v/>
      </c>
      <c r="AC101" s="29" t="str">
        <f t="shared" si="436"/>
        <v/>
      </c>
      <c r="AD101" s="29" t="str">
        <f t="shared" si="437"/>
        <v/>
      </c>
      <c r="AE101" s="29" t="str">
        <f t="shared" si="438"/>
        <v/>
      </c>
      <c r="AF101" s="29" t="str">
        <f t="shared" si="439"/>
        <v/>
      </c>
      <c r="AG101" s="29" t="str">
        <f t="shared" si="440"/>
        <v/>
      </c>
      <c r="AH101" s="29" t="str">
        <f t="shared" si="441"/>
        <v/>
      </c>
      <c r="AI101" s="29" t="str">
        <f t="shared" si="442"/>
        <v/>
      </c>
      <c r="AJ101" s="29" t="str">
        <f t="shared" si="443"/>
        <v/>
      </c>
      <c r="AK101" s="29" t="str">
        <f t="shared" si="444"/>
        <v/>
      </c>
      <c r="AL101" s="29" t="str">
        <f t="shared" si="445"/>
        <v/>
      </c>
      <c r="AM101" s="29" t="str">
        <f t="shared" si="446"/>
        <v/>
      </c>
    </row>
    <row r="102" spans="2:39">
      <c r="B102" s="15">
        <v>20</v>
      </c>
      <c r="C102" s="15">
        <f>IF(B102="","",VLOOKUP(B102,Tabelle2!$A$2:$B$38,2,0))</f>
        <v>4</v>
      </c>
      <c r="D102" s="26" t="str">
        <f t="shared" ref="D102:D165" si="575">IF(B102="","",IF(OR(B101=0,B102=0),"No Bet",IF(N103=1,"Bet 1,3,5",IF(O103=1,"Bet 2,4,6",IF(P103=1,"Bet 1,3,5",IF(Q103=1,"Bet 2,4,6"))))))</f>
        <v>Bet 2,4,6</v>
      </c>
      <c r="E102" s="8"/>
      <c r="F102" s="8"/>
      <c r="G102" s="8"/>
      <c r="H102" s="8"/>
      <c r="I102" s="17"/>
      <c r="J102" s="17"/>
      <c r="K102" s="7">
        <f t="shared" ref="K102:K165" si="576">IF(B102="","",IF(N103=1,"1",IF(O103=1,2,IF(P103=1,1,IF(Q103=1,2)))))</f>
        <v>2</v>
      </c>
      <c r="L102" s="7">
        <f t="shared" ref="L102:L165" si="577">IF(B102="","",IF(N103=1,"3",IF(O103=1,4,IF(P103=1,3,IF(Q103=1,4)))))</f>
        <v>4</v>
      </c>
      <c r="M102" s="7">
        <f t="shared" ref="M102:M165" si="578">IF(B102="","",IF(N103=1,"5",IF(O103=1,6,IF(P103=1,5,IF(Q103=1,6)))))</f>
        <v>6</v>
      </c>
      <c r="N102" s="4">
        <f t="shared" si="571"/>
        <v>1</v>
      </c>
      <c r="O102" s="4">
        <f t="shared" si="572"/>
        <v>0</v>
      </c>
      <c r="P102" s="4">
        <f t="shared" ref="P102:P165" si="579">IF(OR(C102=1,C102=3,C102=5),1,0)</f>
        <v>0</v>
      </c>
      <c r="Q102" s="4">
        <f t="shared" ref="Q102:Q165" si="580">IF(OR(C102=2,C102=4,C102=6),1,0)</f>
        <v>1</v>
      </c>
      <c r="Y102" s="29" t="str">
        <f t="shared" si="382"/>
        <v/>
      </c>
      <c r="Z102" s="29" t="str">
        <f t="shared" si="433"/>
        <v/>
      </c>
      <c r="AA102" s="29" t="str">
        <f t="shared" si="434"/>
        <v/>
      </c>
      <c r="AB102" s="29" t="str">
        <f t="shared" si="435"/>
        <v/>
      </c>
      <c r="AC102" s="29" t="str">
        <f t="shared" si="436"/>
        <v/>
      </c>
      <c r="AD102" s="29" t="str">
        <f t="shared" si="437"/>
        <v/>
      </c>
      <c r="AE102" s="29" t="str">
        <f t="shared" si="438"/>
        <v/>
      </c>
      <c r="AF102" s="29" t="str">
        <f t="shared" si="439"/>
        <v/>
      </c>
      <c r="AG102" s="29" t="str">
        <f t="shared" si="440"/>
        <v/>
      </c>
      <c r="AH102" s="29" t="str">
        <f t="shared" si="441"/>
        <v/>
      </c>
      <c r="AI102" s="29" t="str">
        <f t="shared" si="442"/>
        <v/>
      </c>
      <c r="AJ102" s="29" t="str">
        <f t="shared" si="443"/>
        <v/>
      </c>
      <c r="AK102" s="29" t="str">
        <f t="shared" si="444"/>
        <v/>
      </c>
      <c r="AL102" s="29" t="str">
        <f t="shared" si="445"/>
        <v/>
      </c>
      <c r="AM102" s="29" t="str">
        <f t="shared" si="446"/>
        <v/>
      </c>
    </row>
    <row r="103" spans="2:39" ht="15.75" thickBot="1">
      <c r="B103" s="22">
        <v>23</v>
      </c>
      <c r="C103" s="22">
        <f>IF(B103="","",VLOOKUP(B103,Tabelle2!$A$2:$B$38,2,0))</f>
        <v>4</v>
      </c>
      <c r="D103" s="23" t="str">
        <f t="shared" ref="D103" si="581">IF(B103="","",IF(OR(B101=0,B102=0),"NB",IF(COUNTIF(K102:M102,C103)=1,"W","L")))</f>
        <v>W</v>
      </c>
      <c r="E103" s="22">
        <f t="shared" ref="E103" si="582">IF(D103="NB",0,IF(D103="L",-3,IF(D103="W",3,"")))</f>
        <v>3</v>
      </c>
      <c r="F103" s="22">
        <v>1</v>
      </c>
      <c r="G103" s="22">
        <f t="shared" ref="G103" si="583">IF(B103="","",E103*F103)</f>
        <v>3</v>
      </c>
      <c r="H103" s="22">
        <f>IF(B103="","",SUM($G$4:G103))</f>
        <v>-39</v>
      </c>
      <c r="I103" s="20"/>
      <c r="J103" s="20"/>
      <c r="K103" s="21"/>
      <c r="L103" s="21"/>
      <c r="M103" s="21"/>
      <c r="N103" s="5">
        <f t="shared" ref="N103:O103" si="584">IF(N101+N102=2,1,0)</f>
        <v>0</v>
      </c>
      <c r="O103" s="5">
        <f t="shared" si="584"/>
        <v>0</v>
      </c>
      <c r="P103" s="5">
        <f t="shared" ref="P103" si="585">IF(P101+P102=2,1,0)</f>
        <v>0</v>
      </c>
      <c r="Q103" s="5">
        <f t="shared" ref="Q103" si="586">IF(Q101+Q102=2,1,0)</f>
        <v>1</v>
      </c>
      <c r="S103" s="31">
        <f t="shared" ref="S103" si="587">IF(B103="","",IF(D103="NB",S100,IF(D103="L",S100+1,IF(D103="W",0))))</f>
        <v>0</v>
      </c>
      <c r="Y103" s="29" t="str">
        <f t="shared" si="382"/>
        <v/>
      </c>
      <c r="Z103" s="29" t="str">
        <f t="shared" si="433"/>
        <v/>
      </c>
      <c r="AA103" s="29" t="str">
        <f t="shared" si="434"/>
        <v/>
      </c>
      <c r="AB103" s="29" t="str">
        <f t="shared" si="435"/>
        <v/>
      </c>
      <c r="AC103" s="29">
        <f t="shared" si="436"/>
        <v>1</v>
      </c>
      <c r="AD103" s="29" t="str">
        <f t="shared" si="437"/>
        <v/>
      </c>
      <c r="AE103" s="29" t="str">
        <f t="shared" si="438"/>
        <v/>
      </c>
      <c r="AF103" s="29" t="str">
        <f t="shared" si="439"/>
        <v/>
      </c>
      <c r="AG103" s="29" t="str">
        <f t="shared" si="440"/>
        <v/>
      </c>
      <c r="AH103" s="29" t="str">
        <f t="shared" si="441"/>
        <v/>
      </c>
      <c r="AI103" s="29" t="str">
        <f t="shared" si="442"/>
        <v/>
      </c>
      <c r="AJ103" s="29" t="str">
        <f t="shared" si="443"/>
        <v/>
      </c>
      <c r="AK103" s="29" t="str">
        <f t="shared" si="444"/>
        <v/>
      </c>
      <c r="AL103" s="29" t="str">
        <f t="shared" si="445"/>
        <v/>
      </c>
      <c r="AM103" s="29" t="str">
        <f t="shared" si="446"/>
        <v/>
      </c>
    </row>
    <row r="104" spans="2:39">
      <c r="B104" s="14">
        <v>27</v>
      </c>
      <c r="C104" s="14">
        <f>IF(B104="","",VLOOKUP(B104,Tabelle2!$A$2:$B$38,2,0))</f>
        <v>5</v>
      </c>
      <c r="D104" s="6"/>
      <c r="E104" s="10"/>
      <c r="F104" s="6"/>
      <c r="G104" s="6"/>
      <c r="H104" s="6"/>
      <c r="I104" s="9"/>
      <c r="J104" s="9"/>
      <c r="K104" s="6"/>
      <c r="L104" s="6"/>
      <c r="M104" s="6"/>
      <c r="N104" s="3">
        <f t="shared" si="430"/>
        <v>0</v>
      </c>
      <c r="O104" s="3">
        <f t="shared" ref="O104:O167" si="588">IF(OR(C104=1,C104=3,C104=5),1,0)</f>
        <v>1</v>
      </c>
      <c r="P104" s="3">
        <f t="shared" ref="P104:P167" si="589">IF(OR(C104=2,C104=4,C104=6),1,0)</f>
        <v>0</v>
      </c>
      <c r="Q104" s="3">
        <f t="shared" ref="Q104:Q167" si="590">IF(OR(C104=1,C104=3,C104=5),1,0)</f>
        <v>1</v>
      </c>
      <c r="Y104" s="29" t="str">
        <f t="shared" si="382"/>
        <v/>
      </c>
      <c r="Z104" s="29" t="str">
        <f t="shared" si="433"/>
        <v/>
      </c>
      <c r="AA104" s="29" t="str">
        <f t="shared" si="434"/>
        <v/>
      </c>
      <c r="AB104" s="29" t="str">
        <f t="shared" si="435"/>
        <v/>
      </c>
      <c r="AC104" s="29" t="str">
        <f t="shared" si="436"/>
        <v/>
      </c>
      <c r="AD104" s="29" t="str">
        <f t="shared" si="437"/>
        <v/>
      </c>
      <c r="AE104" s="29" t="str">
        <f t="shared" si="438"/>
        <v/>
      </c>
      <c r="AF104" s="29" t="str">
        <f t="shared" si="439"/>
        <v/>
      </c>
      <c r="AG104" s="29" t="str">
        <f t="shared" si="440"/>
        <v/>
      </c>
      <c r="AH104" s="29" t="str">
        <f t="shared" si="441"/>
        <v/>
      </c>
      <c r="AI104" s="29" t="str">
        <f t="shared" si="442"/>
        <v/>
      </c>
      <c r="AJ104" s="29" t="str">
        <f t="shared" si="443"/>
        <v/>
      </c>
      <c r="AK104" s="29" t="str">
        <f t="shared" si="444"/>
        <v/>
      </c>
      <c r="AL104" s="29" t="str">
        <f t="shared" si="445"/>
        <v/>
      </c>
      <c r="AM104" s="29" t="str">
        <f t="shared" si="446"/>
        <v/>
      </c>
    </row>
    <row r="105" spans="2:39">
      <c r="B105" s="13">
        <v>17</v>
      </c>
      <c r="C105" s="13">
        <f>IF(B105="","",VLOOKUP(B105,Tabelle2!$A$2:$B$38,2,0))</f>
        <v>3</v>
      </c>
      <c r="D105" s="25" t="str">
        <f t="shared" ref="D105:D168" si="591">IF(B105="","",IF(OR(B104=0,B105=0),"No Bet",IF(N106=1,"Bet 1,3,5",IF(O106=1,"Bet 2,4,6",IF(P106=1,"Bet 1,3,5",IF(Q106=1,"Bet 2,4,6"))))))</f>
        <v>Bet 2,4,6</v>
      </c>
      <c r="E105" s="8"/>
      <c r="F105" s="8"/>
      <c r="G105" s="8"/>
      <c r="H105" s="8"/>
      <c r="I105" s="12"/>
      <c r="J105" s="12"/>
      <c r="K105" s="7">
        <f t="shared" ref="K105:K168" si="592">IF(B105="","",IF(N106=1,"1",IF(O106=1,2,IF(P106=1,1,IF(Q106=1,2)))))</f>
        <v>2</v>
      </c>
      <c r="L105" s="7">
        <f t="shared" ref="L105:L168" si="593">IF(B105="","",IF(N106=1,"3",IF(O106=1,4,IF(P106=1,3,IF(Q106=1,4)))))</f>
        <v>4</v>
      </c>
      <c r="M105" s="7">
        <f t="shared" ref="M105:M168" si="594">IF(B105="","",IF(N106=1,"5",IF(O106=1,6,IF(P106=1,5,IF(Q106=1,6)))))</f>
        <v>6</v>
      </c>
      <c r="N105" s="4">
        <f t="shared" si="430"/>
        <v>0</v>
      </c>
      <c r="O105" s="4">
        <f t="shared" si="588"/>
        <v>1</v>
      </c>
      <c r="P105" s="4">
        <f t="shared" ref="P105:P168" si="595">IF(OR(C105=1,C105=3,C105=5),1,0)</f>
        <v>1</v>
      </c>
      <c r="Q105" s="4">
        <f t="shared" ref="Q105:Q168" si="596">IF(OR(C105=2,C105=4,C105=6),1,0)</f>
        <v>0</v>
      </c>
      <c r="Y105" s="29" t="str">
        <f t="shared" si="382"/>
        <v/>
      </c>
      <c r="Z105" s="29" t="str">
        <f t="shared" si="433"/>
        <v/>
      </c>
      <c r="AA105" s="29" t="str">
        <f t="shared" si="434"/>
        <v/>
      </c>
      <c r="AB105" s="29" t="str">
        <f t="shared" si="435"/>
        <v/>
      </c>
      <c r="AC105" s="29" t="str">
        <f t="shared" si="436"/>
        <v/>
      </c>
      <c r="AD105" s="29" t="str">
        <f t="shared" si="437"/>
        <v/>
      </c>
      <c r="AE105" s="29" t="str">
        <f t="shared" si="438"/>
        <v/>
      </c>
      <c r="AF105" s="29" t="str">
        <f t="shared" si="439"/>
        <v/>
      </c>
      <c r="AG105" s="29" t="str">
        <f t="shared" si="440"/>
        <v/>
      </c>
      <c r="AH105" s="29" t="str">
        <f t="shared" si="441"/>
        <v/>
      </c>
      <c r="AI105" s="29" t="str">
        <f t="shared" si="442"/>
        <v/>
      </c>
      <c r="AJ105" s="29" t="str">
        <f t="shared" si="443"/>
        <v/>
      </c>
      <c r="AK105" s="29" t="str">
        <f t="shared" si="444"/>
        <v/>
      </c>
      <c r="AL105" s="29" t="str">
        <f t="shared" si="445"/>
        <v/>
      </c>
      <c r="AM105" s="29" t="str">
        <f t="shared" si="446"/>
        <v/>
      </c>
    </row>
    <row r="106" spans="2:39" ht="15.75" thickBot="1">
      <c r="B106" s="18">
        <v>22</v>
      </c>
      <c r="C106" s="18">
        <f>IF(B106="","",VLOOKUP(B106,Tabelle2!$A$2:$B$38,2,0))</f>
        <v>4</v>
      </c>
      <c r="D106" s="19" t="str">
        <f t="shared" ref="D106" si="597">IF(B106="","",IF(OR(B104=0,B105=0),"NB",IF(COUNTIF(K105:M105,C106)=1,"W","L")))</f>
        <v>W</v>
      </c>
      <c r="E106" s="18">
        <f t="shared" ref="E106" si="598">IF(D106="NB","0",IF(D106="L",-3,IF(D106="W",3,"")))</f>
        <v>3</v>
      </c>
      <c r="F106" s="18">
        <v>1</v>
      </c>
      <c r="G106" s="18">
        <f t="shared" ref="G106" si="599">IF(B106="","",E106*F106)</f>
        <v>3</v>
      </c>
      <c r="H106" s="18">
        <f>IF(B106="","",SUM($G$4:G106))</f>
        <v>-36</v>
      </c>
      <c r="I106" s="20"/>
      <c r="J106" s="20"/>
      <c r="K106" s="21"/>
      <c r="L106" s="21"/>
      <c r="M106" s="24"/>
      <c r="N106" s="5">
        <f t="shared" si="500"/>
        <v>0</v>
      </c>
      <c r="O106" s="5">
        <f t="shared" ref="O106" si="600">IF(O104+O105=2,1,0)</f>
        <v>1</v>
      </c>
      <c r="P106" s="5">
        <f t="shared" ref="P106" si="601">IF(P104+P105=2,1,0)</f>
        <v>0</v>
      </c>
      <c r="Q106" s="5">
        <f t="shared" ref="Q106" si="602">IF(Q104+Q105=2,1,0)</f>
        <v>0</v>
      </c>
      <c r="S106" s="31">
        <f t="shared" ref="S106" si="603">IF(B106="","",IF(D106="NB",S103,IF(D106="L",S103+1,IF(D106="W",0))))</f>
        <v>0</v>
      </c>
      <c r="Y106" s="29" t="str">
        <f t="shared" si="382"/>
        <v/>
      </c>
      <c r="Z106" s="29" t="str">
        <f t="shared" si="433"/>
        <v/>
      </c>
      <c r="AA106" s="29" t="str">
        <f t="shared" si="434"/>
        <v/>
      </c>
      <c r="AB106" s="29" t="str">
        <f t="shared" si="435"/>
        <v/>
      </c>
      <c r="AC106" s="29" t="str">
        <f t="shared" si="436"/>
        <v/>
      </c>
      <c r="AD106" s="29" t="str">
        <f t="shared" si="437"/>
        <v/>
      </c>
      <c r="AE106" s="29" t="str">
        <f t="shared" si="438"/>
        <v/>
      </c>
      <c r="AF106" s="29" t="str">
        <f t="shared" si="439"/>
        <v/>
      </c>
      <c r="AG106" s="29" t="str">
        <f t="shared" si="440"/>
        <v/>
      </c>
      <c r="AH106" s="29" t="str">
        <f t="shared" si="441"/>
        <v/>
      </c>
      <c r="AI106" s="29" t="str">
        <f t="shared" si="442"/>
        <v/>
      </c>
      <c r="AJ106" s="29" t="str">
        <f t="shared" si="443"/>
        <v/>
      </c>
      <c r="AK106" s="29" t="str">
        <f t="shared" si="444"/>
        <v/>
      </c>
      <c r="AL106" s="29" t="str">
        <f t="shared" si="445"/>
        <v/>
      </c>
      <c r="AM106" s="29" t="str">
        <f t="shared" si="446"/>
        <v/>
      </c>
    </row>
    <row r="107" spans="2:39">
      <c r="B107" s="16">
        <v>3</v>
      </c>
      <c r="C107" s="16">
        <f>IF(B107="","",VLOOKUP(B107,Tabelle2!$A$2:$B$38,2,0))</f>
        <v>1</v>
      </c>
      <c r="D107" s="6"/>
      <c r="E107" s="6"/>
      <c r="F107" s="6"/>
      <c r="G107" s="6"/>
      <c r="H107" s="6"/>
      <c r="I107" s="9"/>
      <c r="J107" s="9"/>
      <c r="K107" s="6"/>
      <c r="L107" s="6"/>
      <c r="M107" s="6"/>
      <c r="N107" s="3">
        <f t="shared" si="461"/>
        <v>0</v>
      </c>
      <c r="O107" s="3">
        <f t="shared" ref="O107:O170" si="604">IF(OR(C107=1,C107=3,C107=5),1,0)</f>
        <v>1</v>
      </c>
      <c r="P107" s="3">
        <f t="shared" ref="P107:P170" si="605">IF(OR(C107=2,C107=4,C107=6),1,0)</f>
        <v>0</v>
      </c>
      <c r="Q107" s="3">
        <f t="shared" ref="Q107:Q170" si="606">IF(OR(C107=1,C107=3,C107=5),1,0)</f>
        <v>1</v>
      </c>
      <c r="Y107" s="29" t="str">
        <f t="shared" si="382"/>
        <v/>
      </c>
      <c r="Z107" s="29" t="str">
        <f t="shared" si="433"/>
        <v/>
      </c>
      <c r="AA107" s="29" t="str">
        <f t="shared" si="434"/>
        <v/>
      </c>
      <c r="AB107" s="29" t="str">
        <f t="shared" si="435"/>
        <v/>
      </c>
      <c r="AC107" s="29" t="str">
        <f t="shared" si="436"/>
        <v/>
      </c>
      <c r="AD107" s="29" t="str">
        <f t="shared" si="437"/>
        <v/>
      </c>
      <c r="AE107" s="29" t="str">
        <f t="shared" si="438"/>
        <v/>
      </c>
      <c r="AF107" s="29" t="str">
        <f t="shared" si="439"/>
        <v/>
      </c>
      <c r="AG107" s="29" t="str">
        <f t="shared" si="440"/>
        <v/>
      </c>
      <c r="AH107" s="29" t="str">
        <f t="shared" si="441"/>
        <v/>
      </c>
      <c r="AI107" s="29" t="str">
        <f t="shared" si="442"/>
        <v/>
      </c>
      <c r="AJ107" s="29" t="str">
        <f t="shared" si="443"/>
        <v/>
      </c>
      <c r="AK107" s="29" t="str">
        <f t="shared" si="444"/>
        <v/>
      </c>
      <c r="AL107" s="29" t="str">
        <f t="shared" si="445"/>
        <v/>
      </c>
      <c r="AM107" s="29" t="str">
        <f t="shared" si="446"/>
        <v/>
      </c>
    </row>
    <row r="108" spans="2:39">
      <c r="B108" s="15">
        <v>25</v>
      </c>
      <c r="C108" s="15">
        <f>IF(B108="","",VLOOKUP(B108,Tabelle2!$A$2:$B$38,2,0))</f>
        <v>5</v>
      </c>
      <c r="D108" s="26" t="str">
        <f t="shared" ref="D108:D171" si="607">IF(B108="","",IF(OR(B107=0,B108=0),"No Bet",IF(N109=1,"Bet 1,3,5",IF(O109=1,"Bet 2,4,6",IF(P109=1,"Bet 1,3,5",IF(Q109=1,"Bet 2,4,6"))))))</f>
        <v>Bet 2,4,6</v>
      </c>
      <c r="E108" s="8"/>
      <c r="F108" s="8"/>
      <c r="G108" s="8"/>
      <c r="H108" s="8"/>
      <c r="I108" s="17"/>
      <c r="J108" s="17"/>
      <c r="K108" s="7">
        <f t="shared" ref="K108:K171" si="608">IF(B108="","",IF(N109=1,"1",IF(O109=1,2,IF(P109=1,1,IF(Q109=1,2)))))</f>
        <v>2</v>
      </c>
      <c r="L108" s="7">
        <f t="shared" ref="L108:L171" si="609">IF(B108="","",IF(N109=1,"3",IF(O109=1,4,IF(P109=1,3,IF(Q109=1,4)))))</f>
        <v>4</v>
      </c>
      <c r="M108" s="7">
        <f t="shared" ref="M108:M171" si="610">IF(B108="","",IF(N109=1,"5",IF(O109=1,6,IF(P109=1,5,IF(Q109=1,6)))))</f>
        <v>6</v>
      </c>
      <c r="N108" s="4">
        <f t="shared" si="461"/>
        <v>0</v>
      </c>
      <c r="O108" s="4">
        <f t="shared" si="604"/>
        <v>1</v>
      </c>
      <c r="P108" s="4">
        <f t="shared" ref="P108:P171" si="611">IF(OR(C108=1,C108=3,C108=5),1,0)</f>
        <v>1</v>
      </c>
      <c r="Q108" s="4">
        <f t="shared" ref="Q108:Q171" si="612">IF(OR(C108=2,C108=4,C108=6),1,0)</f>
        <v>0</v>
      </c>
      <c r="Y108" s="29" t="str">
        <f t="shared" si="382"/>
        <v/>
      </c>
      <c r="Z108" s="29" t="str">
        <f t="shared" si="433"/>
        <v/>
      </c>
      <c r="AA108" s="29" t="str">
        <f t="shared" si="434"/>
        <v/>
      </c>
      <c r="AB108" s="29" t="str">
        <f t="shared" si="435"/>
        <v/>
      </c>
      <c r="AC108" s="29" t="str">
        <f t="shared" si="436"/>
        <v/>
      </c>
      <c r="AD108" s="29" t="str">
        <f t="shared" si="437"/>
        <v/>
      </c>
      <c r="AE108" s="29" t="str">
        <f t="shared" si="438"/>
        <v/>
      </c>
      <c r="AF108" s="29" t="str">
        <f t="shared" si="439"/>
        <v/>
      </c>
      <c r="AG108" s="29" t="str">
        <f t="shared" si="440"/>
        <v/>
      </c>
      <c r="AH108" s="29" t="str">
        <f t="shared" si="441"/>
        <v/>
      </c>
      <c r="AI108" s="29" t="str">
        <f t="shared" si="442"/>
        <v/>
      </c>
      <c r="AJ108" s="29" t="str">
        <f t="shared" si="443"/>
        <v/>
      </c>
      <c r="AK108" s="29" t="str">
        <f t="shared" si="444"/>
        <v/>
      </c>
      <c r="AL108" s="29" t="str">
        <f t="shared" si="445"/>
        <v/>
      </c>
      <c r="AM108" s="29" t="str">
        <f t="shared" si="446"/>
        <v/>
      </c>
    </row>
    <row r="109" spans="2:39" ht="15.75" thickBot="1">
      <c r="B109" s="22">
        <v>16</v>
      </c>
      <c r="C109" s="22">
        <f>IF(B109="","",VLOOKUP(B109,Tabelle2!$A$2:$B$38,2,0))</f>
        <v>3</v>
      </c>
      <c r="D109" s="23" t="str">
        <f t="shared" ref="D109" si="613">IF(B109="","",IF(OR(B107=0,B108=0),"NB",IF(COUNTIF(K108:M108,C109)=1,"W","L")))</f>
        <v>L</v>
      </c>
      <c r="E109" s="22">
        <f t="shared" ref="E109" si="614">IF(D109="NB",0,IF(D109="L",-3,IF(D109="W",3,"")))</f>
        <v>-3</v>
      </c>
      <c r="F109" s="22">
        <v>1</v>
      </c>
      <c r="G109" s="22">
        <f t="shared" ref="G109" si="615">IF(B109="","",E109*F109)</f>
        <v>-3</v>
      </c>
      <c r="H109" s="22">
        <f>IF(B109="","",SUM($G$4:G109))</f>
        <v>-39</v>
      </c>
      <c r="I109" s="20"/>
      <c r="J109" s="20"/>
      <c r="K109" s="21"/>
      <c r="L109" s="21"/>
      <c r="M109" s="21"/>
      <c r="N109" s="5">
        <f t="shared" si="517"/>
        <v>0</v>
      </c>
      <c r="O109" s="5">
        <f t="shared" ref="O109" si="616">IF(O107+O108=2,1,0)</f>
        <v>1</v>
      </c>
      <c r="P109" s="5">
        <f t="shared" ref="P109" si="617">IF(P107+P108=2,1,0)</f>
        <v>0</v>
      </c>
      <c r="Q109" s="5">
        <f t="shared" ref="Q109" si="618">IF(Q107+Q108=2,1,0)</f>
        <v>0</v>
      </c>
      <c r="S109" s="31">
        <f t="shared" ref="S109" si="619">IF(B109="","",IF(D109="NB",S106,IF(D109="L",S106+1,IF(D109="W",0))))</f>
        <v>1</v>
      </c>
      <c r="Y109" s="29" t="str">
        <f t="shared" si="382"/>
        <v/>
      </c>
      <c r="Z109" s="29" t="str">
        <f t="shared" si="433"/>
        <v/>
      </c>
      <c r="AA109" s="29" t="str">
        <f t="shared" si="434"/>
        <v/>
      </c>
      <c r="AB109" s="29" t="str">
        <f t="shared" si="435"/>
        <v/>
      </c>
      <c r="AC109" s="29" t="str">
        <f t="shared" si="436"/>
        <v/>
      </c>
      <c r="AD109" s="29" t="str">
        <f t="shared" si="437"/>
        <v/>
      </c>
      <c r="AE109" s="29" t="str">
        <f t="shared" si="438"/>
        <v/>
      </c>
      <c r="AF109" s="29" t="str">
        <f t="shared" si="439"/>
        <v/>
      </c>
      <c r="AG109" s="29" t="str">
        <f t="shared" si="440"/>
        <v/>
      </c>
      <c r="AH109" s="29" t="str">
        <f t="shared" si="441"/>
        <v/>
      </c>
      <c r="AI109" s="29" t="str">
        <f t="shared" si="442"/>
        <v/>
      </c>
      <c r="AJ109" s="29" t="str">
        <f t="shared" si="443"/>
        <v/>
      </c>
      <c r="AK109" s="29" t="str">
        <f t="shared" si="444"/>
        <v/>
      </c>
      <c r="AL109" s="29" t="str">
        <f t="shared" si="445"/>
        <v/>
      </c>
      <c r="AM109" s="29" t="str">
        <f t="shared" si="446"/>
        <v/>
      </c>
    </row>
    <row r="110" spans="2:39">
      <c r="B110" s="14">
        <v>26</v>
      </c>
      <c r="C110" s="14">
        <f>IF(B110="","",VLOOKUP(B110,Tabelle2!$A$2:$B$38,2,0))</f>
        <v>5</v>
      </c>
      <c r="D110" s="6"/>
      <c r="E110" s="10"/>
      <c r="F110" s="6"/>
      <c r="G110" s="6"/>
      <c r="H110" s="6"/>
      <c r="I110" s="9"/>
      <c r="J110" s="9"/>
      <c r="K110" s="6"/>
      <c r="L110" s="6"/>
      <c r="M110" s="6"/>
      <c r="N110" s="3">
        <f t="shared" ref="N110:N173" si="620">IF(OR(C110=2,C110=4,C110=6),1,0)</f>
        <v>0</v>
      </c>
      <c r="O110" s="3">
        <f t="shared" ref="O110:O173" si="621">IF(OR(C110=1,C110=3,C110=5),1,0)</f>
        <v>1</v>
      </c>
      <c r="P110" s="3">
        <f t="shared" ref="P110:P173" si="622">IF(OR(C110=2,C110=4,C110=6),1,0)</f>
        <v>0</v>
      </c>
      <c r="Q110" s="3">
        <f t="shared" ref="Q110:Q173" si="623">IF(OR(C110=1,C110=3,C110=5),1,0)</f>
        <v>1</v>
      </c>
      <c r="Y110" s="29" t="str">
        <f t="shared" si="382"/>
        <v/>
      </c>
      <c r="Z110" s="29" t="str">
        <f t="shared" si="433"/>
        <v/>
      </c>
      <c r="AA110" s="29" t="str">
        <f t="shared" si="434"/>
        <v/>
      </c>
      <c r="AB110" s="29" t="str">
        <f t="shared" si="435"/>
        <v/>
      </c>
      <c r="AC110" s="29" t="str">
        <f t="shared" si="436"/>
        <v/>
      </c>
      <c r="AD110" s="29" t="str">
        <f t="shared" si="437"/>
        <v/>
      </c>
      <c r="AE110" s="29" t="str">
        <f t="shared" si="438"/>
        <v/>
      </c>
      <c r="AF110" s="29" t="str">
        <f t="shared" si="439"/>
        <v/>
      </c>
      <c r="AG110" s="29" t="str">
        <f t="shared" si="440"/>
        <v/>
      </c>
      <c r="AH110" s="29" t="str">
        <f t="shared" si="441"/>
        <v/>
      </c>
      <c r="AI110" s="29" t="str">
        <f t="shared" si="442"/>
        <v/>
      </c>
      <c r="AJ110" s="29" t="str">
        <f t="shared" si="443"/>
        <v/>
      </c>
      <c r="AK110" s="29" t="str">
        <f t="shared" si="444"/>
        <v/>
      </c>
      <c r="AL110" s="29" t="str">
        <f t="shared" si="445"/>
        <v/>
      </c>
      <c r="AM110" s="29" t="str">
        <f t="shared" si="446"/>
        <v/>
      </c>
    </row>
    <row r="111" spans="2:39">
      <c r="B111" s="13">
        <v>17</v>
      </c>
      <c r="C111" s="13">
        <f>IF(B111="","",VLOOKUP(B111,Tabelle2!$A$2:$B$38,2,0))</f>
        <v>3</v>
      </c>
      <c r="D111" s="25" t="str">
        <f t="shared" ref="D111:D174" si="624">IF(B111="","",IF(OR(B110=0,B111=0),"No Bet",IF(N112=1,"Bet 1,3,5",IF(O112=1,"Bet 2,4,6",IF(P112=1,"Bet 1,3,5",IF(Q112=1,"Bet 2,4,6"))))))</f>
        <v>Bet 2,4,6</v>
      </c>
      <c r="E111" s="8"/>
      <c r="F111" s="8"/>
      <c r="G111" s="8"/>
      <c r="H111" s="8"/>
      <c r="I111" s="12"/>
      <c r="J111" s="12"/>
      <c r="K111" s="7">
        <f t="shared" ref="K111:K174" si="625">IF(B111="","",IF(N112=1,"1",IF(O112=1,2,IF(P112=1,1,IF(Q112=1,2)))))</f>
        <v>2</v>
      </c>
      <c r="L111" s="7">
        <f t="shared" ref="L111:L174" si="626">IF(B111="","",IF(N112=1,"3",IF(O112=1,4,IF(P112=1,3,IF(Q112=1,4)))))</f>
        <v>4</v>
      </c>
      <c r="M111" s="7">
        <f t="shared" ref="M111:M174" si="627">IF(B111="","",IF(N112=1,"5",IF(O112=1,6,IF(P112=1,5,IF(Q112=1,6)))))</f>
        <v>6</v>
      </c>
      <c r="N111" s="4">
        <f t="shared" si="620"/>
        <v>0</v>
      </c>
      <c r="O111" s="4">
        <f t="shared" si="621"/>
        <v>1</v>
      </c>
      <c r="P111" s="4">
        <f t="shared" ref="P111:P174" si="628">IF(OR(C111=1,C111=3,C111=5),1,0)</f>
        <v>1</v>
      </c>
      <c r="Q111" s="4">
        <f t="shared" ref="Q111:Q174" si="629">IF(OR(C111=2,C111=4,C111=6),1,0)</f>
        <v>0</v>
      </c>
      <c r="Y111" s="29" t="str">
        <f t="shared" si="382"/>
        <v/>
      </c>
      <c r="Z111" s="29" t="str">
        <f t="shared" si="433"/>
        <v/>
      </c>
      <c r="AA111" s="29" t="str">
        <f t="shared" si="434"/>
        <v/>
      </c>
      <c r="AB111" s="29" t="str">
        <f t="shared" si="435"/>
        <v/>
      </c>
      <c r="AC111" s="29" t="str">
        <f t="shared" si="436"/>
        <v/>
      </c>
      <c r="AD111" s="29" t="str">
        <f t="shared" si="437"/>
        <v/>
      </c>
      <c r="AE111" s="29" t="str">
        <f t="shared" si="438"/>
        <v/>
      </c>
      <c r="AF111" s="29" t="str">
        <f t="shared" si="439"/>
        <v/>
      </c>
      <c r="AG111" s="29" t="str">
        <f t="shared" si="440"/>
        <v/>
      </c>
      <c r="AH111" s="29" t="str">
        <f t="shared" si="441"/>
        <v/>
      </c>
      <c r="AI111" s="29" t="str">
        <f t="shared" si="442"/>
        <v/>
      </c>
      <c r="AJ111" s="29" t="str">
        <f t="shared" si="443"/>
        <v/>
      </c>
      <c r="AK111" s="29" t="str">
        <f t="shared" si="444"/>
        <v/>
      </c>
      <c r="AL111" s="29" t="str">
        <f t="shared" si="445"/>
        <v/>
      </c>
      <c r="AM111" s="29" t="str">
        <f t="shared" si="446"/>
        <v/>
      </c>
    </row>
    <row r="112" spans="2:39" ht="15.75" thickBot="1">
      <c r="B112" s="18">
        <v>11</v>
      </c>
      <c r="C112" s="18">
        <f>IF(B112="","",VLOOKUP(B112,Tabelle2!$A$2:$B$38,2,0))</f>
        <v>2</v>
      </c>
      <c r="D112" s="19" t="str">
        <f t="shared" ref="D112" si="630">IF(B112="","",IF(OR(B110=0,B111=0),"NB",IF(COUNTIF(K111:M111,C112)=1,"W","L")))</f>
        <v>W</v>
      </c>
      <c r="E112" s="18">
        <f t="shared" ref="E112" si="631">IF(D112="NB","0",IF(D112="L",-3,IF(D112="W",3,"")))</f>
        <v>3</v>
      </c>
      <c r="F112" s="18">
        <v>1</v>
      </c>
      <c r="G112" s="18">
        <f t="shared" ref="G112" si="632">IF(B112="","",E112*F112)</f>
        <v>3</v>
      </c>
      <c r="H112" s="18">
        <f>IF(B112="","",SUM($G$4:G112))</f>
        <v>-36</v>
      </c>
      <c r="I112" s="20"/>
      <c r="J112" s="20"/>
      <c r="K112" s="21"/>
      <c r="L112" s="21"/>
      <c r="M112" s="24"/>
      <c r="N112" s="5">
        <f t="shared" ref="N112:O112" si="633">IF(N110+N111=2,1,0)</f>
        <v>0</v>
      </c>
      <c r="O112" s="5">
        <f t="shared" si="633"/>
        <v>1</v>
      </c>
      <c r="P112" s="5">
        <f t="shared" ref="P112" si="634">IF(P110+P111=2,1,0)</f>
        <v>0</v>
      </c>
      <c r="Q112" s="5">
        <f t="shared" ref="Q112" si="635">IF(Q110+Q111=2,1,0)</f>
        <v>0</v>
      </c>
      <c r="S112" s="31">
        <f t="shared" ref="S112" si="636">IF(B112="","",IF(D112="NB",S109,IF(D112="L",S109+1,IF(D112="W",0))))</f>
        <v>0</v>
      </c>
      <c r="Y112" s="29">
        <f t="shared" si="382"/>
        <v>1</v>
      </c>
      <c r="Z112" s="29" t="str">
        <f t="shared" si="433"/>
        <v/>
      </c>
      <c r="AA112" s="29" t="str">
        <f t="shared" si="434"/>
        <v/>
      </c>
      <c r="AB112" s="29" t="str">
        <f t="shared" si="435"/>
        <v/>
      </c>
      <c r="AC112" s="29" t="str">
        <f t="shared" si="436"/>
        <v/>
      </c>
      <c r="AD112" s="29" t="str">
        <f t="shared" si="437"/>
        <v/>
      </c>
      <c r="AE112" s="29" t="str">
        <f t="shared" si="438"/>
        <v/>
      </c>
      <c r="AF112" s="29" t="str">
        <f t="shared" si="439"/>
        <v/>
      </c>
      <c r="AG112" s="29" t="str">
        <f t="shared" si="440"/>
        <v/>
      </c>
      <c r="AH112" s="29" t="str">
        <f t="shared" si="441"/>
        <v/>
      </c>
      <c r="AI112" s="29" t="str">
        <f t="shared" si="442"/>
        <v/>
      </c>
      <c r="AJ112" s="29" t="str">
        <f t="shared" si="443"/>
        <v/>
      </c>
      <c r="AK112" s="29" t="str">
        <f t="shared" si="444"/>
        <v/>
      </c>
      <c r="AL112" s="29" t="str">
        <f t="shared" si="445"/>
        <v/>
      </c>
      <c r="AM112" s="29" t="str">
        <f t="shared" si="446"/>
        <v/>
      </c>
    </row>
    <row r="113" spans="2:39">
      <c r="B113" s="16">
        <v>18</v>
      </c>
      <c r="C113" s="16">
        <f>IF(B113="","",VLOOKUP(B113,Tabelle2!$A$2:$B$38,2,0))</f>
        <v>3</v>
      </c>
      <c r="D113" s="6"/>
      <c r="E113" s="6"/>
      <c r="F113" s="6"/>
      <c r="G113" s="6"/>
      <c r="H113" s="6"/>
      <c r="I113" s="9"/>
      <c r="J113" s="9"/>
      <c r="K113" s="6"/>
      <c r="L113" s="6"/>
      <c r="M113" s="6"/>
      <c r="N113" s="3">
        <f t="shared" si="430"/>
        <v>0</v>
      </c>
      <c r="O113" s="3">
        <f t="shared" ref="O113:O176" si="637">IF(OR(C113=1,C113=3,C113=5),1,0)</f>
        <v>1</v>
      </c>
      <c r="P113" s="3">
        <f t="shared" ref="P113:P176" si="638">IF(OR(C113=2,C113=4,C113=6),1,0)</f>
        <v>0</v>
      </c>
      <c r="Q113" s="3">
        <f t="shared" ref="Q113:Q176" si="639">IF(OR(C113=1,C113=3,C113=5),1,0)</f>
        <v>1</v>
      </c>
      <c r="Y113" s="29" t="str">
        <f t="shared" si="382"/>
        <v/>
      </c>
      <c r="Z113" s="29" t="str">
        <f t="shared" si="433"/>
        <v/>
      </c>
      <c r="AA113" s="29" t="str">
        <f t="shared" si="434"/>
        <v/>
      </c>
      <c r="AB113" s="29" t="str">
        <f t="shared" si="435"/>
        <v/>
      </c>
      <c r="AC113" s="29" t="str">
        <f t="shared" si="436"/>
        <v/>
      </c>
      <c r="AD113" s="29" t="str">
        <f t="shared" si="437"/>
        <v/>
      </c>
      <c r="AE113" s="29" t="str">
        <f t="shared" si="438"/>
        <v/>
      </c>
      <c r="AF113" s="29" t="str">
        <f t="shared" si="439"/>
        <v/>
      </c>
      <c r="AG113" s="29" t="str">
        <f t="shared" si="440"/>
        <v/>
      </c>
      <c r="AH113" s="29" t="str">
        <f t="shared" si="441"/>
        <v/>
      </c>
      <c r="AI113" s="29" t="str">
        <f t="shared" si="442"/>
        <v/>
      </c>
      <c r="AJ113" s="29" t="str">
        <f t="shared" si="443"/>
        <v/>
      </c>
      <c r="AK113" s="29" t="str">
        <f t="shared" si="444"/>
        <v/>
      </c>
      <c r="AL113" s="29" t="str">
        <f t="shared" si="445"/>
        <v/>
      </c>
      <c r="AM113" s="29" t="str">
        <f t="shared" si="446"/>
        <v/>
      </c>
    </row>
    <row r="114" spans="2:39">
      <c r="B114" s="15">
        <v>18</v>
      </c>
      <c r="C114" s="15">
        <f>IF(B114="","",VLOOKUP(B114,Tabelle2!$A$2:$B$38,2,0))</f>
        <v>3</v>
      </c>
      <c r="D114" s="26" t="str">
        <f t="shared" ref="D114:D177" si="640">IF(B114="","",IF(OR(B113=0,B114=0),"No Bet",IF(N115=1,"Bet 1,3,5",IF(O115=1,"Bet 2,4,6",IF(P115=1,"Bet 1,3,5",IF(Q115=1,"Bet 2,4,6"))))))</f>
        <v>Bet 2,4,6</v>
      </c>
      <c r="E114" s="8"/>
      <c r="F114" s="8"/>
      <c r="G114" s="8"/>
      <c r="H114" s="8"/>
      <c r="I114" s="17"/>
      <c r="J114" s="17"/>
      <c r="K114" s="7">
        <f t="shared" ref="K114:K177" si="641">IF(B114="","",IF(N115=1,"1",IF(O115=1,2,IF(P115=1,1,IF(Q115=1,2)))))</f>
        <v>2</v>
      </c>
      <c r="L114" s="7">
        <f t="shared" ref="L114:L177" si="642">IF(B114="","",IF(N115=1,"3",IF(O115=1,4,IF(P115=1,3,IF(Q115=1,4)))))</f>
        <v>4</v>
      </c>
      <c r="M114" s="7">
        <f t="shared" ref="M114:M177" si="643">IF(B114="","",IF(N115=1,"5",IF(O115=1,6,IF(P115=1,5,IF(Q115=1,6)))))</f>
        <v>6</v>
      </c>
      <c r="N114" s="4">
        <f t="shared" si="430"/>
        <v>0</v>
      </c>
      <c r="O114" s="4">
        <f t="shared" si="637"/>
        <v>1</v>
      </c>
      <c r="P114" s="4">
        <f t="shared" ref="P114:P177" si="644">IF(OR(C114=1,C114=3,C114=5),1,0)</f>
        <v>1</v>
      </c>
      <c r="Q114" s="4">
        <f t="shared" ref="Q114:Q177" si="645">IF(OR(C114=2,C114=4,C114=6),1,0)</f>
        <v>0</v>
      </c>
      <c r="Y114" s="29" t="str">
        <f t="shared" si="382"/>
        <v/>
      </c>
      <c r="Z114" s="29" t="str">
        <f t="shared" si="433"/>
        <v/>
      </c>
      <c r="AA114" s="29" t="str">
        <f t="shared" si="434"/>
        <v/>
      </c>
      <c r="AB114" s="29" t="str">
        <f t="shared" si="435"/>
        <v/>
      </c>
      <c r="AC114" s="29" t="str">
        <f t="shared" si="436"/>
        <v/>
      </c>
      <c r="AD114" s="29" t="str">
        <f t="shared" si="437"/>
        <v/>
      </c>
      <c r="AE114" s="29" t="str">
        <f t="shared" si="438"/>
        <v/>
      </c>
      <c r="AF114" s="29" t="str">
        <f t="shared" si="439"/>
        <v/>
      </c>
      <c r="AG114" s="29" t="str">
        <f t="shared" si="440"/>
        <v/>
      </c>
      <c r="AH114" s="29" t="str">
        <f t="shared" si="441"/>
        <v/>
      </c>
      <c r="AI114" s="29" t="str">
        <f t="shared" si="442"/>
        <v/>
      </c>
      <c r="AJ114" s="29" t="str">
        <f t="shared" si="443"/>
        <v/>
      </c>
      <c r="AK114" s="29" t="str">
        <f t="shared" si="444"/>
        <v/>
      </c>
      <c r="AL114" s="29" t="str">
        <f t="shared" si="445"/>
        <v/>
      </c>
      <c r="AM114" s="29" t="str">
        <f t="shared" si="446"/>
        <v/>
      </c>
    </row>
    <row r="115" spans="2:39" ht="15.75" thickBot="1">
      <c r="B115" s="22">
        <v>4</v>
      </c>
      <c r="C115" s="22">
        <f>IF(B115="","",VLOOKUP(B115,Tabelle2!$A$2:$B$38,2,0))</f>
        <v>1</v>
      </c>
      <c r="D115" s="23" t="str">
        <f t="shared" ref="D115" si="646">IF(B115="","",IF(OR(B113=0,B114=0),"NB",IF(COUNTIF(K114:M114,C115)=1,"W","L")))</f>
        <v>L</v>
      </c>
      <c r="E115" s="22">
        <f t="shared" ref="E115" si="647">IF(D115="NB",0,IF(D115="L",-3,IF(D115="W",3,"")))</f>
        <v>-3</v>
      </c>
      <c r="F115" s="22">
        <v>1</v>
      </c>
      <c r="G115" s="22">
        <f t="shared" ref="G115" si="648">IF(B115="","",E115*F115)</f>
        <v>-3</v>
      </c>
      <c r="H115" s="22">
        <f>IF(B115="","",SUM($G$4:G115))</f>
        <v>-39</v>
      </c>
      <c r="I115" s="20"/>
      <c r="J115" s="20"/>
      <c r="K115" s="21"/>
      <c r="L115" s="21"/>
      <c r="M115" s="21"/>
      <c r="N115" s="5">
        <f t="shared" si="500"/>
        <v>0</v>
      </c>
      <c r="O115" s="5">
        <f t="shared" ref="O115" si="649">IF(O113+O114=2,1,0)</f>
        <v>1</v>
      </c>
      <c r="P115" s="5">
        <f t="shared" ref="P115" si="650">IF(P113+P114=2,1,0)</f>
        <v>0</v>
      </c>
      <c r="Q115" s="5">
        <f t="shared" ref="Q115" si="651">IF(Q113+Q114=2,1,0)</f>
        <v>0</v>
      </c>
      <c r="S115" s="31">
        <f t="shared" ref="S115" si="652">IF(B115="","",IF(D115="NB",S112,IF(D115="L",S112+1,IF(D115="W",0))))</f>
        <v>1</v>
      </c>
      <c r="Y115" s="29" t="str">
        <f t="shared" si="382"/>
        <v/>
      </c>
      <c r="Z115" s="29" t="str">
        <f t="shared" si="433"/>
        <v/>
      </c>
      <c r="AA115" s="29" t="str">
        <f t="shared" si="434"/>
        <v/>
      </c>
      <c r="AB115" s="29" t="str">
        <f t="shared" si="435"/>
        <v/>
      </c>
      <c r="AC115" s="29" t="str">
        <f t="shared" si="436"/>
        <v/>
      </c>
      <c r="AD115" s="29" t="str">
        <f t="shared" si="437"/>
        <v/>
      </c>
      <c r="AE115" s="29" t="str">
        <f t="shared" si="438"/>
        <v/>
      </c>
      <c r="AF115" s="29" t="str">
        <f t="shared" si="439"/>
        <v/>
      </c>
      <c r="AG115" s="29" t="str">
        <f t="shared" si="440"/>
        <v/>
      </c>
      <c r="AH115" s="29" t="str">
        <f t="shared" si="441"/>
        <v/>
      </c>
      <c r="AI115" s="29" t="str">
        <f t="shared" si="442"/>
        <v/>
      </c>
      <c r="AJ115" s="29" t="str">
        <f t="shared" si="443"/>
        <v/>
      </c>
      <c r="AK115" s="29" t="str">
        <f t="shared" si="444"/>
        <v/>
      </c>
      <c r="AL115" s="29" t="str">
        <f t="shared" si="445"/>
        <v/>
      </c>
      <c r="AM115" s="29" t="str">
        <f t="shared" si="446"/>
        <v/>
      </c>
    </row>
    <row r="116" spans="2:39">
      <c r="B116" s="14">
        <v>13</v>
      </c>
      <c r="C116" s="14">
        <f>IF(B116="","",VLOOKUP(B116,Tabelle2!$A$2:$B$38,2,0))</f>
        <v>3</v>
      </c>
      <c r="D116" s="6"/>
      <c r="E116" s="10"/>
      <c r="F116" s="6"/>
      <c r="G116" s="6"/>
      <c r="H116" s="6"/>
      <c r="I116" s="9"/>
      <c r="J116" s="9"/>
      <c r="K116" s="6"/>
      <c r="L116" s="6"/>
      <c r="M116" s="6"/>
      <c r="N116" s="3">
        <f t="shared" si="461"/>
        <v>0</v>
      </c>
      <c r="O116" s="3">
        <f t="shared" ref="O116:O179" si="653">IF(OR(C116=1,C116=3,C116=5),1,0)</f>
        <v>1</v>
      </c>
      <c r="P116" s="3">
        <f t="shared" ref="P116:P179" si="654">IF(OR(C116=2,C116=4,C116=6),1,0)</f>
        <v>0</v>
      </c>
      <c r="Q116" s="3">
        <f t="shared" ref="Q116:Q179" si="655">IF(OR(C116=1,C116=3,C116=5),1,0)</f>
        <v>1</v>
      </c>
      <c r="Y116" s="29" t="str">
        <f t="shared" si="382"/>
        <v/>
      </c>
      <c r="Z116" s="29" t="str">
        <f t="shared" si="433"/>
        <v/>
      </c>
      <c r="AA116" s="29" t="str">
        <f t="shared" si="434"/>
        <v/>
      </c>
      <c r="AB116" s="29" t="str">
        <f t="shared" si="435"/>
        <v/>
      </c>
      <c r="AC116" s="29" t="str">
        <f t="shared" si="436"/>
        <v/>
      </c>
      <c r="AD116" s="29" t="str">
        <f t="shared" si="437"/>
        <v/>
      </c>
      <c r="AE116" s="29" t="str">
        <f t="shared" si="438"/>
        <v/>
      </c>
      <c r="AF116" s="29" t="str">
        <f t="shared" si="439"/>
        <v/>
      </c>
      <c r="AG116" s="29" t="str">
        <f t="shared" si="440"/>
        <v/>
      </c>
      <c r="AH116" s="29" t="str">
        <f t="shared" si="441"/>
        <v/>
      </c>
      <c r="AI116" s="29" t="str">
        <f t="shared" si="442"/>
        <v/>
      </c>
      <c r="AJ116" s="29" t="str">
        <f t="shared" si="443"/>
        <v/>
      </c>
      <c r="AK116" s="29" t="str">
        <f t="shared" si="444"/>
        <v/>
      </c>
      <c r="AL116" s="29" t="str">
        <f t="shared" si="445"/>
        <v/>
      </c>
      <c r="AM116" s="29" t="str">
        <f t="shared" si="446"/>
        <v/>
      </c>
    </row>
    <row r="117" spans="2:39">
      <c r="B117" s="13">
        <v>15</v>
      </c>
      <c r="C117" s="13">
        <f>IF(B117="","",VLOOKUP(B117,Tabelle2!$A$2:$B$38,2,0))</f>
        <v>3</v>
      </c>
      <c r="D117" s="25" t="str">
        <f t="shared" ref="D117:D180" si="656">IF(B117="","",IF(OR(B116=0,B117=0),"No Bet",IF(N118=1,"Bet 1,3,5",IF(O118=1,"Bet 2,4,6",IF(P118=1,"Bet 1,3,5",IF(Q118=1,"Bet 2,4,6"))))))</f>
        <v>Bet 2,4,6</v>
      </c>
      <c r="E117" s="8"/>
      <c r="F117" s="8"/>
      <c r="G117" s="8"/>
      <c r="H117" s="8"/>
      <c r="I117" s="12"/>
      <c r="J117" s="12"/>
      <c r="K117" s="7">
        <f t="shared" ref="K117:K180" si="657">IF(B117="","",IF(N118=1,"1",IF(O118=1,2,IF(P118=1,1,IF(Q118=1,2)))))</f>
        <v>2</v>
      </c>
      <c r="L117" s="7">
        <f t="shared" ref="L117:L180" si="658">IF(B117="","",IF(N118=1,"3",IF(O118=1,4,IF(P118=1,3,IF(Q118=1,4)))))</f>
        <v>4</v>
      </c>
      <c r="M117" s="7">
        <f t="shared" ref="M117:M180" si="659">IF(B117="","",IF(N118=1,"5",IF(O118=1,6,IF(P118=1,5,IF(Q118=1,6)))))</f>
        <v>6</v>
      </c>
      <c r="N117" s="4">
        <f t="shared" si="461"/>
        <v>0</v>
      </c>
      <c r="O117" s="4">
        <f t="shared" si="653"/>
        <v>1</v>
      </c>
      <c r="P117" s="4">
        <f t="shared" ref="P117:P180" si="660">IF(OR(C117=1,C117=3,C117=5),1,0)</f>
        <v>1</v>
      </c>
      <c r="Q117" s="4">
        <f t="shared" ref="Q117:Q180" si="661">IF(OR(C117=2,C117=4,C117=6),1,0)</f>
        <v>0</v>
      </c>
      <c r="Y117" s="29" t="str">
        <f t="shared" si="382"/>
        <v/>
      </c>
      <c r="Z117" s="29" t="str">
        <f t="shared" si="433"/>
        <v/>
      </c>
      <c r="AA117" s="29" t="str">
        <f t="shared" si="434"/>
        <v/>
      </c>
      <c r="AB117" s="29" t="str">
        <f t="shared" si="435"/>
        <v/>
      </c>
      <c r="AC117" s="29" t="str">
        <f t="shared" si="436"/>
        <v/>
      </c>
      <c r="AD117" s="29" t="str">
        <f t="shared" si="437"/>
        <v/>
      </c>
      <c r="AE117" s="29" t="str">
        <f t="shared" si="438"/>
        <v/>
      </c>
      <c r="AF117" s="29" t="str">
        <f t="shared" si="439"/>
        <v/>
      </c>
      <c r="AG117" s="29" t="str">
        <f t="shared" si="440"/>
        <v/>
      </c>
      <c r="AH117" s="29" t="str">
        <f t="shared" si="441"/>
        <v/>
      </c>
      <c r="AI117" s="29" t="str">
        <f t="shared" si="442"/>
        <v/>
      </c>
      <c r="AJ117" s="29" t="str">
        <f t="shared" si="443"/>
        <v/>
      </c>
      <c r="AK117" s="29" t="str">
        <f t="shared" si="444"/>
        <v/>
      </c>
      <c r="AL117" s="29" t="str">
        <f t="shared" si="445"/>
        <v/>
      </c>
      <c r="AM117" s="29" t="str">
        <f t="shared" si="446"/>
        <v/>
      </c>
    </row>
    <row r="118" spans="2:39" ht="15.75" thickBot="1">
      <c r="B118" s="18">
        <v>21</v>
      </c>
      <c r="C118" s="18">
        <f>IF(B118="","",VLOOKUP(B118,Tabelle2!$A$2:$B$38,2,0))</f>
        <v>4</v>
      </c>
      <c r="D118" s="19" t="str">
        <f t="shared" ref="D118" si="662">IF(B118="","",IF(OR(B116=0,B117=0),"NB",IF(COUNTIF(K117:M117,C118)=1,"W","L")))</f>
        <v>W</v>
      </c>
      <c r="E118" s="18">
        <f t="shared" ref="E118" si="663">IF(D118="NB","0",IF(D118="L",-3,IF(D118="W",3,"")))</f>
        <v>3</v>
      </c>
      <c r="F118" s="18">
        <v>1</v>
      </c>
      <c r="G118" s="18">
        <f t="shared" ref="G118" si="664">IF(B118="","",E118*F118)</f>
        <v>3</v>
      </c>
      <c r="H118" s="18">
        <f>IF(B118="","",SUM($G$4:G118))</f>
        <v>-36</v>
      </c>
      <c r="I118" s="20"/>
      <c r="J118" s="20"/>
      <c r="K118" s="21"/>
      <c r="L118" s="21"/>
      <c r="M118" s="24"/>
      <c r="N118" s="5">
        <f t="shared" si="517"/>
        <v>0</v>
      </c>
      <c r="O118" s="5">
        <f t="shared" ref="O118" si="665">IF(O116+O117=2,1,0)</f>
        <v>1</v>
      </c>
      <c r="P118" s="5">
        <f t="shared" ref="P118" si="666">IF(P116+P117=2,1,0)</f>
        <v>0</v>
      </c>
      <c r="Q118" s="5">
        <f t="shared" ref="Q118" si="667">IF(Q116+Q117=2,1,0)</f>
        <v>0</v>
      </c>
      <c r="S118" s="31">
        <f t="shared" ref="S118" si="668">IF(B118="","",IF(D118="NB",S115,IF(D118="L",S115+1,IF(D118="W",0))))</f>
        <v>0</v>
      </c>
      <c r="Y118" s="29">
        <f t="shared" si="382"/>
        <v>1</v>
      </c>
      <c r="Z118" s="29" t="str">
        <f t="shared" si="433"/>
        <v/>
      </c>
      <c r="AA118" s="29" t="str">
        <f t="shared" si="434"/>
        <v/>
      </c>
      <c r="AB118" s="29" t="str">
        <f t="shared" si="435"/>
        <v/>
      </c>
      <c r="AC118" s="29" t="str">
        <f t="shared" si="436"/>
        <v/>
      </c>
      <c r="AD118" s="29" t="str">
        <f t="shared" si="437"/>
        <v/>
      </c>
      <c r="AE118" s="29" t="str">
        <f t="shared" si="438"/>
        <v/>
      </c>
      <c r="AF118" s="29" t="str">
        <f t="shared" si="439"/>
        <v/>
      </c>
      <c r="AG118" s="29" t="str">
        <f t="shared" si="440"/>
        <v/>
      </c>
      <c r="AH118" s="29" t="str">
        <f t="shared" si="441"/>
        <v/>
      </c>
      <c r="AI118" s="29" t="str">
        <f t="shared" si="442"/>
        <v/>
      </c>
      <c r="AJ118" s="29" t="str">
        <f t="shared" si="443"/>
        <v/>
      </c>
      <c r="AK118" s="29" t="str">
        <f t="shared" si="444"/>
        <v/>
      </c>
      <c r="AL118" s="29" t="str">
        <f t="shared" si="445"/>
        <v/>
      </c>
      <c r="AM118" s="29" t="str">
        <f t="shared" si="446"/>
        <v/>
      </c>
    </row>
    <row r="119" spans="2:39">
      <c r="B119" s="16">
        <v>32</v>
      </c>
      <c r="C119" s="16">
        <f>IF(B119="","",VLOOKUP(B119,Tabelle2!$A$2:$B$38,2,0))</f>
        <v>6</v>
      </c>
      <c r="D119" s="6"/>
      <c r="E119" s="6"/>
      <c r="F119" s="6"/>
      <c r="G119" s="6"/>
      <c r="H119" s="6"/>
      <c r="I119" s="9"/>
      <c r="J119" s="9"/>
      <c r="K119" s="6"/>
      <c r="L119" s="6"/>
      <c r="M119" s="6"/>
      <c r="N119" s="3">
        <f t="shared" ref="N119:N182" si="669">IF(OR(C119=2,C119=4,C119=6),1,0)</f>
        <v>1</v>
      </c>
      <c r="O119" s="3">
        <f t="shared" ref="O119:O182" si="670">IF(OR(C119=1,C119=3,C119=5),1,0)</f>
        <v>0</v>
      </c>
      <c r="P119" s="3">
        <f t="shared" ref="P119:P182" si="671">IF(OR(C119=2,C119=4,C119=6),1,0)</f>
        <v>1</v>
      </c>
      <c r="Q119" s="3">
        <f t="shared" ref="Q119:Q182" si="672">IF(OR(C119=1,C119=3,C119=5),1,0)</f>
        <v>0</v>
      </c>
      <c r="Y119" s="29" t="str">
        <f t="shared" si="382"/>
        <v/>
      </c>
      <c r="Z119" s="29" t="str">
        <f t="shared" si="433"/>
        <v/>
      </c>
      <c r="AA119" s="29" t="str">
        <f t="shared" si="434"/>
        <v/>
      </c>
      <c r="AB119" s="29" t="str">
        <f t="shared" si="435"/>
        <v/>
      </c>
      <c r="AC119" s="29" t="str">
        <f t="shared" si="436"/>
        <v/>
      </c>
      <c r="AD119" s="29" t="str">
        <f t="shared" si="437"/>
        <v/>
      </c>
      <c r="AE119" s="29" t="str">
        <f t="shared" si="438"/>
        <v/>
      </c>
      <c r="AF119" s="29" t="str">
        <f t="shared" si="439"/>
        <v/>
      </c>
      <c r="AG119" s="29" t="str">
        <f t="shared" si="440"/>
        <v/>
      </c>
      <c r="AH119" s="29" t="str">
        <f t="shared" si="441"/>
        <v/>
      </c>
      <c r="AI119" s="29" t="str">
        <f t="shared" si="442"/>
        <v/>
      </c>
      <c r="AJ119" s="29" t="str">
        <f t="shared" si="443"/>
        <v/>
      </c>
      <c r="AK119" s="29" t="str">
        <f t="shared" si="444"/>
        <v/>
      </c>
      <c r="AL119" s="29" t="str">
        <f t="shared" si="445"/>
        <v/>
      </c>
      <c r="AM119" s="29" t="str">
        <f t="shared" si="446"/>
        <v/>
      </c>
    </row>
    <row r="120" spans="2:39">
      <c r="B120" s="15">
        <v>7</v>
      </c>
      <c r="C120" s="15">
        <f>IF(B120="","",VLOOKUP(B120,Tabelle2!$A$2:$B$38,2,0))</f>
        <v>2</v>
      </c>
      <c r="D120" s="26" t="str">
        <f t="shared" ref="D120:D183" si="673">IF(B120="","",IF(OR(B119=0,B120=0),"No Bet",IF(N121=1,"Bet 1,3,5",IF(O121=1,"Bet 2,4,6",IF(P121=1,"Bet 1,3,5",IF(Q121=1,"Bet 2,4,6"))))))</f>
        <v>Bet 1,3,5</v>
      </c>
      <c r="E120" s="8"/>
      <c r="F120" s="8"/>
      <c r="G120" s="8"/>
      <c r="H120" s="8"/>
      <c r="I120" s="17"/>
      <c r="J120" s="17"/>
      <c r="K120" s="7" t="str">
        <f t="shared" ref="K120:K183" si="674">IF(B120="","",IF(N121=1,"1",IF(O121=1,2,IF(P121=1,1,IF(Q121=1,2)))))</f>
        <v>1</v>
      </c>
      <c r="L120" s="7" t="str">
        <f t="shared" ref="L120:L183" si="675">IF(B120="","",IF(N121=1,"3",IF(O121=1,4,IF(P121=1,3,IF(Q121=1,4)))))</f>
        <v>3</v>
      </c>
      <c r="M120" s="7" t="str">
        <f t="shared" ref="M120:M183" si="676">IF(B120="","",IF(N121=1,"5",IF(O121=1,6,IF(P121=1,5,IF(Q121=1,6)))))</f>
        <v>5</v>
      </c>
      <c r="N120" s="4">
        <f t="shared" si="669"/>
        <v>1</v>
      </c>
      <c r="O120" s="4">
        <f t="shared" si="670"/>
        <v>0</v>
      </c>
      <c r="P120" s="4">
        <f t="shared" ref="P120:P183" si="677">IF(OR(C120=1,C120=3,C120=5),1,0)</f>
        <v>0</v>
      </c>
      <c r="Q120" s="4">
        <f t="shared" ref="Q120:Q183" si="678">IF(OR(C120=2,C120=4,C120=6),1,0)</f>
        <v>1</v>
      </c>
      <c r="Y120" s="29" t="str">
        <f t="shared" si="382"/>
        <v/>
      </c>
      <c r="Z120" s="29" t="str">
        <f t="shared" si="433"/>
        <v/>
      </c>
      <c r="AA120" s="29" t="str">
        <f t="shared" si="434"/>
        <v/>
      </c>
      <c r="AB120" s="29" t="str">
        <f t="shared" si="435"/>
        <v/>
      </c>
      <c r="AC120" s="29" t="str">
        <f t="shared" si="436"/>
        <v/>
      </c>
      <c r="AD120" s="29" t="str">
        <f t="shared" si="437"/>
        <v/>
      </c>
      <c r="AE120" s="29" t="str">
        <f t="shared" si="438"/>
        <v/>
      </c>
      <c r="AF120" s="29" t="str">
        <f t="shared" si="439"/>
        <v/>
      </c>
      <c r="AG120" s="29" t="str">
        <f t="shared" si="440"/>
        <v/>
      </c>
      <c r="AH120" s="29" t="str">
        <f t="shared" si="441"/>
        <v/>
      </c>
      <c r="AI120" s="29" t="str">
        <f t="shared" si="442"/>
        <v/>
      </c>
      <c r="AJ120" s="29" t="str">
        <f t="shared" si="443"/>
        <v/>
      </c>
      <c r="AK120" s="29" t="str">
        <f t="shared" si="444"/>
        <v/>
      </c>
      <c r="AL120" s="29" t="str">
        <f t="shared" si="445"/>
        <v/>
      </c>
      <c r="AM120" s="29" t="str">
        <f t="shared" si="446"/>
        <v/>
      </c>
    </row>
    <row r="121" spans="2:39" ht="15.75" thickBot="1">
      <c r="B121" s="22">
        <v>11</v>
      </c>
      <c r="C121" s="22">
        <f>IF(B121="","",VLOOKUP(B121,Tabelle2!$A$2:$B$38,2,0))</f>
        <v>2</v>
      </c>
      <c r="D121" s="23" t="str">
        <f t="shared" ref="D121" si="679">IF(B121="","",IF(OR(B119=0,B120=0),"NB",IF(COUNTIF(K120:M120,C121)=1,"W","L")))</f>
        <v>L</v>
      </c>
      <c r="E121" s="22">
        <f t="shared" ref="E121" si="680">IF(D121="NB",0,IF(D121="L",-3,IF(D121="W",3,"")))</f>
        <v>-3</v>
      </c>
      <c r="F121" s="22">
        <v>1</v>
      </c>
      <c r="G121" s="22">
        <f t="shared" ref="G121" si="681">IF(B121="","",E121*F121)</f>
        <v>-3</v>
      </c>
      <c r="H121" s="22">
        <f>IF(B121="","",SUM($G$4:G121))</f>
        <v>-39</v>
      </c>
      <c r="I121" s="20"/>
      <c r="J121" s="20"/>
      <c r="K121" s="21"/>
      <c r="L121" s="21"/>
      <c r="M121" s="21"/>
      <c r="N121" s="5">
        <f t="shared" ref="N121:O121" si="682">IF(N119+N120=2,1,0)</f>
        <v>1</v>
      </c>
      <c r="O121" s="5">
        <f t="shared" si="682"/>
        <v>0</v>
      </c>
      <c r="P121" s="5">
        <f t="shared" ref="P121" si="683">IF(P119+P120=2,1,0)</f>
        <v>0</v>
      </c>
      <c r="Q121" s="5">
        <f t="shared" ref="Q121" si="684">IF(Q119+Q120=2,1,0)</f>
        <v>0</v>
      </c>
      <c r="S121" s="31">
        <f t="shared" ref="S121" si="685">IF(B121="","",IF(D121="NB",S118,IF(D121="L",S118+1,IF(D121="W",0))))</f>
        <v>1</v>
      </c>
      <c r="Y121" s="29" t="str">
        <f t="shared" si="382"/>
        <v/>
      </c>
      <c r="Z121" s="29" t="str">
        <f t="shared" si="433"/>
        <v/>
      </c>
      <c r="AA121" s="29" t="str">
        <f t="shared" si="434"/>
        <v/>
      </c>
      <c r="AB121" s="29" t="str">
        <f t="shared" si="435"/>
        <v/>
      </c>
      <c r="AC121" s="29" t="str">
        <f t="shared" si="436"/>
        <v/>
      </c>
      <c r="AD121" s="29" t="str">
        <f t="shared" si="437"/>
        <v/>
      </c>
      <c r="AE121" s="29" t="str">
        <f t="shared" si="438"/>
        <v/>
      </c>
      <c r="AF121" s="29" t="str">
        <f t="shared" si="439"/>
        <v/>
      </c>
      <c r="AG121" s="29" t="str">
        <f t="shared" si="440"/>
        <v/>
      </c>
      <c r="AH121" s="29" t="str">
        <f t="shared" si="441"/>
        <v/>
      </c>
      <c r="AI121" s="29" t="str">
        <f t="shared" si="442"/>
        <v/>
      </c>
      <c r="AJ121" s="29" t="str">
        <f t="shared" si="443"/>
        <v/>
      </c>
      <c r="AK121" s="29" t="str">
        <f t="shared" si="444"/>
        <v/>
      </c>
      <c r="AL121" s="29" t="str">
        <f t="shared" si="445"/>
        <v/>
      </c>
      <c r="AM121" s="29" t="str">
        <f t="shared" si="446"/>
        <v/>
      </c>
    </row>
    <row r="122" spans="2:39">
      <c r="B122" s="14">
        <v>8</v>
      </c>
      <c r="C122" s="14">
        <f>IF(B122="","",VLOOKUP(B122,Tabelle2!$A$2:$B$38,2,0))</f>
        <v>2</v>
      </c>
      <c r="D122" s="6"/>
      <c r="E122" s="10"/>
      <c r="F122" s="6"/>
      <c r="G122" s="6"/>
      <c r="H122" s="6"/>
      <c r="I122" s="9"/>
      <c r="J122" s="9"/>
      <c r="K122" s="6"/>
      <c r="L122" s="6"/>
      <c r="M122" s="6"/>
      <c r="N122" s="3">
        <f t="shared" si="430"/>
        <v>1</v>
      </c>
      <c r="O122" s="3">
        <f t="shared" ref="O122:O185" si="686">IF(OR(C122=1,C122=3,C122=5),1,0)</f>
        <v>0</v>
      </c>
      <c r="P122" s="3">
        <f t="shared" ref="P122:P185" si="687">IF(OR(C122=2,C122=4,C122=6),1,0)</f>
        <v>1</v>
      </c>
      <c r="Q122" s="3">
        <f t="shared" ref="Q122:Q185" si="688">IF(OR(C122=1,C122=3,C122=5),1,0)</f>
        <v>0</v>
      </c>
      <c r="Y122" s="29" t="str">
        <f t="shared" si="382"/>
        <v/>
      </c>
      <c r="Z122" s="29" t="str">
        <f t="shared" si="433"/>
        <v/>
      </c>
      <c r="AA122" s="29" t="str">
        <f t="shared" si="434"/>
        <v/>
      </c>
      <c r="AB122" s="29" t="str">
        <f t="shared" si="435"/>
        <v/>
      </c>
      <c r="AC122" s="29" t="str">
        <f t="shared" si="436"/>
        <v/>
      </c>
      <c r="AD122" s="29" t="str">
        <f t="shared" si="437"/>
        <v/>
      </c>
      <c r="AE122" s="29" t="str">
        <f t="shared" si="438"/>
        <v/>
      </c>
      <c r="AF122" s="29" t="str">
        <f t="shared" si="439"/>
        <v/>
      </c>
      <c r="AG122" s="29" t="str">
        <f t="shared" si="440"/>
        <v/>
      </c>
      <c r="AH122" s="29" t="str">
        <f t="shared" si="441"/>
        <v/>
      </c>
      <c r="AI122" s="29" t="str">
        <f t="shared" si="442"/>
        <v/>
      </c>
      <c r="AJ122" s="29" t="str">
        <f t="shared" si="443"/>
        <v/>
      </c>
      <c r="AK122" s="29" t="str">
        <f t="shared" si="444"/>
        <v/>
      </c>
      <c r="AL122" s="29" t="str">
        <f t="shared" si="445"/>
        <v/>
      </c>
      <c r="AM122" s="29" t="str">
        <f t="shared" si="446"/>
        <v/>
      </c>
    </row>
    <row r="123" spans="2:39">
      <c r="B123" s="13">
        <v>31</v>
      </c>
      <c r="C123" s="13">
        <f>IF(B123="","",VLOOKUP(B123,Tabelle2!$A$2:$B$38,2,0))</f>
        <v>6</v>
      </c>
      <c r="D123" s="25" t="str">
        <f t="shared" ref="D123:D186" si="689">IF(B123="","",IF(OR(B122=0,B123=0),"No Bet",IF(N124=1,"Bet 1,3,5",IF(O124=1,"Bet 2,4,6",IF(P124=1,"Bet 1,3,5",IF(Q124=1,"Bet 2,4,6"))))))</f>
        <v>Bet 1,3,5</v>
      </c>
      <c r="E123" s="8"/>
      <c r="F123" s="8"/>
      <c r="G123" s="8"/>
      <c r="H123" s="8"/>
      <c r="I123" s="12"/>
      <c r="J123" s="12"/>
      <c r="K123" s="7" t="str">
        <f t="shared" ref="K123:K186" si="690">IF(B123="","",IF(N124=1,"1",IF(O124=1,2,IF(P124=1,1,IF(Q124=1,2)))))</f>
        <v>1</v>
      </c>
      <c r="L123" s="7" t="str">
        <f t="shared" ref="L123:L186" si="691">IF(B123="","",IF(N124=1,"3",IF(O124=1,4,IF(P124=1,3,IF(Q124=1,4)))))</f>
        <v>3</v>
      </c>
      <c r="M123" s="7" t="str">
        <f t="shared" ref="M123:M186" si="692">IF(B123="","",IF(N124=1,"5",IF(O124=1,6,IF(P124=1,5,IF(Q124=1,6)))))</f>
        <v>5</v>
      </c>
      <c r="N123" s="4">
        <f t="shared" si="430"/>
        <v>1</v>
      </c>
      <c r="O123" s="4">
        <f t="shared" si="686"/>
        <v>0</v>
      </c>
      <c r="P123" s="4">
        <f t="shared" ref="P123:P186" si="693">IF(OR(C123=1,C123=3,C123=5),1,0)</f>
        <v>0</v>
      </c>
      <c r="Q123" s="4">
        <f t="shared" ref="Q123:Q186" si="694">IF(OR(C123=2,C123=4,C123=6),1,0)</f>
        <v>1</v>
      </c>
      <c r="Y123" s="29" t="str">
        <f t="shared" si="382"/>
        <v/>
      </c>
      <c r="Z123" s="29" t="str">
        <f t="shared" si="433"/>
        <v/>
      </c>
      <c r="AA123" s="29" t="str">
        <f t="shared" si="434"/>
        <v/>
      </c>
      <c r="AB123" s="29" t="str">
        <f t="shared" si="435"/>
        <v/>
      </c>
      <c r="AC123" s="29" t="str">
        <f t="shared" si="436"/>
        <v/>
      </c>
      <c r="AD123" s="29" t="str">
        <f t="shared" si="437"/>
        <v/>
      </c>
      <c r="AE123" s="29" t="str">
        <f t="shared" si="438"/>
        <v/>
      </c>
      <c r="AF123" s="29" t="str">
        <f t="shared" si="439"/>
        <v/>
      </c>
      <c r="AG123" s="29" t="str">
        <f t="shared" si="440"/>
        <v/>
      </c>
      <c r="AH123" s="29" t="str">
        <f t="shared" si="441"/>
        <v/>
      </c>
      <c r="AI123" s="29" t="str">
        <f t="shared" si="442"/>
        <v/>
      </c>
      <c r="AJ123" s="29" t="str">
        <f t="shared" si="443"/>
        <v/>
      </c>
      <c r="AK123" s="29" t="str">
        <f t="shared" si="444"/>
        <v/>
      </c>
      <c r="AL123" s="29" t="str">
        <f t="shared" si="445"/>
        <v/>
      </c>
      <c r="AM123" s="29" t="str">
        <f t="shared" si="446"/>
        <v/>
      </c>
    </row>
    <row r="124" spans="2:39" ht="15.75" thickBot="1">
      <c r="B124" s="18">
        <v>34</v>
      </c>
      <c r="C124" s="18">
        <f>IF(B124="","",VLOOKUP(B124,Tabelle2!$A$2:$B$38,2,0))</f>
        <v>6</v>
      </c>
      <c r="D124" s="19" t="str">
        <f t="shared" ref="D124" si="695">IF(B124="","",IF(OR(B122=0,B123=0),"NB",IF(COUNTIF(K123:M123,C124)=1,"W","L")))</f>
        <v>L</v>
      </c>
      <c r="E124" s="18">
        <f t="shared" ref="E124" si="696">IF(D124="NB","0",IF(D124="L",-3,IF(D124="W",3,"")))</f>
        <v>-3</v>
      </c>
      <c r="F124" s="18">
        <v>1</v>
      </c>
      <c r="G124" s="18">
        <f t="shared" ref="G124" si="697">IF(B124="","",E124*F124)</f>
        <v>-3</v>
      </c>
      <c r="H124" s="18">
        <f>IF(B124="","",SUM($G$4:G124))</f>
        <v>-42</v>
      </c>
      <c r="I124" s="20"/>
      <c r="J124" s="20"/>
      <c r="K124" s="21"/>
      <c r="L124" s="21"/>
      <c r="M124" s="24"/>
      <c r="N124" s="5">
        <f t="shared" si="500"/>
        <v>1</v>
      </c>
      <c r="O124" s="5">
        <f t="shared" ref="O124" si="698">IF(O122+O123=2,1,0)</f>
        <v>0</v>
      </c>
      <c r="P124" s="5">
        <f t="shared" ref="P124" si="699">IF(P122+P123=2,1,0)</f>
        <v>0</v>
      </c>
      <c r="Q124" s="5">
        <f t="shared" ref="Q124" si="700">IF(Q122+Q123=2,1,0)</f>
        <v>0</v>
      </c>
      <c r="S124" s="31">
        <f t="shared" ref="S124" si="701">IF(B124="","",IF(D124="NB",S121,IF(D124="L",S121+1,IF(D124="W",0))))</f>
        <v>2</v>
      </c>
      <c r="Y124" s="29" t="str">
        <f t="shared" si="382"/>
        <v/>
      </c>
      <c r="Z124" s="29" t="str">
        <f t="shared" si="433"/>
        <v/>
      </c>
      <c r="AA124" s="29" t="str">
        <f t="shared" si="434"/>
        <v/>
      </c>
      <c r="AB124" s="29" t="str">
        <f t="shared" si="435"/>
        <v/>
      </c>
      <c r="AC124" s="29" t="str">
        <f t="shared" si="436"/>
        <v/>
      </c>
      <c r="AD124" s="29" t="str">
        <f t="shared" si="437"/>
        <v/>
      </c>
      <c r="AE124" s="29" t="str">
        <f t="shared" si="438"/>
        <v/>
      </c>
      <c r="AF124" s="29" t="str">
        <f t="shared" si="439"/>
        <v/>
      </c>
      <c r="AG124" s="29" t="str">
        <f t="shared" si="440"/>
        <v/>
      </c>
      <c r="AH124" s="29" t="str">
        <f t="shared" si="441"/>
        <v/>
      </c>
      <c r="AI124" s="29" t="str">
        <f t="shared" si="442"/>
        <v/>
      </c>
      <c r="AJ124" s="29" t="str">
        <f t="shared" si="443"/>
        <v/>
      </c>
      <c r="AK124" s="29" t="str">
        <f t="shared" si="444"/>
        <v/>
      </c>
      <c r="AL124" s="29" t="str">
        <f t="shared" si="445"/>
        <v/>
      </c>
      <c r="AM124" s="29" t="str">
        <f t="shared" si="446"/>
        <v/>
      </c>
    </row>
    <row r="125" spans="2:39">
      <c r="B125" s="16">
        <v>26</v>
      </c>
      <c r="C125" s="16">
        <f>IF(B125="","",VLOOKUP(B125,Tabelle2!$A$2:$B$38,2,0))</f>
        <v>5</v>
      </c>
      <c r="D125" s="6"/>
      <c r="E125" s="6"/>
      <c r="F125" s="6"/>
      <c r="G125" s="6"/>
      <c r="H125" s="6"/>
      <c r="I125" s="9"/>
      <c r="J125" s="9"/>
      <c r="K125" s="6"/>
      <c r="L125" s="6"/>
      <c r="M125" s="6"/>
      <c r="N125" s="3">
        <f t="shared" si="461"/>
        <v>0</v>
      </c>
      <c r="O125" s="3">
        <f t="shared" ref="O125:O188" si="702">IF(OR(C125=1,C125=3,C125=5),1,0)</f>
        <v>1</v>
      </c>
      <c r="P125" s="3">
        <f t="shared" ref="P125:P188" si="703">IF(OR(C125=2,C125=4,C125=6),1,0)</f>
        <v>0</v>
      </c>
      <c r="Q125" s="3">
        <f t="shared" ref="Q125:Q188" si="704">IF(OR(C125=1,C125=3,C125=5),1,0)</f>
        <v>1</v>
      </c>
      <c r="Y125" s="29" t="str">
        <f t="shared" si="382"/>
        <v/>
      </c>
      <c r="Z125" s="29" t="str">
        <f t="shared" si="433"/>
        <v/>
      </c>
      <c r="AA125" s="29" t="str">
        <f t="shared" si="434"/>
        <v/>
      </c>
      <c r="AB125" s="29" t="str">
        <f t="shared" si="435"/>
        <v/>
      </c>
      <c r="AC125" s="29" t="str">
        <f t="shared" si="436"/>
        <v/>
      </c>
      <c r="AD125" s="29" t="str">
        <f t="shared" si="437"/>
        <v/>
      </c>
      <c r="AE125" s="29" t="str">
        <f t="shared" si="438"/>
        <v/>
      </c>
      <c r="AF125" s="29" t="str">
        <f t="shared" si="439"/>
        <v/>
      </c>
      <c r="AG125" s="29" t="str">
        <f t="shared" si="440"/>
        <v/>
      </c>
      <c r="AH125" s="29" t="str">
        <f t="shared" si="441"/>
        <v/>
      </c>
      <c r="AI125" s="29" t="str">
        <f t="shared" si="442"/>
        <v/>
      </c>
      <c r="AJ125" s="29" t="str">
        <f t="shared" si="443"/>
        <v/>
      </c>
      <c r="AK125" s="29" t="str">
        <f t="shared" si="444"/>
        <v/>
      </c>
      <c r="AL125" s="29" t="str">
        <f t="shared" si="445"/>
        <v/>
      </c>
      <c r="AM125" s="29" t="str">
        <f t="shared" si="446"/>
        <v/>
      </c>
    </row>
    <row r="126" spans="2:39">
      <c r="B126" s="15">
        <v>32</v>
      </c>
      <c r="C126" s="15">
        <f>IF(B126="","",VLOOKUP(B126,Tabelle2!$A$2:$B$38,2,0))</f>
        <v>6</v>
      </c>
      <c r="D126" s="26" t="str">
        <f t="shared" ref="D126:D189" si="705">IF(B126="","",IF(OR(B125=0,B126=0),"No Bet",IF(N127=1,"Bet 1,3,5",IF(O127=1,"Bet 2,4,6",IF(P127=1,"Bet 1,3,5",IF(Q127=1,"Bet 2,4,6"))))))</f>
        <v>Bet 2,4,6</v>
      </c>
      <c r="E126" s="8"/>
      <c r="F126" s="8"/>
      <c r="G126" s="8"/>
      <c r="H126" s="8"/>
      <c r="I126" s="17"/>
      <c r="J126" s="17"/>
      <c r="K126" s="7">
        <f t="shared" ref="K126:K189" si="706">IF(B126="","",IF(N127=1,"1",IF(O127=1,2,IF(P127=1,1,IF(Q127=1,2)))))</f>
        <v>2</v>
      </c>
      <c r="L126" s="7">
        <f t="shared" ref="L126:L189" si="707">IF(B126="","",IF(N127=1,"3",IF(O127=1,4,IF(P127=1,3,IF(Q127=1,4)))))</f>
        <v>4</v>
      </c>
      <c r="M126" s="7">
        <f t="shared" ref="M126:M189" si="708">IF(B126="","",IF(N127=1,"5",IF(O127=1,6,IF(P127=1,5,IF(Q127=1,6)))))</f>
        <v>6</v>
      </c>
      <c r="N126" s="4">
        <f t="shared" si="461"/>
        <v>1</v>
      </c>
      <c r="O126" s="4">
        <f t="shared" si="702"/>
        <v>0</v>
      </c>
      <c r="P126" s="4">
        <f t="shared" ref="P126:P189" si="709">IF(OR(C126=1,C126=3,C126=5),1,0)</f>
        <v>0</v>
      </c>
      <c r="Q126" s="4">
        <f t="shared" ref="Q126:Q189" si="710">IF(OR(C126=2,C126=4,C126=6),1,0)</f>
        <v>1</v>
      </c>
      <c r="Y126" s="29" t="str">
        <f t="shared" si="382"/>
        <v/>
      </c>
      <c r="Z126" s="29" t="str">
        <f t="shared" si="433"/>
        <v/>
      </c>
      <c r="AA126" s="29" t="str">
        <f t="shared" si="434"/>
        <v/>
      </c>
      <c r="AB126" s="29" t="str">
        <f t="shared" si="435"/>
        <v/>
      </c>
      <c r="AC126" s="29" t="str">
        <f t="shared" si="436"/>
        <v/>
      </c>
      <c r="AD126" s="29" t="str">
        <f t="shared" si="437"/>
        <v/>
      </c>
      <c r="AE126" s="29" t="str">
        <f t="shared" si="438"/>
        <v/>
      </c>
      <c r="AF126" s="29" t="str">
        <f t="shared" si="439"/>
        <v/>
      </c>
      <c r="AG126" s="29" t="str">
        <f t="shared" si="440"/>
        <v/>
      </c>
      <c r="AH126" s="29" t="str">
        <f t="shared" si="441"/>
        <v/>
      </c>
      <c r="AI126" s="29" t="str">
        <f t="shared" si="442"/>
        <v/>
      </c>
      <c r="AJ126" s="29" t="str">
        <f t="shared" si="443"/>
        <v/>
      </c>
      <c r="AK126" s="29" t="str">
        <f t="shared" si="444"/>
        <v/>
      </c>
      <c r="AL126" s="29" t="str">
        <f t="shared" si="445"/>
        <v/>
      </c>
      <c r="AM126" s="29" t="str">
        <f t="shared" si="446"/>
        <v/>
      </c>
    </row>
    <row r="127" spans="2:39" ht="15.75" thickBot="1">
      <c r="B127" s="22">
        <v>28</v>
      </c>
      <c r="C127" s="22">
        <f>IF(B127="","",VLOOKUP(B127,Tabelle2!$A$2:$B$38,2,0))</f>
        <v>5</v>
      </c>
      <c r="D127" s="23" t="str">
        <f t="shared" ref="D127" si="711">IF(B127="","",IF(OR(B125=0,B126=0),"NB",IF(COUNTIF(K126:M126,C127)=1,"W","L")))</f>
        <v>L</v>
      </c>
      <c r="E127" s="22">
        <f t="shared" ref="E127" si="712">IF(D127="NB",0,IF(D127="L",-3,IF(D127="W",3,"")))</f>
        <v>-3</v>
      </c>
      <c r="F127" s="22">
        <v>1</v>
      </c>
      <c r="G127" s="22">
        <f t="shared" ref="G127" si="713">IF(B127="","",E127*F127)</f>
        <v>-3</v>
      </c>
      <c r="H127" s="22">
        <f>IF(B127="","",SUM($G$4:G127))</f>
        <v>-45</v>
      </c>
      <c r="I127" s="20"/>
      <c r="J127" s="20"/>
      <c r="K127" s="21"/>
      <c r="L127" s="21"/>
      <c r="M127" s="21"/>
      <c r="N127" s="5">
        <f t="shared" si="517"/>
        <v>0</v>
      </c>
      <c r="O127" s="5">
        <f t="shared" ref="O127" si="714">IF(O125+O126=2,1,0)</f>
        <v>0</v>
      </c>
      <c r="P127" s="5">
        <f t="shared" ref="P127" si="715">IF(P125+P126=2,1,0)</f>
        <v>0</v>
      </c>
      <c r="Q127" s="5">
        <f t="shared" ref="Q127" si="716">IF(Q125+Q126=2,1,0)</f>
        <v>1</v>
      </c>
      <c r="S127" s="31">
        <f t="shared" ref="S127" si="717">IF(B127="","",IF(D127="NB",S124,IF(D127="L",S124+1,IF(D127="W",0))))</f>
        <v>3</v>
      </c>
      <c r="Y127" s="29" t="str">
        <f t="shared" si="382"/>
        <v/>
      </c>
      <c r="Z127" s="29" t="str">
        <f t="shared" si="433"/>
        <v/>
      </c>
      <c r="AA127" s="29" t="str">
        <f t="shared" si="434"/>
        <v/>
      </c>
      <c r="AB127" s="29" t="str">
        <f t="shared" si="435"/>
        <v/>
      </c>
      <c r="AC127" s="29" t="str">
        <f t="shared" si="436"/>
        <v/>
      </c>
      <c r="AD127" s="29" t="str">
        <f t="shared" si="437"/>
        <v/>
      </c>
      <c r="AE127" s="29" t="str">
        <f t="shared" si="438"/>
        <v/>
      </c>
      <c r="AF127" s="29" t="str">
        <f t="shared" si="439"/>
        <v/>
      </c>
      <c r="AG127" s="29" t="str">
        <f t="shared" si="440"/>
        <v/>
      </c>
      <c r="AH127" s="29" t="str">
        <f t="shared" si="441"/>
        <v/>
      </c>
      <c r="AI127" s="29" t="str">
        <f t="shared" si="442"/>
        <v/>
      </c>
      <c r="AJ127" s="29" t="str">
        <f t="shared" si="443"/>
        <v/>
      </c>
      <c r="AK127" s="29" t="str">
        <f t="shared" si="444"/>
        <v/>
      </c>
      <c r="AL127" s="29" t="str">
        <f t="shared" si="445"/>
        <v/>
      </c>
      <c r="AM127" s="29" t="str">
        <f t="shared" si="446"/>
        <v/>
      </c>
    </row>
    <row r="128" spans="2:39">
      <c r="B128" s="14">
        <v>36</v>
      </c>
      <c r="C128" s="14">
        <f>IF(B128="","",VLOOKUP(B128,Tabelle2!$A$2:$B$38,2,0))</f>
        <v>6</v>
      </c>
      <c r="D128" s="6"/>
      <c r="E128" s="10"/>
      <c r="F128" s="6"/>
      <c r="G128" s="6"/>
      <c r="H128" s="6"/>
      <c r="I128" s="9"/>
      <c r="J128" s="9"/>
      <c r="K128" s="6"/>
      <c r="L128" s="6"/>
      <c r="M128" s="6"/>
      <c r="N128" s="3">
        <f t="shared" ref="N128:N191" si="718">IF(OR(C128=2,C128=4,C128=6),1,0)</f>
        <v>1</v>
      </c>
      <c r="O128" s="3">
        <f t="shared" ref="O128:O191" si="719">IF(OR(C128=1,C128=3,C128=5),1,0)</f>
        <v>0</v>
      </c>
      <c r="P128" s="3">
        <f t="shared" ref="P128:P191" si="720">IF(OR(C128=2,C128=4,C128=6),1,0)</f>
        <v>1</v>
      </c>
      <c r="Q128" s="3">
        <f t="shared" ref="Q128:Q191" si="721">IF(OR(C128=1,C128=3,C128=5),1,0)</f>
        <v>0</v>
      </c>
      <c r="Y128" s="29" t="str">
        <f t="shared" si="382"/>
        <v/>
      </c>
      <c r="Z128" s="29" t="str">
        <f t="shared" si="433"/>
        <v/>
      </c>
      <c r="AA128" s="29" t="str">
        <f t="shared" si="434"/>
        <v/>
      </c>
      <c r="AB128" s="29" t="str">
        <f t="shared" si="435"/>
        <v/>
      </c>
      <c r="AC128" s="29" t="str">
        <f t="shared" si="436"/>
        <v/>
      </c>
      <c r="AD128" s="29" t="str">
        <f t="shared" si="437"/>
        <v/>
      </c>
      <c r="AE128" s="29" t="str">
        <f t="shared" si="438"/>
        <v/>
      </c>
      <c r="AF128" s="29" t="str">
        <f t="shared" si="439"/>
        <v/>
      </c>
      <c r="AG128" s="29" t="str">
        <f t="shared" si="440"/>
        <v/>
      </c>
      <c r="AH128" s="29" t="str">
        <f t="shared" si="441"/>
        <v/>
      </c>
      <c r="AI128" s="29" t="str">
        <f t="shared" si="442"/>
        <v/>
      </c>
      <c r="AJ128" s="29" t="str">
        <f t="shared" si="443"/>
        <v/>
      </c>
      <c r="AK128" s="29" t="str">
        <f t="shared" si="444"/>
        <v/>
      </c>
      <c r="AL128" s="29" t="str">
        <f t="shared" si="445"/>
        <v/>
      </c>
      <c r="AM128" s="29" t="str">
        <f t="shared" si="446"/>
        <v/>
      </c>
    </row>
    <row r="129" spans="2:39">
      <c r="B129" s="13">
        <v>32</v>
      </c>
      <c r="C129" s="13">
        <f>IF(B129="","",VLOOKUP(B129,Tabelle2!$A$2:$B$38,2,0))</f>
        <v>6</v>
      </c>
      <c r="D129" s="25" t="str">
        <f t="shared" ref="D129:D192" si="722">IF(B129="","",IF(OR(B128=0,B129=0),"No Bet",IF(N130=1,"Bet 1,3,5",IF(O130=1,"Bet 2,4,6",IF(P130=1,"Bet 1,3,5",IF(Q130=1,"Bet 2,4,6"))))))</f>
        <v>Bet 1,3,5</v>
      </c>
      <c r="E129" s="8"/>
      <c r="F129" s="8"/>
      <c r="G129" s="8"/>
      <c r="H129" s="8"/>
      <c r="I129" s="12"/>
      <c r="J129" s="12"/>
      <c r="K129" s="7" t="str">
        <f t="shared" ref="K129:K192" si="723">IF(B129="","",IF(N130=1,"1",IF(O130=1,2,IF(P130=1,1,IF(Q130=1,2)))))</f>
        <v>1</v>
      </c>
      <c r="L129" s="7" t="str">
        <f t="shared" ref="L129:L192" si="724">IF(B129="","",IF(N130=1,"3",IF(O130=1,4,IF(P130=1,3,IF(Q130=1,4)))))</f>
        <v>3</v>
      </c>
      <c r="M129" s="7" t="str">
        <f t="shared" ref="M129:M192" si="725">IF(B129="","",IF(N130=1,"5",IF(O130=1,6,IF(P130=1,5,IF(Q130=1,6)))))</f>
        <v>5</v>
      </c>
      <c r="N129" s="4">
        <f t="shared" si="718"/>
        <v>1</v>
      </c>
      <c r="O129" s="4">
        <f t="shared" si="719"/>
        <v>0</v>
      </c>
      <c r="P129" s="4">
        <f t="shared" ref="P129:P192" si="726">IF(OR(C129=1,C129=3,C129=5),1,0)</f>
        <v>0</v>
      </c>
      <c r="Q129" s="4">
        <f t="shared" ref="Q129:Q192" si="727">IF(OR(C129=2,C129=4,C129=6),1,0)</f>
        <v>1</v>
      </c>
      <c r="Y129" s="29" t="str">
        <f t="shared" si="382"/>
        <v/>
      </c>
      <c r="Z129" s="29" t="str">
        <f t="shared" si="433"/>
        <v/>
      </c>
      <c r="AA129" s="29" t="str">
        <f t="shared" si="434"/>
        <v/>
      </c>
      <c r="AB129" s="29" t="str">
        <f t="shared" si="435"/>
        <v/>
      </c>
      <c r="AC129" s="29" t="str">
        <f t="shared" si="436"/>
        <v/>
      </c>
      <c r="AD129" s="29" t="str">
        <f t="shared" si="437"/>
        <v/>
      </c>
      <c r="AE129" s="29" t="str">
        <f t="shared" si="438"/>
        <v/>
      </c>
      <c r="AF129" s="29" t="str">
        <f t="shared" si="439"/>
        <v/>
      </c>
      <c r="AG129" s="29" t="str">
        <f t="shared" si="440"/>
        <v/>
      </c>
      <c r="AH129" s="29" t="str">
        <f t="shared" si="441"/>
        <v/>
      </c>
      <c r="AI129" s="29" t="str">
        <f t="shared" si="442"/>
        <v/>
      </c>
      <c r="AJ129" s="29" t="str">
        <f t="shared" si="443"/>
        <v/>
      </c>
      <c r="AK129" s="29" t="str">
        <f t="shared" si="444"/>
        <v/>
      </c>
      <c r="AL129" s="29" t="str">
        <f t="shared" si="445"/>
        <v/>
      </c>
      <c r="AM129" s="29" t="str">
        <f t="shared" si="446"/>
        <v/>
      </c>
    </row>
    <row r="130" spans="2:39" ht="15.75" thickBot="1">
      <c r="B130" s="18">
        <v>0</v>
      </c>
      <c r="C130" s="18">
        <f>IF(B130="","",VLOOKUP(B130,Tabelle2!$A$2:$B$38,2,0))</f>
        <v>0</v>
      </c>
      <c r="D130" s="19" t="str">
        <f t="shared" ref="D130" si="728">IF(B130="","",IF(OR(B128=0,B129=0),"NB",IF(COUNTIF(K129:M129,C130)=1,"W","L")))</f>
        <v>L</v>
      </c>
      <c r="E130" s="18">
        <f t="shared" ref="E130" si="729">IF(D130="NB","0",IF(D130="L",-3,IF(D130="W",3,"")))</f>
        <v>-3</v>
      </c>
      <c r="F130" s="18">
        <v>1</v>
      </c>
      <c r="G130" s="18">
        <f t="shared" ref="G130" si="730">IF(B130="","",E130*F130)</f>
        <v>-3</v>
      </c>
      <c r="H130" s="18">
        <f>IF(B130="","",SUM($G$4:G130))</f>
        <v>-48</v>
      </c>
      <c r="I130" s="20"/>
      <c r="J130" s="20"/>
      <c r="K130" s="21"/>
      <c r="L130" s="21"/>
      <c r="M130" s="24"/>
      <c r="N130" s="5">
        <f t="shared" ref="N130:O130" si="731">IF(N128+N129=2,1,0)</f>
        <v>1</v>
      </c>
      <c r="O130" s="5">
        <f t="shared" si="731"/>
        <v>0</v>
      </c>
      <c r="P130" s="5">
        <f t="shared" ref="P130" si="732">IF(P128+P129=2,1,0)</f>
        <v>0</v>
      </c>
      <c r="Q130" s="5">
        <f t="shared" ref="Q130" si="733">IF(Q128+Q129=2,1,0)</f>
        <v>0</v>
      </c>
      <c r="S130" s="31">
        <f t="shared" ref="S130" si="734">IF(B130="","",IF(D130="NB",S127,IF(D130="L",S127+1,IF(D130="W",0))))</f>
        <v>4</v>
      </c>
      <c r="Y130" s="29" t="str">
        <f t="shared" si="382"/>
        <v/>
      </c>
      <c r="Z130" s="29" t="str">
        <f t="shared" si="433"/>
        <v/>
      </c>
      <c r="AA130" s="29" t="str">
        <f t="shared" si="434"/>
        <v/>
      </c>
      <c r="AB130" s="29" t="str">
        <f t="shared" si="435"/>
        <v/>
      </c>
      <c r="AC130" s="29" t="str">
        <f t="shared" si="436"/>
        <v/>
      </c>
      <c r="AD130" s="29" t="str">
        <f t="shared" si="437"/>
        <v/>
      </c>
      <c r="AE130" s="29" t="str">
        <f t="shared" si="438"/>
        <v/>
      </c>
      <c r="AF130" s="29" t="str">
        <f t="shared" si="439"/>
        <v/>
      </c>
      <c r="AG130" s="29" t="str">
        <f t="shared" si="440"/>
        <v/>
      </c>
      <c r="AH130" s="29" t="str">
        <f t="shared" si="441"/>
        <v/>
      </c>
      <c r="AI130" s="29" t="str">
        <f t="shared" si="442"/>
        <v/>
      </c>
      <c r="AJ130" s="29" t="str">
        <f t="shared" si="443"/>
        <v/>
      </c>
      <c r="AK130" s="29" t="str">
        <f t="shared" si="444"/>
        <v/>
      </c>
      <c r="AL130" s="29" t="str">
        <f t="shared" si="445"/>
        <v/>
      </c>
      <c r="AM130" s="29" t="str">
        <f t="shared" si="446"/>
        <v/>
      </c>
    </row>
    <row r="131" spans="2:39">
      <c r="B131" s="16">
        <v>7</v>
      </c>
      <c r="C131" s="16">
        <f>IF(B131="","",VLOOKUP(B131,Tabelle2!$A$2:$B$38,2,0))</f>
        <v>2</v>
      </c>
      <c r="D131" s="6"/>
      <c r="E131" s="6"/>
      <c r="F131" s="6"/>
      <c r="G131" s="6"/>
      <c r="H131" s="6"/>
      <c r="I131" s="9"/>
      <c r="J131" s="9"/>
      <c r="K131" s="6"/>
      <c r="L131" s="6"/>
      <c r="M131" s="6"/>
      <c r="N131" s="3">
        <f t="shared" si="430"/>
        <v>1</v>
      </c>
      <c r="O131" s="3">
        <f t="shared" ref="O131:O194" si="735">IF(OR(C131=1,C131=3,C131=5),1,0)</f>
        <v>0</v>
      </c>
      <c r="P131" s="3">
        <f t="shared" ref="P131:P194" si="736">IF(OR(C131=2,C131=4,C131=6),1,0)</f>
        <v>1</v>
      </c>
      <c r="Q131" s="3">
        <f t="shared" ref="Q131:Q194" si="737">IF(OR(C131=1,C131=3,C131=5),1,0)</f>
        <v>0</v>
      </c>
      <c r="Y131" s="29" t="str">
        <f t="shared" si="382"/>
        <v/>
      </c>
      <c r="Z131" s="29" t="str">
        <f t="shared" si="433"/>
        <v/>
      </c>
      <c r="AA131" s="29" t="str">
        <f t="shared" si="434"/>
        <v/>
      </c>
      <c r="AB131" s="29" t="str">
        <f t="shared" si="435"/>
        <v/>
      </c>
      <c r="AC131" s="29" t="str">
        <f t="shared" si="436"/>
        <v/>
      </c>
      <c r="AD131" s="29" t="str">
        <f t="shared" si="437"/>
        <v/>
      </c>
      <c r="AE131" s="29" t="str">
        <f t="shared" si="438"/>
        <v/>
      </c>
      <c r="AF131" s="29" t="str">
        <f t="shared" si="439"/>
        <v/>
      </c>
      <c r="AG131" s="29" t="str">
        <f t="shared" si="440"/>
        <v/>
      </c>
      <c r="AH131" s="29" t="str">
        <f t="shared" si="441"/>
        <v/>
      </c>
      <c r="AI131" s="29" t="str">
        <f t="shared" si="442"/>
        <v/>
      </c>
      <c r="AJ131" s="29" t="str">
        <f t="shared" si="443"/>
        <v/>
      </c>
      <c r="AK131" s="29" t="str">
        <f t="shared" si="444"/>
        <v/>
      </c>
      <c r="AL131" s="29" t="str">
        <f t="shared" si="445"/>
        <v/>
      </c>
      <c r="AM131" s="29" t="str">
        <f t="shared" si="446"/>
        <v/>
      </c>
    </row>
    <row r="132" spans="2:39">
      <c r="B132" s="15">
        <v>11</v>
      </c>
      <c r="C132" s="15">
        <f>IF(B132="","",VLOOKUP(B132,Tabelle2!$A$2:$B$38,2,0))</f>
        <v>2</v>
      </c>
      <c r="D132" s="26" t="str">
        <f t="shared" ref="D132:D195" si="738">IF(B132="","",IF(OR(B131=0,B132=0),"No Bet",IF(N133=1,"Bet 1,3,5",IF(O133=1,"Bet 2,4,6",IF(P133=1,"Bet 1,3,5",IF(Q133=1,"Bet 2,4,6"))))))</f>
        <v>Bet 1,3,5</v>
      </c>
      <c r="E132" s="8"/>
      <c r="F132" s="8"/>
      <c r="G132" s="8"/>
      <c r="H132" s="8"/>
      <c r="I132" s="17"/>
      <c r="J132" s="17"/>
      <c r="K132" s="7" t="str">
        <f t="shared" ref="K132:K195" si="739">IF(B132="","",IF(N133=1,"1",IF(O133=1,2,IF(P133=1,1,IF(Q133=1,2)))))</f>
        <v>1</v>
      </c>
      <c r="L132" s="7" t="str">
        <f t="shared" ref="L132:L195" si="740">IF(B132="","",IF(N133=1,"3",IF(O133=1,4,IF(P133=1,3,IF(Q133=1,4)))))</f>
        <v>3</v>
      </c>
      <c r="M132" s="7" t="str">
        <f t="shared" ref="M132:M195" si="741">IF(B132="","",IF(N133=1,"5",IF(O133=1,6,IF(P133=1,5,IF(Q133=1,6)))))</f>
        <v>5</v>
      </c>
      <c r="N132" s="4">
        <f t="shared" si="430"/>
        <v>1</v>
      </c>
      <c r="O132" s="4">
        <f t="shared" si="735"/>
        <v>0</v>
      </c>
      <c r="P132" s="4">
        <f t="shared" ref="P132:P195" si="742">IF(OR(C132=1,C132=3,C132=5),1,0)</f>
        <v>0</v>
      </c>
      <c r="Q132" s="4">
        <f t="shared" ref="Q132:Q195" si="743">IF(OR(C132=2,C132=4,C132=6),1,0)</f>
        <v>1</v>
      </c>
      <c r="Y132" s="29" t="str">
        <f t="shared" si="382"/>
        <v/>
      </c>
      <c r="Z132" s="29" t="str">
        <f t="shared" si="433"/>
        <v/>
      </c>
      <c r="AA132" s="29" t="str">
        <f t="shared" si="434"/>
        <v/>
      </c>
      <c r="AB132" s="29" t="str">
        <f t="shared" si="435"/>
        <v/>
      </c>
      <c r="AC132" s="29" t="str">
        <f t="shared" si="436"/>
        <v/>
      </c>
      <c r="AD132" s="29" t="str">
        <f t="shared" si="437"/>
        <v/>
      </c>
      <c r="AE132" s="29" t="str">
        <f t="shared" si="438"/>
        <v/>
      </c>
      <c r="AF132" s="29" t="str">
        <f t="shared" si="439"/>
        <v/>
      </c>
      <c r="AG132" s="29" t="str">
        <f t="shared" si="440"/>
        <v/>
      </c>
      <c r="AH132" s="29" t="str">
        <f t="shared" si="441"/>
        <v/>
      </c>
      <c r="AI132" s="29" t="str">
        <f t="shared" si="442"/>
        <v/>
      </c>
      <c r="AJ132" s="29" t="str">
        <f t="shared" si="443"/>
        <v/>
      </c>
      <c r="AK132" s="29" t="str">
        <f t="shared" si="444"/>
        <v/>
      </c>
      <c r="AL132" s="29" t="str">
        <f t="shared" si="445"/>
        <v/>
      </c>
      <c r="AM132" s="29" t="str">
        <f t="shared" si="446"/>
        <v/>
      </c>
    </row>
    <row r="133" spans="2:39" ht="15.75" thickBot="1">
      <c r="B133" s="22">
        <v>17</v>
      </c>
      <c r="C133" s="22">
        <f>IF(B133="","",VLOOKUP(B133,Tabelle2!$A$2:$B$38,2,0))</f>
        <v>3</v>
      </c>
      <c r="D133" s="23" t="str">
        <f t="shared" ref="D133" si="744">IF(B133="","",IF(OR(B131=0,B132=0),"NB",IF(COUNTIF(K132:M132,C133)=1,"W","L")))</f>
        <v>W</v>
      </c>
      <c r="E133" s="22">
        <f t="shared" ref="E133" si="745">IF(D133="NB",0,IF(D133="L",-3,IF(D133="W",3,"")))</f>
        <v>3</v>
      </c>
      <c r="F133" s="22">
        <v>1</v>
      </c>
      <c r="G133" s="22">
        <f t="shared" ref="G133" si="746">IF(B133="","",E133*F133)</f>
        <v>3</v>
      </c>
      <c r="H133" s="22">
        <f>IF(B133="","",SUM($G$4:G133))</f>
        <v>-45</v>
      </c>
      <c r="I133" s="20"/>
      <c r="J133" s="20"/>
      <c r="K133" s="21"/>
      <c r="L133" s="21"/>
      <c r="M133" s="21"/>
      <c r="N133" s="5">
        <f t="shared" si="500"/>
        <v>1</v>
      </c>
      <c r="O133" s="5">
        <f t="shared" ref="O133" si="747">IF(O131+O132=2,1,0)</f>
        <v>0</v>
      </c>
      <c r="P133" s="5">
        <f t="shared" ref="P133" si="748">IF(P131+P132=2,1,0)</f>
        <v>0</v>
      </c>
      <c r="Q133" s="5">
        <f t="shared" ref="Q133" si="749">IF(Q131+Q132=2,1,0)</f>
        <v>0</v>
      </c>
      <c r="S133" s="31">
        <f t="shared" ref="S133" si="750">IF(B133="","",IF(D133="NB",S130,IF(D133="L",S130+1,IF(D133="W",0))))</f>
        <v>0</v>
      </c>
      <c r="Y133" s="29" t="str">
        <f t="shared" ref="Y133:Y196" si="751">IF(AND(S133=0,S130=1),1,"")</f>
        <v/>
      </c>
      <c r="Z133" s="29" t="str">
        <f t="shared" si="433"/>
        <v/>
      </c>
      <c r="AA133" s="29" t="str">
        <f t="shared" si="434"/>
        <v/>
      </c>
      <c r="AB133" s="29">
        <f t="shared" si="435"/>
        <v>1</v>
      </c>
      <c r="AC133" s="29" t="str">
        <f t="shared" si="436"/>
        <v/>
      </c>
      <c r="AD133" s="29" t="str">
        <f t="shared" si="437"/>
        <v/>
      </c>
      <c r="AE133" s="29" t="str">
        <f t="shared" si="438"/>
        <v/>
      </c>
      <c r="AF133" s="29" t="str">
        <f t="shared" si="439"/>
        <v/>
      </c>
      <c r="AG133" s="29" t="str">
        <f t="shared" si="440"/>
        <v/>
      </c>
      <c r="AH133" s="29" t="str">
        <f t="shared" si="441"/>
        <v/>
      </c>
      <c r="AI133" s="29" t="str">
        <f t="shared" si="442"/>
        <v/>
      </c>
      <c r="AJ133" s="29" t="str">
        <f t="shared" si="443"/>
        <v/>
      </c>
      <c r="AK133" s="29" t="str">
        <f t="shared" si="444"/>
        <v/>
      </c>
      <c r="AL133" s="29" t="str">
        <f t="shared" si="445"/>
        <v/>
      </c>
      <c r="AM133" s="29" t="str">
        <f t="shared" si="446"/>
        <v/>
      </c>
    </row>
    <row r="134" spans="2:39">
      <c r="B134" s="14">
        <v>23</v>
      </c>
      <c r="C134" s="14">
        <f>IF(B134="","",VLOOKUP(B134,Tabelle2!$A$2:$B$38,2,0))</f>
        <v>4</v>
      </c>
      <c r="D134" s="6"/>
      <c r="E134" s="10"/>
      <c r="F134" s="6"/>
      <c r="G134" s="6"/>
      <c r="H134" s="6"/>
      <c r="I134" s="9"/>
      <c r="J134" s="9"/>
      <c r="K134" s="6"/>
      <c r="L134" s="6"/>
      <c r="M134" s="6"/>
      <c r="N134" s="3">
        <f t="shared" si="461"/>
        <v>1</v>
      </c>
      <c r="O134" s="3">
        <f t="shared" ref="O134:O197" si="752">IF(OR(C134=1,C134=3,C134=5),1,0)</f>
        <v>0</v>
      </c>
      <c r="P134" s="3">
        <f t="shared" ref="P134:P197" si="753">IF(OR(C134=2,C134=4,C134=6),1,0)</f>
        <v>1</v>
      </c>
      <c r="Q134" s="3">
        <f t="shared" ref="Q134:Q197" si="754">IF(OR(C134=1,C134=3,C134=5),1,0)</f>
        <v>0</v>
      </c>
      <c r="Y134" s="29" t="str">
        <f t="shared" si="751"/>
        <v/>
      </c>
      <c r="Z134" s="29" t="str">
        <f t="shared" si="433"/>
        <v/>
      </c>
      <c r="AA134" s="29" t="str">
        <f t="shared" si="434"/>
        <v/>
      </c>
      <c r="AB134" s="29" t="str">
        <f t="shared" si="435"/>
        <v/>
      </c>
      <c r="AC134" s="29" t="str">
        <f t="shared" si="436"/>
        <v/>
      </c>
      <c r="AD134" s="29" t="str">
        <f t="shared" si="437"/>
        <v/>
      </c>
      <c r="AE134" s="29" t="str">
        <f t="shared" si="438"/>
        <v/>
      </c>
      <c r="AF134" s="29" t="str">
        <f t="shared" si="439"/>
        <v/>
      </c>
      <c r="AG134" s="29" t="str">
        <f t="shared" si="440"/>
        <v/>
      </c>
      <c r="AH134" s="29" t="str">
        <f t="shared" si="441"/>
        <v/>
      </c>
      <c r="AI134" s="29" t="str">
        <f t="shared" si="442"/>
        <v/>
      </c>
      <c r="AJ134" s="29" t="str">
        <f t="shared" si="443"/>
        <v/>
      </c>
      <c r="AK134" s="29" t="str">
        <f t="shared" si="444"/>
        <v/>
      </c>
      <c r="AL134" s="29" t="str">
        <f t="shared" si="445"/>
        <v/>
      </c>
      <c r="AM134" s="29" t="str">
        <f t="shared" si="446"/>
        <v/>
      </c>
    </row>
    <row r="135" spans="2:39">
      <c r="B135" s="13">
        <v>3</v>
      </c>
      <c r="C135" s="13">
        <f>IF(B135="","",VLOOKUP(B135,Tabelle2!$A$2:$B$38,2,0))</f>
        <v>1</v>
      </c>
      <c r="D135" s="25" t="str">
        <f t="shared" ref="D135:D198" si="755">IF(B135="","",IF(OR(B134=0,B135=0),"No Bet",IF(N136=1,"Bet 1,3,5",IF(O136=1,"Bet 2,4,6",IF(P136=1,"Bet 1,3,5",IF(Q136=1,"Bet 2,4,6"))))))</f>
        <v>Bet 1,3,5</v>
      </c>
      <c r="E135" s="8"/>
      <c r="F135" s="8"/>
      <c r="G135" s="8"/>
      <c r="H135" s="8"/>
      <c r="I135" s="12"/>
      <c r="J135" s="12"/>
      <c r="K135" s="7">
        <f t="shared" ref="K135:K198" si="756">IF(B135="","",IF(N136=1,"1",IF(O136=1,2,IF(P136=1,1,IF(Q136=1,2)))))</f>
        <v>1</v>
      </c>
      <c r="L135" s="7">
        <f t="shared" ref="L135:L198" si="757">IF(B135="","",IF(N136=1,"3",IF(O136=1,4,IF(P136=1,3,IF(Q136=1,4)))))</f>
        <v>3</v>
      </c>
      <c r="M135" s="7">
        <f t="shared" ref="M135:M198" si="758">IF(B135="","",IF(N136=1,"5",IF(O136=1,6,IF(P136=1,5,IF(Q136=1,6)))))</f>
        <v>5</v>
      </c>
      <c r="N135" s="4">
        <f t="shared" si="461"/>
        <v>0</v>
      </c>
      <c r="O135" s="4">
        <f t="shared" si="752"/>
        <v>1</v>
      </c>
      <c r="P135" s="4">
        <f t="shared" ref="P135:P198" si="759">IF(OR(C135=1,C135=3,C135=5),1,0)</f>
        <v>1</v>
      </c>
      <c r="Q135" s="4">
        <f t="shared" ref="Q135:Q198" si="760">IF(OR(C135=2,C135=4,C135=6),1,0)</f>
        <v>0</v>
      </c>
      <c r="Y135" s="29" t="str">
        <f t="shared" si="751"/>
        <v/>
      </c>
      <c r="Z135" s="29" t="str">
        <f t="shared" si="433"/>
        <v/>
      </c>
      <c r="AA135" s="29" t="str">
        <f t="shared" si="434"/>
        <v/>
      </c>
      <c r="AB135" s="29" t="str">
        <f t="shared" si="435"/>
        <v/>
      </c>
      <c r="AC135" s="29" t="str">
        <f t="shared" si="436"/>
        <v/>
      </c>
      <c r="AD135" s="29" t="str">
        <f t="shared" si="437"/>
        <v/>
      </c>
      <c r="AE135" s="29" t="str">
        <f t="shared" si="438"/>
        <v/>
      </c>
      <c r="AF135" s="29" t="str">
        <f t="shared" si="439"/>
        <v/>
      </c>
      <c r="AG135" s="29" t="str">
        <f t="shared" si="440"/>
        <v/>
      </c>
      <c r="AH135" s="29" t="str">
        <f t="shared" si="441"/>
        <v/>
      </c>
      <c r="AI135" s="29" t="str">
        <f t="shared" si="442"/>
        <v/>
      </c>
      <c r="AJ135" s="29" t="str">
        <f t="shared" si="443"/>
        <v/>
      </c>
      <c r="AK135" s="29" t="str">
        <f t="shared" si="444"/>
        <v/>
      </c>
      <c r="AL135" s="29" t="str">
        <f t="shared" si="445"/>
        <v/>
      </c>
      <c r="AM135" s="29" t="str">
        <f t="shared" si="446"/>
        <v/>
      </c>
    </row>
    <row r="136" spans="2:39" ht="15.75" thickBot="1">
      <c r="B136" s="18">
        <v>1</v>
      </c>
      <c r="C136" s="18">
        <f>IF(B136="","",VLOOKUP(B136,Tabelle2!$A$2:$B$38,2,0))</f>
        <v>1</v>
      </c>
      <c r="D136" s="19" t="str">
        <f t="shared" ref="D136" si="761">IF(B136="","",IF(OR(B134=0,B135=0),"NB",IF(COUNTIF(K135:M135,C136)=1,"W","L")))</f>
        <v>W</v>
      </c>
      <c r="E136" s="18">
        <f t="shared" ref="E136" si="762">IF(D136="NB","0",IF(D136="L",-3,IF(D136="W",3,"")))</f>
        <v>3</v>
      </c>
      <c r="F136" s="18">
        <v>1</v>
      </c>
      <c r="G136" s="18">
        <f t="shared" ref="G136" si="763">IF(B136="","",E136*F136)</f>
        <v>3</v>
      </c>
      <c r="H136" s="18">
        <f>IF(B136="","",SUM($G$4:G136))</f>
        <v>-42</v>
      </c>
      <c r="I136" s="20"/>
      <c r="J136" s="20"/>
      <c r="K136" s="21"/>
      <c r="L136" s="21"/>
      <c r="M136" s="24"/>
      <c r="N136" s="5">
        <f t="shared" si="517"/>
        <v>0</v>
      </c>
      <c r="O136" s="5">
        <f t="shared" ref="O136" si="764">IF(O134+O135=2,1,0)</f>
        <v>0</v>
      </c>
      <c r="P136" s="5">
        <f t="shared" ref="P136" si="765">IF(P134+P135=2,1,0)</f>
        <v>1</v>
      </c>
      <c r="Q136" s="5">
        <f t="shared" ref="Q136" si="766">IF(Q134+Q135=2,1,0)</f>
        <v>0</v>
      </c>
      <c r="S136" s="31">
        <f t="shared" ref="S136" si="767">IF(B136="","",IF(D136="NB",S133,IF(D136="L",S133+1,IF(D136="W",0))))</f>
        <v>0</v>
      </c>
      <c r="Y136" s="29" t="str">
        <f t="shared" si="751"/>
        <v/>
      </c>
      <c r="Z136" s="29" t="str">
        <f t="shared" si="433"/>
        <v/>
      </c>
      <c r="AA136" s="29" t="str">
        <f t="shared" si="434"/>
        <v/>
      </c>
      <c r="AB136" s="29" t="str">
        <f t="shared" si="435"/>
        <v/>
      </c>
      <c r="AC136" s="29" t="str">
        <f t="shared" si="436"/>
        <v/>
      </c>
      <c r="AD136" s="29" t="str">
        <f t="shared" si="437"/>
        <v/>
      </c>
      <c r="AE136" s="29" t="str">
        <f t="shared" si="438"/>
        <v/>
      </c>
      <c r="AF136" s="29" t="str">
        <f t="shared" si="439"/>
        <v/>
      </c>
      <c r="AG136" s="29" t="str">
        <f t="shared" si="440"/>
        <v/>
      </c>
      <c r="AH136" s="29" t="str">
        <f t="shared" si="441"/>
        <v/>
      </c>
      <c r="AI136" s="29" t="str">
        <f t="shared" si="442"/>
        <v/>
      </c>
      <c r="AJ136" s="29" t="str">
        <f t="shared" si="443"/>
        <v/>
      </c>
      <c r="AK136" s="29" t="str">
        <f t="shared" si="444"/>
        <v/>
      </c>
      <c r="AL136" s="29" t="str">
        <f t="shared" si="445"/>
        <v/>
      </c>
      <c r="AM136" s="29" t="str">
        <f t="shared" si="446"/>
        <v/>
      </c>
    </row>
    <row r="137" spans="2:39">
      <c r="B137" s="16">
        <v>16</v>
      </c>
      <c r="C137" s="16">
        <f>IF(B137="","",VLOOKUP(B137,Tabelle2!$A$2:$B$38,2,0))</f>
        <v>3</v>
      </c>
      <c r="D137" s="6"/>
      <c r="E137" s="6"/>
      <c r="F137" s="6"/>
      <c r="G137" s="6"/>
      <c r="H137" s="6"/>
      <c r="I137" s="9"/>
      <c r="J137" s="9"/>
      <c r="K137" s="6"/>
      <c r="L137" s="6"/>
      <c r="M137" s="6"/>
      <c r="N137" s="3">
        <f t="shared" ref="N137:N200" si="768">IF(OR(C137=2,C137=4,C137=6),1,0)</f>
        <v>0</v>
      </c>
      <c r="O137" s="3">
        <f t="shared" ref="O137:O200" si="769">IF(OR(C137=1,C137=3,C137=5),1,0)</f>
        <v>1</v>
      </c>
      <c r="P137" s="3">
        <f t="shared" ref="P137:P200" si="770">IF(OR(C137=2,C137=4,C137=6),1,0)</f>
        <v>0</v>
      </c>
      <c r="Q137" s="3">
        <f t="shared" ref="Q137:Q200" si="771">IF(OR(C137=1,C137=3,C137=5),1,0)</f>
        <v>1</v>
      </c>
      <c r="Y137" s="29" t="str">
        <f t="shared" si="751"/>
        <v/>
      </c>
      <c r="Z137" s="29" t="str">
        <f t="shared" si="433"/>
        <v/>
      </c>
      <c r="AA137" s="29" t="str">
        <f t="shared" si="434"/>
        <v/>
      </c>
      <c r="AB137" s="29" t="str">
        <f t="shared" si="435"/>
        <v/>
      </c>
      <c r="AC137" s="29" t="str">
        <f t="shared" si="436"/>
        <v/>
      </c>
      <c r="AD137" s="29" t="str">
        <f t="shared" si="437"/>
        <v/>
      </c>
      <c r="AE137" s="29" t="str">
        <f t="shared" si="438"/>
        <v/>
      </c>
      <c r="AF137" s="29" t="str">
        <f t="shared" si="439"/>
        <v/>
      </c>
      <c r="AG137" s="29" t="str">
        <f t="shared" si="440"/>
        <v/>
      </c>
      <c r="AH137" s="29" t="str">
        <f t="shared" si="441"/>
        <v/>
      </c>
      <c r="AI137" s="29" t="str">
        <f t="shared" si="442"/>
        <v/>
      </c>
      <c r="AJ137" s="29" t="str">
        <f t="shared" si="443"/>
        <v/>
      </c>
      <c r="AK137" s="29" t="str">
        <f t="shared" si="444"/>
        <v/>
      </c>
      <c r="AL137" s="29" t="str">
        <f t="shared" si="445"/>
        <v/>
      </c>
      <c r="AM137" s="29" t="str">
        <f t="shared" si="446"/>
        <v/>
      </c>
    </row>
    <row r="138" spans="2:39">
      <c r="B138" s="15">
        <v>11</v>
      </c>
      <c r="C138" s="15">
        <f>IF(B138="","",VLOOKUP(B138,Tabelle2!$A$2:$B$38,2,0))</f>
        <v>2</v>
      </c>
      <c r="D138" s="26" t="str">
        <f t="shared" ref="D138:D201" si="772">IF(B138="","",IF(OR(B137=0,B138=0),"No Bet",IF(N139=1,"Bet 1,3,5",IF(O139=1,"Bet 2,4,6",IF(P139=1,"Bet 1,3,5",IF(Q139=1,"Bet 2,4,6"))))))</f>
        <v>Bet 2,4,6</v>
      </c>
      <c r="E138" s="8"/>
      <c r="F138" s="8"/>
      <c r="G138" s="8"/>
      <c r="H138" s="8"/>
      <c r="I138" s="17"/>
      <c r="J138" s="17"/>
      <c r="K138" s="7">
        <f t="shared" ref="K138:K201" si="773">IF(B138="","",IF(N139=1,"1",IF(O139=1,2,IF(P139=1,1,IF(Q139=1,2)))))</f>
        <v>2</v>
      </c>
      <c r="L138" s="7">
        <f t="shared" ref="L138:L201" si="774">IF(B138="","",IF(N139=1,"3",IF(O139=1,4,IF(P139=1,3,IF(Q139=1,4)))))</f>
        <v>4</v>
      </c>
      <c r="M138" s="7">
        <f t="shared" ref="M138:M201" si="775">IF(B138="","",IF(N139=1,"5",IF(O139=1,6,IF(P139=1,5,IF(Q139=1,6)))))</f>
        <v>6</v>
      </c>
      <c r="N138" s="4">
        <f t="shared" si="768"/>
        <v>1</v>
      </c>
      <c r="O138" s="4">
        <f t="shared" si="769"/>
        <v>0</v>
      </c>
      <c r="P138" s="4">
        <f t="shared" ref="P138:P201" si="776">IF(OR(C138=1,C138=3,C138=5),1,0)</f>
        <v>0</v>
      </c>
      <c r="Q138" s="4">
        <f t="shared" ref="Q138:Q201" si="777">IF(OR(C138=2,C138=4,C138=6),1,0)</f>
        <v>1</v>
      </c>
      <c r="Y138" s="29" t="str">
        <f t="shared" si="751"/>
        <v/>
      </c>
      <c r="Z138" s="29" t="str">
        <f t="shared" si="433"/>
        <v/>
      </c>
      <c r="AA138" s="29" t="str">
        <f t="shared" si="434"/>
        <v/>
      </c>
      <c r="AB138" s="29" t="str">
        <f t="shared" si="435"/>
        <v/>
      </c>
      <c r="AC138" s="29" t="str">
        <f t="shared" si="436"/>
        <v/>
      </c>
      <c r="AD138" s="29" t="str">
        <f t="shared" si="437"/>
        <v/>
      </c>
      <c r="AE138" s="29" t="str">
        <f t="shared" si="438"/>
        <v/>
      </c>
      <c r="AF138" s="29" t="str">
        <f t="shared" si="439"/>
        <v/>
      </c>
      <c r="AG138" s="29" t="str">
        <f t="shared" si="440"/>
        <v/>
      </c>
      <c r="AH138" s="29" t="str">
        <f t="shared" si="441"/>
        <v/>
      </c>
      <c r="AI138" s="29" t="str">
        <f t="shared" si="442"/>
        <v/>
      </c>
      <c r="AJ138" s="29" t="str">
        <f t="shared" si="443"/>
        <v/>
      </c>
      <c r="AK138" s="29" t="str">
        <f t="shared" si="444"/>
        <v/>
      </c>
      <c r="AL138" s="29" t="str">
        <f t="shared" si="445"/>
        <v/>
      </c>
      <c r="AM138" s="29" t="str">
        <f t="shared" si="446"/>
        <v/>
      </c>
    </row>
    <row r="139" spans="2:39" ht="15.75" thickBot="1">
      <c r="B139" s="22">
        <v>22</v>
      </c>
      <c r="C139" s="22">
        <f>IF(B139="","",VLOOKUP(B139,Tabelle2!$A$2:$B$38,2,0))</f>
        <v>4</v>
      </c>
      <c r="D139" s="23" t="str">
        <f t="shared" ref="D139" si="778">IF(B139="","",IF(OR(B137=0,B138=0),"NB",IF(COUNTIF(K138:M138,C139)=1,"W","L")))</f>
        <v>W</v>
      </c>
      <c r="E139" s="22">
        <f t="shared" ref="E139" si="779">IF(D139="NB",0,IF(D139="L",-3,IF(D139="W",3,"")))</f>
        <v>3</v>
      </c>
      <c r="F139" s="22">
        <v>1</v>
      </c>
      <c r="G139" s="22">
        <f t="shared" ref="G139" si="780">IF(B139="","",E139*F139)</f>
        <v>3</v>
      </c>
      <c r="H139" s="22">
        <f>IF(B139="","",SUM($G$4:G139))</f>
        <v>-39</v>
      </c>
      <c r="I139" s="20"/>
      <c r="J139" s="20"/>
      <c r="K139" s="21"/>
      <c r="L139" s="21"/>
      <c r="M139" s="21"/>
      <c r="N139" s="5">
        <f t="shared" ref="N139:O139" si="781">IF(N137+N138=2,1,0)</f>
        <v>0</v>
      </c>
      <c r="O139" s="5">
        <f t="shared" si="781"/>
        <v>0</v>
      </c>
      <c r="P139" s="5">
        <f t="shared" ref="P139" si="782">IF(P137+P138=2,1,0)</f>
        <v>0</v>
      </c>
      <c r="Q139" s="5">
        <f t="shared" ref="Q139" si="783">IF(Q137+Q138=2,1,0)</f>
        <v>1</v>
      </c>
      <c r="S139" s="31">
        <f t="shared" ref="S139" si="784">IF(B139="","",IF(D139="NB",S136,IF(D139="L",S136+1,IF(D139="W",0))))</f>
        <v>0</v>
      </c>
      <c r="Y139" s="29" t="str">
        <f t="shared" si="751"/>
        <v/>
      </c>
      <c r="Z139" s="29" t="str">
        <f t="shared" si="433"/>
        <v/>
      </c>
      <c r="AA139" s="29" t="str">
        <f t="shared" si="434"/>
        <v/>
      </c>
      <c r="AB139" s="29" t="str">
        <f t="shared" si="435"/>
        <v/>
      </c>
      <c r="AC139" s="29" t="str">
        <f t="shared" si="436"/>
        <v/>
      </c>
      <c r="AD139" s="29" t="str">
        <f t="shared" si="437"/>
        <v/>
      </c>
      <c r="AE139" s="29" t="str">
        <f t="shared" si="438"/>
        <v/>
      </c>
      <c r="AF139" s="29" t="str">
        <f t="shared" si="439"/>
        <v/>
      </c>
      <c r="AG139" s="29" t="str">
        <f t="shared" si="440"/>
        <v/>
      </c>
      <c r="AH139" s="29" t="str">
        <f t="shared" si="441"/>
        <v/>
      </c>
      <c r="AI139" s="29" t="str">
        <f t="shared" si="442"/>
        <v/>
      </c>
      <c r="AJ139" s="29" t="str">
        <f t="shared" si="443"/>
        <v/>
      </c>
      <c r="AK139" s="29" t="str">
        <f t="shared" si="444"/>
        <v/>
      </c>
      <c r="AL139" s="29" t="str">
        <f t="shared" si="445"/>
        <v/>
      </c>
      <c r="AM139" s="29" t="str">
        <f t="shared" si="446"/>
        <v/>
      </c>
    </row>
    <row r="140" spans="2:39">
      <c r="B140" s="14">
        <v>30</v>
      </c>
      <c r="C140" s="14">
        <f>IF(B140="","",VLOOKUP(B140,Tabelle2!$A$2:$B$38,2,0))</f>
        <v>5</v>
      </c>
      <c r="D140" s="6"/>
      <c r="E140" s="10"/>
      <c r="F140" s="6"/>
      <c r="G140" s="6"/>
      <c r="H140" s="6"/>
      <c r="I140" s="9"/>
      <c r="J140" s="9"/>
      <c r="K140" s="6"/>
      <c r="L140" s="6"/>
      <c r="M140" s="6"/>
      <c r="N140" s="3">
        <f t="shared" si="430"/>
        <v>0</v>
      </c>
      <c r="O140" s="3">
        <f t="shared" ref="O140:O203" si="785">IF(OR(C140=1,C140=3,C140=5),1,0)</f>
        <v>1</v>
      </c>
      <c r="P140" s="3">
        <f t="shared" ref="P140:P203" si="786">IF(OR(C140=2,C140=4,C140=6),1,0)</f>
        <v>0</v>
      </c>
      <c r="Q140" s="3">
        <f t="shared" ref="Q140:Q203" si="787">IF(OR(C140=1,C140=3,C140=5),1,0)</f>
        <v>1</v>
      </c>
      <c r="Y140" s="29" t="str">
        <f t="shared" si="751"/>
        <v/>
      </c>
      <c r="Z140" s="29" t="str">
        <f t="shared" si="433"/>
        <v/>
      </c>
      <c r="AA140" s="29" t="str">
        <f t="shared" si="434"/>
        <v/>
      </c>
      <c r="AB140" s="29" t="str">
        <f t="shared" si="435"/>
        <v/>
      </c>
      <c r="AC140" s="29" t="str">
        <f t="shared" si="436"/>
        <v/>
      </c>
      <c r="AD140" s="29" t="str">
        <f t="shared" si="437"/>
        <v/>
      </c>
      <c r="AE140" s="29" t="str">
        <f t="shared" si="438"/>
        <v/>
      </c>
      <c r="AF140" s="29" t="str">
        <f t="shared" si="439"/>
        <v/>
      </c>
      <c r="AG140" s="29" t="str">
        <f t="shared" si="440"/>
        <v/>
      </c>
      <c r="AH140" s="29" t="str">
        <f t="shared" si="441"/>
        <v/>
      </c>
      <c r="AI140" s="29" t="str">
        <f t="shared" si="442"/>
        <v/>
      </c>
      <c r="AJ140" s="29" t="str">
        <f t="shared" si="443"/>
        <v/>
      </c>
      <c r="AK140" s="29" t="str">
        <f t="shared" si="444"/>
        <v/>
      </c>
      <c r="AL140" s="29" t="str">
        <f t="shared" si="445"/>
        <v/>
      </c>
      <c r="AM140" s="29" t="str">
        <f t="shared" si="446"/>
        <v/>
      </c>
    </row>
    <row r="141" spans="2:39">
      <c r="B141" s="13">
        <v>13</v>
      </c>
      <c r="C141" s="13">
        <f>IF(B141="","",VLOOKUP(B141,Tabelle2!$A$2:$B$38,2,0))</f>
        <v>3</v>
      </c>
      <c r="D141" s="25" t="str">
        <f t="shared" ref="D141:D204" si="788">IF(B141="","",IF(OR(B140=0,B141=0),"No Bet",IF(N142=1,"Bet 1,3,5",IF(O142=1,"Bet 2,4,6",IF(P142=1,"Bet 1,3,5",IF(Q142=1,"Bet 2,4,6"))))))</f>
        <v>Bet 2,4,6</v>
      </c>
      <c r="E141" s="8"/>
      <c r="F141" s="8"/>
      <c r="G141" s="8"/>
      <c r="H141" s="8"/>
      <c r="I141" s="12"/>
      <c r="J141" s="12"/>
      <c r="K141" s="7">
        <f t="shared" ref="K141:K204" si="789">IF(B141="","",IF(N142=1,"1",IF(O142=1,2,IF(P142=1,1,IF(Q142=1,2)))))</f>
        <v>2</v>
      </c>
      <c r="L141" s="7">
        <f t="shared" ref="L141:L204" si="790">IF(B141="","",IF(N142=1,"3",IF(O142=1,4,IF(P142=1,3,IF(Q142=1,4)))))</f>
        <v>4</v>
      </c>
      <c r="M141" s="7">
        <f t="shared" ref="M141:M204" si="791">IF(B141="","",IF(N142=1,"5",IF(O142=1,6,IF(P142=1,5,IF(Q142=1,6)))))</f>
        <v>6</v>
      </c>
      <c r="N141" s="4">
        <f t="shared" si="430"/>
        <v>0</v>
      </c>
      <c r="O141" s="4">
        <f t="shared" si="785"/>
        <v>1</v>
      </c>
      <c r="P141" s="4">
        <f t="shared" ref="P141:P204" si="792">IF(OR(C141=1,C141=3,C141=5),1,0)</f>
        <v>1</v>
      </c>
      <c r="Q141" s="4">
        <f t="shared" ref="Q141:Q204" si="793">IF(OR(C141=2,C141=4,C141=6),1,0)</f>
        <v>0</v>
      </c>
      <c r="Y141" s="29" t="str">
        <f t="shared" si="751"/>
        <v/>
      </c>
      <c r="Z141" s="29" t="str">
        <f t="shared" si="433"/>
        <v/>
      </c>
      <c r="AA141" s="29" t="str">
        <f t="shared" si="434"/>
        <v/>
      </c>
      <c r="AB141" s="29" t="str">
        <f t="shared" si="435"/>
        <v/>
      </c>
      <c r="AC141" s="29" t="str">
        <f t="shared" si="436"/>
        <v/>
      </c>
      <c r="AD141" s="29" t="str">
        <f t="shared" si="437"/>
        <v/>
      </c>
      <c r="AE141" s="29" t="str">
        <f t="shared" si="438"/>
        <v/>
      </c>
      <c r="AF141" s="29" t="str">
        <f t="shared" si="439"/>
        <v/>
      </c>
      <c r="AG141" s="29" t="str">
        <f t="shared" si="440"/>
        <v/>
      </c>
      <c r="AH141" s="29" t="str">
        <f t="shared" si="441"/>
        <v/>
      </c>
      <c r="AI141" s="29" t="str">
        <f t="shared" si="442"/>
        <v/>
      </c>
      <c r="AJ141" s="29" t="str">
        <f t="shared" si="443"/>
        <v/>
      </c>
      <c r="AK141" s="29" t="str">
        <f t="shared" si="444"/>
        <v/>
      </c>
      <c r="AL141" s="29" t="str">
        <f t="shared" si="445"/>
        <v/>
      </c>
      <c r="AM141" s="29" t="str">
        <f t="shared" si="446"/>
        <v/>
      </c>
    </row>
    <row r="142" spans="2:39" ht="15.75" thickBot="1">
      <c r="B142" s="18">
        <v>13</v>
      </c>
      <c r="C142" s="18">
        <f>IF(B142="","",VLOOKUP(B142,Tabelle2!$A$2:$B$38,2,0))</f>
        <v>3</v>
      </c>
      <c r="D142" s="19" t="str">
        <f t="shared" ref="D142" si="794">IF(B142="","",IF(OR(B140=0,B141=0),"NB",IF(COUNTIF(K141:M141,C142)=1,"W","L")))</f>
        <v>L</v>
      </c>
      <c r="E142" s="18">
        <f t="shared" ref="E142" si="795">IF(D142="NB","0",IF(D142="L",-3,IF(D142="W",3,"")))</f>
        <v>-3</v>
      </c>
      <c r="F142" s="18">
        <v>1</v>
      </c>
      <c r="G142" s="18">
        <f t="shared" ref="G142" si="796">IF(B142="","",E142*F142)</f>
        <v>-3</v>
      </c>
      <c r="H142" s="18">
        <f>IF(B142="","",SUM($G$4:G142))</f>
        <v>-42</v>
      </c>
      <c r="I142" s="20"/>
      <c r="J142" s="20"/>
      <c r="K142" s="21"/>
      <c r="L142" s="21"/>
      <c r="M142" s="24"/>
      <c r="N142" s="5">
        <f t="shared" si="500"/>
        <v>0</v>
      </c>
      <c r="O142" s="5">
        <f t="shared" ref="O142" si="797">IF(O140+O141=2,1,0)</f>
        <v>1</v>
      </c>
      <c r="P142" s="5">
        <f t="shared" ref="P142" si="798">IF(P140+P141=2,1,0)</f>
        <v>0</v>
      </c>
      <c r="Q142" s="5">
        <f t="shared" ref="Q142" si="799">IF(Q140+Q141=2,1,0)</f>
        <v>0</v>
      </c>
      <c r="S142" s="31">
        <f t="shared" ref="S142" si="800">IF(B142="","",IF(D142="NB",S139,IF(D142="L",S139+1,IF(D142="W",0))))</f>
        <v>1</v>
      </c>
      <c r="Y142" s="29" t="str">
        <f t="shared" si="751"/>
        <v/>
      </c>
      <c r="Z142" s="29" t="str">
        <f t="shared" ref="Z142:Z205" si="801">IF(AND(S142=0,S139=2),1,"")</f>
        <v/>
      </c>
      <c r="AA142" s="29" t="str">
        <f t="shared" ref="AA142:AA205" si="802">IF(AND(S142=0,S139=3),1,"")</f>
        <v/>
      </c>
      <c r="AB142" s="29" t="str">
        <f t="shared" ref="AB142:AB205" si="803">IF(AND(S142=0,S139=4),1,"")</f>
        <v/>
      </c>
      <c r="AC142" s="29" t="str">
        <f t="shared" ref="AC142:AC205" si="804">IF(AND(S142=0,S139=5),1,"")</f>
        <v/>
      </c>
      <c r="AD142" s="29" t="str">
        <f t="shared" ref="AD142:AD205" si="805">IF(AND(S142=0,S139=6),1,"")</f>
        <v/>
      </c>
      <c r="AE142" s="29" t="str">
        <f t="shared" ref="AE142:AE205" si="806">IF(AND(S142=0,S139=7),1,"")</f>
        <v/>
      </c>
      <c r="AF142" s="29" t="str">
        <f t="shared" ref="AF142:AF205" si="807">IF(AND(S142=0,S139=8),1,"")</f>
        <v/>
      </c>
      <c r="AG142" s="29" t="str">
        <f t="shared" ref="AG142:AG205" si="808">IF(AND(S142=0,S139=9),1,"")</f>
        <v/>
      </c>
      <c r="AH142" s="29" t="str">
        <f t="shared" ref="AH142:AH205" si="809">IF(AND(S142=0,S139=10),1,"")</f>
        <v/>
      </c>
      <c r="AI142" s="29" t="str">
        <f t="shared" ref="AI142:AI205" si="810">IF(AND(S142=0,S139=11),1,"")</f>
        <v/>
      </c>
      <c r="AJ142" s="29" t="str">
        <f t="shared" ref="AJ142:AJ205" si="811">IF(AND(S142=0,S139=12),1,"")</f>
        <v/>
      </c>
      <c r="AK142" s="29" t="str">
        <f t="shared" ref="AK142:AK205" si="812">IF(AND(S142=0,S139=13),1,"")</f>
        <v/>
      </c>
      <c r="AL142" s="29" t="str">
        <f t="shared" ref="AL142:AL205" si="813">IF(AND(S142=0,S139=14),1,"")</f>
        <v/>
      </c>
      <c r="AM142" s="29" t="str">
        <f t="shared" ref="AM142:AM205" si="814">IF(AND(S142=0,S139&gt;14),1,"")</f>
        <v/>
      </c>
    </row>
    <row r="143" spans="2:39">
      <c r="B143" s="16">
        <v>8</v>
      </c>
      <c r="C143" s="16">
        <f>IF(B143="","",VLOOKUP(B143,Tabelle2!$A$2:$B$38,2,0))</f>
        <v>2</v>
      </c>
      <c r="D143" s="6"/>
      <c r="E143" s="6"/>
      <c r="F143" s="6"/>
      <c r="G143" s="6"/>
      <c r="H143" s="6"/>
      <c r="I143" s="9"/>
      <c r="J143" s="9"/>
      <c r="K143" s="6"/>
      <c r="L143" s="6"/>
      <c r="M143" s="6"/>
      <c r="N143" s="3">
        <f t="shared" si="461"/>
        <v>1</v>
      </c>
      <c r="O143" s="3">
        <f t="shared" ref="O143:O206" si="815">IF(OR(C143=1,C143=3,C143=5),1,0)</f>
        <v>0</v>
      </c>
      <c r="P143" s="3">
        <f t="shared" ref="P143:P206" si="816">IF(OR(C143=2,C143=4,C143=6),1,0)</f>
        <v>1</v>
      </c>
      <c r="Q143" s="3">
        <f t="shared" ref="Q143:Q206" si="817">IF(OR(C143=1,C143=3,C143=5),1,0)</f>
        <v>0</v>
      </c>
      <c r="Y143" s="29" t="str">
        <f t="shared" si="751"/>
        <v/>
      </c>
      <c r="Z143" s="29" t="str">
        <f t="shared" si="801"/>
        <v/>
      </c>
      <c r="AA143" s="29" t="str">
        <f t="shared" si="802"/>
        <v/>
      </c>
      <c r="AB143" s="29" t="str">
        <f t="shared" si="803"/>
        <v/>
      </c>
      <c r="AC143" s="29" t="str">
        <f t="shared" si="804"/>
        <v/>
      </c>
      <c r="AD143" s="29" t="str">
        <f t="shared" si="805"/>
        <v/>
      </c>
      <c r="AE143" s="29" t="str">
        <f t="shared" si="806"/>
        <v/>
      </c>
      <c r="AF143" s="29" t="str">
        <f t="shared" si="807"/>
        <v/>
      </c>
      <c r="AG143" s="29" t="str">
        <f t="shared" si="808"/>
        <v/>
      </c>
      <c r="AH143" s="29" t="str">
        <f t="shared" si="809"/>
        <v/>
      </c>
      <c r="AI143" s="29" t="str">
        <f t="shared" si="810"/>
        <v/>
      </c>
      <c r="AJ143" s="29" t="str">
        <f t="shared" si="811"/>
        <v/>
      </c>
      <c r="AK143" s="29" t="str">
        <f t="shared" si="812"/>
        <v/>
      </c>
      <c r="AL143" s="29" t="str">
        <f t="shared" si="813"/>
        <v/>
      </c>
      <c r="AM143" s="29" t="str">
        <f t="shared" si="814"/>
        <v/>
      </c>
    </row>
    <row r="144" spans="2:39">
      <c r="B144" s="15">
        <v>8</v>
      </c>
      <c r="C144" s="15">
        <f>IF(B144="","",VLOOKUP(B144,Tabelle2!$A$2:$B$38,2,0))</f>
        <v>2</v>
      </c>
      <c r="D144" s="26" t="str">
        <f t="shared" ref="D144:D207" si="818">IF(B144="","",IF(OR(B143=0,B144=0),"No Bet",IF(N145=1,"Bet 1,3,5",IF(O145=1,"Bet 2,4,6",IF(P145=1,"Bet 1,3,5",IF(Q145=1,"Bet 2,4,6"))))))</f>
        <v>Bet 1,3,5</v>
      </c>
      <c r="E144" s="8"/>
      <c r="F144" s="8"/>
      <c r="G144" s="8"/>
      <c r="H144" s="8"/>
      <c r="I144" s="17"/>
      <c r="J144" s="17"/>
      <c r="K144" s="7" t="str">
        <f t="shared" ref="K144:K207" si="819">IF(B144="","",IF(N145=1,"1",IF(O145=1,2,IF(P145=1,1,IF(Q145=1,2)))))</f>
        <v>1</v>
      </c>
      <c r="L144" s="7" t="str">
        <f t="shared" ref="L144:L207" si="820">IF(B144="","",IF(N145=1,"3",IF(O145=1,4,IF(P145=1,3,IF(Q145=1,4)))))</f>
        <v>3</v>
      </c>
      <c r="M144" s="7" t="str">
        <f t="shared" ref="M144:M207" si="821">IF(B144="","",IF(N145=1,"5",IF(O145=1,6,IF(P145=1,5,IF(Q145=1,6)))))</f>
        <v>5</v>
      </c>
      <c r="N144" s="4">
        <f t="shared" si="461"/>
        <v>1</v>
      </c>
      <c r="O144" s="4">
        <f t="shared" si="815"/>
        <v>0</v>
      </c>
      <c r="P144" s="4">
        <f t="shared" ref="P144:P207" si="822">IF(OR(C144=1,C144=3,C144=5),1,0)</f>
        <v>0</v>
      </c>
      <c r="Q144" s="4">
        <f t="shared" ref="Q144:Q207" si="823">IF(OR(C144=2,C144=4,C144=6),1,0)</f>
        <v>1</v>
      </c>
      <c r="Y144" s="29" t="str">
        <f t="shared" si="751"/>
        <v/>
      </c>
      <c r="Z144" s="29" t="str">
        <f t="shared" si="801"/>
        <v/>
      </c>
      <c r="AA144" s="29" t="str">
        <f t="shared" si="802"/>
        <v/>
      </c>
      <c r="AB144" s="29" t="str">
        <f t="shared" si="803"/>
        <v/>
      </c>
      <c r="AC144" s="29" t="str">
        <f t="shared" si="804"/>
        <v/>
      </c>
      <c r="AD144" s="29" t="str">
        <f t="shared" si="805"/>
        <v/>
      </c>
      <c r="AE144" s="29" t="str">
        <f t="shared" si="806"/>
        <v/>
      </c>
      <c r="AF144" s="29" t="str">
        <f t="shared" si="807"/>
        <v/>
      </c>
      <c r="AG144" s="29" t="str">
        <f t="shared" si="808"/>
        <v/>
      </c>
      <c r="AH144" s="29" t="str">
        <f t="shared" si="809"/>
        <v/>
      </c>
      <c r="AI144" s="29" t="str">
        <f t="shared" si="810"/>
        <v/>
      </c>
      <c r="AJ144" s="29" t="str">
        <f t="shared" si="811"/>
        <v/>
      </c>
      <c r="AK144" s="29" t="str">
        <f t="shared" si="812"/>
        <v/>
      </c>
      <c r="AL144" s="29" t="str">
        <f t="shared" si="813"/>
        <v/>
      </c>
      <c r="AM144" s="29" t="str">
        <f t="shared" si="814"/>
        <v/>
      </c>
    </row>
    <row r="145" spans="2:39" ht="15.75" thickBot="1">
      <c r="B145" s="22">
        <v>33</v>
      </c>
      <c r="C145" s="22">
        <f>IF(B145="","",VLOOKUP(B145,Tabelle2!$A$2:$B$38,2,0))</f>
        <v>6</v>
      </c>
      <c r="D145" s="23" t="str">
        <f t="shared" ref="D145" si="824">IF(B145="","",IF(OR(B143=0,B144=0),"NB",IF(COUNTIF(K144:M144,C145)=1,"W","L")))</f>
        <v>L</v>
      </c>
      <c r="E145" s="22">
        <f t="shared" ref="E145" si="825">IF(D145="NB",0,IF(D145="L",-3,IF(D145="W",3,"")))</f>
        <v>-3</v>
      </c>
      <c r="F145" s="22">
        <v>1</v>
      </c>
      <c r="G145" s="22">
        <f t="shared" ref="G145" si="826">IF(B145="","",E145*F145)</f>
        <v>-3</v>
      </c>
      <c r="H145" s="22">
        <f>IF(B145="","",SUM($G$4:G145))</f>
        <v>-45</v>
      </c>
      <c r="I145" s="20"/>
      <c r="J145" s="20"/>
      <c r="K145" s="21"/>
      <c r="L145" s="21"/>
      <c r="M145" s="21"/>
      <c r="N145" s="5">
        <f t="shared" si="517"/>
        <v>1</v>
      </c>
      <c r="O145" s="5">
        <f t="shared" ref="O145" si="827">IF(O143+O144=2,1,0)</f>
        <v>0</v>
      </c>
      <c r="P145" s="5">
        <f t="shared" ref="P145" si="828">IF(P143+P144=2,1,0)</f>
        <v>0</v>
      </c>
      <c r="Q145" s="5">
        <f t="shared" ref="Q145" si="829">IF(Q143+Q144=2,1,0)</f>
        <v>0</v>
      </c>
      <c r="S145" s="31">
        <f t="shared" ref="S145" si="830">IF(B145="","",IF(D145="NB",S142,IF(D145="L",S142+1,IF(D145="W",0))))</f>
        <v>2</v>
      </c>
      <c r="Y145" s="29" t="str">
        <f t="shared" si="751"/>
        <v/>
      </c>
      <c r="Z145" s="29" t="str">
        <f t="shared" si="801"/>
        <v/>
      </c>
      <c r="AA145" s="29" t="str">
        <f t="shared" si="802"/>
        <v/>
      </c>
      <c r="AB145" s="29" t="str">
        <f t="shared" si="803"/>
        <v/>
      </c>
      <c r="AC145" s="29" t="str">
        <f t="shared" si="804"/>
        <v/>
      </c>
      <c r="AD145" s="29" t="str">
        <f t="shared" si="805"/>
        <v/>
      </c>
      <c r="AE145" s="29" t="str">
        <f t="shared" si="806"/>
        <v/>
      </c>
      <c r="AF145" s="29" t="str">
        <f t="shared" si="807"/>
        <v/>
      </c>
      <c r="AG145" s="29" t="str">
        <f t="shared" si="808"/>
        <v/>
      </c>
      <c r="AH145" s="29" t="str">
        <f t="shared" si="809"/>
        <v/>
      </c>
      <c r="AI145" s="29" t="str">
        <f t="shared" si="810"/>
        <v/>
      </c>
      <c r="AJ145" s="29" t="str">
        <f t="shared" si="811"/>
        <v/>
      </c>
      <c r="AK145" s="29" t="str">
        <f t="shared" si="812"/>
        <v/>
      </c>
      <c r="AL145" s="29" t="str">
        <f t="shared" si="813"/>
        <v/>
      </c>
      <c r="AM145" s="29" t="str">
        <f t="shared" si="814"/>
        <v/>
      </c>
    </row>
    <row r="146" spans="2:39">
      <c r="B146" s="14">
        <v>13</v>
      </c>
      <c r="C146" s="14">
        <f>IF(B146="","",VLOOKUP(B146,Tabelle2!$A$2:$B$38,2,0))</f>
        <v>3</v>
      </c>
      <c r="D146" s="6"/>
      <c r="E146" s="10"/>
      <c r="F146" s="6"/>
      <c r="G146" s="6"/>
      <c r="H146" s="6"/>
      <c r="I146" s="9"/>
      <c r="J146" s="9"/>
      <c r="K146" s="6"/>
      <c r="L146" s="6"/>
      <c r="M146" s="6"/>
      <c r="N146" s="3">
        <f t="shared" ref="N146:N209" si="831">IF(OR(C146=2,C146=4,C146=6),1,0)</f>
        <v>0</v>
      </c>
      <c r="O146" s="3">
        <f t="shared" ref="O146:O209" si="832">IF(OR(C146=1,C146=3,C146=5),1,0)</f>
        <v>1</v>
      </c>
      <c r="P146" s="3">
        <f t="shared" ref="P146:P209" si="833">IF(OR(C146=2,C146=4,C146=6),1,0)</f>
        <v>0</v>
      </c>
      <c r="Q146" s="3">
        <f t="shared" ref="Q146:Q209" si="834">IF(OR(C146=1,C146=3,C146=5),1,0)</f>
        <v>1</v>
      </c>
      <c r="Y146" s="29" t="str">
        <f t="shared" si="751"/>
        <v/>
      </c>
      <c r="Z146" s="29" t="str">
        <f t="shared" si="801"/>
        <v/>
      </c>
      <c r="AA146" s="29" t="str">
        <f t="shared" si="802"/>
        <v/>
      </c>
      <c r="AB146" s="29" t="str">
        <f t="shared" si="803"/>
        <v/>
      </c>
      <c r="AC146" s="29" t="str">
        <f t="shared" si="804"/>
        <v/>
      </c>
      <c r="AD146" s="29" t="str">
        <f t="shared" si="805"/>
        <v/>
      </c>
      <c r="AE146" s="29" t="str">
        <f t="shared" si="806"/>
        <v/>
      </c>
      <c r="AF146" s="29" t="str">
        <f t="shared" si="807"/>
        <v/>
      </c>
      <c r="AG146" s="29" t="str">
        <f t="shared" si="808"/>
        <v/>
      </c>
      <c r="AH146" s="29" t="str">
        <f t="shared" si="809"/>
        <v/>
      </c>
      <c r="AI146" s="29" t="str">
        <f t="shared" si="810"/>
        <v/>
      </c>
      <c r="AJ146" s="29" t="str">
        <f t="shared" si="811"/>
        <v/>
      </c>
      <c r="AK146" s="29" t="str">
        <f t="shared" si="812"/>
        <v/>
      </c>
      <c r="AL146" s="29" t="str">
        <f t="shared" si="813"/>
        <v/>
      </c>
      <c r="AM146" s="29" t="str">
        <f t="shared" si="814"/>
        <v/>
      </c>
    </row>
    <row r="147" spans="2:39">
      <c r="B147" s="13">
        <v>13</v>
      </c>
      <c r="C147" s="13">
        <f>IF(B147="","",VLOOKUP(B147,Tabelle2!$A$2:$B$38,2,0))</f>
        <v>3</v>
      </c>
      <c r="D147" s="25" t="str">
        <f t="shared" ref="D147:D210" si="835">IF(B147="","",IF(OR(B146=0,B147=0),"No Bet",IF(N148=1,"Bet 1,3,5",IF(O148=1,"Bet 2,4,6",IF(P148=1,"Bet 1,3,5",IF(Q148=1,"Bet 2,4,6"))))))</f>
        <v>Bet 2,4,6</v>
      </c>
      <c r="E147" s="8"/>
      <c r="F147" s="8"/>
      <c r="G147" s="8"/>
      <c r="H147" s="8"/>
      <c r="I147" s="12"/>
      <c r="J147" s="12"/>
      <c r="K147" s="7">
        <f t="shared" ref="K147:K210" si="836">IF(B147="","",IF(N148=1,"1",IF(O148=1,2,IF(P148=1,1,IF(Q148=1,2)))))</f>
        <v>2</v>
      </c>
      <c r="L147" s="7">
        <f t="shared" ref="L147:L210" si="837">IF(B147="","",IF(N148=1,"3",IF(O148=1,4,IF(P148=1,3,IF(Q148=1,4)))))</f>
        <v>4</v>
      </c>
      <c r="M147" s="7">
        <f t="shared" ref="M147:M210" si="838">IF(B147="","",IF(N148=1,"5",IF(O148=1,6,IF(P148=1,5,IF(Q148=1,6)))))</f>
        <v>6</v>
      </c>
      <c r="N147" s="4">
        <f t="shared" si="831"/>
        <v>0</v>
      </c>
      <c r="O147" s="4">
        <f t="shared" si="832"/>
        <v>1</v>
      </c>
      <c r="P147" s="4">
        <f t="shared" ref="P147:P210" si="839">IF(OR(C147=1,C147=3,C147=5),1,0)</f>
        <v>1</v>
      </c>
      <c r="Q147" s="4">
        <f t="shared" ref="Q147:Q210" si="840">IF(OR(C147=2,C147=4,C147=6),1,0)</f>
        <v>0</v>
      </c>
      <c r="Y147" s="29" t="str">
        <f t="shared" si="751"/>
        <v/>
      </c>
      <c r="Z147" s="29" t="str">
        <f t="shared" si="801"/>
        <v/>
      </c>
      <c r="AA147" s="29" t="str">
        <f t="shared" si="802"/>
        <v/>
      </c>
      <c r="AB147" s="29" t="str">
        <f t="shared" si="803"/>
        <v/>
      </c>
      <c r="AC147" s="29" t="str">
        <f t="shared" si="804"/>
        <v/>
      </c>
      <c r="AD147" s="29" t="str">
        <f t="shared" si="805"/>
        <v/>
      </c>
      <c r="AE147" s="29" t="str">
        <f t="shared" si="806"/>
        <v/>
      </c>
      <c r="AF147" s="29" t="str">
        <f t="shared" si="807"/>
        <v/>
      </c>
      <c r="AG147" s="29" t="str">
        <f t="shared" si="808"/>
        <v/>
      </c>
      <c r="AH147" s="29" t="str">
        <f t="shared" si="809"/>
        <v/>
      </c>
      <c r="AI147" s="29" t="str">
        <f t="shared" si="810"/>
        <v/>
      </c>
      <c r="AJ147" s="29" t="str">
        <f t="shared" si="811"/>
        <v/>
      </c>
      <c r="AK147" s="29" t="str">
        <f t="shared" si="812"/>
        <v/>
      </c>
      <c r="AL147" s="29" t="str">
        <f t="shared" si="813"/>
        <v/>
      </c>
      <c r="AM147" s="29" t="str">
        <f t="shared" si="814"/>
        <v/>
      </c>
    </row>
    <row r="148" spans="2:39" ht="15.75" thickBot="1">
      <c r="B148" s="18">
        <v>23</v>
      </c>
      <c r="C148" s="18">
        <f>IF(B148="","",VLOOKUP(B148,Tabelle2!$A$2:$B$38,2,0))</f>
        <v>4</v>
      </c>
      <c r="D148" s="19" t="str">
        <f t="shared" ref="D148" si="841">IF(B148="","",IF(OR(B146=0,B147=0),"NB",IF(COUNTIF(K147:M147,C148)=1,"W","L")))</f>
        <v>W</v>
      </c>
      <c r="E148" s="18">
        <f t="shared" ref="E148" si="842">IF(D148="NB","0",IF(D148="L",-3,IF(D148="W",3,"")))</f>
        <v>3</v>
      </c>
      <c r="F148" s="18">
        <v>1</v>
      </c>
      <c r="G148" s="18">
        <f t="shared" ref="G148" si="843">IF(B148="","",E148*F148)</f>
        <v>3</v>
      </c>
      <c r="H148" s="18">
        <f>IF(B148="","",SUM($G$4:G148))</f>
        <v>-42</v>
      </c>
      <c r="I148" s="20"/>
      <c r="J148" s="20"/>
      <c r="K148" s="21"/>
      <c r="L148" s="21"/>
      <c r="M148" s="24"/>
      <c r="N148" s="5">
        <f t="shared" ref="N148:O148" si="844">IF(N146+N147=2,1,0)</f>
        <v>0</v>
      </c>
      <c r="O148" s="5">
        <f t="shared" si="844"/>
        <v>1</v>
      </c>
      <c r="P148" s="5">
        <f t="shared" ref="P148" si="845">IF(P146+P147=2,1,0)</f>
        <v>0</v>
      </c>
      <c r="Q148" s="5">
        <f t="shared" ref="Q148" si="846">IF(Q146+Q147=2,1,0)</f>
        <v>0</v>
      </c>
      <c r="S148" s="31">
        <f t="shared" ref="S148" si="847">IF(B148="","",IF(D148="NB",S145,IF(D148="L",S145+1,IF(D148="W",0))))</f>
        <v>0</v>
      </c>
      <c r="Y148" s="29" t="str">
        <f t="shared" si="751"/>
        <v/>
      </c>
      <c r="Z148" s="29">
        <f t="shared" si="801"/>
        <v>1</v>
      </c>
      <c r="AA148" s="29" t="str">
        <f t="shared" si="802"/>
        <v/>
      </c>
      <c r="AB148" s="29" t="str">
        <f t="shared" si="803"/>
        <v/>
      </c>
      <c r="AC148" s="29" t="str">
        <f t="shared" si="804"/>
        <v/>
      </c>
      <c r="AD148" s="29" t="str">
        <f t="shared" si="805"/>
        <v/>
      </c>
      <c r="AE148" s="29" t="str">
        <f t="shared" si="806"/>
        <v/>
      </c>
      <c r="AF148" s="29" t="str">
        <f t="shared" si="807"/>
        <v/>
      </c>
      <c r="AG148" s="29" t="str">
        <f t="shared" si="808"/>
        <v/>
      </c>
      <c r="AH148" s="29" t="str">
        <f t="shared" si="809"/>
        <v/>
      </c>
      <c r="AI148" s="29" t="str">
        <f t="shared" si="810"/>
        <v/>
      </c>
      <c r="AJ148" s="29" t="str">
        <f t="shared" si="811"/>
        <v/>
      </c>
      <c r="AK148" s="29" t="str">
        <f t="shared" si="812"/>
        <v/>
      </c>
      <c r="AL148" s="29" t="str">
        <f t="shared" si="813"/>
        <v/>
      </c>
      <c r="AM148" s="29" t="str">
        <f t="shared" si="814"/>
        <v/>
      </c>
    </row>
    <row r="149" spans="2:39">
      <c r="B149" s="16">
        <v>23</v>
      </c>
      <c r="C149" s="16">
        <f>IF(B149="","",VLOOKUP(B149,Tabelle2!$A$2:$B$38,2,0))</f>
        <v>4</v>
      </c>
      <c r="D149" s="6"/>
      <c r="E149" s="6"/>
      <c r="F149" s="6"/>
      <c r="G149" s="6"/>
      <c r="H149" s="6"/>
      <c r="I149" s="9"/>
      <c r="J149" s="9"/>
      <c r="K149" s="6"/>
      <c r="L149" s="6"/>
      <c r="M149" s="6"/>
      <c r="N149" s="3">
        <f t="shared" ref="N149:N212" si="848">IF(OR(C149=2,C149=4,C149=6),1,0)</f>
        <v>1</v>
      </c>
      <c r="O149" s="3">
        <f t="shared" ref="O149:O212" si="849">IF(OR(C149=1,C149=3,C149=5),1,0)</f>
        <v>0</v>
      </c>
      <c r="P149" s="3">
        <f t="shared" ref="P149:P212" si="850">IF(OR(C149=2,C149=4,C149=6),1,0)</f>
        <v>1</v>
      </c>
      <c r="Q149" s="3">
        <f t="shared" ref="Q149:Q212" si="851">IF(OR(C149=1,C149=3,C149=5),1,0)</f>
        <v>0</v>
      </c>
      <c r="Y149" s="29" t="str">
        <f t="shared" si="751"/>
        <v/>
      </c>
      <c r="Z149" s="29" t="str">
        <f t="shared" si="801"/>
        <v/>
      </c>
      <c r="AA149" s="29" t="str">
        <f t="shared" si="802"/>
        <v/>
      </c>
      <c r="AB149" s="29" t="str">
        <f t="shared" si="803"/>
        <v/>
      </c>
      <c r="AC149" s="29" t="str">
        <f t="shared" si="804"/>
        <v/>
      </c>
      <c r="AD149" s="29" t="str">
        <f t="shared" si="805"/>
        <v/>
      </c>
      <c r="AE149" s="29" t="str">
        <f t="shared" si="806"/>
        <v/>
      </c>
      <c r="AF149" s="29" t="str">
        <f t="shared" si="807"/>
        <v/>
      </c>
      <c r="AG149" s="29" t="str">
        <f t="shared" si="808"/>
        <v/>
      </c>
      <c r="AH149" s="29" t="str">
        <f t="shared" si="809"/>
        <v/>
      </c>
      <c r="AI149" s="29" t="str">
        <f t="shared" si="810"/>
        <v/>
      </c>
      <c r="AJ149" s="29" t="str">
        <f t="shared" si="811"/>
        <v/>
      </c>
      <c r="AK149" s="29" t="str">
        <f t="shared" si="812"/>
        <v/>
      </c>
      <c r="AL149" s="29" t="str">
        <f t="shared" si="813"/>
        <v/>
      </c>
      <c r="AM149" s="29" t="str">
        <f t="shared" si="814"/>
        <v/>
      </c>
    </row>
    <row r="150" spans="2:39">
      <c r="B150" s="15">
        <v>14</v>
      </c>
      <c r="C150" s="15">
        <f>IF(B150="","",VLOOKUP(B150,Tabelle2!$A$2:$B$38,2,0))</f>
        <v>3</v>
      </c>
      <c r="D150" s="26" t="str">
        <f t="shared" ref="D150:D213" si="852">IF(B150="","",IF(OR(B149=0,B150=0),"No Bet",IF(N151=1,"Bet 1,3,5",IF(O151=1,"Bet 2,4,6",IF(P151=1,"Bet 1,3,5",IF(Q151=1,"Bet 2,4,6"))))))</f>
        <v>Bet 1,3,5</v>
      </c>
      <c r="E150" s="8"/>
      <c r="F150" s="8"/>
      <c r="G150" s="8"/>
      <c r="H150" s="8"/>
      <c r="I150" s="17"/>
      <c r="J150" s="17"/>
      <c r="K150" s="7">
        <f t="shared" ref="K150:K213" si="853">IF(B150="","",IF(N151=1,"1",IF(O151=1,2,IF(P151=1,1,IF(Q151=1,2)))))</f>
        <v>1</v>
      </c>
      <c r="L150" s="7">
        <f t="shared" ref="L150:L213" si="854">IF(B150="","",IF(N151=1,"3",IF(O151=1,4,IF(P151=1,3,IF(Q151=1,4)))))</f>
        <v>3</v>
      </c>
      <c r="M150" s="7">
        <f t="shared" ref="M150:M213" si="855">IF(B150="","",IF(N151=1,"5",IF(O151=1,6,IF(P151=1,5,IF(Q151=1,6)))))</f>
        <v>5</v>
      </c>
      <c r="N150" s="4">
        <f t="shared" si="848"/>
        <v>0</v>
      </c>
      <c r="O150" s="4">
        <f t="shared" si="849"/>
        <v>1</v>
      </c>
      <c r="P150" s="4">
        <f t="shared" ref="P150:P213" si="856">IF(OR(C150=1,C150=3,C150=5),1,0)</f>
        <v>1</v>
      </c>
      <c r="Q150" s="4">
        <f t="shared" ref="Q150:Q213" si="857">IF(OR(C150=2,C150=4,C150=6),1,0)</f>
        <v>0</v>
      </c>
      <c r="Y150" s="29" t="str">
        <f t="shared" si="751"/>
        <v/>
      </c>
      <c r="Z150" s="29" t="str">
        <f t="shared" si="801"/>
        <v/>
      </c>
      <c r="AA150" s="29" t="str">
        <f t="shared" si="802"/>
        <v/>
      </c>
      <c r="AB150" s="29" t="str">
        <f t="shared" si="803"/>
        <v/>
      </c>
      <c r="AC150" s="29" t="str">
        <f t="shared" si="804"/>
        <v/>
      </c>
      <c r="AD150" s="29" t="str">
        <f t="shared" si="805"/>
        <v/>
      </c>
      <c r="AE150" s="29" t="str">
        <f t="shared" si="806"/>
        <v/>
      </c>
      <c r="AF150" s="29" t="str">
        <f t="shared" si="807"/>
        <v/>
      </c>
      <c r="AG150" s="29" t="str">
        <f t="shared" si="808"/>
        <v/>
      </c>
      <c r="AH150" s="29" t="str">
        <f t="shared" si="809"/>
        <v/>
      </c>
      <c r="AI150" s="29" t="str">
        <f t="shared" si="810"/>
        <v/>
      </c>
      <c r="AJ150" s="29" t="str">
        <f t="shared" si="811"/>
        <v/>
      </c>
      <c r="AK150" s="29" t="str">
        <f t="shared" si="812"/>
        <v/>
      </c>
      <c r="AL150" s="29" t="str">
        <f t="shared" si="813"/>
        <v/>
      </c>
      <c r="AM150" s="29" t="str">
        <f t="shared" si="814"/>
        <v/>
      </c>
    </row>
    <row r="151" spans="2:39" ht="15.75" thickBot="1">
      <c r="B151" s="22">
        <v>14</v>
      </c>
      <c r="C151" s="22">
        <f>IF(B151="","",VLOOKUP(B151,Tabelle2!$A$2:$B$38,2,0))</f>
        <v>3</v>
      </c>
      <c r="D151" s="23" t="str">
        <f t="shared" ref="D151" si="858">IF(B151="","",IF(OR(B149=0,B150=0),"NB",IF(COUNTIF(K150:M150,C151)=1,"W","L")))</f>
        <v>W</v>
      </c>
      <c r="E151" s="22">
        <f t="shared" ref="E151" si="859">IF(D151="NB",0,IF(D151="L",-3,IF(D151="W",3,"")))</f>
        <v>3</v>
      </c>
      <c r="F151" s="22">
        <v>1</v>
      </c>
      <c r="G151" s="22">
        <f t="shared" ref="G151" si="860">IF(B151="","",E151*F151)</f>
        <v>3</v>
      </c>
      <c r="H151" s="22">
        <f>IF(B151="","",SUM($G$4:G151))</f>
        <v>-39</v>
      </c>
      <c r="I151" s="20"/>
      <c r="J151" s="20"/>
      <c r="K151" s="21"/>
      <c r="L151" s="21"/>
      <c r="M151" s="21"/>
      <c r="N151" s="5">
        <f t="shared" si="500"/>
        <v>0</v>
      </c>
      <c r="O151" s="5">
        <f t="shared" ref="O151" si="861">IF(O149+O150=2,1,0)</f>
        <v>0</v>
      </c>
      <c r="P151" s="5">
        <f t="shared" ref="P151" si="862">IF(P149+P150=2,1,0)</f>
        <v>1</v>
      </c>
      <c r="Q151" s="5">
        <f t="shared" ref="Q151" si="863">IF(Q149+Q150=2,1,0)</f>
        <v>0</v>
      </c>
      <c r="S151" s="31">
        <f t="shared" ref="S151" si="864">IF(B151="","",IF(D151="NB",S148,IF(D151="L",S148+1,IF(D151="W",0))))</f>
        <v>0</v>
      </c>
      <c r="Y151" s="29" t="str">
        <f t="shared" si="751"/>
        <v/>
      </c>
      <c r="Z151" s="29" t="str">
        <f t="shared" si="801"/>
        <v/>
      </c>
      <c r="AA151" s="29" t="str">
        <f t="shared" si="802"/>
        <v/>
      </c>
      <c r="AB151" s="29" t="str">
        <f t="shared" si="803"/>
        <v/>
      </c>
      <c r="AC151" s="29" t="str">
        <f t="shared" si="804"/>
        <v/>
      </c>
      <c r="AD151" s="29" t="str">
        <f t="shared" si="805"/>
        <v/>
      </c>
      <c r="AE151" s="29" t="str">
        <f t="shared" si="806"/>
        <v/>
      </c>
      <c r="AF151" s="29" t="str">
        <f t="shared" si="807"/>
        <v/>
      </c>
      <c r="AG151" s="29" t="str">
        <f t="shared" si="808"/>
        <v/>
      </c>
      <c r="AH151" s="29" t="str">
        <f t="shared" si="809"/>
        <v/>
      </c>
      <c r="AI151" s="29" t="str">
        <f t="shared" si="810"/>
        <v/>
      </c>
      <c r="AJ151" s="29" t="str">
        <f t="shared" si="811"/>
        <v/>
      </c>
      <c r="AK151" s="29" t="str">
        <f t="shared" si="812"/>
        <v/>
      </c>
      <c r="AL151" s="29" t="str">
        <f t="shared" si="813"/>
        <v/>
      </c>
      <c r="AM151" s="29" t="str">
        <f t="shared" si="814"/>
        <v/>
      </c>
    </row>
    <row r="152" spans="2:39">
      <c r="B152" s="14">
        <v>4</v>
      </c>
      <c r="C152" s="14">
        <f>IF(B152="","",VLOOKUP(B152,Tabelle2!$A$2:$B$38,2,0))</f>
        <v>1</v>
      </c>
      <c r="D152" s="6"/>
      <c r="E152" s="10"/>
      <c r="F152" s="6"/>
      <c r="G152" s="6"/>
      <c r="H152" s="6"/>
      <c r="I152" s="9"/>
      <c r="J152" s="9"/>
      <c r="K152" s="6"/>
      <c r="L152" s="6"/>
      <c r="M152" s="6"/>
      <c r="N152" s="3">
        <f t="shared" ref="N152:N215" si="865">IF(OR(C152=2,C152=4,C152=6),1,0)</f>
        <v>0</v>
      </c>
      <c r="O152" s="3">
        <f t="shared" ref="O152:O215" si="866">IF(OR(C152=1,C152=3,C152=5),1,0)</f>
        <v>1</v>
      </c>
      <c r="P152" s="3">
        <f t="shared" ref="P152:P215" si="867">IF(OR(C152=2,C152=4,C152=6),1,0)</f>
        <v>0</v>
      </c>
      <c r="Q152" s="3">
        <f t="shared" ref="Q152:Q215" si="868">IF(OR(C152=1,C152=3,C152=5),1,0)</f>
        <v>1</v>
      </c>
      <c r="Y152" s="29" t="str">
        <f t="shared" si="751"/>
        <v/>
      </c>
      <c r="Z152" s="29" t="str">
        <f t="shared" si="801"/>
        <v/>
      </c>
      <c r="AA152" s="29" t="str">
        <f t="shared" si="802"/>
        <v/>
      </c>
      <c r="AB152" s="29" t="str">
        <f t="shared" si="803"/>
        <v/>
      </c>
      <c r="AC152" s="29" t="str">
        <f t="shared" si="804"/>
        <v/>
      </c>
      <c r="AD152" s="29" t="str">
        <f t="shared" si="805"/>
        <v/>
      </c>
      <c r="AE152" s="29" t="str">
        <f t="shared" si="806"/>
        <v/>
      </c>
      <c r="AF152" s="29" t="str">
        <f t="shared" si="807"/>
        <v/>
      </c>
      <c r="AG152" s="29" t="str">
        <f t="shared" si="808"/>
        <v/>
      </c>
      <c r="AH152" s="29" t="str">
        <f t="shared" si="809"/>
        <v/>
      </c>
      <c r="AI152" s="29" t="str">
        <f t="shared" si="810"/>
        <v/>
      </c>
      <c r="AJ152" s="29" t="str">
        <f t="shared" si="811"/>
        <v/>
      </c>
      <c r="AK152" s="29" t="str">
        <f t="shared" si="812"/>
        <v/>
      </c>
      <c r="AL152" s="29" t="str">
        <f t="shared" si="813"/>
        <v/>
      </c>
      <c r="AM152" s="29" t="str">
        <f t="shared" si="814"/>
        <v/>
      </c>
    </row>
    <row r="153" spans="2:39">
      <c r="B153" s="13">
        <v>15</v>
      </c>
      <c r="C153" s="13">
        <f>IF(B153="","",VLOOKUP(B153,Tabelle2!$A$2:$B$38,2,0))</f>
        <v>3</v>
      </c>
      <c r="D153" s="25" t="str">
        <f t="shared" ref="D153:D216" si="869">IF(B153="","",IF(OR(B152=0,B153=0),"No Bet",IF(N154=1,"Bet 1,3,5",IF(O154=1,"Bet 2,4,6",IF(P154=1,"Bet 1,3,5",IF(Q154=1,"Bet 2,4,6"))))))</f>
        <v>Bet 2,4,6</v>
      </c>
      <c r="E153" s="8"/>
      <c r="F153" s="8"/>
      <c r="G153" s="8"/>
      <c r="H153" s="8"/>
      <c r="I153" s="12"/>
      <c r="J153" s="12"/>
      <c r="K153" s="7">
        <f t="shared" ref="K153:K216" si="870">IF(B153="","",IF(N154=1,"1",IF(O154=1,2,IF(P154=1,1,IF(Q154=1,2)))))</f>
        <v>2</v>
      </c>
      <c r="L153" s="7">
        <f t="shared" ref="L153:L216" si="871">IF(B153="","",IF(N154=1,"3",IF(O154=1,4,IF(P154=1,3,IF(Q154=1,4)))))</f>
        <v>4</v>
      </c>
      <c r="M153" s="7">
        <f t="shared" ref="M153:M216" si="872">IF(B153="","",IF(N154=1,"5",IF(O154=1,6,IF(P154=1,5,IF(Q154=1,6)))))</f>
        <v>6</v>
      </c>
      <c r="N153" s="4">
        <f t="shared" si="865"/>
        <v>0</v>
      </c>
      <c r="O153" s="4">
        <f t="shared" si="866"/>
        <v>1</v>
      </c>
      <c r="P153" s="4">
        <f t="shared" ref="P153:P216" si="873">IF(OR(C153=1,C153=3,C153=5),1,0)</f>
        <v>1</v>
      </c>
      <c r="Q153" s="4">
        <f t="shared" ref="Q153:Q216" si="874">IF(OR(C153=2,C153=4,C153=6),1,0)</f>
        <v>0</v>
      </c>
      <c r="Y153" s="29" t="str">
        <f t="shared" si="751"/>
        <v/>
      </c>
      <c r="Z153" s="29" t="str">
        <f t="shared" si="801"/>
        <v/>
      </c>
      <c r="AA153" s="29" t="str">
        <f t="shared" si="802"/>
        <v/>
      </c>
      <c r="AB153" s="29" t="str">
        <f t="shared" si="803"/>
        <v/>
      </c>
      <c r="AC153" s="29" t="str">
        <f t="shared" si="804"/>
        <v/>
      </c>
      <c r="AD153" s="29" t="str">
        <f t="shared" si="805"/>
        <v/>
      </c>
      <c r="AE153" s="29" t="str">
        <f t="shared" si="806"/>
        <v/>
      </c>
      <c r="AF153" s="29" t="str">
        <f t="shared" si="807"/>
        <v/>
      </c>
      <c r="AG153" s="29" t="str">
        <f t="shared" si="808"/>
        <v/>
      </c>
      <c r="AH153" s="29" t="str">
        <f t="shared" si="809"/>
        <v/>
      </c>
      <c r="AI153" s="29" t="str">
        <f t="shared" si="810"/>
        <v/>
      </c>
      <c r="AJ153" s="29" t="str">
        <f t="shared" si="811"/>
        <v/>
      </c>
      <c r="AK153" s="29" t="str">
        <f t="shared" si="812"/>
        <v/>
      </c>
      <c r="AL153" s="29" t="str">
        <f t="shared" si="813"/>
        <v/>
      </c>
      <c r="AM153" s="29" t="str">
        <f t="shared" si="814"/>
        <v/>
      </c>
    </row>
    <row r="154" spans="2:39" ht="15.75" thickBot="1">
      <c r="B154" s="18">
        <v>23</v>
      </c>
      <c r="C154" s="18">
        <f>IF(B154="","",VLOOKUP(B154,Tabelle2!$A$2:$B$38,2,0))</f>
        <v>4</v>
      </c>
      <c r="D154" s="19" t="str">
        <f t="shared" ref="D154" si="875">IF(B154="","",IF(OR(B152=0,B153=0),"NB",IF(COUNTIF(K153:M153,C154)=1,"W","L")))</f>
        <v>W</v>
      </c>
      <c r="E154" s="18">
        <f t="shared" ref="E154" si="876">IF(D154="NB","0",IF(D154="L",-3,IF(D154="W",3,"")))</f>
        <v>3</v>
      </c>
      <c r="F154" s="18">
        <v>1</v>
      </c>
      <c r="G154" s="18">
        <f t="shared" ref="G154" si="877">IF(B154="","",E154*F154)</f>
        <v>3</v>
      </c>
      <c r="H154" s="18">
        <f>IF(B154="","",SUM($G$4:G154))</f>
        <v>-36</v>
      </c>
      <c r="I154" s="20"/>
      <c r="J154" s="20"/>
      <c r="K154" s="21"/>
      <c r="L154" s="21"/>
      <c r="M154" s="24"/>
      <c r="N154" s="5">
        <f t="shared" si="517"/>
        <v>0</v>
      </c>
      <c r="O154" s="5">
        <f t="shared" ref="O154" si="878">IF(O152+O153=2,1,0)</f>
        <v>1</v>
      </c>
      <c r="P154" s="5">
        <f t="shared" ref="P154" si="879">IF(P152+P153=2,1,0)</f>
        <v>0</v>
      </c>
      <c r="Q154" s="5">
        <f t="shared" ref="Q154" si="880">IF(Q152+Q153=2,1,0)</f>
        <v>0</v>
      </c>
      <c r="S154" s="31">
        <f t="shared" ref="S154" si="881">IF(B154="","",IF(D154="NB",S151,IF(D154="L",S151+1,IF(D154="W",0))))</f>
        <v>0</v>
      </c>
      <c r="Y154" s="29" t="str">
        <f t="shared" si="751"/>
        <v/>
      </c>
      <c r="Z154" s="29" t="str">
        <f t="shared" si="801"/>
        <v/>
      </c>
      <c r="AA154" s="29" t="str">
        <f t="shared" si="802"/>
        <v/>
      </c>
      <c r="AB154" s="29" t="str">
        <f t="shared" si="803"/>
        <v/>
      </c>
      <c r="AC154" s="29" t="str">
        <f t="shared" si="804"/>
        <v/>
      </c>
      <c r="AD154" s="29" t="str">
        <f t="shared" si="805"/>
        <v/>
      </c>
      <c r="AE154" s="29" t="str">
        <f t="shared" si="806"/>
        <v/>
      </c>
      <c r="AF154" s="29" t="str">
        <f t="shared" si="807"/>
        <v/>
      </c>
      <c r="AG154" s="29" t="str">
        <f t="shared" si="808"/>
        <v/>
      </c>
      <c r="AH154" s="29" t="str">
        <f t="shared" si="809"/>
        <v/>
      </c>
      <c r="AI154" s="29" t="str">
        <f t="shared" si="810"/>
        <v/>
      </c>
      <c r="AJ154" s="29" t="str">
        <f t="shared" si="811"/>
        <v/>
      </c>
      <c r="AK154" s="29" t="str">
        <f t="shared" si="812"/>
        <v/>
      </c>
      <c r="AL154" s="29" t="str">
        <f t="shared" si="813"/>
        <v/>
      </c>
      <c r="AM154" s="29" t="str">
        <f t="shared" si="814"/>
        <v/>
      </c>
    </row>
    <row r="155" spans="2:39">
      <c r="B155" s="16">
        <v>14</v>
      </c>
      <c r="C155" s="16">
        <f>IF(B155="","",VLOOKUP(B155,Tabelle2!$A$2:$B$38,2,0))</f>
        <v>3</v>
      </c>
      <c r="D155" s="6"/>
      <c r="E155" s="6"/>
      <c r="F155" s="6"/>
      <c r="G155" s="6"/>
      <c r="H155" s="6"/>
      <c r="I155" s="9"/>
      <c r="J155" s="9"/>
      <c r="K155" s="6"/>
      <c r="L155" s="6"/>
      <c r="M155" s="6"/>
      <c r="N155" s="3">
        <f t="shared" ref="N155:N218" si="882">IF(OR(C155=2,C155=4,C155=6),1,0)</f>
        <v>0</v>
      </c>
      <c r="O155" s="3">
        <f t="shared" ref="O155:O218" si="883">IF(OR(C155=1,C155=3,C155=5),1,0)</f>
        <v>1</v>
      </c>
      <c r="P155" s="3">
        <f t="shared" ref="P155:P218" si="884">IF(OR(C155=2,C155=4,C155=6),1,0)</f>
        <v>0</v>
      </c>
      <c r="Q155" s="3">
        <f t="shared" ref="Q155:Q218" si="885">IF(OR(C155=1,C155=3,C155=5),1,0)</f>
        <v>1</v>
      </c>
      <c r="Y155" s="29" t="str">
        <f t="shared" si="751"/>
        <v/>
      </c>
      <c r="Z155" s="29" t="str">
        <f t="shared" si="801"/>
        <v/>
      </c>
      <c r="AA155" s="29" t="str">
        <f t="shared" si="802"/>
        <v/>
      </c>
      <c r="AB155" s="29" t="str">
        <f t="shared" si="803"/>
        <v/>
      </c>
      <c r="AC155" s="29" t="str">
        <f t="shared" si="804"/>
        <v/>
      </c>
      <c r="AD155" s="29" t="str">
        <f t="shared" si="805"/>
        <v/>
      </c>
      <c r="AE155" s="29" t="str">
        <f t="shared" si="806"/>
        <v/>
      </c>
      <c r="AF155" s="29" t="str">
        <f t="shared" si="807"/>
        <v/>
      </c>
      <c r="AG155" s="29" t="str">
        <f t="shared" si="808"/>
        <v/>
      </c>
      <c r="AH155" s="29" t="str">
        <f t="shared" si="809"/>
        <v/>
      </c>
      <c r="AI155" s="29" t="str">
        <f t="shared" si="810"/>
        <v/>
      </c>
      <c r="AJ155" s="29" t="str">
        <f t="shared" si="811"/>
        <v/>
      </c>
      <c r="AK155" s="29" t="str">
        <f t="shared" si="812"/>
        <v/>
      </c>
      <c r="AL155" s="29" t="str">
        <f t="shared" si="813"/>
        <v/>
      </c>
      <c r="AM155" s="29" t="str">
        <f t="shared" si="814"/>
        <v/>
      </c>
    </row>
    <row r="156" spans="2:39">
      <c r="B156" s="15">
        <v>11</v>
      </c>
      <c r="C156" s="15">
        <f>IF(B156="","",VLOOKUP(B156,Tabelle2!$A$2:$B$38,2,0))</f>
        <v>2</v>
      </c>
      <c r="D156" s="26" t="str">
        <f t="shared" ref="D156:D219" si="886">IF(B156="","",IF(OR(B155=0,B156=0),"No Bet",IF(N157=1,"Bet 1,3,5",IF(O157=1,"Bet 2,4,6",IF(P157=1,"Bet 1,3,5",IF(Q157=1,"Bet 2,4,6"))))))</f>
        <v>Bet 2,4,6</v>
      </c>
      <c r="E156" s="8"/>
      <c r="F156" s="8"/>
      <c r="G156" s="8"/>
      <c r="H156" s="8"/>
      <c r="I156" s="17"/>
      <c r="J156" s="17"/>
      <c r="K156" s="7">
        <f t="shared" ref="K156:K219" si="887">IF(B156="","",IF(N157=1,"1",IF(O157=1,2,IF(P157=1,1,IF(Q157=1,2)))))</f>
        <v>2</v>
      </c>
      <c r="L156" s="7">
        <f t="shared" ref="L156:L219" si="888">IF(B156="","",IF(N157=1,"3",IF(O157=1,4,IF(P157=1,3,IF(Q157=1,4)))))</f>
        <v>4</v>
      </c>
      <c r="M156" s="7">
        <f t="shared" ref="M156:M219" si="889">IF(B156="","",IF(N157=1,"5",IF(O157=1,6,IF(P157=1,5,IF(Q157=1,6)))))</f>
        <v>6</v>
      </c>
      <c r="N156" s="4">
        <f t="shared" si="882"/>
        <v>1</v>
      </c>
      <c r="O156" s="4">
        <f t="shared" si="883"/>
        <v>0</v>
      </c>
      <c r="P156" s="4">
        <f t="shared" ref="P156:P219" si="890">IF(OR(C156=1,C156=3,C156=5),1,0)</f>
        <v>0</v>
      </c>
      <c r="Q156" s="4">
        <f t="shared" ref="Q156:Q219" si="891">IF(OR(C156=2,C156=4,C156=6),1,0)</f>
        <v>1</v>
      </c>
      <c r="Y156" s="29" t="str">
        <f t="shared" si="751"/>
        <v/>
      </c>
      <c r="Z156" s="29" t="str">
        <f t="shared" si="801"/>
        <v/>
      </c>
      <c r="AA156" s="29" t="str">
        <f t="shared" si="802"/>
        <v/>
      </c>
      <c r="AB156" s="29" t="str">
        <f t="shared" si="803"/>
        <v/>
      </c>
      <c r="AC156" s="29" t="str">
        <f t="shared" si="804"/>
        <v/>
      </c>
      <c r="AD156" s="29" t="str">
        <f t="shared" si="805"/>
        <v/>
      </c>
      <c r="AE156" s="29" t="str">
        <f t="shared" si="806"/>
        <v/>
      </c>
      <c r="AF156" s="29" t="str">
        <f t="shared" si="807"/>
        <v/>
      </c>
      <c r="AG156" s="29" t="str">
        <f t="shared" si="808"/>
        <v/>
      </c>
      <c r="AH156" s="29" t="str">
        <f t="shared" si="809"/>
        <v/>
      </c>
      <c r="AI156" s="29" t="str">
        <f t="shared" si="810"/>
        <v/>
      </c>
      <c r="AJ156" s="29" t="str">
        <f t="shared" si="811"/>
        <v/>
      </c>
      <c r="AK156" s="29" t="str">
        <f t="shared" si="812"/>
        <v/>
      </c>
      <c r="AL156" s="29" t="str">
        <f t="shared" si="813"/>
        <v/>
      </c>
      <c r="AM156" s="29" t="str">
        <f t="shared" si="814"/>
        <v/>
      </c>
    </row>
    <row r="157" spans="2:39" ht="15.75" thickBot="1">
      <c r="B157" s="22">
        <v>5</v>
      </c>
      <c r="C157" s="22">
        <f>IF(B157="","",VLOOKUP(B157,Tabelle2!$A$2:$B$38,2,0))</f>
        <v>1</v>
      </c>
      <c r="D157" s="23" t="str">
        <f t="shared" ref="D157" si="892">IF(B157="","",IF(OR(B155=0,B156=0),"NB",IF(COUNTIF(K156:M156,C157)=1,"W","L")))</f>
        <v>L</v>
      </c>
      <c r="E157" s="22">
        <f t="shared" ref="E157" si="893">IF(D157="NB",0,IF(D157="L",-3,IF(D157="W",3,"")))</f>
        <v>-3</v>
      </c>
      <c r="F157" s="22">
        <v>1</v>
      </c>
      <c r="G157" s="22">
        <f t="shared" ref="G157" si="894">IF(B157="","",E157*F157)</f>
        <v>-3</v>
      </c>
      <c r="H157" s="22">
        <f>IF(B157="","",SUM($G$4:G157))</f>
        <v>-39</v>
      </c>
      <c r="I157" s="20"/>
      <c r="J157" s="20"/>
      <c r="K157" s="21"/>
      <c r="L157" s="21"/>
      <c r="M157" s="21"/>
      <c r="N157" s="5">
        <f t="shared" ref="N157:O157" si="895">IF(N155+N156=2,1,0)</f>
        <v>0</v>
      </c>
      <c r="O157" s="5">
        <f t="shared" si="895"/>
        <v>0</v>
      </c>
      <c r="P157" s="5">
        <f t="shared" ref="P157" si="896">IF(P155+P156=2,1,0)</f>
        <v>0</v>
      </c>
      <c r="Q157" s="5">
        <f t="shared" ref="Q157" si="897">IF(Q155+Q156=2,1,0)</f>
        <v>1</v>
      </c>
      <c r="S157" s="31">
        <f t="shared" ref="S157" si="898">IF(B157="","",IF(D157="NB",S154,IF(D157="L",S154+1,IF(D157="W",0))))</f>
        <v>1</v>
      </c>
      <c r="Y157" s="29" t="str">
        <f t="shared" si="751"/>
        <v/>
      </c>
      <c r="Z157" s="29" t="str">
        <f t="shared" si="801"/>
        <v/>
      </c>
      <c r="AA157" s="29" t="str">
        <f t="shared" si="802"/>
        <v/>
      </c>
      <c r="AB157" s="29" t="str">
        <f t="shared" si="803"/>
        <v/>
      </c>
      <c r="AC157" s="29" t="str">
        <f t="shared" si="804"/>
        <v/>
      </c>
      <c r="AD157" s="29" t="str">
        <f t="shared" si="805"/>
        <v/>
      </c>
      <c r="AE157" s="29" t="str">
        <f t="shared" si="806"/>
        <v/>
      </c>
      <c r="AF157" s="29" t="str">
        <f t="shared" si="807"/>
        <v/>
      </c>
      <c r="AG157" s="29" t="str">
        <f t="shared" si="808"/>
        <v/>
      </c>
      <c r="AH157" s="29" t="str">
        <f t="shared" si="809"/>
        <v/>
      </c>
      <c r="AI157" s="29" t="str">
        <f t="shared" si="810"/>
        <v/>
      </c>
      <c r="AJ157" s="29" t="str">
        <f t="shared" si="811"/>
        <v/>
      </c>
      <c r="AK157" s="29" t="str">
        <f t="shared" si="812"/>
        <v/>
      </c>
      <c r="AL157" s="29" t="str">
        <f t="shared" si="813"/>
        <v/>
      </c>
      <c r="AM157" s="29" t="str">
        <f t="shared" si="814"/>
        <v/>
      </c>
    </row>
    <row r="158" spans="2:39">
      <c r="B158" s="14">
        <v>22</v>
      </c>
      <c r="C158" s="14">
        <f>IF(B158="","",VLOOKUP(B158,Tabelle2!$A$2:$B$38,2,0))</f>
        <v>4</v>
      </c>
      <c r="D158" s="6"/>
      <c r="E158" s="10"/>
      <c r="F158" s="6"/>
      <c r="G158" s="6"/>
      <c r="H158" s="6"/>
      <c r="I158" s="9"/>
      <c r="J158" s="9"/>
      <c r="K158" s="6"/>
      <c r="L158" s="6"/>
      <c r="M158" s="6"/>
      <c r="N158" s="3">
        <f t="shared" si="848"/>
        <v>1</v>
      </c>
      <c r="O158" s="3">
        <f t="shared" ref="O158:O221" si="899">IF(OR(C158=1,C158=3,C158=5),1,0)</f>
        <v>0</v>
      </c>
      <c r="P158" s="3">
        <f t="shared" ref="P158:P221" si="900">IF(OR(C158=2,C158=4,C158=6),1,0)</f>
        <v>1</v>
      </c>
      <c r="Q158" s="3">
        <f t="shared" ref="Q158:Q221" si="901">IF(OR(C158=1,C158=3,C158=5),1,0)</f>
        <v>0</v>
      </c>
      <c r="Y158" s="29" t="str">
        <f t="shared" si="751"/>
        <v/>
      </c>
      <c r="Z158" s="29" t="str">
        <f t="shared" si="801"/>
        <v/>
      </c>
      <c r="AA158" s="29" t="str">
        <f t="shared" si="802"/>
        <v/>
      </c>
      <c r="AB158" s="29" t="str">
        <f t="shared" si="803"/>
        <v/>
      </c>
      <c r="AC158" s="29" t="str">
        <f t="shared" si="804"/>
        <v/>
      </c>
      <c r="AD158" s="29" t="str">
        <f t="shared" si="805"/>
        <v/>
      </c>
      <c r="AE158" s="29" t="str">
        <f t="shared" si="806"/>
        <v/>
      </c>
      <c r="AF158" s="29" t="str">
        <f t="shared" si="807"/>
        <v/>
      </c>
      <c r="AG158" s="29" t="str">
        <f t="shared" si="808"/>
        <v/>
      </c>
      <c r="AH158" s="29" t="str">
        <f t="shared" si="809"/>
        <v/>
      </c>
      <c r="AI158" s="29" t="str">
        <f t="shared" si="810"/>
        <v/>
      </c>
      <c r="AJ158" s="29" t="str">
        <f t="shared" si="811"/>
        <v/>
      </c>
      <c r="AK158" s="29" t="str">
        <f t="shared" si="812"/>
        <v/>
      </c>
      <c r="AL158" s="29" t="str">
        <f t="shared" si="813"/>
        <v/>
      </c>
      <c r="AM158" s="29" t="str">
        <f t="shared" si="814"/>
        <v/>
      </c>
    </row>
    <row r="159" spans="2:39">
      <c r="B159" s="13">
        <v>20</v>
      </c>
      <c r="C159" s="13">
        <f>IF(B159="","",VLOOKUP(B159,Tabelle2!$A$2:$B$38,2,0))</f>
        <v>4</v>
      </c>
      <c r="D159" s="25" t="str">
        <f t="shared" ref="D159:D222" si="902">IF(B159="","",IF(OR(B158=0,B159=0),"No Bet",IF(N160=1,"Bet 1,3,5",IF(O160=1,"Bet 2,4,6",IF(P160=1,"Bet 1,3,5",IF(Q160=1,"Bet 2,4,6"))))))</f>
        <v>Bet 1,3,5</v>
      </c>
      <c r="E159" s="8"/>
      <c r="F159" s="8"/>
      <c r="G159" s="8"/>
      <c r="H159" s="8"/>
      <c r="I159" s="12"/>
      <c r="J159" s="12"/>
      <c r="K159" s="7" t="str">
        <f t="shared" ref="K159:K222" si="903">IF(B159="","",IF(N160=1,"1",IF(O160=1,2,IF(P160=1,1,IF(Q160=1,2)))))</f>
        <v>1</v>
      </c>
      <c r="L159" s="7" t="str">
        <f t="shared" ref="L159:L222" si="904">IF(B159="","",IF(N160=1,"3",IF(O160=1,4,IF(P160=1,3,IF(Q160=1,4)))))</f>
        <v>3</v>
      </c>
      <c r="M159" s="7" t="str">
        <f t="shared" ref="M159:M222" si="905">IF(B159="","",IF(N160=1,"5",IF(O160=1,6,IF(P160=1,5,IF(Q160=1,6)))))</f>
        <v>5</v>
      </c>
      <c r="N159" s="4">
        <f t="shared" si="848"/>
        <v>1</v>
      </c>
      <c r="O159" s="4">
        <f t="shared" si="899"/>
        <v>0</v>
      </c>
      <c r="P159" s="4">
        <f t="shared" ref="P159:P222" si="906">IF(OR(C159=1,C159=3,C159=5),1,0)</f>
        <v>0</v>
      </c>
      <c r="Q159" s="4">
        <f t="shared" ref="Q159:Q222" si="907">IF(OR(C159=2,C159=4,C159=6),1,0)</f>
        <v>1</v>
      </c>
      <c r="Y159" s="29" t="str">
        <f t="shared" si="751"/>
        <v/>
      </c>
      <c r="Z159" s="29" t="str">
        <f t="shared" si="801"/>
        <v/>
      </c>
      <c r="AA159" s="29" t="str">
        <f t="shared" si="802"/>
        <v/>
      </c>
      <c r="AB159" s="29" t="str">
        <f t="shared" si="803"/>
        <v/>
      </c>
      <c r="AC159" s="29" t="str">
        <f t="shared" si="804"/>
        <v/>
      </c>
      <c r="AD159" s="29" t="str">
        <f t="shared" si="805"/>
        <v/>
      </c>
      <c r="AE159" s="29" t="str">
        <f t="shared" si="806"/>
        <v/>
      </c>
      <c r="AF159" s="29" t="str">
        <f t="shared" si="807"/>
        <v/>
      </c>
      <c r="AG159" s="29" t="str">
        <f t="shared" si="808"/>
        <v/>
      </c>
      <c r="AH159" s="29" t="str">
        <f t="shared" si="809"/>
        <v/>
      </c>
      <c r="AI159" s="29" t="str">
        <f t="shared" si="810"/>
        <v/>
      </c>
      <c r="AJ159" s="29" t="str">
        <f t="shared" si="811"/>
        <v/>
      </c>
      <c r="AK159" s="29" t="str">
        <f t="shared" si="812"/>
        <v/>
      </c>
      <c r="AL159" s="29" t="str">
        <f t="shared" si="813"/>
        <v/>
      </c>
      <c r="AM159" s="29" t="str">
        <f t="shared" si="814"/>
        <v/>
      </c>
    </row>
    <row r="160" spans="2:39" ht="15.75" thickBot="1">
      <c r="B160" s="18">
        <v>20</v>
      </c>
      <c r="C160" s="18">
        <f>IF(B160="","",VLOOKUP(B160,Tabelle2!$A$2:$B$38,2,0))</f>
        <v>4</v>
      </c>
      <c r="D160" s="19" t="str">
        <f t="shared" ref="D160" si="908">IF(B160="","",IF(OR(B158=0,B159=0),"NB",IF(COUNTIF(K159:M159,C160)=1,"W","L")))</f>
        <v>L</v>
      </c>
      <c r="E160" s="18">
        <f t="shared" ref="E160" si="909">IF(D160="NB","0",IF(D160="L",-3,IF(D160="W",3,"")))</f>
        <v>-3</v>
      </c>
      <c r="F160" s="18">
        <v>1</v>
      </c>
      <c r="G160" s="18">
        <f t="shared" ref="G160" si="910">IF(B160="","",E160*F160)</f>
        <v>-3</v>
      </c>
      <c r="H160" s="18">
        <f>IF(B160="","",SUM($G$4:G160))</f>
        <v>-42</v>
      </c>
      <c r="I160" s="20"/>
      <c r="J160" s="20"/>
      <c r="K160" s="21"/>
      <c r="L160" s="21"/>
      <c r="M160" s="24"/>
      <c r="N160" s="5">
        <f t="shared" ref="N160:N223" si="911">IF(N158+N159=2,1,0)</f>
        <v>1</v>
      </c>
      <c r="O160" s="5">
        <f t="shared" ref="O160" si="912">IF(O158+O159=2,1,0)</f>
        <v>0</v>
      </c>
      <c r="P160" s="5">
        <f t="shared" ref="P160" si="913">IF(P158+P159=2,1,0)</f>
        <v>0</v>
      </c>
      <c r="Q160" s="5">
        <f t="shared" ref="Q160" si="914">IF(Q158+Q159=2,1,0)</f>
        <v>0</v>
      </c>
      <c r="S160" s="31">
        <f t="shared" ref="S160" si="915">IF(B160="","",IF(D160="NB",S157,IF(D160="L",S157+1,IF(D160="W",0))))</f>
        <v>2</v>
      </c>
      <c r="Y160" s="29" t="str">
        <f t="shared" si="751"/>
        <v/>
      </c>
      <c r="Z160" s="29" t="str">
        <f t="shared" si="801"/>
        <v/>
      </c>
      <c r="AA160" s="29" t="str">
        <f t="shared" si="802"/>
        <v/>
      </c>
      <c r="AB160" s="29" t="str">
        <f t="shared" si="803"/>
        <v/>
      </c>
      <c r="AC160" s="29" t="str">
        <f t="shared" si="804"/>
        <v/>
      </c>
      <c r="AD160" s="29" t="str">
        <f t="shared" si="805"/>
        <v/>
      </c>
      <c r="AE160" s="29" t="str">
        <f t="shared" si="806"/>
        <v/>
      </c>
      <c r="AF160" s="29" t="str">
        <f t="shared" si="807"/>
        <v/>
      </c>
      <c r="AG160" s="29" t="str">
        <f t="shared" si="808"/>
        <v/>
      </c>
      <c r="AH160" s="29" t="str">
        <f t="shared" si="809"/>
        <v/>
      </c>
      <c r="AI160" s="29" t="str">
        <f t="shared" si="810"/>
        <v/>
      </c>
      <c r="AJ160" s="29" t="str">
        <f t="shared" si="811"/>
        <v/>
      </c>
      <c r="AK160" s="29" t="str">
        <f t="shared" si="812"/>
        <v/>
      </c>
      <c r="AL160" s="29" t="str">
        <f t="shared" si="813"/>
        <v/>
      </c>
      <c r="AM160" s="29" t="str">
        <f t="shared" si="814"/>
        <v/>
      </c>
    </row>
    <row r="161" spans="2:39">
      <c r="B161" s="16">
        <v>33</v>
      </c>
      <c r="C161" s="16">
        <f>IF(B161="","",VLOOKUP(B161,Tabelle2!$A$2:$B$38,2,0))</f>
        <v>6</v>
      </c>
      <c r="D161" s="6"/>
      <c r="E161" s="6"/>
      <c r="F161" s="6"/>
      <c r="G161" s="6"/>
      <c r="H161" s="6"/>
      <c r="I161" s="9"/>
      <c r="J161" s="9"/>
      <c r="K161" s="6"/>
      <c r="L161" s="6"/>
      <c r="M161" s="6"/>
      <c r="N161" s="3">
        <f t="shared" si="865"/>
        <v>1</v>
      </c>
      <c r="O161" s="3">
        <f t="shared" ref="O161:O224" si="916">IF(OR(C161=1,C161=3,C161=5),1,0)</f>
        <v>0</v>
      </c>
      <c r="P161" s="3">
        <f t="shared" ref="P161:P224" si="917">IF(OR(C161=2,C161=4,C161=6),1,0)</f>
        <v>1</v>
      </c>
      <c r="Q161" s="3">
        <f t="shared" ref="Q161:Q224" si="918">IF(OR(C161=1,C161=3,C161=5),1,0)</f>
        <v>0</v>
      </c>
      <c r="Y161" s="29" t="str">
        <f t="shared" si="751"/>
        <v/>
      </c>
      <c r="Z161" s="29" t="str">
        <f t="shared" si="801"/>
        <v/>
      </c>
      <c r="AA161" s="29" t="str">
        <f t="shared" si="802"/>
        <v/>
      </c>
      <c r="AB161" s="29" t="str">
        <f t="shared" si="803"/>
        <v/>
      </c>
      <c r="AC161" s="29" t="str">
        <f t="shared" si="804"/>
        <v/>
      </c>
      <c r="AD161" s="29" t="str">
        <f t="shared" si="805"/>
        <v/>
      </c>
      <c r="AE161" s="29" t="str">
        <f t="shared" si="806"/>
        <v/>
      </c>
      <c r="AF161" s="29" t="str">
        <f t="shared" si="807"/>
        <v/>
      </c>
      <c r="AG161" s="29" t="str">
        <f t="shared" si="808"/>
        <v/>
      </c>
      <c r="AH161" s="29" t="str">
        <f t="shared" si="809"/>
        <v/>
      </c>
      <c r="AI161" s="29" t="str">
        <f t="shared" si="810"/>
        <v/>
      </c>
      <c r="AJ161" s="29" t="str">
        <f t="shared" si="811"/>
        <v/>
      </c>
      <c r="AK161" s="29" t="str">
        <f t="shared" si="812"/>
        <v/>
      </c>
      <c r="AL161" s="29" t="str">
        <f t="shared" si="813"/>
        <v/>
      </c>
      <c r="AM161" s="29" t="str">
        <f t="shared" si="814"/>
        <v/>
      </c>
    </row>
    <row r="162" spans="2:39">
      <c r="B162" s="15">
        <v>35</v>
      </c>
      <c r="C162" s="15">
        <f>IF(B162="","",VLOOKUP(B162,Tabelle2!$A$2:$B$38,2,0))</f>
        <v>6</v>
      </c>
      <c r="D162" s="26" t="str">
        <f t="shared" ref="D162:D225" si="919">IF(B162="","",IF(OR(B161=0,B162=0),"No Bet",IF(N163=1,"Bet 1,3,5",IF(O163=1,"Bet 2,4,6",IF(P163=1,"Bet 1,3,5",IF(Q163=1,"Bet 2,4,6"))))))</f>
        <v>Bet 1,3,5</v>
      </c>
      <c r="E162" s="8"/>
      <c r="F162" s="8"/>
      <c r="G162" s="8"/>
      <c r="H162" s="8"/>
      <c r="I162" s="17"/>
      <c r="J162" s="17"/>
      <c r="K162" s="7" t="str">
        <f t="shared" ref="K162:K225" si="920">IF(B162="","",IF(N163=1,"1",IF(O163=1,2,IF(P163=1,1,IF(Q163=1,2)))))</f>
        <v>1</v>
      </c>
      <c r="L162" s="7" t="str">
        <f t="shared" ref="L162:L225" si="921">IF(B162="","",IF(N163=1,"3",IF(O163=1,4,IF(P163=1,3,IF(Q163=1,4)))))</f>
        <v>3</v>
      </c>
      <c r="M162" s="7" t="str">
        <f t="shared" ref="M162:M225" si="922">IF(B162="","",IF(N163=1,"5",IF(O163=1,6,IF(P163=1,5,IF(Q163=1,6)))))</f>
        <v>5</v>
      </c>
      <c r="N162" s="4">
        <f t="shared" si="865"/>
        <v>1</v>
      </c>
      <c r="O162" s="4">
        <f t="shared" si="916"/>
        <v>0</v>
      </c>
      <c r="P162" s="4">
        <f t="shared" ref="P162:P225" si="923">IF(OR(C162=1,C162=3,C162=5),1,0)</f>
        <v>0</v>
      </c>
      <c r="Q162" s="4">
        <f t="shared" ref="Q162:Q225" si="924">IF(OR(C162=2,C162=4,C162=6),1,0)</f>
        <v>1</v>
      </c>
      <c r="Y162" s="29" t="str">
        <f t="shared" si="751"/>
        <v/>
      </c>
      <c r="Z162" s="29" t="str">
        <f t="shared" si="801"/>
        <v/>
      </c>
      <c r="AA162" s="29" t="str">
        <f t="shared" si="802"/>
        <v/>
      </c>
      <c r="AB162" s="29" t="str">
        <f t="shared" si="803"/>
        <v/>
      </c>
      <c r="AC162" s="29" t="str">
        <f t="shared" si="804"/>
        <v/>
      </c>
      <c r="AD162" s="29" t="str">
        <f t="shared" si="805"/>
        <v/>
      </c>
      <c r="AE162" s="29" t="str">
        <f t="shared" si="806"/>
        <v/>
      </c>
      <c r="AF162" s="29" t="str">
        <f t="shared" si="807"/>
        <v/>
      </c>
      <c r="AG162" s="29" t="str">
        <f t="shared" si="808"/>
        <v/>
      </c>
      <c r="AH162" s="29" t="str">
        <f t="shared" si="809"/>
        <v/>
      </c>
      <c r="AI162" s="29" t="str">
        <f t="shared" si="810"/>
        <v/>
      </c>
      <c r="AJ162" s="29" t="str">
        <f t="shared" si="811"/>
        <v/>
      </c>
      <c r="AK162" s="29" t="str">
        <f t="shared" si="812"/>
        <v/>
      </c>
      <c r="AL162" s="29" t="str">
        <f t="shared" si="813"/>
        <v/>
      </c>
      <c r="AM162" s="29" t="str">
        <f t="shared" si="814"/>
        <v/>
      </c>
    </row>
    <row r="163" spans="2:39" ht="15.75" thickBot="1">
      <c r="B163" s="22">
        <v>35</v>
      </c>
      <c r="C163" s="22">
        <f>IF(B163="","",VLOOKUP(B163,Tabelle2!$A$2:$B$38,2,0))</f>
        <v>6</v>
      </c>
      <c r="D163" s="23" t="str">
        <f t="shared" ref="D163" si="925">IF(B163="","",IF(OR(B161=0,B162=0),"NB",IF(COUNTIF(K162:M162,C163)=1,"W","L")))</f>
        <v>L</v>
      </c>
      <c r="E163" s="22">
        <f t="shared" ref="E163" si="926">IF(D163="NB",0,IF(D163="L",-3,IF(D163="W",3,"")))</f>
        <v>-3</v>
      </c>
      <c r="F163" s="22">
        <v>1</v>
      </c>
      <c r="G163" s="22">
        <f t="shared" ref="G163" si="927">IF(B163="","",E163*F163)</f>
        <v>-3</v>
      </c>
      <c r="H163" s="22">
        <f>IF(B163="","",SUM($G$4:G163))</f>
        <v>-45</v>
      </c>
      <c r="I163" s="20"/>
      <c r="J163" s="20"/>
      <c r="K163" s="21"/>
      <c r="L163" s="21"/>
      <c r="M163" s="21"/>
      <c r="N163" s="5">
        <f t="shared" ref="N163:N226" si="928">IF(N161+N162=2,1,0)</f>
        <v>1</v>
      </c>
      <c r="O163" s="5">
        <f t="shared" ref="O163" si="929">IF(O161+O162=2,1,0)</f>
        <v>0</v>
      </c>
      <c r="P163" s="5">
        <f t="shared" ref="P163" si="930">IF(P161+P162=2,1,0)</f>
        <v>0</v>
      </c>
      <c r="Q163" s="5">
        <f t="shared" ref="Q163" si="931">IF(Q161+Q162=2,1,0)</f>
        <v>0</v>
      </c>
      <c r="S163" s="31">
        <f t="shared" ref="S163" si="932">IF(B163="","",IF(D163="NB",S160,IF(D163="L",S160+1,IF(D163="W",0))))</f>
        <v>3</v>
      </c>
      <c r="Y163" s="29" t="str">
        <f t="shared" si="751"/>
        <v/>
      </c>
      <c r="Z163" s="29" t="str">
        <f t="shared" si="801"/>
        <v/>
      </c>
      <c r="AA163" s="29" t="str">
        <f t="shared" si="802"/>
        <v/>
      </c>
      <c r="AB163" s="29" t="str">
        <f t="shared" si="803"/>
        <v/>
      </c>
      <c r="AC163" s="29" t="str">
        <f t="shared" si="804"/>
        <v/>
      </c>
      <c r="AD163" s="29" t="str">
        <f t="shared" si="805"/>
        <v/>
      </c>
      <c r="AE163" s="29" t="str">
        <f t="shared" si="806"/>
        <v/>
      </c>
      <c r="AF163" s="29" t="str">
        <f t="shared" si="807"/>
        <v/>
      </c>
      <c r="AG163" s="29" t="str">
        <f t="shared" si="808"/>
        <v/>
      </c>
      <c r="AH163" s="29" t="str">
        <f t="shared" si="809"/>
        <v/>
      </c>
      <c r="AI163" s="29" t="str">
        <f t="shared" si="810"/>
        <v/>
      </c>
      <c r="AJ163" s="29" t="str">
        <f t="shared" si="811"/>
        <v/>
      </c>
      <c r="AK163" s="29" t="str">
        <f t="shared" si="812"/>
        <v/>
      </c>
      <c r="AL163" s="29" t="str">
        <f t="shared" si="813"/>
        <v/>
      </c>
      <c r="AM163" s="29" t="str">
        <f t="shared" si="814"/>
        <v/>
      </c>
    </row>
    <row r="164" spans="2:39">
      <c r="B164" s="14">
        <v>22</v>
      </c>
      <c r="C164" s="14">
        <f>IF(B164="","",VLOOKUP(B164,Tabelle2!$A$2:$B$38,2,0))</f>
        <v>4</v>
      </c>
      <c r="D164" s="6"/>
      <c r="E164" s="10"/>
      <c r="F164" s="6"/>
      <c r="G164" s="6"/>
      <c r="H164" s="6"/>
      <c r="I164" s="9"/>
      <c r="J164" s="9"/>
      <c r="K164" s="6"/>
      <c r="L164" s="6"/>
      <c r="M164" s="6"/>
      <c r="N164" s="3">
        <f t="shared" ref="N164:N227" si="933">IF(OR(C164=2,C164=4,C164=6),1,0)</f>
        <v>1</v>
      </c>
      <c r="O164" s="3">
        <f t="shared" ref="O164:O227" si="934">IF(OR(C164=1,C164=3,C164=5),1,0)</f>
        <v>0</v>
      </c>
      <c r="P164" s="3">
        <f t="shared" ref="P164:P227" si="935">IF(OR(C164=2,C164=4,C164=6),1,0)</f>
        <v>1</v>
      </c>
      <c r="Q164" s="3">
        <f t="shared" ref="Q164:Q227" si="936">IF(OR(C164=1,C164=3,C164=5),1,0)</f>
        <v>0</v>
      </c>
      <c r="Y164" s="29" t="str">
        <f t="shared" si="751"/>
        <v/>
      </c>
      <c r="Z164" s="29" t="str">
        <f t="shared" si="801"/>
        <v/>
      </c>
      <c r="AA164" s="29" t="str">
        <f t="shared" si="802"/>
        <v/>
      </c>
      <c r="AB164" s="29" t="str">
        <f t="shared" si="803"/>
        <v/>
      </c>
      <c r="AC164" s="29" t="str">
        <f t="shared" si="804"/>
        <v/>
      </c>
      <c r="AD164" s="29" t="str">
        <f t="shared" si="805"/>
        <v/>
      </c>
      <c r="AE164" s="29" t="str">
        <f t="shared" si="806"/>
        <v/>
      </c>
      <c r="AF164" s="29" t="str">
        <f t="shared" si="807"/>
        <v/>
      </c>
      <c r="AG164" s="29" t="str">
        <f t="shared" si="808"/>
        <v/>
      </c>
      <c r="AH164" s="29" t="str">
        <f t="shared" si="809"/>
        <v/>
      </c>
      <c r="AI164" s="29" t="str">
        <f t="shared" si="810"/>
        <v/>
      </c>
      <c r="AJ164" s="29" t="str">
        <f t="shared" si="811"/>
        <v/>
      </c>
      <c r="AK164" s="29" t="str">
        <f t="shared" si="812"/>
        <v/>
      </c>
      <c r="AL164" s="29" t="str">
        <f t="shared" si="813"/>
        <v/>
      </c>
      <c r="AM164" s="29" t="str">
        <f t="shared" si="814"/>
        <v/>
      </c>
    </row>
    <row r="165" spans="2:39">
      <c r="B165" s="13">
        <v>22</v>
      </c>
      <c r="C165" s="13">
        <f>IF(B165="","",VLOOKUP(B165,Tabelle2!$A$2:$B$38,2,0))</f>
        <v>4</v>
      </c>
      <c r="D165" s="25" t="str">
        <f t="shared" ref="D165:D228" si="937">IF(B165="","",IF(OR(B164=0,B165=0),"No Bet",IF(N166=1,"Bet 1,3,5",IF(O166=1,"Bet 2,4,6",IF(P166=1,"Bet 1,3,5",IF(Q166=1,"Bet 2,4,6"))))))</f>
        <v>Bet 1,3,5</v>
      </c>
      <c r="E165" s="8"/>
      <c r="F165" s="8"/>
      <c r="G165" s="8"/>
      <c r="H165" s="8"/>
      <c r="I165" s="12"/>
      <c r="J165" s="12"/>
      <c r="K165" s="7" t="str">
        <f t="shared" ref="K165:K228" si="938">IF(B165="","",IF(N166=1,"1",IF(O166=1,2,IF(P166=1,1,IF(Q166=1,2)))))</f>
        <v>1</v>
      </c>
      <c r="L165" s="7" t="str">
        <f t="shared" ref="L165:L228" si="939">IF(B165="","",IF(N166=1,"3",IF(O166=1,4,IF(P166=1,3,IF(Q166=1,4)))))</f>
        <v>3</v>
      </c>
      <c r="M165" s="7" t="str">
        <f t="shared" ref="M165:M228" si="940">IF(B165="","",IF(N166=1,"5",IF(O166=1,6,IF(P166=1,5,IF(Q166=1,6)))))</f>
        <v>5</v>
      </c>
      <c r="N165" s="4">
        <f t="shared" si="933"/>
        <v>1</v>
      </c>
      <c r="O165" s="4">
        <f t="shared" si="934"/>
        <v>0</v>
      </c>
      <c r="P165" s="4">
        <f t="shared" ref="P165:P228" si="941">IF(OR(C165=1,C165=3,C165=5),1,0)</f>
        <v>0</v>
      </c>
      <c r="Q165" s="4">
        <f t="shared" ref="Q165:Q228" si="942">IF(OR(C165=2,C165=4,C165=6),1,0)</f>
        <v>1</v>
      </c>
      <c r="Y165" s="29" t="str">
        <f t="shared" si="751"/>
        <v/>
      </c>
      <c r="Z165" s="29" t="str">
        <f t="shared" si="801"/>
        <v/>
      </c>
      <c r="AA165" s="29" t="str">
        <f t="shared" si="802"/>
        <v/>
      </c>
      <c r="AB165" s="29" t="str">
        <f t="shared" si="803"/>
        <v/>
      </c>
      <c r="AC165" s="29" t="str">
        <f t="shared" si="804"/>
        <v/>
      </c>
      <c r="AD165" s="29" t="str">
        <f t="shared" si="805"/>
        <v/>
      </c>
      <c r="AE165" s="29" t="str">
        <f t="shared" si="806"/>
        <v/>
      </c>
      <c r="AF165" s="29" t="str">
        <f t="shared" si="807"/>
        <v/>
      </c>
      <c r="AG165" s="29" t="str">
        <f t="shared" si="808"/>
        <v/>
      </c>
      <c r="AH165" s="29" t="str">
        <f t="shared" si="809"/>
        <v/>
      </c>
      <c r="AI165" s="29" t="str">
        <f t="shared" si="810"/>
        <v/>
      </c>
      <c r="AJ165" s="29" t="str">
        <f t="shared" si="811"/>
        <v/>
      </c>
      <c r="AK165" s="29" t="str">
        <f t="shared" si="812"/>
        <v/>
      </c>
      <c r="AL165" s="29" t="str">
        <f t="shared" si="813"/>
        <v/>
      </c>
      <c r="AM165" s="29" t="str">
        <f t="shared" si="814"/>
        <v/>
      </c>
    </row>
    <row r="166" spans="2:39" ht="15.75" thickBot="1">
      <c r="B166" s="18">
        <v>6</v>
      </c>
      <c r="C166" s="18">
        <f>IF(B166="","",VLOOKUP(B166,Tabelle2!$A$2:$B$38,2,0))</f>
        <v>1</v>
      </c>
      <c r="D166" s="19" t="str">
        <f t="shared" ref="D166" si="943">IF(B166="","",IF(OR(B164=0,B165=0),"NB",IF(COUNTIF(K165:M165,C166)=1,"W","L")))</f>
        <v>W</v>
      </c>
      <c r="E166" s="18">
        <f t="shared" ref="E166" si="944">IF(D166="NB","0",IF(D166="L",-3,IF(D166="W",3,"")))</f>
        <v>3</v>
      </c>
      <c r="F166" s="18">
        <v>1</v>
      </c>
      <c r="G166" s="18">
        <f t="shared" ref="G166" si="945">IF(B166="","",E166*F166)</f>
        <v>3</v>
      </c>
      <c r="H166" s="18">
        <f>IF(B166="","",SUM($G$4:G166))</f>
        <v>-42</v>
      </c>
      <c r="I166" s="20"/>
      <c r="J166" s="20"/>
      <c r="K166" s="21"/>
      <c r="L166" s="21"/>
      <c r="M166" s="24"/>
      <c r="N166" s="5">
        <f t="shared" ref="N166:O166" si="946">IF(N164+N165=2,1,0)</f>
        <v>1</v>
      </c>
      <c r="O166" s="5">
        <f t="shared" si="946"/>
        <v>0</v>
      </c>
      <c r="P166" s="5">
        <f t="shared" ref="P166" si="947">IF(P164+P165=2,1,0)</f>
        <v>0</v>
      </c>
      <c r="Q166" s="5">
        <f t="shared" ref="Q166" si="948">IF(Q164+Q165=2,1,0)</f>
        <v>0</v>
      </c>
      <c r="S166" s="31">
        <f t="shared" ref="S166" si="949">IF(B166="","",IF(D166="NB",S163,IF(D166="L",S163+1,IF(D166="W",0))))</f>
        <v>0</v>
      </c>
      <c r="Y166" s="29" t="str">
        <f t="shared" si="751"/>
        <v/>
      </c>
      <c r="Z166" s="29" t="str">
        <f t="shared" si="801"/>
        <v/>
      </c>
      <c r="AA166" s="29">
        <f t="shared" si="802"/>
        <v>1</v>
      </c>
      <c r="AB166" s="29" t="str">
        <f t="shared" si="803"/>
        <v/>
      </c>
      <c r="AC166" s="29" t="str">
        <f t="shared" si="804"/>
        <v/>
      </c>
      <c r="AD166" s="29" t="str">
        <f t="shared" si="805"/>
        <v/>
      </c>
      <c r="AE166" s="29" t="str">
        <f t="shared" si="806"/>
        <v/>
      </c>
      <c r="AF166" s="29" t="str">
        <f t="shared" si="807"/>
        <v/>
      </c>
      <c r="AG166" s="29" t="str">
        <f t="shared" si="808"/>
        <v/>
      </c>
      <c r="AH166" s="29" t="str">
        <f t="shared" si="809"/>
        <v/>
      </c>
      <c r="AI166" s="29" t="str">
        <f t="shared" si="810"/>
        <v/>
      </c>
      <c r="AJ166" s="29" t="str">
        <f t="shared" si="811"/>
        <v/>
      </c>
      <c r="AK166" s="29" t="str">
        <f t="shared" si="812"/>
        <v/>
      </c>
      <c r="AL166" s="29" t="str">
        <f t="shared" si="813"/>
        <v/>
      </c>
      <c r="AM166" s="29" t="str">
        <f t="shared" si="814"/>
        <v/>
      </c>
    </row>
    <row r="167" spans="2:39">
      <c r="B167" s="16">
        <v>32</v>
      </c>
      <c r="C167" s="16">
        <f>IF(B167="","",VLOOKUP(B167,Tabelle2!$A$2:$B$38,2,0))</f>
        <v>6</v>
      </c>
      <c r="D167" s="6"/>
      <c r="E167" s="6"/>
      <c r="F167" s="6"/>
      <c r="G167" s="6"/>
      <c r="H167" s="6"/>
      <c r="I167" s="9"/>
      <c r="J167" s="9"/>
      <c r="K167" s="6"/>
      <c r="L167" s="6"/>
      <c r="M167" s="6"/>
      <c r="N167" s="3">
        <f t="shared" si="848"/>
        <v>1</v>
      </c>
      <c r="O167" s="3">
        <f t="shared" ref="O167:O230" si="950">IF(OR(C167=1,C167=3,C167=5),1,0)</f>
        <v>0</v>
      </c>
      <c r="P167" s="3">
        <f t="shared" ref="P167:P230" si="951">IF(OR(C167=2,C167=4,C167=6),1,0)</f>
        <v>1</v>
      </c>
      <c r="Q167" s="3">
        <f t="shared" ref="Q167:Q230" si="952">IF(OR(C167=1,C167=3,C167=5),1,0)</f>
        <v>0</v>
      </c>
      <c r="Y167" s="29" t="str">
        <f t="shared" si="751"/>
        <v/>
      </c>
      <c r="Z167" s="29" t="str">
        <f t="shared" si="801"/>
        <v/>
      </c>
      <c r="AA167" s="29" t="str">
        <f t="shared" si="802"/>
        <v/>
      </c>
      <c r="AB167" s="29" t="str">
        <f t="shared" si="803"/>
        <v/>
      </c>
      <c r="AC167" s="29" t="str">
        <f t="shared" si="804"/>
        <v/>
      </c>
      <c r="AD167" s="29" t="str">
        <f t="shared" si="805"/>
        <v/>
      </c>
      <c r="AE167" s="29" t="str">
        <f t="shared" si="806"/>
        <v/>
      </c>
      <c r="AF167" s="29" t="str">
        <f t="shared" si="807"/>
        <v/>
      </c>
      <c r="AG167" s="29" t="str">
        <f t="shared" si="808"/>
        <v/>
      </c>
      <c r="AH167" s="29" t="str">
        <f t="shared" si="809"/>
        <v/>
      </c>
      <c r="AI167" s="29" t="str">
        <f t="shared" si="810"/>
        <v/>
      </c>
      <c r="AJ167" s="29" t="str">
        <f t="shared" si="811"/>
        <v/>
      </c>
      <c r="AK167" s="29" t="str">
        <f t="shared" si="812"/>
        <v/>
      </c>
      <c r="AL167" s="29" t="str">
        <f t="shared" si="813"/>
        <v/>
      </c>
      <c r="AM167" s="29" t="str">
        <f t="shared" si="814"/>
        <v/>
      </c>
    </row>
    <row r="168" spans="2:39">
      <c r="B168" s="15">
        <v>28</v>
      </c>
      <c r="C168" s="15">
        <f>IF(B168="","",VLOOKUP(B168,Tabelle2!$A$2:$B$38,2,0))</f>
        <v>5</v>
      </c>
      <c r="D168" s="26" t="str">
        <f t="shared" ref="D168:D231" si="953">IF(B168="","",IF(OR(B167=0,B168=0),"No Bet",IF(N169=1,"Bet 1,3,5",IF(O169=1,"Bet 2,4,6",IF(P169=1,"Bet 1,3,5",IF(Q169=1,"Bet 2,4,6"))))))</f>
        <v>Bet 1,3,5</v>
      </c>
      <c r="E168" s="8"/>
      <c r="F168" s="8"/>
      <c r="G168" s="8"/>
      <c r="H168" s="8"/>
      <c r="I168" s="17"/>
      <c r="J168" s="17"/>
      <c r="K168" s="7">
        <f t="shared" ref="K168:K231" si="954">IF(B168="","",IF(N169=1,"1",IF(O169=1,2,IF(P169=1,1,IF(Q169=1,2)))))</f>
        <v>1</v>
      </c>
      <c r="L168" s="7">
        <f t="shared" ref="L168:L231" si="955">IF(B168="","",IF(N169=1,"3",IF(O169=1,4,IF(P169=1,3,IF(Q169=1,4)))))</f>
        <v>3</v>
      </c>
      <c r="M168" s="7">
        <f t="shared" ref="M168:M231" si="956">IF(B168="","",IF(N169=1,"5",IF(O169=1,6,IF(P169=1,5,IF(Q169=1,6)))))</f>
        <v>5</v>
      </c>
      <c r="N168" s="4">
        <f t="shared" si="848"/>
        <v>0</v>
      </c>
      <c r="O168" s="4">
        <f t="shared" si="950"/>
        <v>1</v>
      </c>
      <c r="P168" s="4">
        <f t="shared" ref="P168:P231" si="957">IF(OR(C168=1,C168=3,C168=5),1,0)</f>
        <v>1</v>
      </c>
      <c r="Q168" s="4">
        <f t="shared" ref="Q168:Q231" si="958">IF(OR(C168=2,C168=4,C168=6),1,0)</f>
        <v>0</v>
      </c>
      <c r="Y168" s="29" t="str">
        <f t="shared" si="751"/>
        <v/>
      </c>
      <c r="Z168" s="29" t="str">
        <f t="shared" si="801"/>
        <v/>
      </c>
      <c r="AA168" s="29" t="str">
        <f t="shared" si="802"/>
        <v/>
      </c>
      <c r="AB168" s="29" t="str">
        <f t="shared" si="803"/>
        <v/>
      </c>
      <c r="AC168" s="29" t="str">
        <f t="shared" si="804"/>
        <v/>
      </c>
      <c r="AD168" s="29" t="str">
        <f t="shared" si="805"/>
        <v/>
      </c>
      <c r="AE168" s="29" t="str">
        <f t="shared" si="806"/>
        <v/>
      </c>
      <c r="AF168" s="29" t="str">
        <f t="shared" si="807"/>
        <v/>
      </c>
      <c r="AG168" s="29" t="str">
        <f t="shared" si="808"/>
        <v/>
      </c>
      <c r="AH168" s="29" t="str">
        <f t="shared" si="809"/>
        <v/>
      </c>
      <c r="AI168" s="29" t="str">
        <f t="shared" si="810"/>
        <v/>
      </c>
      <c r="AJ168" s="29" t="str">
        <f t="shared" si="811"/>
        <v/>
      </c>
      <c r="AK168" s="29" t="str">
        <f t="shared" si="812"/>
        <v/>
      </c>
      <c r="AL168" s="29" t="str">
        <f t="shared" si="813"/>
        <v/>
      </c>
      <c r="AM168" s="29" t="str">
        <f t="shared" si="814"/>
        <v/>
      </c>
    </row>
    <row r="169" spans="2:39" ht="15.75" thickBot="1">
      <c r="B169" s="22">
        <v>28</v>
      </c>
      <c r="C169" s="22">
        <f>IF(B169="","",VLOOKUP(B169,Tabelle2!$A$2:$B$38,2,0))</f>
        <v>5</v>
      </c>
      <c r="D169" s="23" t="str">
        <f t="shared" ref="D169" si="959">IF(B169="","",IF(OR(B167=0,B168=0),"NB",IF(COUNTIF(K168:M168,C169)=1,"W","L")))</f>
        <v>W</v>
      </c>
      <c r="E169" s="22">
        <f t="shared" ref="E169" si="960">IF(D169="NB",0,IF(D169="L",-3,IF(D169="W",3,"")))</f>
        <v>3</v>
      </c>
      <c r="F169" s="22">
        <v>1</v>
      </c>
      <c r="G169" s="22">
        <f t="shared" ref="G169" si="961">IF(B169="","",E169*F169)</f>
        <v>3</v>
      </c>
      <c r="H169" s="22">
        <f>IF(B169="","",SUM($G$4:G169))</f>
        <v>-39</v>
      </c>
      <c r="I169" s="20"/>
      <c r="J169" s="20"/>
      <c r="K169" s="21"/>
      <c r="L169" s="21"/>
      <c r="M169" s="21"/>
      <c r="N169" s="5">
        <f t="shared" si="911"/>
        <v>0</v>
      </c>
      <c r="O169" s="5">
        <f t="shared" ref="O169" si="962">IF(O167+O168=2,1,0)</f>
        <v>0</v>
      </c>
      <c r="P169" s="5">
        <f t="shared" ref="P169" si="963">IF(P167+P168=2,1,0)</f>
        <v>1</v>
      </c>
      <c r="Q169" s="5">
        <f t="shared" ref="Q169" si="964">IF(Q167+Q168=2,1,0)</f>
        <v>0</v>
      </c>
      <c r="S169" s="31">
        <f t="shared" ref="S169" si="965">IF(B169="","",IF(D169="NB",S166,IF(D169="L",S166+1,IF(D169="W",0))))</f>
        <v>0</v>
      </c>
      <c r="Y169" s="29" t="str">
        <f t="shared" si="751"/>
        <v/>
      </c>
      <c r="Z169" s="29" t="str">
        <f t="shared" si="801"/>
        <v/>
      </c>
      <c r="AA169" s="29" t="str">
        <f t="shared" si="802"/>
        <v/>
      </c>
      <c r="AB169" s="29" t="str">
        <f t="shared" si="803"/>
        <v/>
      </c>
      <c r="AC169" s="29" t="str">
        <f t="shared" si="804"/>
        <v/>
      </c>
      <c r="AD169" s="29" t="str">
        <f t="shared" si="805"/>
        <v/>
      </c>
      <c r="AE169" s="29" t="str">
        <f t="shared" si="806"/>
        <v/>
      </c>
      <c r="AF169" s="29" t="str">
        <f t="shared" si="807"/>
        <v/>
      </c>
      <c r="AG169" s="29" t="str">
        <f t="shared" si="808"/>
        <v/>
      </c>
      <c r="AH169" s="29" t="str">
        <f t="shared" si="809"/>
        <v/>
      </c>
      <c r="AI169" s="29" t="str">
        <f t="shared" si="810"/>
        <v/>
      </c>
      <c r="AJ169" s="29" t="str">
        <f t="shared" si="811"/>
        <v/>
      </c>
      <c r="AK169" s="29" t="str">
        <f t="shared" si="812"/>
        <v/>
      </c>
      <c r="AL169" s="29" t="str">
        <f t="shared" si="813"/>
        <v/>
      </c>
      <c r="AM169" s="29" t="str">
        <f t="shared" si="814"/>
        <v/>
      </c>
    </row>
    <row r="170" spans="2:39">
      <c r="B170" s="14">
        <v>25</v>
      </c>
      <c r="C170" s="14">
        <f>IF(B170="","",VLOOKUP(B170,Tabelle2!$A$2:$B$38,2,0))</f>
        <v>5</v>
      </c>
      <c r="D170" s="6"/>
      <c r="E170" s="10"/>
      <c r="F170" s="6"/>
      <c r="G170" s="6"/>
      <c r="H170" s="6"/>
      <c r="I170" s="9"/>
      <c r="J170" s="9"/>
      <c r="K170" s="6"/>
      <c r="L170" s="6"/>
      <c r="M170" s="6"/>
      <c r="N170" s="3">
        <f t="shared" si="865"/>
        <v>0</v>
      </c>
      <c r="O170" s="3">
        <f t="shared" ref="O170:O233" si="966">IF(OR(C170=1,C170=3,C170=5),1,0)</f>
        <v>1</v>
      </c>
      <c r="P170" s="3">
        <f t="shared" ref="P170:P233" si="967">IF(OR(C170=2,C170=4,C170=6),1,0)</f>
        <v>0</v>
      </c>
      <c r="Q170" s="3">
        <f t="shared" ref="Q170:Q233" si="968">IF(OR(C170=1,C170=3,C170=5),1,0)</f>
        <v>1</v>
      </c>
      <c r="Y170" s="29" t="str">
        <f t="shared" si="751"/>
        <v/>
      </c>
      <c r="Z170" s="29" t="str">
        <f t="shared" si="801"/>
        <v/>
      </c>
      <c r="AA170" s="29" t="str">
        <f t="shared" si="802"/>
        <v/>
      </c>
      <c r="AB170" s="29" t="str">
        <f t="shared" si="803"/>
        <v/>
      </c>
      <c r="AC170" s="29" t="str">
        <f t="shared" si="804"/>
        <v/>
      </c>
      <c r="AD170" s="29" t="str">
        <f t="shared" si="805"/>
        <v/>
      </c>
      <c r="AE170" s="29" t="str">
        <f t="shared" si="806"/>
        <v/>
      </c>
      <c r="AF170" s="29" t="str">
        <f t="shared" si="807"/>
        <v/>
      </c>
      <c r="AG170" s="29" t="str">
        <f t="shared" si="808"/>
        <v/>
      </c>
      <c r="AH170" s="29" t="str">
        <f t="shared" si="809"/>
        <v/>
      </c>
      <c r="AI170" s="29" t="str">
        <f t="shared" si="810"/>
        <v/>
      </c>
      <c r="AJ170" s="29" t="str">
        <f t="shared" si="811"/>
        <v/>
      </c>
      <c r="AK170" s="29" t="str">
        <f t="shared" si="812"/>
        <v/>
      </c>
      <c r="AL170" s="29" t="str">
        <f t="shared" si="813"/>
        <v/>
      </c>
      <c r="AM170" s="29" t="str">
        <f t="shared" si="814"/>
        <v/>
      </c>
    </row>
    <row r="171" spans="2:39">
      <c r="B171" s="13">
        <v>25</v>
      </c>
      <c r="C171" s="13">
        <f>IF(B171="","",VLOOKUP(B171,Tabelle2!$A$2:$B$38,2,0))</f>
        <v>5</v>
      </c>
      <c r="D171" s="25" t="str">
        <f t="shared" ref="D171:D234" si="969">IF(B171="","",IF(OR(B170=0,B171=0),"No Bet",IF(N172=1,"Bet 1,3,5",IF(O172=1,"Bet 2,4,6",IF(P172=1,"Bet 1,3,5",IF(Q172=1,"Bet 2,4,6"))))))</f>
        <v>Bet 2,4,6</v>
      </c>
      <c r="E171" s="8"/>
      <c r="F171" s="8"/>
      <c r="G171" s="8"/>
      <c r="H171" s="8"/>
      <c r="I171" s="12"/>
      <c r="J171" s="12"/>
      <c r="K171" s="7">
        <f t="shared" ref="K171:K234" si="970">IF(B171="","",IF(N172=1,"1",IF(O172=1,2,IF(P172=1,1,IF(Q172=1,2)))))</f>
        <v>2</v>
      </c>
      <c r="L171" s="7">
        <f t="shared" ref="L171:L234" si="971">IF(B171="","",IF(N172=1,"3",IF(O172=1,4,IF(P172=1,3,IF(Q172=1,4)))))</f>
        <v>4</v>
      </c>
      <c r="M171" s="7">
        <f t="shared" ref="M171:M234" si="972">IF(B171="","",IF(N172=1,"5",IF(O172=1,6,IF(P172=1,5,IF(Q172=1,6)))))</f>
        <v>6</v>
      </c>
      <c r="N171" s="4">
        <f t="shared" si="865"/>
        <v>0</v>
      </c>
      <c r="O171" s="4">
        <f t="shared" si="966"/>
        <v>1</v>
      </c>
      <c r="P171" s="4">
        <f t="shared" ref="P171:P234" si="973">IF(OR(C171=1,C171=3,C171=5),1,0)</f>
        <v>1</v>
      </c>
      <c r="Q171" s="4">
        <f t="shared" ref="Q171:Q234" si="974">IF(OR(C171=2,C171=4,C171=6),1,0)</f>
        <v>0</v>
      </c>
      <c r="Y171" s="29" t="str">
        <f t="shared" si="751"/>
        <v/>
      </c>
      <c r="Z171" s="29" t="str">
        <f t="shared" si="801"/>
        <v/>
      </c>
      <c r="AA171" s="29" t="str">
        <f t="shared" si="802"/>
        <v/>
      </c>
      <c r="AB171" s="29" t="str">
        <f t="shared" si="803"/>
        <v/>
      </c>
      <c r="AC171" s="29" t="str">
        <f t="shared" si="804"/>
        <v/>
      </c>
      <c r="AD171" s="29" t="str">
        <f t="shared" si="805"/>
        <v/>
      </c>
      <c r="AE171" s="29" t="str">
        <f t="shared" si="806"/>
        <v/>
      </c>
      <c r="AF171" s="29" t="str">
        <f t="shared" si="807"/>
        <v/>
      </c>
      <c r="AG171" s="29" t="str">
        <f t="shared" si="808"/>
        <v/>
      </c>
      <c r="AH171" s="29" t="str">
        <f t="shared" si="809"/>
        <v/>
      </c>
      <c r="AI171" s="29" t="str">
        <f t="shared" si="810"/>
        <v/>
      </c>
      <c r="AJ171" s="29" t="str">
        <f t="shared" si="811"/>
        <v/>
      </c>
      <c r="AK171" s="29" t="str">
        <f t="shared" si="812"/>
        <v/>
      </c>
      <c r="AL171" s="29" t="str">
        <f t="shared" si="813"/>
        <v/>
      </c>
      <c r="AM171" s="29" t="str">
        <f t="shared" si="814"/>
        <v/>
      </c>
    </row>
    <row r="172" spans="2:39" ht="15.75" thickBot="1">
      <c r="B172" s="18">
        <v>8</v>
      </c>
      <c r="C172" s="18">
        <f>IF(B172="","",VLOOKUP(B172,Tabelle2!$A$2:$B$38,2,0))</f>
        <v>2</v>
      </c>
      <c r="D172" s="19" t="str">
        <f t="shared" ref="D172" si="975">IF(B172="","",IF(OR(B170=0,B171=0),"NB",IF(COUNTIF(K171:M171,C172)=1,"W","L")))</f>
        <v>W</v>
      </c>
      <c r="E172" s="18">
        <f t="shared" ref="E172" si="976">IF(D172="NB","0",IF(D172="L",-3,IF(D172="W",3,"")))</f>
        <v>3</v>
      </c>
      <c r="F172" s="18">
        <v>1</v>
      </c>
      <c r="G172" s="18">
        <f t="shared" ref="G172" si="977">IF(B172="","",E172*F172)</f>
        <v>3</v>
      </c>
      <c r="H172" s="18">
        <f>IF(B172="","",SUM($G$4:G172))</f>
        <v>-36</v>
      </c>
      <c r="I172" s="20"/>
      <c r="J172" s="20"/>
      <c r="K172" s="21"/>
      <c r="L172" s="21"/>
      <c r="M172" s="24"/>
      <c r="N172" s="5">
        <f t="shared" si="928"/>
        <v>0</v>
      </c>
      <c r="O172" s="5">
        <f t="shared" ref="O172" si="978">IF(O170+O171=2,1,0)</f>
        <v>1</v>
      </c>
      <c r="P172" s="5">
        <f t="shared" ref="P172" si="979">IF(P170+P171=2,1,0)</f>
        <v>0</v>
      </c>
      <c r="Q172" s="5">
        <f t="shared" ref="Q172" si="980">IF(Q170+Q171=2,1,0)</f>
        <v>0</v>
      </c>
      <c r="S172" s="31">
        <f t="shared" ref="S172" si="981">IF(B172="","",IF(D172="NB",S169,IF(D172="L",S169+1,IF(D172="W",0))))</f>
        <v>0</v>
      </c>
      <c r="Y172" s="29" t="str">
        <f t="shared" si="751"/>
        <v/>
      </c>
      <c r="Z172" s="29" t="str">
        <f t="shared" si="801"/>
        <v/>
      </c>
      <c r="AA172" s="29" t="str">
        <f t="shared" si="802"/>
        <v/>
      </c>
      <c r="AB172" s="29" t="str">
        <f t="shared" si="803"/>
        <v/>
      </c>
      <c r="AC172" s="29" t="str">
        <f t="shared" si="804"/>
        <v/>
      </c>
      <c r="AD172" s="29" t="str">
        <f t="shared" si="805"/>
        <v/>
      </c>
      <c r="AE172" s="29" t="str">
        <f t="shared" si="806"/>
        <v/>
      </c>
      <c r="AF172" s="29" t="str">
        <f t="shared" si="807"/>
        <v/>
      </c>
      <c r="AG172" s="29" t="str">
        <f t="shared" si="808"/>
        <v/>
      </c>
      <c r="AH172" s="29" t="str">
        <f t="shared" si="809"/>
        <v/>
      </c>
      <c r="AI172" s="29" t="str">
        <f t="shared" si="810"/>
        <v/>
      </c>
      <c r="AJ172" s="29" t="str">
        <f t="shared" si="811"/>
        <v/>
      </c>
      <c r="AK172" s="29" t="str">
        <f t="shared" si="812"/>
        <v/>
      </c>
      <c r="AL172" s="29" t="str">
        <f t="shared" si="813"/>
        <v/>
      </c>
      <c r="AM172" s="29" t="str">
        <f t="shared" si="814"/>
        <v/>
      </c>
    </row>
    <row r="173" spans="2:39">
      <c r="B173" s="16">
        <v>8</v>
      </c>
      <c r="C173" s="16">
        <f>IF(B173="","",VLOOKUP(B173,Tabelle2!$A$2:$B$38,2,0))</f>
        <v>2</v>
      </c>
      <c r="D173" s="6"/>
      <c r="E173" s="6"/>
      <c r="F173" s="6"/>
      <c r="G173" s="6"/>
      <c r="H173" s="6"/>
      <c r="I173" s="9"/>
      <c r="J173" s="9"/>
      <c r="K173" s="6"/>
      <c r="L173" s="6"/>
      <c r="M173" s="6"/>
      <c r="N173" s="3">
        <f t="shared" ref="N173:N236" si="982">IF(OR(C173=2,C173=4,C173=6),1,0)</f>
        <v>1</v>
      </c>
      <c r="O173" s="3">
        <f t="shared" ref="O173:O236" si="983">IF(OR(C173=1,C173=3,C173=5),1,0)</f>
        <v>0</v>
      </c>
      <c r="P173" s="3">
        <f t="shared" ref="P173:P236" si="984">IF(OR(C173=2,C173=4,C173=6),1,0)</f>
        <v>1</v>
      </c>
      <c r="Q173" s="3">
        <f t="shared" ref="Q173:Q236" si="985">IF(OR(C173=1,C173=3,C173=5),1,0)</f>
        <v>0</v>
      </c>
      <c r="Y173" s="29" t="str">
        <f t="shared" si="751"/>
        <v/>
      </c>
      <c r="Z173" s="29" t="str">
        <f t="shared" si="801"/>
        <v/>
      </c>
      <c r="AA173" s="29" t="str">
        <f t="shared" si="802"/>
        <v/>
      </c>
      <c r="AB173" s="29" t="str">
        <f t="shared" si="803"/>
        <v/>
      </c>
      <c r="AC173" s="29" t="str">
        <f t="shared" si="804"/>
        <v/>
      </c>
      <c r="AD173" s="29" t="str">
        <f t="shared" si="805"/>
        <v/>
      </c>
      <c r="AE173" s="29" t="str">
        <f t="shared" si="806"/>
        <v/>
      </c>
      <c r="AF173" s="29" t="str">
        <f t="shared" si="807"/>
        <v/>
      </c>
      <c r="AG173" s="29" t="str">
        <f t="shared" si="808"/>
        <v/>
      </c>
      <c r="AH173" s="29" t="str">
        <f t="shared" si="809"/>
        <v/>
      </c>
      <c r="AI173" s="29" t="str">
        <f t="shared" si="810"/>
        <v/>
      </c>
      <c r="AJ173" s="29" t="str">
        <f t="shared" si="811"/>
        <v/>
      </c>
      <c r="AK173" s="29" t="str">
        <f t="shared" si="812"/>
        <v/>
      </c>
      <c r="AL173" s="29" t="str">
        <f t="shared" si="813"/>
        <v/>
      </c>
      <c r="AM173" s="29" t="str">
        <f t="shared" si="814"/>
        <v/>
      </c>
    </row>
    <row r="174" spans="2:39">
      <c r="B174" s="15">
        <v>7</v>
      </c>
      <c r="C174" s="15">
        <f>IF(B174="","",VLOOKUP(B174,Tabelle2!$A$2:$B$38,2,0))</f>
        <v>2</v>
      </c>
      <c r="D174" s="26" t="str">
        <f t="shared" ref="D174:D237" si="986">IF(B174="","",IF(OR(B173=0,B174=0),"No Bet",IF(N175=1,"Bet 1,3,5",IF(O175=1,"Bet 2,4,6",IF(P175=1,"Bet 1,3,5",IF(Q175=1,"Bet 2,4,6"))))))</f>
        <v>Bet 1,3,5</v>
      </c>
      <c r="E174" s="8"/>
      <c r="F174" s="8"/>
      <c r="G174" s="8"/>
      <c r="H174" s="8"/>
      <c r="I174" s="17"/>
      <c r="J174" s="17"/>
      <c r="K174" s="7" t="str">
        <f t="shared" ref="K174:K237" si="987">IF(B174="","",IF(N175=1,"1",IF(O175=1,2,IF(P175=1,1,IF(Q175=1,2)))))</f>
        <v>1</v>
      </c>
      <c r="L174" s="7" t="str">
        <f t="shared" ref="L174:L237" si="988">IF(B174="","",IF(N175=1,"3",IF(O175=1,4,IF(P175=1,3,IF(Q175=1,4)))))</f>
        <v>3</v>
      </c>
      <c r="M174" s="7" t="str">
        <f t="shared" ref="M174:M237" si="989">IF(B174="","",IF(N175=1,"5",IF(O175=1,6,IF(P175=1,5,IF(Q175=1,6)))))</f>
        <v>5</v>
      </c>
      <c r="N174" s="4">
        <f t="shared" si="982"/>
        <v>1</v>
      </c>
      <c r="O174" s="4">
        <f t="shared" si="983"/>
        <v>0</v>
      </c>
      <c r="P174" s="4">
        <f t="shared" ref="P174:P237" si="990">IF(OR(C174=1,C174=3,C174=5),1,0)</f>
        <v>0</v>
      </c>
      <c r="Q174" s="4">
        <f t="shared" ref="Q174:Q237" si="991">IF(OR(C174=2,C174=4,C174=6),1,0)</f>
        <v>1</v>
      </c>
      <c r="Y174" s="29" t="str">
        <f t="shared" si="751"/>
        <v/>
      </c>
      <c r="Z174" s="29" t="str">
        <f t="shared" si="801"/>
        <v/>
      </c>
      <c r="AA174" s="29" t="str">
        <f t="shared" si="802"/>
        <v/>
      </c>
      <c r="AB174" s="29" t="str">
        <f t="shared" si="803"/>
        <v/>
      </c>
      <c r="AC174" s="29" t="str">
        <f t="shared" si="804"/>
        <v/>
      </c>
      <c r="AD174" s="29" t="str">
        <f t="shared" si="805"/>
        <v/>
      </c>
      <c r="AE174" s="29" t="str">
        <f t="shared" si="806"/>
        <v/>
      </c>
      <c r="AF174" s="29" t="str">
        <f t="shared" si="807"/>
        <v/>
      </c>
      <c r="AG174" s="29" t="str">
        <f t="shared" si="808"/>
        <v/>
      </c>
      <c r="AH174" s="29" t="str">
        <f t="shared" si="809"/>
        <v/>
      </c>
      <c r="AI174" s="29" t="str">
        <f t="shared" si="810"/>
        <v/>
      </c>
      <c r="AJ174" s="29" t="str">
        <f t="shared" si="811"/>
        <v/>
      </c>
      <c r="AK174" s="29" t="str">
        <f t="shared" si="812"/>
        <v/>
      </c>
      <c r="AL174" s="29" t="str">
        <f t="shared" si="813"/>
        <v/>
      </c>
      <c r="AM174" s="29" t="str">
        <f t="shared" si="814"/>
        <v/>
      </c>
    </row>
    <row r="175" spans="2:39" ht="15.75" thickBot="1">
      <c r="B175" s="22">
        <v>7</v>
      </c>
      <c r="C175" s="22">
        <f>IF(B175="","",VLOOKUP(B175,Tabelle2!$A$2:$B$38,2,0))</f>
        <v>2</v>
      </c>
      <c r="D175" s="23" t="str">
        <f t="shared" ref="D175" si="992">IF(B175="","",IF(OR(B173=0,B174=0),"NB",IF(COUNTIF(K174:M174,C175)=1,"W","L")))</f>
        <v>L</v>
      </c>
      <c r="E175" s="22">
        <f t="shared" ref="E175" si="993">IF(D175="NB",0,IF(D175="L",-3,IF(D175="W",3,"")))</f>
        <v>-3</v>
      </c>
      <c r="F175" s="22">
        <v>1</v>
      </c>
      <c r="G175" s="22">
        <f t="shared" ref="G175" si="994">IF(B175="","",E175*F175)</f>
        <v>-3</v>
      </c>
      <c r="H175" s="22">
        <f>IF(B175="","",SUM($G$4:G175))</f>
        <v>-39</v>
      </c>
      <c r="I175" s="20"/>
      <c r="J175" s="20"/>
      <c r="K175" s="21"/>
      <c r="L175" s="21"/>
      <c r="M175" s="21"/>
      <c r="N175" s="5">
        <f t="shared" ref="N175:O175" si="995">IF(N173+N174=2,1,0)</f>
        <v>1</v>
      </c>
      <c r="O175" s="5">
        <f t="shared" si="995"/>
        <v>0</v>
      </c>
      <c r="P175" s="5">
        <f t="shared" ref="P175" si="996">IF(P173+P174=2,1,0)</f>
        <v>0</v>
      </c>
      <c r="Q175" s="5">
        <f t="shared" ref="Q175" si="997">IF(Q173+Q174=2,1,0)</f>
        <v>0</v>
      </c>
      <c r="S175" s="31">
        <f t="shared" ref="S175" si="998">IF(B175="","",IF(D175="NB",S172,IF(D175="L",S172+1,IF(D175="W",0))))</f>
        <v>1</v>
      </c>
      <c r="Y175" s="29" t="str">
        <f t="shared" si="751"/>
        <v/>
      </c>
      <c r="Z175" s="29" t="str">
        <f t="shared" si="801"/>
        <v/>
      </c>
      <c r="AA175" s="29" t="str">
        <f t="shared" si="802"/>
        <v/>
      </c>
      <c r="AB175" s="29" t="str">
        <f t="shared" si="803"/>
        <v/>
      </c>
      <c r="AC175" s="29" t="str">
        <f t="shared" si="804"/>
        <v/>
      </c>
      <c r="AD175" s="29" t="str">
        <f t="shared" si="805"/>
        <v/>
      </c>
      <c r="AE175" s="29" t="str">
        <f t="shared" si="806"/>
        <v/>
      </c>
      <c r="AF175" s="29" t="str">
        <f t="shared" si="807"/>
        <v/>
      </c>
      <c r="AG175" s="29" t="str">
        <f t="shared" si="808"/>
        <v/>
      </c>
      <c r="AH175" s="29" t="str">
        <f t="shared" si="809"/>
        <v/>
      </c>
      <c r="AI175" s="29" t="str">
        <f t="shared" si="810"/>
        <v/>
      </c>
      <c r="AJ175" s="29" t="str">
        <f t="shared" si="811"/>
        <v/>
      </c>
      <c r="AK175" s="29" t="str">
        <f t="shared" si="812"/>
        <v/>
      </c>
      <c r="AL175" s="29" t="str">
        <f t="shared" si="813"/>
        <v/>
      </c>
      <c r="AM175" s="29" t="str">
        <f t="shared" si="814"/>
        <v/>
      </c>
    </row>
    <row r="176" spans="2:39">
      <c r="B176" s="14">
        <v>17</v>
      </c>
      <c r="C176" s="14">
        <f>IF(B176="","",VLOOKUP(B176,Tabelle2!$A$2:$B$38,2,0))</f>
        <v>3</v>
      </c>
      <c r="D176" s="6"/>
      <c r="E176" s="10"/>
      <c r="F176" s="6"/>
      <c r="G176" s="6"/>
      <c r="H176" s="6"/>
      <c r="I176" s="9"/>
      <c r="J176" s="9"/>
      <c r="K176" s="6"/>
      <c r="L176" s="6"/>
      <c r="M176" s="6"/>
      <c r="N176" s="3">
        <f t="shared" si="848"/>
        <v>0</v>
      </c>
      <c r="O176" s="3">
        <f t="shared" ref="O176:O239" si="999">IF(OR(C176=1,C176=3,C176=5),1,0)</f>
        <v>1</v>
      </c>
      <c r="P176" s="3">
        <f t="shared" ref="P176:P239" si="1000">IF(OR(C176=2,C176=4,C176=6),1,0)</f>
        <v>0</v>
      </c>
      <c r="Q176" s="3">
        <f t="shared" ref="Q176:Q239" si="1001">IF(OR(C176=1,C176=3,C176=5),1,0)</f>
        <v>1</v>
      </c>
      <c r="Y176" s="29" t="str">
        <f t="shared" si="751"/>
        <v/>
      </c>
      <c r="Z176" s="29" t="str">
        <f t="shared" si="801"/>
        <v/>
      </c>
      <c r="AA176" s="29" t="str">
        <f t="shared" si="802"/>
        <v/>
      </c>
      <c r="AB176" s="29" t="str">
        <f t="shared" si="803"/>
        <v/>
      </c>
      <c r="AC176" s="29" t="str">
        <f t="shared" si="804"/>
        <v/>
      </c>
      <c r="AD176" s="29" t="str">
        <f t="shared" si="805"/>
        <v/>
      </c>
      <c r="AE176" s="29" t="str">
        <f t="shared" si="806"/>
        <v/>
      </c>
      <c r="AF176" s="29" t="str">
        <f t="shared" si="807"/>
        <v/>
      </c>
      <c r="AG176" s="29" t="str">
        <f t="shared" si="808"/>
        <v/>
      </c>
      <c r="AH176" s="29" t="str">
        <f t="shared" si="809"/>
        <v/>
      </c>
      <c r="AI176" s="29" t="str">
        <f t="shared" si="810"/>
        <v/>
      </c>
      <c r="AJ176" s="29" t="str">
        <f t="shared" si="811"/>
        <v/>
      </c>
      <c r="AK176" s="29" t="str">
        <f t="shared" si="812"/>
        <v/>
      </c>
      <c r="AL176" s="29" t="str">
        <f t="shared" si="813"/>
        <v/>
      </c>
      <c r="AM176" s="29" t="str">
        <f t="shared" si="814"/>
        <v/>
      </c>
    </row>
    <row r="177" spans="2:39">
      <c r="B177" s="13">
        <v>18</v>
      </c>
      <c r="C177" s="13">
        <f>IF(B177="","",VLOOKUP(B177,Tabelle2!$A$2:$B$38,2,0))</f>
        <v>3</v>
      </c>
      <c r="D177" s="25" t="str">
        <f t="shared" ref="D177:D240" si="1002">IF(B177="","",IF(OR(B176=0,B177=0),"No Bet",IF(N178=1,"Bet 1,3,5",IF(O178=1,"Bet 2,4,6",IF(P178=1,"Bet 1,3,5",IF(Q178=1,"Bet 2,4,6"))))))</f>
        <v>Bet 2,4,6</v>
      </c>
      <c r="E177" s="8"/>
      <c r="F177" s="8"/>
      <c r="G177" s="8"/>
      <c r="H177" s="8"/>
      <c r="I177" s="12"/>
      <c r="J177" s="12"/>
      <c r="K177" s="7">
        <f t="shared" ref="K177:K240" si="1003">IF(B177="","",IF(N178=1,"1",IF(O178=1,2,IF(P178=1,1,IF(Q178=1,2)))))</f>
        <v>2</v>
      </c>
      <c r="L177" s="7">
        <f t="shared" ref="L177:L240" si="1004">IF(B177="","",IF(N178=1,"3",IF(O178=1,4,IF(P178=1,3,IF(Q178=1,4)))))</f>
        <v>4</v>
      </c>
      <c r="M177" s="7">
        <f t="shared" ref="M177:M240" si="1005">IF(B177="","",IF(N178=1,"5",IF(O178=1,6,IF(P178=1,5,IF(Q178=1,6)))))</f>
        <v>6</v>
      </c>
      <c r="N177" s="4">
        <f t="shared" si="848"/>
        <v>0</v>
      </c>
      <c r="O177" s="4">
        <f t="shared" si="999"/>
        <v>1</v>
      </c>
      <c r="P177" s="4">
        <f t="shared" ref="P177:P240" si="1006">IF(OR(C177=1,C177=3,C177=5),1,0)</f>
        <v>1</v>
      </c>
      <c r="Q177" s="4">
        <f t="shared" ref="Q177:Q240" si="1007">IF(OR(C177=2,C177=4,C177=6),1,0)</f>
        <v>0</v>
      </c>
      <c r="Y177" s="29" t="str">
        <f t="shared" si="751"/>
        <v/>
      </c>
      <c r="Z177" s="29" t="str">
        <f t="shared" si="801"/>
        <v/>
      </c>
      <c r="AA177" s="29" t="str">
        <f t="shared" si="802"/>
        <v/>
      </c>
      <c r="AB177" s="29" t="str">
        <f t="shared" si="803"/>
        <v/>
      </c>
      <c r="AC177" s="29" t="str">
        <f t="shared" si="804"/>
        <v/>
      </c>
      <c r="AD177" s="29" t="str">
        <f t="shared" si="805"/>
        <v/>
      </c>
      <c r="AE177" s="29" t="str">
        <f t="shared" si="806"/>
        <v/>
      </c>
      <c r="AF177" s="29" t="str">
        <f t="shared" si="807"/>
        <v/>
      </c>
      <c r="AG177" s="29" t="str">
        <f t="shared" si="808"/>
        <v/>
      </c>
      <c r="AH177" s="29" t="str">
        <f t="shared" si="809"/>
        <v/>
      </c>
      <c r="AI177" s="29" t="str">
        <f t="shared" si="810"/>
        <v/>
      </c>
      <c r="AJ177" s="29" t="str">
        <f t="shared" si="811"/>
        <v/>
      </c>
      <c r="AK177" s="29" t="str">
        <f t="shared" si="812"/>
        <v/>
      </c>
      <c r="AL177" s="29" t="str">
        <f t="shared" si="813"/>
        <v/>
      </c>
      <c r="AM177" s="29" t="str">
        <f t="shared" si="814"/>
        <v/>
      </c>
    </row>
    <row r="178" spans="2:39" ht="15.75" thickBot="1">
      <c r="B178" s="18">
        <v>18</v>
      </c>
      <c r="C178" s="18">
        <f>IF(B178="","",VLOOKUP(B178,Tabelle2!$A$2:$B$38,2,0))</f>
        <v>3</v>
      </c>
      <c r="D178" s="19" t="str">
        <f t="shared" ref="D178" si="1008">IF(B178="","",IF(OR(B176=0,B177=0),"NB",IF(COUNTIF(K177:M177,C178)=1,"W","L")))</f>
        <v>L</v>
      </c>
      <c r="E178" s="18">
        <f t="shared" ref="E178" si="1009">IF(D178="NB","0",IF(D178="L",-3,IF(D178="W",3,"")))</f>
        <v>-3</v>
      </c>
      <c r="F178" s="18">
        <v>1</v>
      </c>
      <c r="G178" s="18">
        <f t="shared" ref="G178" si="1010">IF(B178="","",E178*F178)</f>
        <v>-3</v>
      </c>
      <c r="H178" s="18">
        <f>IF(B178="","",SUM($G$4:G178))</f>
        <v>-42</v>
      </c>
      <c r="I178" s="20"/>
      <c r="J178" s="20"/>
      <c r="K178" s="21"/>
      <c r="L178" s="21"/>
      <c r="M178" s="24"/>
      <c r="N178" s="5">
        <f t="shared" si="911"/>
        <v>0</v>
      </c>
      <c r="O178" s="5">
        <f t="shared" ref="O178" si="1011">IF(O176+O177=2,1,0)</f>
        <v>1</v>
      </c>
      <c r="P178" s="5">
        <f t="shared" ref="P178" si="1012">IF(P176+P177=2,1,0)</f>
        <v>0</v>
      </c>
      <c r="Q178" s="5">
        <f t="shared" ref="Q178" si="1013">IF(Q176+Q177=2,1,0)</f>
        <v>0</v>
      </c>
      <c r="S178" s="31">
        <f t="shared" ref="S178" si="1014">IF(B178="","",IF(D178="NB",S175,IF(D178="L",S175+1,IF(D178="W",0))))</f>
        <v>2</v>
      </c>
      <c r="Y178" s="29" t="str">
        <f t="shared" si="751"/>
        <v/>
      </c>
      <c r="Z178" s="29" t="str">
        <f t="shared" si="801"/>
        <v/>
      </c>
      <c r="AA178" s="29" t="str">
        <f t="shared" si="802"/>
        <v/>
      </c>
      <c r="AB178" s="29" t="str">
        <f t="shared" si="803"/>
        <v/>
      </c>
      <c r="AC178" s="29" t="str">
        <f t="shared" si="804"/>
        <v/>
      </c>
      <c r="AD178" s="29" t="str">
        <f t="shared" si="805"/>
        <v/>
      </c>
      <c r="AE178" s="29" t="str">
        <f t="shared" si="806"/>
        <v/>
      </c>
      <c r="AF178" s="29" t="str">
        <f t="shared" si="807"/>
        <v/>
      </c>
      <c r="AG178" s="29" t="str">
        <f t="shared" si="808"/>
        <v/>
      </c>
      <c r="AH178" s="29" t="str">
        <f t="shared" si="809"/>
        <v/>
      </c>
      <c r="AI178" s="29" t="str">
        <f t="shared" si="810"/>
        <v/>
      </c>
      <c r="AJ178" s="29" t="str">
        <f t="shared" si="811"/>
        <v/>
      </c>
      <c r="AK178" s="29" t="str">
        <f t="shared" si="812"/>
        <v/>
      </c>
      <c r="AL178" s="29" t="str">
        <f t="shared" si="813"/>
        <v/>
      </c>
      <c r="AM178" s="29" t="str">
        <f t="shared" si="814"/>
        <v/>
      </c>
    </row>
    <row r="179" spans="2:39">
      <c r="B179" s="16">
        <v>21</v>
      </c>
      <c r="C179" s="16">
        <f>IF(B179="","",VLOOKUP(B179,Tabelle2!$A$2:$B$38,2,0))</f>
        <v>4</v>
      </c>
      <c r="D179" s="6"/>
      <c r="E179" s="6"/>
      <c r="F179" s="6"/>
      <c r="G179" s="6"/>
      <c r="H179" s="6"/>
      <c r="I179" s="9"/>
      <c r="J179" s="9"/>
      <c r="K179" s="6"/>
      <c r="L179" s="6"/>
      <c r="M179" s="6"/>
      <c r="N179" s="3">
        <f t="shared" si="865"/>
        <v>1</v>
      </c>
      <c r="O179" s="3">
        <f t="shared" ref="O179:O242" si="1015">IF(OR(C179=1,C179=3,C179=5),1,0)</f>
        <v>0</v>
      </c>
      <c r="P179" s="3">
        <f t="shared" ref="P179:P242" si="1016">IF(OR(C179=2,C179=4,C179=6),1,0)</f>
        <v>1</v>
      </c>
      <c r="Q179" s="3">
        <f t="shared" ref="Q179:Q242" si="1017">IF(OR(C179=1,C179=3,C179=5),1,0)</f>
        <v>0</v>
      </c>
      <c r="Y179" s="29" t="str">
        <f t="shared" si="751"/>
        <v/>
      </c>
      <c r="Z179" s="29" t="str">
        <f t="shared" si="801"/>
        <v/>
      </c>
      <c r="AA179" s="29" t="str">
        <f t="shared" si="802"/>
        <v/>
      </c>
      <c r="AB179" s="29" t="str">
        <f t="shared" si="803"/>
        <v/>
      </c>
      <c r="AC179" s="29" t="str">
        <f t="shared" si="804"/>
        <v/>
      </c>
      <c r="AD179" s="29" t="str">
        <f t="shared" si="805"/>
        <v/>
      </c>
      <c r="AE179" s="29" t="str">
        <f t="shared" si="806"/>
        <v/>
      </c>
      <c r="AF179" s="29" t="str">
        <f t="shared" si="807"/>
        <v/>
      </c>
      <c r="AG179" s="29" t="str">
        <f t="shared" si="808"/>
        <v/>
      </c>
      <c r="AH179" s="29" t="str">
        <f t="shared" si="809"/>
        <v/>
      </c>
      <c r="AI179" s="29" t="str">
        <f t="shared" si="810"/>
        <v/>
      </c>
      <c r="AJ179" s="29" t="str">
        <f t="shared" si="811"/>
        <v/>
      </c>
      <c r="AK179" s="29" t="str">
        <f t="shared" si="812"/>
        <v/>
      </c>
      <c r="AL179" s="29" t="str">
        <f t="shared" si="813"/>
        <v/>
      </c>
      <c r="AM179" s="29" t="str">
        <f t="shared" si="814"/>
        <v/>
      </c>
    </row>
    <row r="180" spans="2:39">
      <c r="B180" s="15">
        <v>21</v>
      </c>
      <c r="C180" s="15">
        <f>IF(B180="","",VLOOKUP(B180,Tabelle2!$A$2:$B$38,2,0))</f>
        <v>4</v>
      </c>
      <c r="D180" s="26" t="str">
        <f t="shared" ref="D180:D243" si="1018">IF(B180="","",IF(OR(B179=0,B180=0),"No Bet",IF(N181=1,"Bet 1,3,5",IF(O181=1,"Bet 2,4,6",IF(P181=1,"Bet 1,3,5",IF(Q181=1,"Bet 2,4,6"))))))</f>
        <v>Bet 1,3,5</v>
      </c>
      <c r="E180" s="8"/>
      <c r="F180" s="8"/>
      <c r="G180" s="8"/>
      <c r="H180" s="8"/>
      <c r="I180" s="17"/>
      <c r="J180" s="17"/>
      <c r="K180" s="7" t="str">
        <f t="shared" ref="K180:K243" si="1019">IF(B180="","",IF(N181=1,"1",IF(O181=1,2,IF(P181=1,1,IF(Q181=1,2)))))</f>
        <v>1</v>
      </c>
      <c r="L180" s="7" t="str">
        <f t="shared" ref="L180:L243" si="1020">IF(B180="","",IF(N181=1,"3",IF(O181=1,4,IF(P181=1,3,IF(Q181=1,4)))))</f>
        <v>3</v>
      </c>
      <c r="M180" s="7" t="str">
        <f t="shared" ref="M180:M243" si="1021">IF(B180="","",IF(N181=1,"5",IF(O181=1,6,IF(P181=1,5,IF(Q181=1,6)))))</f>
        <v>5</v>
      </c>
      <c r="N180" s="4">
        <f t="shared" si="865"/>
        <v>1</v>
      </c>
      <c r="O180" s="4">
        <f t="shared" si="1015"/>
        <v>0</v>
      </c>
      <c r="P180" s="4">
        <f t="shared" ref="P180:P243" si="1022">IF(OR(C180=1,C180=3,C180=5),1,0)</f>
        <v>0</v>
      </c>
      <c r="Q180" s="4">
        <f t="shared" ref="Q180:Q243" si="1023">IF(OR(C180=2,C180=4,C180=6),1,0)</f>
        <v>1</v>
      </c>
      <c r="Y180" s="29" t="str">
        <f t="shared" si="751"/>
        <v/>
      </c>
      <c r="Z180" s="29" t="str">
        <f t="shared" si="801"/>
        <v/>
      </c>
      <c r="AA180" s="29" t="str">
        <f t="shared" si="802"/>
        <v/>
      </c>
      <c r="AB180" s="29" t="str">
        <f t="shared" si="803"/>
        <v/>
      </c>
      <c r="AC180" s="29" t="str">
        <f t="shared" si="804"/>
        <v/>
      </c>
      <c r="AD180" s="29" t="str">
        <f t="shared" si="805"/>
        <v/>
      </c>
      <c r="AE180" s="29" t="str">
        <f t="shared" si="806"/>
        <v/>
      </c>
      <c r="AF180" s="29" t="str">
        <f t="shared" si="807"/>
        <v/>
      </c>
      <c r="AG180" s="29" t="str">
        <f t="shared" si="808"/>
        <v/>
      </c>
      <c r="AH180" s="29" t="str">
        <f t="shared" si="809"/>
        <v/>
      </c>
      <c r="AI180" s="29" t="str">
        <f t="shared" si="810"/>
        <v/>
      </c>
      <c r="AJ180" s="29" t="str">
        <f t="shared" si="811"/>
        <v/>
      </c>
      <c r="AK180" s="29" t="str">
        <f t="shared" si="812"/>
        <v/>
      </c>
      <c r="AL180" s="29" t="str">
        <f t="shared" si="813"/>
        <v/>
      </c>
      <c r="AM180" s="29" t="str">
        <f t="shared" si="814"/>
        <v/>
      </c>
    </row>
    <row r="181" spans="2:39" ht="15.75" thickBot="1">
      <c r="B181" s="22">
        <v>20</v>
      </c>
      <c r="C181" s="22">
        <f>IF(B181="","",VLOOKUP(B181,Tabelle2!$A$2:$B$38,2,0))</f>
        <v>4</v>
      </c>
      <c r="D181" s="23" t="str">
        <f t="shared" ref="D181" si="1024">IF(B181="","",IF(OR(B179=0,B180=0),"NB",IF(COUNTIF(K180:M180,C181)=1,"W","L")))</f>
        <v>L</v>
      </c>
      <c r="E181" s="22">
        <f t="shared" ref="E181" si="1025">IF(D181="NB",0,IF(D181="L",-3,IF(D181="W",3,"")))</f>
        <v>-3</v>
      </c>
      <c r="F181" s="22">
        <v>1</v>
      </c>
      <c r="G181" s="22">
        <f t="shared" ref="G181" si="1026">IF(B181="","",E181*F181)</f>
        <v>-3</v>
      </c>
      <c r="H181" s="22">
        <f>IF(B181="","",SUM($G$4:G181))</f>
        <v>-45</v>
      </c>
      <c r="I181" s="20"/>
      <c r="J181" s="20"/>
      <c r="K181" s="21"/>
      <c r="L181" s="21"/>
      <c r="M181" s="21"/>
      <c r="N181" s="5">
        <f t="shared" si="928"/>
        <v>1</v>
      </c>
      <c r="O181" s="5">
        <f t="shared" ref="O181" si="1027">IF(O179+O180=2,1,0)</f>
        <v>0</v>
      </c>
      <c r="P181" s="5">
        <f t="shared" ref="P181" si="1028">IF(P179+P180=2,1,0)</f>
        <v>0</v>
      </c>
      <c r="Q181" s="5">
        <f t="shared" ref="Q181" si="1029">IF(Q179+Q180=2,1,0)</f>
        <v>0</v>
      </c>
      <c r="S181" s="31">
        <f t="shared" ref="S181" si="1030">IF(B181="","",IF(D181="NB",S178,IF(D181="L",S178+1,IF(D181="W",0))))</f>
        <v>3</v>
      </c>
      <c r="Y181" s="29" t="str">
        <f t="shared" si="751"/>
        <v/>
      </c>
      <c r="Z181" s="29" t="str">
        <f t="shared" si="801"/>
        <v/>
      </c>
      <c r="AA181" s="29" t="str">
        <f t="shared" si="802"/>
        <v/>
      </c>
      <c r="AB181" s="29" t="str">
        <f t="shared" si="803"/>
        <v/>
      </c>
      <c r="AC181" s="29" t="str">
        <f t="shared" si="804"/>
        <v/>
      </c>
      <c r="AD181" s="29" t="str">
        <f t="shared" si="805"/>
        <v/>
      </c>
      <c r="AE181" s="29" t="str">
        <f t="shared" si="806"/>
        <v/>
      </c>
      <c r="AF181" s="29" t="str">
        <f t="shared" si="807"/>
        <v/>
      </c>
      <c r="AG181" s="29" t="str">
        <f t="shared" si="808"/>
        <v/>
      </c>
      <c r="AH181" s="29" t="str">
        <f t="shared" si="809"/>
        <v/>
      </c>
      <c r="AI181" s="29" t="str">
        <f t="shared" si="810"/>
        <v/>
      </c>
      <c r="AJ181" s="29" t="str">
        <f t="shared" si="811"/>
        <v/>
      </c>
      <c r="AK181" s="29" t="str">
        <f t="shared" si="812"/>
        <v/>
      </c>
      <c r="AL181" s="29" t="str">
        <f t="shared" si="813"/>
        <v/>
      </c>
      <c r="AM181" s="29" t="str">
        <f t="shared" si="814"/>
        <v/>
      </c>
    </row>
    <row r="182" spans="2:39">
      <c r="B182" s="14">
        <v>21</v>
      </c>
      <c r="C182" s="14">
        <f>IF(B182="","",VLOOKUP(B182,Tabelle2!$A$2:$B$38,2,0))</f>
        <v>4</v>
      </c>
      <c r="D182" s="6"/>
      <c r="E182" s="10"/>
      <c r="F182" s="6"/>
      <c r="G182" s="6"/>
      <c r="H182" s="6"/>
      <c r="I182" s="9"/>
      <c r="J182" s="9"/>
      <c r="K182" s="6"/>
      <c r="L182" s="6"/>
      <c r="M182" s="6"/>
      <c r="N182" s="3">
        <f t="shared" ref="N182:N245" si="1031">IF(OR(C182=2,C182=4,C182=6),1,0)</f>
        <v>1</v>
      </c>
      <c r="O182" s="3">
        <f t="shared" ref="O182:O245" si="1032">IF(OR(C182=1,C182=3,C182=5),1,0)</f>
        <v>0</v>
      </c>
      <c r="P182" s="3">
        <f t="shared" ref="P182:P245" si="1033">IF(OR(C182=2,C182=4,C182=6),1,0)</f>
        <v>1</v>
      </c>
      <c r="Q182" s="3">
        <f t="shared" ref="Q182:Q245" si="1034">IF(OR(C182=1,C182=3,C182=5),1,0)</f>
        <v>0</v>
      </c>
      <c r="Y182" s="29" t="str">
        <f t="shared" si="751"/>
        <v/>
      </c>
      <c r="Z182" s="29" t="str">
        <f t="shared" si="801"/>
        <v/>
      </c>
      <c r="AA182" s="29" t="str">
        <f t="shared" si="802"/>
        <v/>
      </c>
      <c r="AB182" s="29" t="str">
        <f t="shared" si="803"/>
        <v/>
      </c>
      <c r="AC182" s="29" t="str">
        <f t="shared" si="804"/>
        <v/>
      </c>
      <c r="AD182" s="29" t="str">
        <f t="shared" si="805"/>
        <v/>
      </c>
      <c r="AE182" s="29" t="str">
        <f t="shared" si="806"/>
        <v/>
      </c>
      <c r="AF182" s="29" t="str">
        <f t="shared" si="807"/>
        <v/>
      </c>
      <c r="AG182" s="29" t="str">
        <f t="shared" si="808"/>
        <v/>
      </c>
      <c r="AH182" s="29" t="str">
        <f t="shared" si="809"/>
        <v/>
      </c>
      <c r="AI182" s="29" t="str">
        <f t="shared" si="810"/>
        <v/>
      </c>
      <c r="AJ182" s="29" t="str">
        <f t="shared" si="811"/>
        <v/>
      </c>
      <c r="AK182" s="29" t="str">
        <f t="shared" si="812"/>
        <v/>
      </c>
      <c r="AL182" s="29" t="str">
        <f t="shared" si="813"/>
        <v/>
      </c>
      <c r="AM182" s="29" t="str">
        <f t="shared" si="814"/>
        <v/>
      </c>
    </row>
    <row r="183" spans="2:39">
      <c r="B183" s="13">
        <v>34</v>
      </c>
      <c r="C183" s="13">
        <f>IF(B183="","",VLOOKUP(B183,Tabelle2!$A$2:$B$38,2,0))</f>
        <v>6</v>
      </c>
      <c r="D183" s="25" t="str">
        <f t="shared" ref="D183:D246" si="1035">IF(B183="","",IF(OR(B182=0,B183=0),"No Bet",IF(N184=1,"Bet 1,3,5",IF(O184=1,"Bet 2,4,6",IF(P184=1,"Bet 1,3,5",IF(Q184=1,"Bet 2,4,6"))))))</f>
        <v>Bet 1,3,5</v>
      </c>
      <c r="E183" s="8"/>
      <c r="F183" s="8"/>
      <c r="G183" s="8"/>
      <c r="H183" s="8"/>
      <c r="I183" s="12"/>
      <c r="J183" s="12"/>
      <c r="K183" s="7" t="str">
        <f t="shared" ref="K183:K246" si="1036">IF(B183="","",IF(N184=1,"1",IF(O184=1,2,IF(P184=1,1,IF(Q184=1,2)))))</f>
        <v>1</v>
      </c>
      <c r="L183" s="7" t="str">
        <f t="shared" ref="L183:L246" si="1037">IF(B183="","",IF(N184=1,"3",IF(O184=1,4,IF(P184=1,3,IF(Q184=1,4)))))</f>
        <v>3</v>
      </c>
      <c r="M183" s="7" t="str">
        <f t="shared" ref="M183:M246" si="1038">IF(B183="","",IF(N184=1,"5",IF(O184=1,6,IF(P184=1,5,IF(Q184=1,6)))))</f>
        <v>5</v>
      </c>
      <c r="N183" s="4">
        <f t="shared" si="1031"/>
        <v>1</v>
      </c>
      <c r="O183" s="4">
        <f t="shared" si="1032"/>
        <v>0</v>
      </c>
      <c r="P183" s="4">
        <f t="shared" ref="P183:P246" si="1039">IF(OR(C183=1,C183=3,C183=5),1,0)</f>
        <v>0</v>
      </c>
      <c r="Q183" s="4">
        <f t="shared" ref="Q183:Q246" si="1040">IF(OR(C183=2,C183=4,C183=6),1,0)</f>
        <v>1</v>
      </c>
      <c r="Y183" s="29" t="str">
        <f t="shared" si="751"/>
        <v/>
      </c>
      <c r="Z183" s="29" t="str">
        <f t="shared" si="801"/>
        <v/>
      </c>
      <c r="AA183" s="29" t="str">
        <f t="shared" si="802"/>
        <v/>
      </c>
      <c r="AB183" s="29" t="str">
        <f t="shared" si="803"/>
        <v/>
      </c>
      <c r="AC183" s="29" t="str">
        <f t="shared" si="804"/>
        <v/>
      </c>
      <c r="AD183" s="29" t="str">
        <f t="shared" si="805"/>
        <v/>
      </c>
      <c r="AE183" s="29" t="str">
        <f t="shared" si="806"/>
        <v/>
      </c>
      <c r="AF183" s="29" t="str">
        <f t="shared" si="807"/>
        <v/>
      </c>
      <c r="AG183" s="29" t="str">
        <f t="shared" si="808"/>
        <v/>
      </c>
      <c r="AH183" s="29" t="str">
        <f t="shared" si="809"/>
        <v/>
      </c>
      <c r="AI183" s="29" t="str">
        <f t="shared" si="810"/>
        <v/>
      </c>
      <c r="AJ183" s="29" t="str">
        <f t="shared" si="811"/>
        <v/>
      </c>
      <c r="AK183" s="29" t="str">
        <f t="shared" si="812"/>
        <v/>
      </c>
      <c r="AL183" s="29" t="str">
        <f t="shared" si="813"/>
        <v/>
      </c>
      <c r="AM183" s="29" t="str">
        <f t="shared" si="814"/>
        <v/>
      </c>
    </row>
    <row r="184" spans="2:39" ht="15.75" thickBot="1">
      <c r="B184" s="18">
        <v>17</v>
      </c>
      <c r="C184" s="18">
        <f>IF(B184="","",VLOOKUP(B184,Tabelle2!$A$2:$B$38,2,0))</f>
        <v>3</v>
      </c>
      <c r="D184" s="19" t="str">
        <f t="shared" ref="D184" si="1041">IF(B184="","",IF(OR(B182=0,B183=0),"NB",IF(COUNTIF(K183:M183,C184)=1,"W","L")))</f>
        <v>W</v>
      </c>
      <c r="E184" s="18">
        <f t="shared" ref="E184" si="1042">IF(D184="NB","0",IF(D184="L",-3,IF(D184="W",3,"")))</f>
        <v>3</v>
      </c>
      <c r="F184" s="18">
        <v>1</v>
      </c>
      <c r="G184" s="18">
        <f t="shared" ref="G184" si="1043">IF(B184="","",E184*F184)</f>
        <v>3</v>
      </c>
      <c r="H184" s="18">
        <f>IF(B184="","",SUM($G$4:G184))</f>
        <v>-42</v>
      </c>
      <c r="I184" s="20"/>
      <c r="J184" s="20"/>
      <c r="K184" s="21"/>
      <c r="L184" s="21"/>
      <c r="M184" s="24"/>
      <c r="N184" s="5">
        <f t="shared" ref="N184:O184" si="1044">IF(N182+N183=2,1,0)</f>
        <v>1</v>
      </c>
      <c r="O184" s="5">
        <f t="shared" si="1044"/>
        <v>0</v>
      </c>
      <c r="P184" s="5">
        <f t="shared" ref="P184" si="1045">IF(P182+P183=2,1,0)</f>
        <v>0</v>
      </c>
      <c r="Q184" s="5">
        <f t="shared" ref="Q184" si="1046">IF(Q182+Q183=2,1,0)</f>
        <v>0</v>
      </c>
      <c r="S184" s="31">
        <f t="shared" ref="S184" si="1047">IF(B184="","",IF(D184="NB",S181,IF(D184="L",S181+1,IF(D184="W",0))))</f>
        <v>0</v>
      </c>
      <c r="Y184" s="29" t="str">
        <f t="shared" si="751"/>
        <v/>
      </c>
      <c r="Z184" s="29" t="str">
        <f t="shared" si="801"/>
        <v/>
      </c>
      <c r="AA184" s="29">
        <f t="shared" si="802"/>
        <v>1</v>
      </c>
      <c r="AB184" s="29" t="str">
        <f t="shared" si="803"/>
        <v/>
      </c>
      <c r="AC184" s="29" t="str">
        <f t="shared" si="804"/>
        <v/>
      </c>
      <c r="AD184" s="29" t="str">
        <f t="shared" si="805"/>
        <v/>
      </c>
      <c r="AE184" s="29" t="str">
        <f t="shared" si="806"/>
        <v/>
      </c>
      <c r="AF184" s="29" t="str">
        <f t="shared" si="807"/>
        <v/>
      </c>
      <c r="AG184" s="29" t="str">
        <f t="shared" si="808"/>
        <v/>
      </c>
      <c r="AH184" s="29" t="str">
        <f t="shared" si="809"/>
        <v/>
      </c>
      <c r="AI184" s="29" t="str">
        <f t="shared" si="810"/>
        <v/>
      </c>
      <c r="AJ184" s="29" t="str">
        <f t="shared" si="811"/>
        <v/>
      </c>
      <c r="AK184" s="29" t="str">
        <f t="shared" si="812"/>
        <v/>
      </c>
      <c r="AL184" s="29" t="str">
        <f t="shared" si="813"/>
        <v/>
      </c>
      <c r="AM184" s="29" t="str">
        <f t="shared" si="814"/>
        <v/>
      </c>
    </row>
    <row r="185" spans="2:39">
      <c r="B185" s="16">
        <v>27</v>
      </c>
      <c r="C185" s="16">
        <f>IF(B185="","",VLOOKUP(B185,Tabelle2!$A$2:$B$38,2,0))</f>
        <v>5</v>
      </c>
      <c r="D185" s="6"/>
      <c r="E185" s="6"/>
      <c r="F185" s="6"/>
      <c r="G185" s="6"/>
      <c r="H185" s="6"/>
      <c r="I185" s="9"/>
      <c r="J185" s="9"/>
      <c r="K185" s="6"/>
      <c r="L185" s="6"/>
      <c r="M185" s="6"/>
      <c r="N185" s="3">
        <f t="shared" si="848"/>
        <v>0</v>
      </c>
      <c r="O185" s="3">
        <f t="shared" ref="O185:O248" si="1048">IF(OR(C185=1,C185=3,C185=5),1,0)</f>
        <v>1</v>
      </c>
      <c r="P185" s="3">
        <f t="shared" ref="P185:P248" si="1049">IF(OR(C185=2,C185=4,C185=6),1,0)</f>
        <v>0</v>
      </c>
      <c r="Q185" s="3">
        <f t="shared" ref="Q185:Q248" si="1050">IF(OR(C185=1,C185=3,C185=5),1,0)</f>
        <v>1</v>
      </c>
      <c r="Y185" s="29" t="str">
        <f t="shared" si="751"/>
        <v/>
      </c>
      <c r="Z185" s="29" t="str">
        <f t="shared" si="801"/>
        <v/>
      </c>
      <c r="AA185" s="29" t="str">
        <f t="shared" si="802"/>
        <v/>
      </c>
      <c r="AB185" s="29" t="str">
        <f t="shared" si="803"/>
        <v/>
      </c>
      <c r="AC185" s="29" t="str">
        <f t="shared" si="804"/>
        <v/>
      </c>
      <c r="AD185" s="29" t="str">
        <f t="shared" si="805"/>
        <v/>
      </c>
      <c r="AE185" s="29" t="str">
        <f t="shared" si="806"/>
        <v/>
      </c>
      <c r="AF185" s="29" t="str">
        <f t="shared" si="807"/>
        <v/>
      </c>
      <c r="AG185" s="29" t="str">
        <f t="shared" si="808"/>
        <v/>
      </c>
      <c r="AH185" s="29" t="str">
        <f t="shared" si="809"/>
        <v/>
      </c>
      <c r="AI185" s="29" t="str">
        <f t="shared" si="810"/>
        <v/>
      </c>
      <c r="AJ185" s="29" t="str">
        <f t="shared" si="811"/>
        <v/>
      </c>
      <c r="AK185" s="29" t="str">
        <f t="shared" si="812"/>
        <v/>
      </c>
      <c r="AL185" s="29" t="str">
        <f t="shared" si="813"/>
        <v/>
      </c>
      <c r="AM185" s="29" t="str">
        <f t="shared" si="814"/>
        <v/>
      </c>
    </row>
    <row r="186" spans="2:39">
      <c r="B186" s="15">
        <v>27</v>
      </c>
      <c r="C186" s="15">
        <f>IF(B186="","",VLOOKUP(B186,Tabelle2!$A$2:$B$38,2,0))</f>
        <v>5</v>
      </c>
      <c r="D186" s="26" t="str">
        <f t="shared" ref="D186:D249" si="1051">IF(B186="","",IF(OR(B185=0,B186=0),"No Bet",IF(N187=1,"Bet 1,3,5",IF(O187=1,"Bet 2,4,6",IF(P187=1,"Bet 1,3,5",IF(Q187=1,"Bet 2,4,6"))))))</f>
        <v>Bet 2,4,6</v>
      </c>
      <c r="E186" s="8"/>
      <c r="F186" s="8"/>
      <c r="G186" s="8"/>
      <c r="H186" s="8"/>
      <c r="I186" s="17"/>
      <c r="J186" s="17"/>
      <c r="K186" s="7">
        <f t="shared" ref="K186:K249" si="1052">IF(B186="","",IF(N187=1,"1",IF(O187=1,2,IF(P187=1,1,IF(Q187=1,2)))))</f>
        <v>2</v>
      </c>
      <c r="L186" s="7">
        <f t="shared" ref="L186:L249" si="1053">IF(B186="","",IF(N187=1,"3",IF(O187=1,4,IF(P187=1,3,IF(Q187=1,4)))))</f>
        <v>4</v>
      </c>
      <c r="M186" s="7">
        <f t="shared" ref="M186:M249" si="1054">IF(B186="","",IF(N187=1,"5",IF(O187=1,6,IF(P187=1,5,IF(Q187=1,6)))))</f>
        <v>6</v>
      </c>
      <c r="N186" s="4">
        <f t="shared" si="848"/>
        <v>0</v>
      </c>
      <c r="O186" s="4">
        <f t="shared" si="1048"/>
        <v>1</v>
      </c>
      <c r="P186" s="4">
        <f t="shared" ref="P186:P249" si="1055">IF(OR(C186=1,C186=3,C186=5),1,0)</f>
        <v>1</v>
      </c>
      <c r="Q186" s="4">
        <f t="shared" ref="Q186:Q249" si="1056">IF(OR(C186=2,C186=4,C186=6),1,0)</f>
        <v>0</v>
      </c>
      <c r="Y186" s="29" t="str">
        <f t="shared" si="751"/>
        <v/>
      </c>
      <c r="Z186" s="29" t="str">
        <f t="shared" si="801"/>
        <v/>
      </c>
      <c r="AA186" s="29" t="str">
        <f t="shared" si="802"/>
        <v/>
      </c>
      <c r="AB186" s="29" t="str">
        <f t="shared" si="803"/>
        <v/>
      </c>
      <c r="AC186" s="29" t="str">
        <f t="shared" si="804"/>
        <v/>
      </c>
      <c r="AD186" s="29" t="str">
        <f t="shared" si="805"/>
        <v/>
      </c>
      <c r="AE186" s="29" t="str">
        <f t="shared" si="806"/>
        <v/>
      </c>
      <c r="AF186" s="29" t="str">
        <f t="shared" si="807"/>
        <v/>
      </c>
      <c r="AG186" s="29" t="str">
        <f t="shared" si="808"/>
        <v/>
      </c>
      <c r="AH186" s="29" t="str">
        <f t="shared" si="809"/>
        <v/>
      </c>
      <c r="AI186" s="29" t="str">
        <f t="shared" si="810"/>
        <v/>
      </c>
      <c r="AJ186" s="29" t="str">
        <f t="shared" si="811"/>
        <v/>
      </c>
      <c r="AK186" s="29" t="str">
        <f t="shared" si="812"/>
        <v/>
      </c>
      <c r="AL186" s="29" t="str">
        <f t="shared" si="813"/>
        <v/>
      </c>
      <c r="AM186" s="29" t="str">
        <f t="shared" si="814"/>
        <v/>
      </c>
    </row>
    <row r="187" spans="2:39" ht="15.75" thickBot="1">
      <c r="B187" s="22">
        <v>6</v>
      </c>
      <c r="C187" s="22">
        <f>IF(B187="","",VLOOKUP(B187,Tabelle2!$A$2:$B$38,2,0))</f>
        <v>1</v>
      </c>
      <c r="D187" s="23" t="str">
        <f t="shared" ref="D187" si="1057">IF(B187="","",IF(OR(B185=0,B186=0),"NB",IF(COUNTIF(K186:M186,C187)=1,"W","L")))</f>
        <v>L</v>
      </c>
      <c r="E187" s="22">
        <f t="shared" ref="E187" si="1058">IF(D187="NB",0,IF(D187="L",-3,IF(D187="W",3,"")))</f>
        <v>-3</v>
      </c>
      <c r="F187" s="22">
        <v>1</v>
      </c>
      <c r="G187" s="22">
        <f t="shared" ref="G187" si="1059">IF(B187="","",E187*F187)</f>
        <v>-3</v>
      </c>
      <c r="H187" s="22">
        <f>IF(B187="","",SUM($G$4:G187))</f>
        <v>-45</v>
      </c>
      <c r="I187" s="20"/>
      <c r="J187" s="20"/>
      <c r="K187" s="21"/>
      <c r="L187" s="21"/>
      <c r="M187" s="21"/>
      <c r="N187" s="5">
        <f t="shared" si="911"/>
        <v>0</v>
      </c>
      <c r="O187" s="5">
        <f t="shared" ref="O187" si="1060">IF(O185+O186=2,1,0)</f>
        <v>1</v>
      </c>
      <c r="P187" s="5">
        <f t="shared" ref="P187" si="1061">IF(P185+P186=2,1,0)</f>
        <v>0</v>
      </c>
      <c r="Q187" s="5">
        <f t="shared" ref="Q187" si="1062">IF(Q185+Q186=2,1,0)</f>
        <v>0</v>
      </c>
      <c r="S187" s="31">
        <f t="shared" ref="S187" si="1063">IF(B187="","",IF(D187="NB",S184,IF(D187="L",S184+1,IF(D187="W",0))))</f>
        <v>1</v>
      </c>
      <c r="Y187" s="29" t="str">
        <f t="shared" si="751"/>
        <v/>
      </c>
      <c r="Z187" s="29" t="str">
        <f t="shared" si="801"/>
        <v/>
      </c>
      <c r="AA187" s="29" t="str">
        <f t="shared" si="802"/>
        <v/>
      </c>
      <c r="AB187" s="29" t="str">
        <f t="shared" si="803"/>
        <v/>
      </c>
      <c r="AC187" s="29" t="str">
        <f t="shared" si="804"/>
        <v/>
      </c>
      <c r="AD187" s="29" t="str">
        <f t="shared" si="805"/>
        <v/>
      </c>
      <c r="AE187" s="29" t="str">
        <f t="shared" si="806"/>
        <v/>
      </c>
      <c r="AF187" s="29" t="str">
        <f t="shared" si="807"/>
        <v/>
      </c>
      <c r="AG187" s="29" t="str">
        <f t="shared" si="808"/>
        <v/>
      </c>
      <c r="AH187" s="29" t="str">
        <f t="shared" si="809"/>
        <v/>
      </c>
      <c r="AI187" s="29" t="str">
        <f t="shared" si="810"/>
        <v/>
      </c>
      <c r="AJ187" s="29" t="str">
        <f t="shared" si="811"/>
        <v/>
      </c>
      <c r="AK187" s="29" t="str">
        <f t="shared" si="812"/>
        <v/>
      </c>
      <c r="AL187" s="29" t="str">
        <f t="shared" si="813"/>
        <v/>
      </c>
      <c r="AM187" s="29" t="str">
        <f t="shared" si="814"/>
        <v/>
      </c>
    </row>
    <row r="188" spans="2:39">
      <c r="B188" s="14">
        <v>24</v>
      </c>
      <c r="C188" s="14">
        <f>IF(B188="","",VLOOKUP(B188,Tabelle2!$A$2:$B$38,2,0))</f>
        <v>4</v>
      </c>
      <c r="D188" s="6"/>
      <c r="E188" s="10"/>
      <c r="F188" s="6"/>
      <c r="G188" s="6"/>
      <c r="H188" s="6"/>
      <c r="I188" s="9"/>
      <c r="J188" s="9"/>
      <c r="K188" s="6"/>
      <c r="L188" s="6"/>
      <c r="M188" s="6"/>
      <c r="N188" s="3">
        <f t="shared" si="865"/>
        <v>1</v>
      </c>
      <c r="O188" s="3">
        <f t="shared" ref="O188:O251" si="1064">IF(OR(C188=1,C188=3,C188=5),1,0)</f>
        <v>0</v>
      </c>
      <c r="P188" s="3">
        <f t="shared" ref="P188:P251" si="1065">IF(OR(C188=2,C188=4,C188=6),1,0)</f>
        <v>1</v>
      </c>
      <c r="Q188" s="3">
        <f t="shared" ref="Q188:Q251" si="1066">IF(OR(C188=1,C188=3,C188=5),1,0)</f>
        <v>0</v>
      </c>
      <c r="Y188" s="29" t="str">
        <f t="shared" si="751"/>
        <v/>
      </c>
      <c r="Z188" s="29" t="str">
        <f t="shared" si="801"/>
        <v/>
      </c>
      <c r="AA188" s="29" t="str">
        <f t="shared" si="802"/>
        <v/>
      </c>
      <c r="AB188" s="29" t="str">
        <f t="shared" si="803"/>
        <v/>
      </c>
      <c r="AC188" s="29" t="str">
        <f t="shared" si="804"/>
        <v/>
      </c>
      <c r="AD188" s="29" t="str">
        <f t="shared" si="805"/>
        <v/>
      </c>
      <c r="AE188" s="29" t="str">
        <f t="shared" si="806"/>
        <v/>
      </c>
      <c r="AF188" s="29" t="str">
        <f t="shared" si="807"/>
        <v/>
      </c>
      <c r="AG188" s="29" t="str">
        <f t="shared" si="808"/>
        <v/>
      </c>
      <c r="AH188" s="29" t="str">
        <f t="shared" si="809"/>
        <v/>
      </c>
      <c r="AI188" s="29" t="str">
        <f t="shared" si="810"/>
        <v/>
      </c>
      <c r="AJ188" s="29" t="str">
        <f t="shared" si="811"/>
        <v/>
      </c>
      <c r="AK188" s="29" t="str">
        <f t="shared" si="812"/>
        <v/>
      </c>
      <c r="AL188" s="29" t="str">
        <f t="shared" si="813"/>
        <v/>
      </c>
      <c r="AM188" s="29" t="str">
        <f t="shared" si="814"/>
        <v/>
      </c>
    </row>
    <row r="189" spans="2:39">
      <c r="B189" s="13">
        <v>14</v>
      </c>
      <c r="C189" s="13">
        <f>IF(B189="","",VLOOKUP(B189,Tabelle2!$A$2:$B$38,2,0))</f>
        <v>3</v>
      </c>
      <c r="D189" s="25" t="str">
        <f t="shared" ref="D189:D252" si="1067">IF(B189="","",IF(OR(B188=0,B189=0),"No Bet",IF(N190=1,"Bet 1,3,5",IF(O190=1,"Bet 2,4,6",IF(P190=1,"Bet 1,3,5",IF(Q190=1,"Bet 2,4,6"))))))</f>
        <v>Bet 1,3,5</v>
      </c>
      <c r="E189" s="8"/>
      <c r="F189" s="8"/>
      <c r="G189" s="8"/>
      <c r="H189" s="8"/>
      <c r="I189" s="12"/>
      <c r="J189" s="12"/>
      <c r="K189" s="7">
        <f t="shared" ref="K189:K252" si="1068">IF(B189="","",IF(N190=1,"1",IF(O190=1,2,IF(P190=1,1,IF(Q190=1,2)))))</f>
        <v>1</v>
      </c>
      <c r="L189" s="7">
        <f t="shared" ref="L189:L252" si="1069">IF(B189="","",IF(N190=1,"3",IF(O190=1,4,IF(P190=1,3,IF(Q190=1,4)))))</f>
        <v>3</v>
      </c>
      <c r="M189" s="7">
        <f t="shared" ref="M189:M252" si="1070">IF(B189="","",IF(N190=1,"5",IF(O190=1,6,IF(P190=1,5,IF(Q190=1,6)))))</f>
        <v>5</v>
      </c>
      <c r="N189" s="4">
        <f t="shared" si="865"/>
        <v>0</v>
      </c>
      <c r="O189" s="4">
        <f t="shared" si="1064"/>
        <v>1</v>
      </c>
      <c r="P189" s="4">
        <f t="shared" ref="P189:P252" si="1071">IF(OR(C189=1,C189=3,C189=5),1,0)</f>
        <v>1</v>
      </c>
      <c r="Q189" s="4">
        <f t="shared" ref="Q189:Q252" si="1072">IF(OR(C189=2,C189=4,C189=6),1,0)</f>
        <v>0</v>
      </c>
      <c r="Y189" s="29" t="str">
        <f t="shared" si="751"/>
        <v/>
      </c>
      <c r="Z189" s="29" t="str">
        <f t="shared" si="801"/>
        <v/>
      </c>
      <c r="AA189" s="29" t="str">
        <f t="shared" si="802"/>
        <v/>
      </c>
      <c r="AB189" s="29" t="str">
        <f t="shared" si="803"/>
        <v/>
      </c>
      <c r="AC189" s="29" t="str">
        <f t="shared" si="804"/>
        <v/>
      </c>
      <c r="AD189" s="29" t="str">
        <f t="shared" si="805"/>
        <v/>
      </c>
      <c r="AE189" s="29" t="str">
        <f t="shared" si="806"/>
        <v/>
      </c>
      <c r="AF189" s="29" t="str">
        <f t="shared" si="807"/>
        <v/>
      </c>
      <c r="AG189" s="29" t="str">
        <f t="shared" si="808"/>
        <v/>
      </c>
      <c r="AH189" s="29" t="str">
        <f t="shared" si="809"/>
        <v/>
      </c>
      <c r="AI189" s="29" t="str">
        <f t="shared" si="810"/>
        <v/>
      </c>
      <c r="AJ189" s="29" t="str">
        <f t="shared" si="811"/>
        <v/>
      </c>
      <c r="AK189" s="29" t="str">
        <f t="shared" si="812"/>
        <v/>
      </c>
      <c r="AL189" s="29" t="str">
        <f t="shared" si="813"/>
        <v/>
      </c>
      <c r="AM189" s="29" t="str">
        <f t="shared" si="814"/>
        <v/>
      </c>
    </row>
    <row r="190" spans="2:39" ht="15.75" thickBot="1">
      <c r="B190" s="18">
        <v>14</v>
      </c>
      <c r="C190" s="18">
        <f>IF(B190="","",VLOOKUP(B190,Tabelle2!$A$2:$B$38,2,0))</f>
        <v>3</v>
      </c>
      <c r="D190" s="19" t="str">
        <f t="shared" ref="D190" si="1073">IF(B190="","",IF(OR(B188=0,B189=0),"NB",IF(COUNTIF(K189:M189,C190)=1,"W","L")))</f>
        <v>W</v>
      </c>
      <c r="E190" s="18">
        <f t="shared" ref="E190" si="1074">IF(D190="NB","0",IF(D190="L",-3,IF(D190="W",3,"")))</f>
        <v>3</v>
      </c>
      <c r="F190" s="18">
        <v>1</v>
      </c>
      <c r="G190" s="18">
        <f t="shared" ref="G190" si="1075">IF(B190="","",E190*F190)</f>
        <v>3</v>
      </c>
      <c r="H190" s="18">
        <f>IF(B190="","",SUM($G$4:G190))</f>
        <v>-42</v>
      </c>
      <c r="I190" s="20"/>
      <c r="J190" s="20"/>
      <c r="K190" s="21"/>
      <c r="L190" s="21"/>
      <c r="M190" s="24"/>
      <c r="N190" s="5">
        <f t="shared" si="928"/>
        <v>0</v>
      </c>
      <c r="O190" s="5">
        <f t="shared" ref="O190" si="1076">IF(O188+O189=2,1,0)</f>
        <v>0</v>
      </c>
      <c r="P190" s="5">
        <f t="shared" ref="P190" si="1077">IF(P188+P189=2,1,0)</f>
        <v>1</v>
      </c>
      <c r="Q190" s="5">
        <f t="shared" ref="Q190" si="1078">IF(Q188+Q189=2,1,0)</f>
        <v>0</v>
      </c>
      <c r="S190" s="31">
        <f t="shared" ref="S190" si="1079">IF(B190="","",IF(D190="NB",S187,IF(D190="L",S187+1,IF(D190="W",0))))</f>
        <v>0</v>
      </c>
      <c r="Y190" s="29">
        <f t="shared" si="751"/>
        <v>1</v>
      </c>
      <c r="Z190" s="29" t="str">
        <f t="shared" si="801"/>
        <v/>
      </c>
      <c r="AA190" s="29" t="str">
        <f t="shared" si="802"/>
        <v/>
      </c>
      <c r="AB190" s="29" t="str">
        <f t="shared" si="803"/>
        <v/>
      </c>
      <c r="AC190" s="29" t="str">
        <f t="shared" si="804"/>
        <v/>
      </c>
      <c r="AD190" s="29" t="str">
        <f t="shared" si="805"/>
        <v/>
      </c>
      <c r="AE190" s="29" t="str">
        <f t="shared" si="806"/>
        <v/>
      </c>
      <c r="AF190" s="29" t="str">
        <f t="shared" si="807"/>
        <v/>
      </c>
      <c r="AG190" s="29" t="str">
        <f t="shared" si="808"/>
        <v/>
      </c>
      <c r="AH190" s="29" t="str">
        <f t="shared" si="809"/>
        <v/>
      </c>
      <c r="AI190" s="29" t="str">
        <f t="shared" si="810"/>
        <v/>
      </c>
      <c r="AJ190" s="29" t="str">
        <f t="shared" si="811"/>
        <v/>
      </c>
      <c r="AK190" s="29" t="str">
        <f t="shared" si="812"/>
        <v/>
      </c>
      <c r="AL190" s="29" t="str">
        <f t="shared" si="813"/>
        <v/>
      </c>
      <c r="AM190" s="29" t="str">
        <f t="shared" si="814"/>
        <v/>
      </c>
    </row>
    <row r="191" spans="2:39">
      <c r="B191" s="16">
        <v>0</v>
      </c>
      <c r="C191" s="16">
        <f>IF(B191="","",VLOOKUP(B191,Tabelle2!$A$2:$B$38,2,0))</f>
        <v>0</v>
      </c>
      <c r="D191" s="6"/>
      <c r="E191" s="6"/>
      <c r="F191" s="6"/>
      <c r="G191" s="6"/>
      <c r="H191" s="6"/>
      <c r="I191" s="9"/>
      <c r="J191" s="9"/>
      <c r="K191" s="6"/>
      <c r="L191" s="6"/>
      <c r="M191" s="6"/>
      <c r="N191" s="3">
        <f t="shared" ref="N191:N254" si="1080">IF(OR(C191=2,C191=4,C191=6),1,0)</f>
        <v>0</v>
      </c>
      <c r="O191" s="3">
        <f t="shared" ref="O191:O254" si="1081">IF(OR(C191=1,C191=3,C191=5),1,0)</f>
        <v>0</v>
      </c>
      <c r="P191" s="3">
        <f t="shared" ref="P191:P254" si="1082">IF(OR(C191=2,C191=4,C191=6),1,0)</f>
        <v>0</v>
      </c>
      <c r="Q191" s="3">
        <f t="shared" ref="Q191:Q254" si="1083">IF(OR(C191=1,C191=3,C191=5),1,0)</f>
        <v>0</v>
      </c>
      <c r="Y191" s="29" t="str">
        <f t="shared" si="751"/>
        <v/>
      </c>
      <c r="Z191" s="29" t="str">
        <f t="shared" si="801"/>
        <v/>
      </c>
      <c r="AA191" s="29" t="str">
        <f t="shared" si="802"/>
        <v/>
      </c>
      <c r="AB191" s="29" t="str">
        <f t="shared" si="803"/>
        <v/>
      </c>
      <c r="AC191" s="29" t="str">
        <f t="shared" si="804"/>
        <v/>
      </c>
      <c r="AD191" s="29" t="str">
        <f t="shared" si="805"/>
        <v/>
      </c>
      <c r="AE191" s="29" t="str">
        <f t="shared" si="806"/>
        <v/>
      </c>
      <c r="AF191" s="29" t="str">
        <f t="shared" si="807"/>
        <v/>
      </c>
      <c r="AG191" s="29" t="str">
        <f t="shared" si="808"/>
        <v/>
      </c>
      <c r="AH191" s="29" t="str">
        <f t="shared" si="809"/>
        <v/>
      </c>
      <c r="AI191" s="29" t="str">
        <f t="shared" si="810"/>
        <v/>
      </c>
      <c r="AJ191" s="29" t="str">
        <f t="shared" si="811"/>
        <v/>
      </c>
      <c r="AK191" s="29" t="str">
        <f t="shared" si="812"/>
        <v/>
      </c>
      <c r="AL191" s="29" t="str">
        <f t="shared" si="813"/>
        <v/>
      </c>
      <c r="AM191" s="29" t="str">
        <f t="shared" si="814"/>
        <v/>
      </c>
    </row>
    <row r="192" spans="2:39">
      <c r="B192" s="15">
        <v>15</v>
      </c>
      <c r="C192" s="15">
        <f>IF(B192="","",VLOOKUP(B192,Tabelle2!$A$2:$B$38,2,0))</f>
        <v>3</v>
      </c>
      <c r="D192" s="26" t="str">
        <f t="shared" ref="D192:D255" si="1084">IF(B192="","",IF(OR(B191=0,B192=0),"No Bet",IF(N193=1,"Bet 1,3,5",IF(O193=1,"Bet 2,4,6",IF(P193=1,"Bet 1,3,5",IF(Q193=1,"Bet 2,4,6"))))))</f>
        <v>No Bet</v>
      </c>
      <c r="E192" s="8"/>
      <c r="F192" s="8"/>
      <c r="G192" s="8"/>
      <c r="H192" s="8"/>
      <c r="I192" s="17"/>
      <c r="J192" s="17"/>
      <c r="K192" s="7" t="b">
        <f t="shared" ref="K192:K255" si="1085">IF(B192="","",IF(N193=1,"1",IF(O193=1,2,IF(P193=1,1,IF(Q193=1,2)))))</f>
        <v>0</v>
      </c>
      <c r="L192" s="7" t="b">
        <f t="shared" ref="L192:L255" si="1086">IF(B192="","",IF(N193=1,"3",IF(O193=1,4,IF(P193=1,3,IF(Q193=1,4)))))</f>
        <v>0</v>
      </c>
      <c r="M192" s="7" t="b">
        <f t="shared" ref="M192:M255" si="1087">IF(B192="","",IF(N193=1,"5",IF(O193=1,6,IF(P193=1,5,IF(Q193=1,6)))))</f>
        <v>0</v>
      </c>
      <c r="N192" s="4">
        <f t="shared" si="1080"/>
        <v>0</v>
      </c>
      <c r="O192" s="4">
        <f t="shared" si="1081"/>
        <v>1</v>
      </c>
      <c r="P192" s="4">
        <f t="shared" ref="P192:P255" si="1088">IF(OR(C192=1,C192=3,C192=5),1,0)</f>
        <v>1</v>
      </c>
      <c r="Q192" s="4">
        <f t="shared" ref="Q192:Q255" si="1089">IF(OR(C192=2,C192=4,C192=6),1,0)</f>
        <v>0</v>
      </c>
      <c r="Y192" s="29" t="str">
        <f t="shared" si="751"/>
        <v/>
      </c>
      <c r="Z192" s="29" t="str">
        <f t="shared" si="801"/>
        <v/>
      </c>
      <c r="AA192" s="29" t="str">
        <f t="shared" si="802"/>
        <v/>
      </c>
      <c r="AB192" s="29" t="str">
        <f t="shared" si="803"/>
        <v/>
      </c>
      <c r="AC192" s="29" t="str">
        <f t="shared" si="804"/>
        <v/>
      </c>
      <c r="AD192" s="29" t="str">
        <f t="shared" si="805"/>
        <v/>
      </c>
      <c r="AE192" s="29" t="str">
        <f t="shared" si="806"/>
        <v/>
      </c>
      <c r="AF192" s="29" t="str">
        <f t="shared" si="807"/>
        <v/>
      </c>
      <c r="AG192" s="29" t="str">
        <f t="shared" si="808"/>
        <v/>
      </c>
      <c r="AH192" s="29" t="str">
        <f t="shared" si="809"/>
        <v/>
      </c>
      <c r="AI192" s="29" t="str">
        <f t="shared" si="810"/>
        <v/>
      </c>
      <c r="AJ192" s="29" t="str">
        <f t="shared" si="811"/>
        <v/>
      </c>
      <c r="AK192" s="29" t="str">
        <f t="shared" si="812"/>
        <v/>
      </c>
      <c r="AL192" s="29" t="str">
        <f t="shared" si="813"/>
        <v/>
      </c>
      <c r="AM192" s="29" t="str">
        <f t="shared" si="814"/>
        <v/>
      </c>
    </row>
    <row r="193" spans="2:39" ht="15.75" thickBot="1">
      <c r="B193" s="22">
        <v>15</v>
      </c>
      <c r="C193" s="22">
        <f>IF(B193="","",VLOOKUP(B193,Tabelle2!$A$2:$B$38,2,0))</f>
        <v>3</v>
      </c>
      <c r="D193" s="23" t="str">
        <f t="shared" ref="D193" si="1090">IF(B193="","",IF(OR(B191=0,B192=0),"NB",IF(COUNTIF(K192:M192,C193)=1,"W","L")))</f>
        <v>NB</v>
      </c>
      <c r="E193" s="22">
        <f t="shared" ref="E193" si="1091">IF(D193="NB",0,IF(D193="L",-3,IF(D193="W",3,"")))</f>
        <v>0</v>
      </c>
      <c r="F193" s="22">
        <v>1</v>
      </c>
      <c r="G193" s="22">
        <f t="shared" ref="G193" si="1092">IF(B193="","",E193*F193)</f>
        <v>0</v>
      </c>
      <c r="H193" s="22">
        <f>IF(B193="","",SUM($G$4:G193))</f>
        <v>-42</v>
      </c>
      <c r="I193" s="20"/>
      <c r="J193" s="20"/>
      <c r="K193" s="21"/>
      <c r="L193" s="21"/>
      <c r="M193" s="21"/>
      <c r="N193" s="5">
        <f t="shared" ref="N193:O193" si="1093">IF(N191+N192=2,1,0)</f>
        <v>0</v>
      </c>
      <c r="O193" s="5">
        <f t="shared" si="1093"/>
        <v>0</v>
      </c>
      <c r="P193" s="5">
        <f t="shared" ref="P193" si="1094">IF(P191+P192=2,1,0)</f>
        <v>0</v>
      </c>
      <c r="Q193" s="5">
        <f t="shared" ref="Q193" si="1095">IF(Q191+Q192=2,1,0)</f>
        <v>0</v>
      </c>
      <c r="S193" s="31">
        <f t="shared" ref="S193" si="1096">IF(B193="","",IF(D193="NB",S190,IF(D193="L",S190+1,IF(D193="W",0))))</f>
        <v>0</v>
      </c>
      <c r="Y193" s="29" t="str">
        <f t="shared" si="751"/>
        <v/>
      </c>
      <c r="Z193" s="29" t="str">
        <f t="shared" si="801"/>
        <v/>
      </c>
      <c r="AA193" s="29" t="str">
        <f t="shared" si="802"/>
        <v/>
      </c>
      <c r="AB193" s="29" t="str">
        <f t="shared" si="803"/>
        <v/>
      </c>
      <c r="AC193" s="29" t="str">
        <f t="shared" si="804"/>
        <v/>
      </c>
      <c r="AD193" s="29" t="str">
        <f t="shared" si="805"/>
        <v/>
      </c>
      <c r="AE193" s="29" t="str">
        <f t="shared" si="806"/>
        <v/>
      </c>
      <c r="AF193" s="29" t="str">
        <f t="shared" si="807"/>
        <v/>
      </c>
      <c r="AG193" s="29" t="str">
        <f t="shared" si="808"/>
        <v/>
      </c>
      <c r="AH193" s="29" t="str">
        <f t="shared" si="809"/>
        <v/>
      </c>
      <c r="AI193" s="29" t="str">
        <f t="shared" si="810"/>
        <v/>
      </c>
      <c r="AJ193" s="29" t="str">
        <f t="shared" si="811"/>
        <v/>
      </c>
      <c r="AK193" s="29" t="str">
        <f t="shared" si="812"/>
        <v/>
      </c>
      <c r="AL193" s="29" t="str">
        <f t="shared" si="813"/>
        <v/>
      </c>
      <c r="AM193" s="29" t="str">
        <f t="shared" si="814"/>
        <v/>
      </c>
    </row>
    <row r="194" spans="2:39">
      <c r="B194" s="14">
        <v>17</v>
      </c>
      <c r="C194" s="14">
        <f>IF(B194="","",VLOOKUP(B194,Tabelle2!$A$2:$B$38,2,0))</f>
        <v>3</v>
      </c>
      <c r="D194" s="6"/>
      <c r="E194" s="10"/>
      <c r="F194" s="6"/>
      <c r="G194" s="6"/>
      <c r="H194" s="6"/>
      <c r="I194" s="9"/>
      <c r="J194" s="9"/>
      <c r="K194" s="6"/>
      <c r="L194" s="6"/>
      <c r="M194" s="6"/>
      <c r="N194" s="3">
        <f t="shared" si="848"/>
        <v>0</v>
      </c>
      <c r="O194" s="3">
        <f t="shared" ref="O194:O257" si="1097">IF(OR(C194=1,C194=3,C194=5),1,0)</f>
        <v>1</v>
      </c>
      <c r="P194" s="3">
        <f t="shared" ref="P194:P257" si="1098">IF(OR(C194=2,C194=4,C194=6),1,0)</f>
        <v>0</v>
      </c>
      <c r="Q194" s="3">
        <f t="shared" ref="Q194:Q257" si="1099">IF(OR(C194=1,C194=3,C194=5),1,0)</f>
        <v>1</v>
      </c>
      <c r="Y194" s="29" t="str">
        <f t="shared" si="751"/>
        <v/>
      </c>
      <c r="Z194" s="29" t="str">
        <f t="shared" si="801"/>
        <v/>
      </c>
      <c r="AA194" s="29" t="str">
        <f t="shared" si="802"/>
        <v/>
      </c>
      <c r="AB194" s="29" t="str">
        <f t="shared" si="803"/>
        <v/>
      </c>
      <c r="AC194" s="29" t="str">
        <f t="shared" si="804"/>
        <v/>
      </c>
      <c r="AD194" s="29" t="str">
        <f t="shared" si="805"/>
        <v/>
      </c>
      <c r="AE194" s="29" t="str">
        <f t="shared" si="806"/>
        <v/>
      </c>
      <c r="AF194" s="29" t="str">
        <f t="shared" si="807"/>
        <v/>
      </c>
      <c r="AG194" s="29" t="str">
        <f t="shared" si="808"/>
        <v/>
      </c>
      <c r="AH194" s="29" t="str">
        <f t="shared" si="809"/>
        <v/>
      </c>
      <c r="AI194" s="29" t="str">
        <f t="shared" si="810"/>
        <v/>
      </c>
      <c r="AJ194" s="29" t="str">
        <f t="shared" si="811"/>
        <v/>
      </c>
      <c r="AK194" s="29" t="str">
        <f t="shared" si="812"/>
        <v/>
      </c>
      <c r="AL194" s="29" t="str">
        <f t="shared" si="813"/>
        <v/>
      </c>
      <c r="AM194" s="29" t="str">
        <f t="shared" si="814"/>
        <v/>
      </c>
    </row>
    <row r="195" spans="2:39">
      <c r="B195" s="13">
        <v>17</v>
      </c>
      <c r="C195" s="13">
        <f>IF(B195="","",VLOOKUP(B195,Tabelle2!$A$2:$B$38,2,0))</f>
        <v>3</v>
      </c>
      <c r="D195" s="25" t="str">
        <f t="shared" ref="D195:D258" si="1100">IF(B195="","",IF(OR(B194=0,B195=0),"No Bet",IF(N196=1,"Bet 1,3,5",IF(O196=1,"Bet 2,4,6",IF(P196=1,"Bet 1,3,5",IF(Q196=1,"Bet 2,4,6"))))))</f>
        <v>Bet 2,4,6</v>
      </c>
      <c r="E195" s="8"/>
      <c r="F195" s="8"/>
      <c r="G195" s="8"/>
      <c r="H195" s="8"/>
      <c r="I195" s="12"/>
      <c r="J195" s="12"/>
      <c r="K195" s="7">
        <f t="shared" ref="K195:K258" si="1101">IF(B195="","",IF(N196=1,"1",IF(O196=1,2,IF(P196=1,1,IF(Q196=1,2)))))</f>
        <v>2</v>
      </c>
      <c r="L195" s="7">
        <f t="shared" ref="L195:L258" si="1102">IF(B195="","",IF(N196=1,"3",IF(O196=1,4,IF(P196=1,3,IF(Q196=1,4)))))</f>
        <v>4</v>
      </c>
      <c r="M195" s="7">
        <f t="shared" ref="M195:M258" si="1103">IF(B195="","",IF(N196=1,"5",IF(O196=1,6,IF(P196=1,5,IF(Q196=1,6)))))</f>
        <v>6</v>
      </c>
      <c r="N195" s="4">
        <f t="shared" si="848"/>
        <v>0</v>
      </c>
      <c r="O195" s="4">
        <f t="shared" si="1097"/>
        <v>1</v>
      </c>
      <c r="P195" s="4">
        <f t="shared" ref="P195:P258" si="1104">IF(OR(C195=1,C195=3,C195=5),1,0)</f>
        <v>1</v>
      </c>
      <c r="Q195" s="4">
        <f t="shared" ref="Q195:Q258" si="1105">IF(OR(C195=2,C195=4,C195=6),1,0)</f>
        <v>0</v>
      </c>
      <c r="Y195" s="29" t="str">
        <f t="shared" si="751"/>
        <v/>
      </c>
      <c r="Z195" s="29" t="str">
        <f t="shared" si="801"/>
        <v/>
      </c>
      <c r="AA195" s="29" t="str">
        <f t="shared" si="802"/>
        <v/>
      </c>
      <c r="AB195" s="29" t="str">
        <f t="shared" si="803"/>
        <v/>
      </c>
      <c r="AC195" s="29" t="str">
        <f t="shared" si="804"/>
        <v/>
      </c>
      <c r="AD195" s="29" t="str">
        <f t="shared" si="805"/>
        <v/>
      </c>
      <c r="AE195" s="29" t="str">
        <f t="shared" si="806"/>
        <v/>
      </c>
      <c r="AF195" s="29" t="str">
        <f t="shared" si="807"/>
        <v/>
      </c>
      <c r="AG195" s="29" t="str">
        <f t="shared" si="808"/>
        <v/>
      </c>
      <c r="AH195" s="29" t="str">
        <f t="shared" si="809"/>
        <v/>
      </c>
      <c r="AI195" s="29" t="str">
        <f t="shared" si="810"/>
        <v/>
      </c>
      <c r="AJ195" s="29" t="str">
        <f t="shared" si="811"/>
        <v/>
      </c>
      <c r="AK195" s="29" t="str">
        <f t="shared" si="812"/>
        <v/>
      </c>
      <c r="AL195" s="29" t="str">
        <f t="shared" si="813"/>
        <v/>
      </c>
      <c r="AM195" s="29" t="str">
        <f t="shared" si="814"/>
        <v/>
      </c>
    </row>
    <row r="196" spans="2:39" ht="15.75" thickBot="1">
      <c r="B196" s="18">
        <v>10</v>
      </c>
      <c r="C196" s="18">
        <f>IF(B196="","",VLOOKUP(B196,Tabelle2!$A$2:$B$38,2,0))</f>
        <v>2</v>
      </c>
      <c r="D196" s="19" t="str">
        <f t="shared" ref="D196" si="1106">IF(B196="","",IF(OR(B194=0,B195=0),"NB",IF(COUNTIF(K195:M195,C196)=1,"W","L")))</f>
        <v>W</v>
      </c>
      <c r="E196" s="18">
        <f t="shared" ref="E196" si="1107">IF(D196="NB","0",IF(D196="L",-3,IF(D196="W",3,"")))</f>
        <v>3</v>
      </c>
      <c r="F196" s="18">
        <v>1</v>
      </c>
      <c r="G196" s="18">
        <f t="shared" ref="G196" si="1108">IF(B196="","",E196*F196)</f>
        <v>3</v>
      </c>
      <c r="H196" s="18">
        <f>IF(B196="","",SUM($G$4:G196))</f>
        <v>-39</v>
      </c>
      <c r="I196" s="20"/>
      <c r="J196" s="20"/>
      <c r="K196" s="21"/>
      <c r="L196" s="21"/>
      <c r="M196" s="24"/>
      <c r="N196" s="5">
        <f t="shared" si="911"/>
        <v>0</v>
      </c>
      <c r="O196" s="5">
        <f t="shared" ref="O196" si="1109">IF(O194+O195=2,1,0)</f>
        <v>1</v>
      </c>
      <c r="P196" s="5">
        <f t="shared" ref="P196" si="1110">IF(P194+P195=2,1,0)</f>
        <v>0</v>
      </c>
      <c r="Q196" s="5">
        <f t="shared" ref="Q196" si="1111">IF(Q194+Q195=2,1,0)</f>
        <v>0</v>
      </c>
      <c r="S196" s="31">
        <f t="shared" ref="S196" si="1112">IF(B196="","",IF(D196="NB",S193,IF(D196="L",S193+1,IF(D196="W",0))))</f>
        <v>0</v>
      </c>
      <c r="Y196" s="29" t="str">
        <f t="shared" si="751"/>
        <v/>
      </c>
      <c r="Z196" s="29" t="str">
        <f t="shared" si="801"/>
        <v/>
      </c>
      <c r="AA196" s="29" t="str">
        <f t="shared" si="802"/>
        <v/>
      </c>
      <c r="AB196" s="29" t="str">
        <f t="shared" si="803"/>
        <v/>
      </c>
      <c r="AC196" s="29" t="str">
        <f t="shared" si="804"/>
        <v/>
      </c>
      <c r="AD196" s="29" t="str">
        <f t="shared" si="805"/>
        <v/>
      </c>
      <c r="AE196" s="29" t="str">
        <f t="shared" si="806"/>
        <v/>
      </c>
      <c r="AF196" s="29" t="str">
        <f t="shared" si="807"/>
        <v/>
      </c>
      <c r="AG196" s="29" t="str">
        <f t="shared" si="808"/>
        <v/>
      </c>
      <c r="AH196" s="29" t="str">
        <f t="shared" si="809"/>
        <v/>
      </c>
      <c r="AI196" s="29" t="str">
        <f t="shared" si="810"/>
        <v/>
      </c>
      <c r="AJ196" s="29" t="str">
        <f t="shared" si="811"/>
        <v/>
      </c>
      <c r="AK196" s="29" t="str">
        <f t="shared" si="812"/>
        <v/>
      </c>
      <c r="AL196" s="29" t="str">
        <f t="shared" si="813"/>
        <v/>
      </c>
      <c r="AM196" s="29" t="str">
        <f t="shared" si="814"/>
        <v/>
      </c>
    </row>
    <row r="197" spans="2:39">
      <c r="B197" s="16">
        <v>3</v>
      </c>
      <c r="C197" s="16">
        <f>IF(B197="","",VLOOKUP(B197,Tabelle2!$A$2:$B$38,2,0))</f>
        <v>1</v>
      </c>
      <c r="D197" s="6"/>
      <c r="E197" s="6"/>
      <c r="F197" s="6"/>
      <c r="G197" s="6"/>
      <c r="H197" s="6"/>
      <c r="I197" s="9"/>
      <c r="J197" s="9"/>
      <c r="K197" s="6"/>
      <c r="L197" s="6"/>
      <c r="M197" s="6"/>
      <c r="N197" s="3">
        <f t="shared" si="865"/>
        <v>0</v>
      </c>
      <c r="O197" s="3">
        <f t="shared" ref="O197:O260" si="1113">IF(OR(C197=1,C197=3,C197=5),1,0)</f>
        <v>1</v>
      </c>
      <c r="P197" s="3">
        <f t="shared" ref="P197:P260" si="1114">IF(OR(C197=2,C197=4,C197=6),1,0)</f>
        <v>0</v>
      </c>
      <c r="Q197" s="3">
        <f t="shared" ref="Q197:Q260" si="1115">IF(OR(C197=1,C197=3,C197=5),1,0)</f>
        <v>1</v>
      </c>
      <c r="Y197" s="29" t="str">
        <f t="shared" ref="Y197:Y260" si="1116">IF(AND(S197=0,S194=1),1,"")</f>
        <v/>
      </c>
      <c r="Z197" s="29" t="str">
        <f t="shared" si="801"/>
        <v/>
      </c>
      <c r="AA197" s="29" t="str">
        <f t="shared" si="802"/>
        <v/>
      </c>
      <c r="AB197" s="29" t="str">
        <f t="shared" si="803"/>
        <v/>
      </c>
      <c r="AC197" s="29" t="str">
        <f t="shared" si="804"/>
        <v/>
      </c>
      <c r="AD197" s="29" t="str">
        <f t="shared" si="805"/>
        <v/>
      </c>
      <c r="AE197" s="29" t="str">
        <f t="shared" si="806"/>
        <v/>
      </c>
      <c r="AF197" s="29" t="str">
        <f t="shared" si="807"/>
        <v/>
      </c>
      <c r="AG197" s="29" t="str">
        <f t="shared" si="808"/>
        <v/>
      </c>
      <c r="AH197" s="29" t="str">
        <f t="shared" si="809"/>
        <v/>
      </c>
      <c r="AI197" s="29" t="str">
        <f t="shared" si="810"/>
        <v/>
      </c>
      <c r="AJ197" s="29" t="str">
        <f t="shared" si="811"/>
        <v/>
      </c>
      <c r="AK197" s="29" t="str">
        <f t="shared" si="812"/>
        <v/>
      </c>
      <c r="AL197" s="29" t="str">
        <f t="shared" si="813"/>
        <v/>
      </c>
      <c r="AM197" s="29" t="str">
        <f t="shared" si="814"/>
        <v/>
      </c>
    </row>
    <row r="198" spans="2:39">
      <c r="B198" s="15">
        <v>3</v>
      </c>
      <c r="C198" s="15">
        <f>IF(B198="","",VLOOKUP(B198,Tabelle2!$A$2:$B$38,2,0))</f>
        <v>1</v>
      </c>
      <c r="D198" s="26" t="str">
        <f t="shared" ref="D198:D261" si="1117">IF(B198="","",IF(OR(B197=0,B198=0),"No Bet",IF(N199=1,"Bet 1,3,5",IF(O199=1,"Bet 2,4,6",IF(P199=1,"Bet 1,3,5",IF(Q199=1,"Bet 2,4,6"))))))</f>
        <v>Bet 2,4,6</v>
      </c>
      <c r="E198" s="8"/>
      <c r="F198" s="8"/>
      <c r="G198" s="8"/>
      <c r="H198" s="8"/>
      <c r="I198" s="17"/>
      <c r="J198" s="17"/>
      <c r="K198" s="7">
        <f t="shared" ref="K198:K261" si="1118">IF(B198="","",IF(N199=1,"1",IF(O199=1,2,IF(P199=1,1,IF(Q199=1,2)))))</f>
        <v>2</v>
      </c>
      <c r="L198" s="7">
        <f t="shared" ref="L198:L261" si="1119">IF(B198="","",IF(N199=1,"3",IF(O199=1,4,IF(P199=1,3,IF(Q199=1,4)))))</f>
        <v>4</v>
      </c>
      <c r="M198" s="7">
        <f t="shared" ref="M198:M261" si="1120">IF(B198="","",IF(N199=1,"5",IF(O199=1,6,IF(P199=1,5,IF(Q199=1,6)))))</f>
        <v>6</v>
      </c>
      <c r="N198" s="4">
        <f t="shared" si="865"/>
        <v>0</v>
      </c>
      <c r="O198" s="4">
        <f t="shared" si="1113"/>
        <v>1</v>
      </c>
      <c r="P198" s="4">
        <f t="shared" ref="P198:P261" si="1121">IF(OR(C198=1,C198=3,C198=5),1,0)</f>
        <v>1</v>
      </c>
      <c r="Q198" s="4">
        <f t="shared" ref="Q198:Q261" si="1122">IF(OR(C198=2,C198=4,C198=6),1,0)</f>
        <v>0</v>
      </c>
      <c r="Y198" s="29" t="str">
        <f t="shared" si="1116"/>
        <v/>
      </c>
      <c r="Z198" s="29" t="str">
        <f t="shared" si="801"/>
        <v/>
      </c>
      <c r="AA198" s="29" t="str">
        <f t="shared" si="802"/>
        <v/>
      </c>
      <c r="AB198" s="29" t="str">
        <f t="shared" si="803"/>
        <v/>
      </c>
      <c r="AC198" s="29" t="str">
        <f t="shared" si="804"/>
        <v/>
      </c>
      <c r="AD198" s="29" t="str">
        <f t="shared" si="805"/>
        <v/>
      </c>
      <c r="AE198" s="29" t="str">
        <f t="shared" si="806"/>
        <v/>
      </c>
      <c r="AF198" s="29" t="str">
        <f t="shared" si="807"/>
        <v/>
      </c>
      <c r="AG198" s="29" t="str">
        <f t="shared" si="808"/>
        <v/>
      </c>
      <c r="AH198" s="29" t="str">
        <f t="shared" si="809"/>
        <v/>
      </c>
      <c r="AI198" s="29" t="str">
        <f t="shared" si="810"/>
        <v/>
      </c>
      <c r="AJ198" s="29" t="str">
        <f t="shared" si="811"/>
        <v/>
      </c>
      <c r="AK198" s="29" t="str">
        <f t="shared" si="812"/>
        <v/>
      </c>
      <c r="AL198" s="29" t="str">
        <f t="shared" si="813"/>
        <v/>
      </c>
      <c r="AM198" s="29" t="str">
        <f t="shared" si="814"/>
        <v/>
      </c>
    </row>
    <row r="199" spans="2:39" ht="15.75" thickBot="1">
      <c r="B199" s="22">
        <v>0</v>
      </c>
      <c r="C199" s="22">
        <f>IF(B199="","",VLOOKUP(B199,Tabelle2!$A$2:$B$38,2,0))</f>
        <v>0</v>
      </c>
      <c r="D199" s="23" t="str">
        <f t="shared" ref="D199" si="1123">IF(B199="","",IF(OR(B197=0,B198=0),"NB",IF(COUNTIF(K198:M198,C199)=1,"W","L")))</f>
        <v>L</v>
      </c>
      <c r="E199" s="22">
        <f t="shared" ref="E199" si="1124">IF(D199="NB",0,IF(D199="L",-3,IF(D199="W",3,"")))</f>
        <v>-3</v>
      </c>
      <c r="F199" s="22">
        <v>1</v>
      </c>
      <c r="G199" s="22">
        <f t="shared" ref="G199" si="1125">IF(B199="","",E199*F199)</f>
        <v>-3</v>
      </c>
      <c r="H199" s="22">
        <f>IF(B199="","",SUM($G$4:G199))</f>
        <v>-42</v>
      </c>
      <c r="I199" s="20"/>
      <c r="J199" s="20"/>
      <c r="K199" s="21"/>
      <c r="L199" s="21"/>
      <c r="M199" s="21"/>
      <c r="N199" s="5">
        <f t="shared" si="928"/>
        <v>0</v>
      </c>
      <c r="O199" s="5">
        <f t="shared" ref="O199" si="1126">IF(O197+O198=2,1,0)</f>
        <v>1</v>
      </c>
      <c r="P199" s="5">
        <f t="shared" ref="P199" si="1127">IF(P197+P198=2,1,0)</f>
        <v>0</v>
      </c>
      <c r="Q199" s="5">
        <f t="shared" ref="Q199" si="1128">IF(Q197+Q198=2,1,0)</f>
        <v>0</v>
      </c>
      <c r="S199" s="31">
        <f t="shared" ref="S199" si="1129">IF(B199="","",IF(D199="NB",S196,IF(D199="L",S196+1,IF(D199="W",0))))</f>
        <v>1</v>
      </c>
      <c r="Y199" s="29" t="str">
        <f t="shared" si="1116"/>
        <v/>
      </c>
      <c r="Z199" s="29" t="str">
        <f t="shared" si="801"/>
        <v/>
      </c>
      <c r="AA199" s="29" t="str">
        <f t="shared" si="802"/>
        <v/>
      </c>
      <c r="AB199" s="29" t="str">
        <f t="shared" si="803"/>
        <v/>
      </c>
      <c r="AC199" s="29" t="str">
        <f t="shared" si="804"/>
        <v/>
      </c>
      <c r="AD199" s="29" t="str">
        <f t="shared" si="805"/>
        <v/>
      </c>
      <c r="AE199" s="29" t="str">
        <f t="shared" si="806"/>
        <v/>
      </c>
      <c r="AF199" s="29" t="str">
        <f t="shared" si="807"/>
        <v/>
      </c>
      <c r="AG199" s="29" t="str">
        <f t="shared" si="808"/>
        <v/>
      </c>
      <c r="AH199" s="29" t="str">
        <f t="shared" si="809"/>
        <v/>
      </c>
      <c r="AI199" s="29" t="str">
        <f t="shared" si="810"/>
        <v/>
      </c>
      <c r="AJ199" s="29" t="str">
        <f t="shared" si="811"/>
        <v/>
      </c>
      <c r="AK199" s="29" t="str">
        <f t="shared" si="812"/>
        <v/>
      </c>
      <c r="AL199" s="29" t="str">
        <f t="shared" si="813"/>
        <v/>
      </c>
      <c r="AM199" s="29" t="str">
        <f t="shared" si="814"/>
        <v/>
      </c>
    </row>
    <row r="200" spans="2:39">
      <c r="B200" s="14">
        <v>28</v>
      </c>
      <c r="C200" s="14">
        <f>IF(B200="","",VLOOKUP(B200,Tabelle2!$A$2:$B$38,2,0))</f>
        <v>5</v>
      </c>
      <c r="D200" s="6"/>
      <c r="E200" s="10"/>
      <c r="F200" s="6"/>
      <c r="G200" s="6"/>
      <c r="H200" s="6"/>
      <c r="I200" s="9"/>
      <c r="J200" s="9"/>
      <c r="K200" s="6"/>
      <c r="L200" s="6"/>
      <c r="M200" s="6"/>
      <c r="N200" s="3">
        <f t="shared" ref="N200:N263" si="1130">IF(OR(C200=2,C200=4,C200=6),1,0)</f>
        <v>0</v>
      </c>
      <c r="O200" s="3">
        <f t="shared" ref="O200:O263" si="1131">IF(OR(C200=1,C200=3,C200=5),1,0)</f>
        <v>1</v>
      </c>
      <c r="P200" s="3">
        <f t="shared" ref="P200:P263" si="1132">IF(OR(C200=2,C200=4,C200=6),1,0)</f>
        <v>0</v>
      </c>
      <c r="Q200" s="3">
        <f t="shared" ref="Q200:Q263" si="1133">IF(OR(C200=1,C200=3,C200=5),1,0)</f>
        <v>1</v>
      </c>
      <c r="Y200" s="29" t="str">
        <f t="shared" si="1116"/>
        <v/>
      </c>
      <c r="Z200" s="29" t="str">
        <f t="shared" si="801"/>
        <v/>
      </c>
      <c r="AA200" s="29" t="str">
        <f t="shared" si="802"/>
        <v/>
      </c>
      <c r="AB200" s="29" t="str">
        <f t="shared" si="803"/>
        <v/>
      </c>
      <c r="AC200" s="29" t="str">
        <f t="shared" si="804"/>
        <v/>
      </c>
      <c r="AD200" s="29" t="str">
        <f t="shared" si="805"/>
        <v/>
      </c>
      <c r="AE200" s="29" t="str">
        <f t="shared" si="806"/>
        <v/>
      </c>
      <c r="AF200" s="29" t="str">
        <f t="shared" si="807"/>
        <v/>
      </c>
      <c r="AG200" s="29" t="str">
        <f t="shared" si="808"/>
        <v/>
      </c>
      <c r="AH200" s="29" t="str">
        <f t="shared" si="809"/>
        <v/>
      </c>
      <c r="AI200" s="29" t="str">
        <f t="shared" si="810"/>
        <v/>
      </c>
      <c r="AJ200" s="29" t="str">
        <f t="shared" si="811"/>
        <v/>
      </c>
      <c r="AK200" s="29" t="str">
        <f t="shared" si="812"/>
        <v/>
      </c>
      <c r="AL200" s="29" t="str">
        <f t="shared" si="813"/>
        <v/>
      </c>
      <c r="AM200" s="29" t="str">
        <f t="shared" si="814"/>
        <v/>
      </c>
    </row>
    <row r="201" spans="2:39">
      <c r="B201" s="13">
        <v>28</v>
      </c>
      <c r="C201" s="13">
        <f>IF(B201="","",VLOOKUP(B201,Tabelle2!$A$2:$B$38,2,0))</f>
        <v>5</v>
      </c>
      <c r="D201" s="25" t="str">
        <f t="shared" ref="D201:D264" si="1134">IF(B201="","",IF(OR(B200=0,B201=0),"No Bet",IF(N202=1,"Bet 1,3,5",IF(O202=1,"Bet 2,4,6",IF(P202=1,"Bet 1,3,5",IF(Q202=1,"Bet 2,4,6"))))))</f>
        <v>Bet 2,4,6</v>
      </c>
      <c r="E201" s="8"/>
      <c r="F201" s="8"/>
      <c r="G201" s="8"/>
      <c r="H201" s="8"/>
      <c r="I201" s="12"/>
      <c r="J201" s="12"/>
      <c r="K201" s="7">
        <f t="shared" ref="K201:K264" si="1135">IF(B201="","",IF(N202=1,"1",IF(O202=1,2,IF(P202=1,1,IF(Q202=1,2)))))</f>
        <v>2</v>
      </c>
      <c r="L201" s="7">
        <f t="shared" ref="L201:L264" si="1136">IF(B201="","",IF(N202=1,"3",IF(O202=1,4,IF(P202=1,3,IF(Q202=1,4)))))</f>
        <v>4</v>
      </c>
      <c r="M201" s="7">
        <f t="shared" ref="M201:M264" si="1137">IF(B201="","",IF(N202=1,"5",IF(O202=1,6,IF(P202=1,5,IF(Q202=1,6)))))</f>
        <v>6</v>
      </c>
      <c r="N201" s="4">
        <f t="shared" si="1130"/>
        <v>0</v>
      </c>
      <c r="O201" s="4">
        <f t="shared" si="1131"/>
        <v>1</v>
      </c>
      <c r="P201" s="4">
        <f t="shared" ref="P201:P264" si="1138">IF(OR(C201=1,C201=3,C201=5),1,0)</f>
        <v>1</v>
      </c>
      <c r="Q201" s="4">
        <f t="shared" ref="Q201:Q264" si="1139">IF(OR(C201=2,C201=4,C201=6),1,0)</f>
        <v>0</v>
      </c>
      <c r="Y201" s="29" t="str">
        <f t="shared" si="1116"/>
        <v/>
      </c>
      <c r="Z201" s="29" t="str">
        <f t="shared" si="801"/>
        <v/>
      </c>
      <c r="AA201" s="29" t="str">
        <f t="shared" si="802"/>
        <v/>
      </c>
      <c r="AB201" s="29" t="str">
        <f t="shared" si="803"/>
        <v/>
      </c>
      <c r="AC201" s="29" t="str">
        <f t="shared" si="804"/>
        <v/>
      </c>
      <c r="AD201" s="29" t="str">
        <f t="shared" si="805"/>
        <v/>
      </c>
      <c r="AE201" s="29" t="str">
        <f t="shared" si="806"/>
        <v/>
      </c>
      <c r="AF201" s="29" t="str">
        <f t="shared" si="807"/>
        <v/>
      </c>
      <c r="AG201" s="29" t="str">
        <f t="shared" si="808"/>
        <v/>
      </c>
      <c r="AH201" s="29" t="str">
        <f t="shared" si="809"/>
        <v/>
      </c>
      <c r="AI201" s="29" t="str">
        <f t="shared" si="810"/>
        <v/>
      </c>
      <c r="AJ201" s="29" t="str">
        <f t="shared" si="811"/>
        <v/>
      </c>
      <c r="AK201" s="29" t="str">
        <f t="shared" si="812"/>
        <v/>
      </c>
      <c r="AL201" s="29" t="str">
        <f t="shared" si="813"/>
        <v/>
      </c>
      <c r="AM201" s="29" t="str">
        <f t="shared" si="814"/>
        <v/>
      </c>
    </row>
    <row r="202" spans="2:39" ht="15.75" thickBot="1">
      <c r="B202" s="18">
        <v>35</v>
      </c>
      <c r="C202" s="18">
        <f>IF(B202="","",VLOOKUP(B202,Tabelle2!$A$2:$B$38,2,0))</f>
        <v>6</v>
      </c>
      <c r="D202" s="19" t="str">
        <f t="shared" ref="D202" si="1140">IF(B202="","",IF(OR(B200=0,B201=0),"NB",IF(COUNTIF(K201:M201,C202)=1,"W","L")))</f>
        <v>W</v>
      </c>
      <c r="E202" s="18">
        <f t="shared" ref="E202" si="1141">IF(D202="NB","0",IF(D202="L",-3,IF(D202="W",3,"")))</f>
        <v>3</v>
      </c>
      <c r="F202" s="18">
        <v>1</v>
      </c>
      <c r="G202" s="18">
        <f t="shared" ref="G202" si="1142">IF(B202="","",E202*F202)</f>
        <v>3</v>
      </c>
      <c r="H202" s="18">
        <f>IF(B202="","",SUM($G$4:G202))</f>
        <v>-39</v>
      </c>
      <c r="I202" s="20"/>
      <c r="J202" s="20"/>
      <c r="K202" s="21"/>
      <c r="L202" s="21"/>
      <c r="M202" s="24"/>
      <c r="N202" s="5">
        <f t="shared" ref="N202:O202" si="1143">IF(N200+N201=2,1,0)</f>
        <v>0</v>
      </c>
      <c r="O202" s="5">
        <f t="shared" si="1143"/>
        <v>1</v>
      </c>
      <c r="P202" s="5">
        <f t="shared" ref="P202" si="1144">IF(P200+P201=2,1,0)</f>
        <v>0</v>
      </c>
      <c r="Q202" s="5">
        <f t="shared" ref="Q202" si="1145">IF(Q200+Q201=2,1,0)</f>
        <v>0</v>
      </c>
      <c r="S202" s="31">
        <f t="shared" ref="S202" si="1146">IF(B202="","",IF(D202="NB",S199,IF(D202="L",S199+1,IF(D202="W",0))))</f>
        <v>0</v>
      </c>
      <c r="Y202" s="29">
        <f t="shared" si="1116"/>
        <v>1</v>
      </c>
      <c r="Z202" s="29" t="str">
        <f t="shared" si="801"/>
        <v/>
      </c>
      <c r="AA202" s="29" t="str">
        <f t="shared" si="802"/>
        <v/>
      </c>
      <c r="AB202" s="29" t="str">
        <f t="shared" si="803"/>
        <v/>
      </c>
      <c r="AC202" s="29" t="str">
        <f t="shared" si="804"/>
        <v/>
      </c>
      <c r="AD202" s="29" t="str">
        <f t="shared" si="805"/>
        <v/>
      </c>
      <c r="AE202" s="29" t="str">
        <f t="shared" si="806"/>
        <v/>
      </c>
      <c r="AF202" s="29" t="str">
        <f t="shared" si="807"/>
        <v/>
      </c>
      <c r="AG202" s="29" t="str">
        <f t="shared" si="808"/>
        <v/>
      </c>
      <c r="AH202" s="29" t="str">
        <f t="shared" si="809"/>
        <v/>
      </c>
      <c r="AI202" s="29" t="str">
        <f t="shared" si="810"/>
        <v/>
      </c>
      <c r="AJ202" s="29" t="str">
        <f t="shared" si="811"/>
        <v/>
      </c>
      <c r="AK202" s="29" t="str">
        <f t="shared" si="812"/>
        <v/>
      </c>
      <c r="AL202" s="29" t="str">
        <f t="shared" si="813"/>
        <v/>
      </c>
      <c r="AM202" s="29" t="str">
        <f t="shared" si="814"/>
        <v/>
      </c>
    </row>
    <row r="203" spans="2:39">
      <c r="B203" s="16">
        <v>7</v>
      </c>
      <c r="C203" s="16">
        <f>IF(B203="","",VLOOKUP(B203,Tabelle2!$A$2:$B$38,2,0))</f>
        <v>2</v>
      </c>
      <c r="D203" s="6"/>
      <c r="E203" s="6"/>
      <c r="F203" s="6"/>
      <c r="G203" s="6"/>
      <c r="H203" s="6"/>
      <c r="I203" s="9"/>
      <c r="J203" s="9"/>
      <c r="K203" s="6"/>
      <c r="L203" s="6"/>
      <c r="M203" s="6"/>
      <c r="N203" s="3">
        <f t="shared" si="848"/>
        <v>1</v>
      </c>
      <c r="O203" s="3">
        <f t="shared" ref="O203:O266" si="1147">IF(OR(C203=1,C203=3,C203=5),1,0)</f>
        <v>0</v>
      </c>
      <c r="P203" s="3">
        <f t="shared" ref="P203:P266" si="1148">IF(OR(C203=2,C203=4,C203=6),1,0)</f>
        <v>1</v>
      </c>
      <c r="Q203" s="3">
        <f t="shared" ref="Q203:Q266" si="1149">IF(OR(C203=1,C203=3,C203=5),1,0)</f>
        <v>0</v>
      </c>
      <c r="Y203" s="29" t="str">
        <f t="shared" si="1116"/>
        <v/>
      </c>
      <c r="Z203" s="29" t="str">
        <f t="shared" si="801"/>
        <v/>
      </c>
      <c r="AA203" s="29" t="str">
        <f t="shared" si="802"/>
        <v/>
      </c>
      <c r="AB203" s="29" t="str">
        <f t="shared" si="803"/>
        <v/>
      </c>
      <c r="AC203" s="29" t="str">
        <f t="shared" si="804"/>
        <v/>
      </c>
      <c r="AD203" s="29" t="str">
        <f t="shared" si="805"/>
        <v/>
      </c>
      <c r="AE203" s="29" t="str">
        <f t="shared" si="806"/>
        <v/>
      </c>
      <c r="AF203" s="29" t="str">
        <f t="shared" si="807"/>
        <v/>
      </c>
      <c r="AG203" s="29" t="str">
        <f t="shared" si="808"/>
        <v/>
      </c>
      <c r="AH203" s="29" t="str">
        <f t="shared" si="809"/>
        <v/>
      </c>
      <c r="AI203" s="29" t="str">
        <f t="shared" si="810"/>
        <v/>
      </c>
      <c r="AJ203" s="29" t="str">
        <f t="shared" si="811"/>
        <v/>
      </c>
      <c r="AK203" s="29" t="str">
        <f t="shared" si="812"/>
        <v/>
      </c>
      <c r="AL203" s="29" t="str">
        <f t="shared" si="813"/>
        <v/>
      </c>
      <c r="AM203" s="29" t="str">
        <f t="shared" si="814"/>
        <v/>
      </c>
    </row>
    <row r="204" spans="2:39">
      <c r="B204" s="15">
        <v>7</v>
      </c>
      <c r="C204" s="15">
        <f>IF(B204="","",VLOOKUP(B204,Tabelle2!$A$2:$B$38,2,0))</f>
        <v>2</v>
      </c>
      <c r="D204" s="26" t="str">
        <f t="shared" ref="D204:D267" si="1150">IF(B204="","",IF(OR(B203=0,B204=0),"No Bet",IF(N205=1,"Bet 1,3,5",IF(O205=1,"Bet 2,4,6",IF(P205=1,"Bet 1,3,5",IF(Q205=1,"Bet 2,4,6"))))))</f>
        <v>Bet 1,3,5</v>
      </c>
      <c r="E204" s="8"/>
      <c r="F204" s="8"/>
      <c r="G204" s="8"/>
      <c r="H204" s="8"/>
      <c r="I204" s="17"/>
      <c r="J204" s="17"/>
      <c r="K204" s="7" t="str">
        <f t="shared" ref="K204:K267" si="1151">IF(B204="","",IF(N205=1,"1",IF(O205=1,2,IF(P205=1,1,IF(Q205=1,2)))))</f>
        <v>1</v>
      </c>
      <c r="L204" s="7" t="str">
        <f t="shared" ref="L204:L267" si="1152">IF(B204="","",IF(N205=1,"3",IF(O205=1,4,IF(P205=1,3,IF(Q205=1,4)))))</f>
        <v>3</v>
      </c>
      <c r="M204" s="7" t="str">
        <f t="shared" ref="M204:M267" si="1153">IF(B204="","",IF(N205=1,"5",IF(O205=1,6,IF(P205=1,5,IF(Q205=1,6)))))</f>
        <v>5</v>
      </c>
      <c r="N204" s="4">
        <f t="shared" si="848"/>
        <v>1</v>
      </c>
      <c r="O204" s="4">
        <f t="shared" si="1147"/>
        <v>0</v>
      </c>
      <c r="P204" s="4">
        <f t="shared" ref="P204:P267" si="1154">IF(OR(C204=1,C204=3,C204=5),1,0)</f>
        <v>0</v>
      </c>
      <c r="Q204" s="4">
        <f t="shared" ref="Q204:Q267" si="1155">IF(OR(C204=2,C204=4,C204=6),1,0)</f>
        <v>1</v>
      </c>
      <c r="Y204" s="29" t="str">
        <f t="shared" si="1116"/>
        <v/>
      </c>
      <c r="Z204" s="29" t="str">
        <f t="shared" si="801"/>
        <v/>
      </c>
      <c r="AA204" s="29" t="str">
        <f t="shared" si="802"/>
        <v/>
      </c>
      <c r="AB204" s="29" t="str">
        <f t="shared" si="803"/>
        <v/>
      </c>
      <c r="AC204" s="29" t="str">
        <f t="shared" si="804"/>
        <v/>
      </c>
      <c r="AD204" s="29" t="str">
        <f t="shared" si="805"/>
        <v/>
      </c>
      <c r="AE204" s="29" t="str">
        <f t="shared" si="806"/>
        <v/>
      </c>
      <c r="AF204" s="29" t="str">
        <f t="shared" si="807"/>
        <v/>
      </c>
      <c r="AG204" s="29" t="str">
        <f t="shared" si="808"/>
        <v/>
      </c>
      <c r="AH204" s="29" t="str">
        <f t="shared" si="809"/>
        <v/>
      </c>
      <c r="AI204" s="29" t="str">
        <f t="shared" si="810"/>
        <v/>
      </c>
      <c r="AJ204" s="29" t="str">
        <f t="shared" si="811"/>
        <v/>
      </c>
      <c r="AK204" s="29" t="str">
        <f t="shared" si="812"/>
        <v/>
      </c>
      <c r="AL204" s="29" t="str">
        <f t="shared" si="813"/>
        <v/>
      </c>
      <c r="AM204" s="29" t="str">
        <f t="shared" si="814"/>
        <v/>
      </c>
    </row>
    <row r="205" spans="2:39" ht="15.75" thickBot="1">
      <c r="B205" s="22">
        <v>16</v>
      </c>
      <c r="C205" s="22">
        <f>IF(B205="","",VLOOKUP(B205,Tabelle2!$A$2:$B$38,2,0))</f>
        <v>3</v>
      </c>
      <c r="D205" s="23" t="str">
        <f t="shared" ref="D205" si="1156">IF(B205="","",IF(OR(B203=0,B204=0),"NB",IF(COUNTIF(K204:M204,C205)=1,"W","L")))</f>
        <v>W</v>
      </c>
      <c r="E205" s="22">
        <f t="shared" ref="E205" si="1157">IF(D205="NB",0,IF(D205="L",-3,IF(D205="W",3,"")))</f>
        <v>3</v>
      </c>
      <c r="F205" s="22">
        <v>1</v>
      </c>
      <c r="G205" s="22">
        <f t="shared" ref="G205" si="1158">IF(B205="","",E205*F205)</f>
        <v>3</v>
      </c>
      <c r="H205" s="22">
        <f>IF(B205="","",SUM($G$4:G205))</f>
        <v>-36</v>
      </c>
      <c r="I205" s="20"/>
      <c r="J205" s="20"/>
      <c r="K205" s="21"/>
      <c r="L205" s="21"/>
      <c r="M205" s="21"/>
      <c r="N205" s="5">
        <f t="shared" si="911"/>
        <v>1</v>
      </c>
      <c r="O205" s="5">
        <f t="shared" ref="O205" si="1159">IF(O203+O204=2,1,0)</f>
        <v>0</v>
      </c>
      <c r="P205" s="5">
        <f t="shared" ref="P205" si="1160">IF(P203+P204=2,1,0)</f>
        <v>0</v>
      </c>
      <c r="Q205" s="5">
        <f t="shared" ref="Q205" si="1161">IF(Q203+Q204=2,1,0)</f>
        <v>0</v>
      </c>
      <c r="S205" s="31">
        <f t="shared" ref="S205" si="1162">IF(B205="","",IF(D205="NB",S202,IF(D205="L",S202+1,IF(D205="W",0))))</f>
        <v>0</v>
      </c>
      <c r="Y205" s="29" t="str">
        <f t="shared" si="1116"/>
        <v/>
      </c>
      <c r="Z205" s="29" t="str">
        <f t="shared" si="801"/>
        <v/>
      </c>
      <c r="AA205" s="29" t="str">
        <f t="shared" si="802"/>
        <v/>
      </c>
      <c r="AB205" s="29" t="str">
        <f t="shared" si="803"/>
        <v/>
      </c>
      <c r="AC205" s="29" t="str">
        <f t="shared" si="804"/>
        <v/>
      </c>
      <c r="AD205" s="29" t="str">
        <f t="shared" si="805"/>
        <v/>
      </c>
      <c r="AE205" s="29" t="str">
        <f t="shared" si="806"/>
        <v/>
      </c>
      <c r="AF205" s="29" t="str">
        <f t="shared" si="807"/>
        <v/>
      </c>
      <c r="AG205" s="29" t="str">
        <f t="shared" si="808"/>
        <v/>
      </c>
      <c r="AH205" s="29" t="str">
        <f t="shared" si="809"/>
        <v/>
      </c>
      <c r="AI205" s="29" t="str">
        <f t="shared" si="810"/>
        <v/>
      </c>
      <c r="AJ205" s="29" t="str">
        <f t="shared" si="811"/>
        <v/>
      </c>
      <c r="AK205" s="29" t="str">
        <f t="shared" si="812"/>
        <v/>
      </c>
      <c r="AL205" s="29" t="str">
        <f t="shared" si="813"/>
        <v/>
      </c>
      <c r="AM205" s="29" t="str">
        <f t="shared" si="814"/>
        <v/>
      </c>
    </row>
    <row r="206" spans="2:39">
      <c r="B206" s="14">
        <v>21</v>
      </c>
      <c r="C206" s="14">
        <f>IF(B206="","",VLOOKUP(B206,Tabelle2!$A$2:$B$38,2,0))</f>
        <v>4</v>
      </c>
      <c r="D206" s="6"/>
      <c r="E206" s="10"/>
      <c r="F206" s="6"/>
      <c r="G206" s="6"/>
      <c r="H206" s="6"/>
      <c r="I206" s="9"/>
      <c r="J206" s="9"/>
      <c r="K206" s="6"/>
      <c r="L206" s="6"/>
      <c r="M206" s="6"/>
      <c r="N206" s="3">
        <f t="shared" si="865"/>
        <v>1</v>
      </c>
      <c r="O206" s="3">
        <f t="shared" ref="O206:O269" si="1163">IF(OR(C206=1,C206=3,C206=5),1,0)</f>
        <v>0</v>
      </c>
      <c r="P206" s="3">
        <f t="shared" ref="P206:P269" si="1164">IF(OR(C206=2,C206=4,C206=6),1,0)</f>
        <v>1</v>
      </c>
      <c r="Q206" s="3">
        <f t="shared" ref="Q206:Q269" si="1165">IF(OR(C206=1,C206=3,C206=5),1,0)</f>
        <v>0</v>
      </c>
      <c r="Y206" s="29" t="str">
        <f t="shared" si="1116"/>
        <v/>
      </c>
      <c r="Z206" s="29" t="str">
        <f t="shared" ref="Z206:Z269" si="1166">IF(AND(S206=0,S203=2),1,"")</f>
        <v/>
      </c>
      <c r="AA206" s="29" t="str">
        <f t="shared" ref="AA206:AA269" si="1167">IF(AND(S206=0,S203=3),1,"")</f>
        <v/>
      </c>
      <c r="AB206" s="29" t="str">
        <f t="shared" ref="AB206:AB269" si="1168">IF(AND(S206=0,S203=4),1,"")</f>
        <v/>
      </c>
      <c r="AC206" s="29" t="str">
        <f t="shared" ref="AC206:AC269" si="1169">IF(AND(S206=0,S203=5),1,"")</f>
        <v/>
      </c>
      <c r="AD206" s="29" t="str">
        <f t="shared" ref="AD206:AD269" si="1170">IF(AND(S206=0,S203=6),1,"")</f>
        <v/>
      </c>
      <c r="AE206" s="29" t="str">
        <f t="shared" ref="AE206:AE269" si="1171">IF(AND(S206=0,S203=7),1,"")</f>
        <v/>
      </c>
      <c r="AF206" s="29" t="str">
        <f t="shared" ref="AF206:AF269" si="1172">IF(AND(S206=0,S203=8),1,"")</f>
        <v/>
      </c>
      <c r="AG206" s="29" t="str">
        <f t="shared" ref="AG206:AG269" si="1173">IF(AND(S206=0,S203=9),1,"")</f>
        <v/>
      </c>
      <c r="AH206" s="29" t="str">
        <f t="shared" ref="AH206:AH269" si="1174">IF(AND(S206=0,S203=10),1,"")</f>
        <v/>
      </c>
      <c r="AI206" s="29" t="str">
        <f t="shared" ref="AI206:AI269" si="1175">IF(AND(S206=0,S203=11),1,"")</f>
        <v/>
      </c>
      <c r="AJ206" s="29" t="str">
        <f t="shared" ref="AJ206:AJ269" si="1176">IF(AND(S206=0,S203=12),1,"")</f>
        <v/>
      </c>
      <c r="AK206" s="29" t="str">
        <f t="shared" ref="AK206:AK269" si="1177">IF(AND(S206=0,S203=13),1,"")</f>
        <v/>
      </c>
      <c r="AL206" s="29" t="str">
        <f t="shared" ref="AL206:AL269" si="1178">IF(AND(S206=0,S203=14),1,"")</f>
        <v/>
      </c>
      <c r="AM206" s="29" t="str">
        <f t="shared" ref="AM206:AM269" si="1179">IF(AND(S206=0,S203&gt;14),1,"")</f>
        <v/>
      </c>
    </row>
    <row r="207" spans="2:39">
      <c r="B207" s="13">
        <v>32</v>
      </c>
      <c r="C207" s="13">
        <f>IF(B207="","",VLOOKUP(B207,Tabelle2!$A$2:$B$38,2,0))</f>
        <v>6</v>
      </c>
      <c r="D207" s="25" t="str">
        <f t="shared" ref="D207:D270" si="1180">IF(B207="","",IF(OR(B206=0,B207=0),"No Bet",IF(N208=1,"Bet 1,3,5",IF(O208=1,"Bet 2,4,6",IF(P208=1,"Bet 1,3,5",IF(Q208=1,"Bet 2,4,6"))))))</f>
        <v>Bet 1,3,5</v>
      </c>
      <c r="E207" s="8"/>
      <c r="F207" s="8"/>
      <c r="G207" s="8"/>
      <c r="H207" s="8"/>
      <c r="I207" s="12"/>
      <c r="J207" s="12"/>
      <c r="K207" s="7" t="str">
        <f t="shared" ref="K207:K270" si="1181">IF(B207="","",IF(N208=1,"1",IF(O208=1,2,IF(P208=1,1,IF(Q208=1,2)))))</f>
        <v>1</v>
      </c>
      <c r="L207" s="7" t="str">
        <f t="shared" ref="L207:L270" si="1182">IF(B207="","",IF(N208=1,"3",IF(O208=1,4,IF(P208=1,3,IF(Q208=1,4)))))</f>
        <v>3</v>
      </c>
      <c r="M207" s="7" t="str">
        <f t="shared" ref="M207:M270" si="1183">IF(B207="","",IF(N208=1,"5",IF(O208=1,6,IF(P208=1,5,IF(Q208=1,6)))))</f>
        <v>5</v>
      </c>
      <c r="N207" s="4">
        <f t="shared" si="865"/>
        <v>1</v>
      </c>
      <c r="O207" s="4">
        <f t="shared" si="1163"/>
        <v>0</v>
      </c>
      <c r="P207" s="4">
        <f t="shared" ref="P207:P270" si="1184">IF(OR(C207=1,C207=3,C207=5),1,0)</f>
        <v>0</v>
      </c>
      <c r="Q207" s="4">
        <f t="shared" ref="Q207:Q270" si="1185">IF(OR(C207=2,C207=4,C207=6),1,0)</f>
        <v>1</v>
      </c>
      <c r="Y207" s="29" t="str">
        <f t="shared" si="1116"/>
        <v/>
      </c>
      <c r="Z207" s="29" t="str">
        <f t="shared" si="1166"/>
        <v/>
      </c>
      <c r="AA207" s="29" t="str">
        <f t="shared" si="1167"/>
        <v/>
      </c>
      <c r="AB207" s="29" t="str">
        <f t="shared" si="1168"/>
        <v/>
      </c>
      <c r="AC207" s="29" t="str">
        <f t="shared" si="1169"/>
        <v/>
      </c>
      <c r="AD207" s="29" t="str">
        <f t="shared" si="1170"/>
        <v/>
      </c>
      <c r="AE207" s="29" t="str">
        <f t="shared" si="1171"/>
        <v/>
      </c>
      <c r="AF207" s="29" t="str">
        <f t="shared" si="1172"/>
        <v/>
      </c>
      <c r="AG207" s="29" t="str">
        <f t="shared" si="1173"/>
        <v/>
      </c>
      <c r="AH207" s="29" t="str">
        <f t="shared" si="1174"/>
        <v/>
      </c>
      <c r="AI207" s="29" t="str">
        <f t="shared" si="1175"/>
        <v/>
      </c>
      <c r="AJ207" s="29" t="str">
        <f t="shared" si="1176"/>
        <v/>
      </c>
      <c r="AK207" s="29" t="str">
        <f t="shared" si="1177"/>
        <v/>
      </c>
      <c r="AL207" s="29" t="str">
        <f t="shared" si="1178"/>
        <v/>
      </c>
      <c r="AM207" s="29" t="str">
        <f t="shared" si="1179"/>
        <v/>
      </c>
    </row>
    <row r="208" spans="2:39" ht="15.75" thickBot="1">
      <c r="B208" s="18">
        <v>32</v>
      </c>
      <c r="C208" s="18">
        <f>IF(B208="","",VLOOKUP(B208,Tabelle2!$A$2:$B$38,2,0))</f>
        <v>6</v>
      </c>
      <c r="D208" s="19" t="str">
        <f t="shared" ref="D208" si="1186">IF(B208="","",IF(OR(B206=0,B207=0),"NB",IF(COUNTIF(K207:M207,C208)=1,"W","L")))</f>
        <v>L</v>
      </c>
      <c r="E208" s="18">
        <f t="shared" ref="E208" si="1187">IF(D208="NB","0",IF(D208="L",-3,IF(D208="W",3,"")))</f>
        <v>-3</v>
      </c>
      <c r="F208" s="18">
        <v>1</v>
      </c>
      <c r="G208" s="18">
        <f t="shared" ref="G208" si="1188">IF(B208="","",E208*F208)</f>
        <v>-3</v>
      </c>
      <c r="H208" s="18">
        <f>IF(B208="","",SUM($G$4:G208))</f>
        <v>-39</v>
      </c>
      <c r="I208" s="20"/>
      <c r="J208" s="20"/>
      <c r="K208" s="21"/>
      <c r="L208" s="21"/>
      <c r="M208" s="24"/>
      <c r="N208" s="5">
        <f t="shared" si="928"/>
        <v>1</v>
      </c>
      <c r="O208" s="5">
        <f t="shared" ref="O208" si="1189">IF(O206+O207=2,1,0)</f>
        <v>0</v>
      </c>
      <c r="P208" s="5">
        <f t="shared" ref="P208" si="1190">IF(P206+P207=2,1,0)</f>
        <v>0</v>
      </c>
      <c r="Q208" s="5">
        <f t="shared" ref="Q208" si="1191">IF(Q206+Q207=2,1,0)</f>
        <v>0</v>
      </c>
      <c r="S208" s="31">
        <f t="shared" ref="S208" si="1192">IF(B208="","",IF(D208="NB",S205,IF(D208="L",S205+1,IF(D208="W",0))))</f>
        <v>1</v>
      </c>
      <c r="Y208" s="29" t="str">
        <f t="shared" si="1116"/>
        <v/>
      </c>
      <c r="Z208" s="29" t="str">
        <f t="shared" si="1166"/>
        <v/>
      </c>
      <c r="AA208" s="29" t="str">
        <f t="shared" si="1167"/>
        <v/>
      </c>
      <c r="AB208" s="29" t="str">
        <f t="shared" si="1168"/>
        <v/>
      </c>
      <c r="AC208" s="29" t="str">
        <f t="shared" si="1169"/>
        <v/>
      </c>
      <c r="AD208" s="29" t="str">
        <f t="shared" si="1170"/>
        <v/>
      </c>
      <c r="AE208" s="29" t="str">
        <f t="shared" si="1171"/>
        <v/>
      </c>
      <c r="AF208" s="29" t="str">
        <f t="shared" si="1172"/>
        <v/>
      </c>
      <c r="AG208" s="29" t="str">
        <f t="shared" si="1173"/>
        <v/>
      </c>
      <c r="AH208" s="29" t="str">
        <f t="shared" si="1174"/>
        <v/>
      </c>
      <c r="AI208" s="29" t="str">
        <f t="shared" si="1175"/>
        <v/>
      </c>
      <c r="AJ208" s="29" t="str">
        <f t="shared" si="1176"/>
        <v/>
      </c>
      <c r="AK208" s="29" t="str">
        <f t="shared" si="1177"/>
        <v/>
      </c>
      <c r="AL208" s="29" t="str">
        <f t="shared" si="1178"/>
        <v/>
      </c>
      <c r="AM208" s="29" t="str">
        <f t="shared" si="1179"/>
        <v/>
      </c>
    </row>
    <row r="209" spans="2:39">
      <c r="B209" s="16">
        <v>15</v>
      </c>
      <c r="C209" s="16">
        <f>IF(B209="","",VLOOKUP(B209,Tabelle2!$A$2:$B$38,2,0))</f>
        <v>3</v>
      </c>
      <c r="D209" s="6"/>
      <c r="E209" s="6"/>
      <c r="F209" s="6"/>
      <c r="G209" s="6"/>
      <c r="H209" s="6"/>
      <c r="I209" s="9"/>
      <c r="J209" s="9"/>
      <c r="K209" s="6"/>
      <c r="L209" s="6"/>
      <c r="M209" s="6"/>
      <c r="N209" s="3">
        <f t="shared" ref="N209:N272" si="1193">IF(OR(C209=2,C209=4,C209=6),1,0)</f>
        <v>0</v>
      </c>
      <c r="O209" s="3">
        <f t="shared" ref="O209:O272" si="1194">IF(OR(C209=1,C209=3,C209=5),1,0)</f>
        <v>1</v>
      </c>
      <c r="P209" s="3">
        <f t="shared" ref="P209:P272" si="1195">IF(OR(C209=2,C209=4,C209=6),1,0)</f>
        <v>0</v>
      </c>
      <c r="Q209" s="3">
        <f t="shared" ref="Q209:Q272" si="1196">IF(OR(C209=1,C209=3,C209=5),1,0)</f>
        <v>1</v>
      </c>
      <c r="Y209" s="29" t="str">
        <f t="shared" si="1116"/>
        <v/>
      </c>
      <c r="Z209" s="29" t="str">
        <f t="shared" si="1166"/>
        <v/>
      </c>
      <c r="AA209" s="29" t="str">
        <f t="shared" si="1167"/>
        <v/>
      </c>
      <c r="AB209" s="29" t="str">
        <f t="shared" si="1168"/>
        <v/>
      </c>
      <c r="AC209" s="29" t="str">
        <f t="shared" si="1169"/>
        <v/>
      </c>
      <c r="AD209" s="29" t="str">
        <f t="shared" si="1170"/>
        <v/>
      </c>
      <c r="AE209" s="29" t="str">
        <f t="shared" si="1171"/>
        <v/>
      </c>
      <c r="AF209" s="29" t="str">
        <f t="shared" si="1172"/>
        <v/>
      </c>
      <c r="AG209" s="29" t="str">
        <f t="shared" si="1173"/>
        <v/>
      </c>
      <c r="AH209" s="29" t="str">
        <f t="shared" si="1174"/>
        <v/>
      </c>
      <c r="AI209" s="29" t="str">
        <f t="shared" si="1175"/>
        <v/>
      </c>
      <c r="AJ209" s="29" t="str">
        <f t="shared" si="1176"/>
        <v/>
      </c>
      <c r="AK209" s="29" t="str">
        <f t="shared" si="1177"/>
        <v/>
      </c>
      <c r="AL209" s="29" t="str">
        <f t="shared" si="1178"/>
        <v/>
      </c>
      <c r="AM209" s="29" t="str">
        <f t="shared" si="1179"/>
        <v/>
      </c>
    </row>
    <row r="210" spans="2:39">
      <c r="B210" s="15">
        <v>17</v>
      </c>
      <c r="C210" s="15">
        <f>IF(B210="","",VLOOKUP(B210,Tabelle2!$A$2:$B$38,2,0))</f>
        <v>3</v>
      </c>
      <c r="D210" s="26" t="str">
        <f t="shared" ref="D210:D273" si="1197">IF(B210="","",IF(OR(B209=0,B210=0),"No Bet",IF(N211=1,"Bet 1,3,5",IF(O211=1,"Bet 2,4,6",IF(P211=1,"Bet 1,3,5",IF(Q211=1,"Bet 2,4,6"))))))</f>
        <v>Bet 2,4,6</v>
      </c>
      <c r="E210" s="8"/>
      <c r="F210" s="8"/>
      <c r="G210" s="8"/>
      <c r="H210" s="8"/>
      <c r="I210" s="17"/>
      <c r="J210" s="17"/>
      <c r="K210" s="7">
        <f t="shared" ref="K210:K273" si="1198">IF(B210="","",IF(N211=1,"1",IF(O211=1,2,IF(P211=1,1,IF(Q211=1,2)))))</f>
        <v>2</v>
      </c>
      <c r="L210" s="7">
        <f t="shared" ref="L210:L273" si="1199">IF(B210="","",IF(N211=1,"3",IF(O211=1,4,IF(P211=1,3,IF(Q211=1,4)))))</f>
        <v>4</v>
      </c>
      <c r="M210" s="7">
        <f t="shared" ref="M210:M273" si="1200">IF(B210="","",IF(N211=1,"5",IF(O211=1,6,IF(P211=1,5,IF(Q211=1,6)))))</f>
        <v>6</v>
      </c>
      <c r="N210" s="4">
        <f t="shared" si="1193"/>
        <v>0</v>
      </c>
      <c r="O210" s="4">
        <f t="shared" si="1194"/>
        <v>1</v>
      </c>
      <c r="P210" s="4">
        <f t="shared" ref="P210:P273" si="1201">IF(OR(C210=1,C210=3,C210=5),1,0)</f>
        <v>1</v>
      </c>
      <c r="Q210" s="4">
        <f t="shared" ref="Q210:Q273" si="1202">IF(OR(C210=2,C210=4,C210=6),1,0)</f>
        <v>0</v>
      </c>
      <c r="Y210" s="29" t="str">
        <f t="shared" si="1116"/>
        <v/>
      </c>
      <c r="Z210" s="29" t="str">
        <f t="shared" si="1166"/>
        <v/>
      </c>
      <c r="AA210" s="29" t="str">
        <f t="shared" si="1167"/>
        <v/>
      </c>
      <c r="AB210" s="29" t="str">
        <f t="shared" si="1168"/>
        <v/>
      </c>
      <c r="AC210" s="29" t="str">
        <f t="shared" si="1169"/>
        <v/>
      </c>
      <c r="AD210" s="29" t="str">
        <f t="shared" si="1170"/>
        <v/>
      </c>
      <c r="AE210" s="29" t="str">
        <f t="shared" si="1171"/>
        <v/>
      </c>
      <c r="AF210" s="29" t="str">
        <f t="shared" si="1172"/>
        <v/>
      </c>
      <c r="AG210" s="29" t="str">
        <f t="shared" si="1173"/>
        <v/>
      </c>
      <c r="AH210" s="29" t="str">
        <f t="shared" si="1174"/>
        <v/>
      </c>
      <c r="AI210" s="29" t="str">
        <f t="shared" si="1175"/>
        <v/>
      </c>
      <c r="AJ210" s="29" t="str">
        <f t="shared" si="1176"/>
        <v/>
      </c>
      <c r="AK210" s="29" t="str">
        <f t="shared" si="1177"/>
        <v/>
      </c>
      <c r="AL210" s="29" t="str">
        <f t="shared" si="1178"/>
        <v/>
      </c>
      <c r="AM210" s="29" t="str">
        <f t="shared" si="1179"/>
        <v/>
      </c>
    </row>
    <row r="211" spans="2:39" ht="15.75" thickBot="1">
      <c r="B211" s="22">
        <v>17</v>
      </c>
      <c r="C211" s="22">
        <f>IF(B211="","",VLOOKUP(B211,Tabelle2!$A$2:$B$38,2,0))</f>
        <v>3</v>
      </c>
      <c r="D211" s="23" t="str">
        <f t="shared" ref="D211" si="1203">IF(B211="","",IF(OR(B209=0,B210=0),"NB",IF(COUNTIF(K210:M210,C211)=1,"W","L")))</f>
        <v>L</v>
      </c>
      <c r="E211" s="22">
        <f t="shared" ref="E211" si="1204">IF(D211="NB",0,IF(D211="L",-3,IF(D211="W",3,"")))</f>
        <v>-3</v>
      </c>
      <c r="F211" s="22">
        <v>1</v>
      </c>
      <c r="G211" s="22">
        <f t="shared" ref="G211" si="1205">IF(B211="","",E211*F211)</f>
        <v>-3</v>
      </c>
      <c r="H211" s="22">
        <f>IF(B211="","",SUM($G$4:G211))</f>
        <v>-42</v>
      </c>
      <c r="I211" s="20"/>
      <c r="J211" s="20"/>
      <c r="K211" s="21"/>
      <c r="L211" s="21"/>
      <c r="M211" s="21"/>
      <c r="N211" s="5">
        <f t="shared" ref="N211:O211" si="1206">IF(N209+N210=2,1,0)</f>
        <v>0</v>
      </c>
      <c r="O211" s="5">
        <f t="shared" si="1206"/>
        <v>1</v>
      </c>
      <c r="P211" s="5">
        <f t="shared" ref="P211" si="1207">IF(P209+P210=2,1,0)</f>
        <v>0</v>
      </c>
      <c r="Q211" s="5">
        <f t="shared" ref="Q211" si="1208">IF(Q209+Q210=2,1,0)</f>
        <v>0</v>
      </c>
      <c r="S211" s="31">
        <f t="shared" ref="S211" si="1209">IF(B211="","",IF(D211="NB",S208,IF(D211="L",S208+1,IF(D211="W",0))))</f>
        <v>2</v>
      </c>
      <c r="Y211" s="29" t="str">
        <f t="shared" si="1116"/>
        <v/>
      </c>
      <c r="Z211" s="29" t="str">
        <f t="shared" si="1166"/>
        <v/>
      </c>
      <c r="AA211" s="29" t="str">
        <f t="shared" si="1167"/>
        <v/>
      </c>
      <c r="AB211" s="29" t="str">
        <f t="shared" si="1168"/>
        <v/>
      </c>
      <c r="AC211" s="29" t="str">
        <f t="shared" si="1169"/>
        <v/>
      </c>
      <c r="AD211" s="29" t="str">
        <f t="shared" si="1170"/>
        <v/>
      </c>
      <c r="AE211" s="29" t="str">
        <f t="shared" si="1171"/>
        <v/>
      </c>
      <c r="AF211" s="29" t="str">
        <f t="shared" si="1172"/>
        <v/>
      </c>
      <c r="AG211" s="29" t="str">
        <f t="shared" si="1173"/>
        <v/>
      </c>
      <c r="AH211" s="29" t="str">
        <f t="shared" si="1174"/>
        <v/>
      </c>
      <c r="AI211" s="29" t="str">
        <f t="shared" si="1175"/>
        <v/>
      </c>
      <c r="AJ211" s="29" t="str">
        <f t="shared" si="1176"/>
        <v/>
      </c>
      <c r="AK211" s="29" t="str">
        <f t="shared" si="1177"/>
        <v/>
      </c>
      <c r="AL211" s="29" t="str">
        <f t="shared" si="1178"/>
        <v/>
      </c>
      <c r="AM211" s="29" t="str">
        <f t="shared" si="1179"/>
        <v/>
      </c>
    </row>
    <row r="212" spans="2:39">
      <c r="B212" s="14">
        <v>25</v>
      </c>
      <c r="C212" s="14">
        <f>IF(B212="","",VLOOKUP(B212,Tabelle2!$A$2:$B$38,2,0))</f>
        <v>5</v>
      </c>
      <c r="D212" s="6"/>
      <c r="E212" s="10"/>
      <c r="F212" s="6"/>
      <c r="G212" s="6"/>
      <c r="H212" s="6"/>
      <c r="I212" s="9"/>
      <c r="J212" s="9"/>
      <c r="K212" s="6"/>
      <c r="L212" s="6"/>
      <c r="M212" s="6"/>
      <c r="N212" s="3">
        <f t="shared" si="848"/>
        <v>0</v>
      </c>
      <c r="O212" s="3">
        <f t="shared" ref="O212:O275" si="1210">IF(OR(C212=1,C212=3,C212=5),1,0)</f>
        <v>1</v>
      </c>
      <c r="P212" s="3">
        <f t="shared" ref="P212:P275" si="1211">IF(OR(C212=2,C212=4,C212=6),1,0)</f>
        <v>0</v>
      </c>
      <c r="Q212" s="3">
        <f t="shared" ref="Q212:Q275" si="1212">IF(OR(C212=1,C212=3,C212=5),1,0)</f>
        <v>1</v>
      </c>
      <c r="Y212" s="29" t="str">
        <f t="shared" si="1116"/>
        <v/>
      </c>
      <c r="Z212" s="29" t="str">
        <f t="shared" si="1166"/>
        <v/>
      </c>
      <c r="AA212" s="29" t="str">
        <f t="shared" si="1167"/>
        <v/>
      </c>
      <c r="AB212" s="29" t="str">
        <f t="shared" si="1168"/>
        <v/>
      </c>
      <c r="AC212" s="29" t="str">
        <f t="shared" si="1169"/>
        <v/>
      </c>
      <c r="AD212" s="29" t="str">
        <f t="shared" si="1170"/>
        <v/>
      </c>
      <c r="AE212" s="29" t="str">
        <f t="shared" si="1171"/>
        <v/>
      </c>
      <c r="AF212" s="29" t="str">
        <f t="shared" si="1172"/>
        <v/>
      </c>
      <c r="AG212" s="29" t="str">
        <f t="shared" si="1173"/>
        <v/>
      </c>
      <c r="AH212" s="29" t="str">
        <f t="shared" si="1174"/>
        <v/>
      </c>
      <c r="AI212" s="29" t="str">
        <f t="shared" si="1175"/>
        <v/>
      </c>
      <c r="AJ212" s="29" t="str">
        <f t="shared" si="1176"/>
        <v/>
      </c>
      <c r="AK212" s="29" t="str">
        <f t="shared" si="1177"/>
        <v/>
      </c>
      <c r="AL212" s="29" t="str">
        <f t="shared" si="1178"/>
        <v/>
      </c>
      <c r="AM212" s="29" t="str">
        <f t="shared" si="1179"/>
        <v/>
      </c>
    </row>
    <row r="213" spans="2:39">
      <c r="B213" s="13">
        <v>19</v>
      </c>
      <c r="C213" s="13">
        <f>IF(B213="","",VLOOKUP(B213,Tabelle2!$A$2:$B$38,2,0))</f>
        <v>4</v>
      </c>
      <c r="D213" s="25" t="str">
        <f t="shared" ref="D213:D276" si="1213">IF(B213="","",IF(OR(B212=0,B213=0),"No Bet",IF(N214=1,"Bet 1,3,5",IF(O214=1,"Bet 2,4,6",IF(P214=1,"Bet 1,3,5",IF(Q214=1,"Bet 2,4,6"))))))</f>
        <v>Bet 2,4,6</v>
      </c>
      <c r="E213" s="8"/>
      <c r="F213" s="8"/>
      <c r="G213" s="8"/>
      <c r="H213" s="8"/>
      <c r="I213" s="12"/>
      <c r="J213" s="12"/>
      <c r="K213" s="7">
        <f t="shared" ref="K213:K276" si="1214">IF(B213="","",IF(N214=1,"1",IF(O214=1,2,IF(P214=1,1,IF(Q214=1,2)))))</f>
        <v>2</v>
      </c>
      <c r="L213" s="7">
        <f t="shared" ref="L213:L276" si="1215">IF(B213="","",IF(N214=1,"3",IF(O214=1,4,IF(P214=1,3,IF(Q214=1,4)))))</f>
        <v>4</v>
      </c>
      <c r="M213" s="7">
        <f t="shared" ref="M213:M276" si="1216">IF(B213="","",IF(N214=1,"5",IF(O214=1,6,IF(P214=1,5,IF(Q214=1,6)))))</f>
        <v>6</v>
      </c>
      <c r="N213" s="4">
        <f t="shared" ref="N213:N276" si="1217">IF(OR(C213=2,C213=4,C213=6),1,0)</f>
        <v>1</v>
      </c>
      <c r="O213" s="4">
        <f t="shared" si="1210"/>
        <v>0</v>
      </c>
      <c r="P213" s="4">
        <f t="shared" ref="P213:P276" si="1218">IF(OR(C213=1,C213=3,C213=5),1,0)</f>
        <v>0</v>
      </c>
      <c r="Q213" s="4">
        <f t="shared" ref="Q213:Q276" si="1219">IF(OR(C213=2,C213=4,C213=6),1,0)</f>
        <v>1</v>
      </c>
      <c r="Y213" s="29" t="str">
        <f t="shared" si="1116"/>
        <v/>
      </c>
      <c r="Z213" s="29" t="str">
        <f t="shared" si="1166"/>
        <v/>
      </c>
      <c r="AA213" s="29" t="str">
        <f t="shared" si="1167"/>
        <v/>
      </c>
      <c r="AB213" s="29" t="str">
        <f t="shared" si="1168"/>
        <v/>
      </c>
      <c r="AC213" s="29" t="str">
        <f t="shared" si="1169"/>
        <v/>
      </c>
      <c r="AD213" s="29" t="str">
        <f t="shared" si="1170"/>
        <v/>
      </c>
      <c r="AE213" s="29" t="str">
        <f t="shared" si="1171"/>
        <v/>
      </c>
      <c r="AF213" s="29" t="str">
        <f t="shared" si="1172"/>
        <v/>
      </c>
      <c r="AG213" s="29" t="str">
        <f t="shared" si="1173"/>
        <v/>
      </c>
      <c r="AH213" s="29" t="str">
        <f t="shared" si="1174"/>
        <v/>
      </c>
      <c r="AI213" s="29" t="str">
        <f t="shared" si="1175"/>
        <v/>
      </c>
      <c r="AJ213" s="29" t="str">
        <f t="shared" si="1176"/>
        <v/>
      </c>
      <c r="AK213" s="29" t="str">
        <f t="shared" si="1177"/>
        <v/>
      </c>
      <c r="AL213" s="29" t="str">
        <f t="shared" si="1178"/>
        <v/>
      </c>
      <c r="AM213" s="29" t="str">
        <f t="shared" si="1179"/>
        <v/>
      </c>
    </row>
    <row r="214" spans="2:39" ht="15.75" thickBot="1">
      <c r="B214" s="18">
        <v>19</v>
      </c>
      <c r="C214" s="18">
        <f>IF(B214="","",VLOOKUP(B214,Tabelle2!$A$2:$B$38,2,0))</f>
        <v>4</v>
      </c>
      <c r="D214" s="19" t="str">
        <f t="shared" ref="D214" si="1220">IF(B214="","",IF(OR(B212=0,B213=0),"NB",IF(COUNTIF(K213:M213,C214)=1,"W","L")))</f>
        <v>W</v>
      </c>
      <c r="E214" s="18">
        <f t="shared" ref="E214" si="1221">IF(D214="NB","0",IF(D214="L",-3,IF(D214="W",3,"")))</f>
        <v>3</v>
      </c>
      <c r="F214" s="18">
        <v>1</v>
      </c>
      <c r="G214" s="18">
        <f t="shared" ref="G214" si="1222">IF(B214="","",E214*F214)</f>
        <v>3</v>
      </c>
      <c r="H214" s="18">
        <f>IF(B214="","",SUM($G$4:G214))</f>
        <v>-39</v>
      </c>
      <c r="I214" s="20"/>
      <c r="J214" s="20"/>
      <c r="K214" s="21"/>
      <c r="L214" s="21"/>
      <c r="M214" s="24"/>
      <c r="N214" s="5">
        <f t="shared" si="911"/>
        <v>0</v>
      </c>
      <c r="O214" s="5">
        <f t="shared" ref="O214" si="1223">IF(O212+O213=2,1,0)</f>
        <v>0</v>
      </c>
      <c r="P214" s="5">
        <f t="shared" ref="P214" si="1224">IF(P212+P213=2,1,0)</f>
        <v>0</v>
      </c>
      <c r="Q214" s="5">
        <f t="shared" ref="Q214" si="1225">IF(Q212+Q213=2,1,0)</f>
        <v>1</v>
      </c>
      <c r="S214" s="31">
        <f t="shared" ref="S214" si="1226">IF(B214="","",IF(D214="NB",S211,IF(D214="L",S211+1,IF(D214="W",0))))</f>
        <v>0</v>
      </c>
      <c r="Y214" s="29" t="str">
        <f t="shared" si="1116"/>
        <v/>
      </c>
      <c r="Z214" s="29">
        <f t="shared" si="1166"/>
        <v>1</v>
      </c>
      <c r="AA214" s="29" t="str">
        <f t="shared" si="1167"/>
        <v/>
      </c>
      <c r="AB214" s="29" t="str">
        <f t="shared" si="1168"/>
        <v/>
      </c>
      <c r="AC214" s="29" t="str">
        <f t="shared" si="1169"/>
        <v/>
      </c>
      <c r="AD214" s="29" t="str">
        <f t="shared" si="1170"/>
        <v/>
      </c>
      <c r="AE214" s="29" t="str">
        <f t="shared" si="1171"/>
        <v/>
      </c>
      <c r="AF214" s="29" t="str">
        <f t="shared" si="1172"/>
        <v/>
      </c>
      <c r="AG214" s="29" t="str">
        <f t="shared" si="1173"/>
        <v/>
      </c>
      <c r="AH214" s="29" t="str">
        <f t="shared" si="1174"/>
        <v/>
      </c>
      <c r="AI214" s="29" t="str">
        <f t="shared" si="1175"/>
        <v/>
      </c>
      <c r="AJ214" s="29" t="str">
        <f t="shared" si="1176"/>
        <v/>
      </c>
      <c r="AK214" s="29" t="str">
        <f t="shared" si="1177"/>
        <v/>
      </c>
      <c r="AL214" s="29" t="str">
        <f t="shared" si="1178"/>
        <v/>
      </c>
      <c r="AM214" s="29" t="str">
        <f t="shared" si="1179"/>
        <v/>
      </c>
    </row>
    <row r="215" spans="2:39">
      <c r="B215" s="16">
        <v>4</v>
      </c>
      <c r="C215" s="16">
        <f>IF(B215="","",VLOOKUP(B215,Tabelle2!$A$2:$B$38,2,0))</f>
        <v>1</v>
      </c>
      <c r="D215" s="6"/>
      <c r="E215" s="6"/>
      <c r="F215" s="6"/>
      <c r="G215" s="6"/>
      <c r="H215" s="6"/>
      <c r="I215" s="9"/>
      <c r="J215" s="9"/>
      <c r="K215" s="6"/>
      <c r="L215" s="6"/>
      <c r="M215" s="6"/>
      <c r="N215" s="3">
        <f t="shared" si="865"/>
        <v>0</v>
      </c>
      <c r="O215" s="3">
        <f t="shared" ref="O215:O278" si="1227">IF(OR(C215=1,C215=3,C215=5),1,0)</f>
        <v>1</v>
      </c>
      <c r="P215" s="3">
        <f t="shared" ref="P215:P278" si="1228">IF(OR(C215=2,C215=4,C215=6),1,0)</f>
        <v>0</v>
      </c>
      <c r="Q215" s="3">
        <f t="shared" ref="Q215:Q278" si="1229">IF(OR(C215=1,C215=3,C215=5),1,0)</f>
        <v>1</v>
      </c>
      <c r="Y215" s="29" t="str">
        <f t="shared" si="1116"/>
        <v/>
      </c>
      <c r="Z215" s="29" t="str">
        <f t="shared" si="1166"/>
        <v/>
      </c>
      <c r="AA215" s="29" t="str">
        <f t="shared" si="1167"/>
        <v/>
      </c>
      <c r="AB215" s="29" t="str">
        <f t="shared" si="1168"/>
        <v/>
      </c>
      <c r="AC215" s="29" t="str">
        <f t="shared" si="1169"/>
        <v/>
      </c>
      <c r="AD215" s="29" t="str">
        <f t="shared" si="1170"/>
        <v/>
      </c>
      <c r="AE215" s="29" t="str">
        <f t="shared" si="1171"/>
        <v/>
      </c>
      <c r="AF215" s="29" t="str">
        <f t="shared" si="1172"/>
        <v/>
      </c>
      <c r="AG215" s="29" t="str">
        <f t="shared" si="1173"/>
        <v/>
      </c>
      <c r="AH215" s="29" t="str">
        <f t="shared" si="1174"/>
        <v/>
      </c>
      <c r="AI215" s="29" t="str">
        <f t="shared" si="1175"/>
        <v/>
      </c>
      <c r="AJ215" s="29" t="str">
        <f t="shared" si="1176"/>
        <v/>
      </c>
      <c r="AK215" s="29" t="str">
        <f t="shared" si="1177"/>
        <v/>
      </c>
      <c r="AL215" s="29" t="str">
        <f t="shared" si="1178"/>
        <v/>
      </c>
      <c r="AM215" s="29" t="str">
        <f t="shared" si="1179"/>
        <v/>
      </c>
    </row>
    <row r="216" spans="2:39">
      <c r="B216" s="15">
        <v>16</v>
      </c>
      <c r="C216" s="15">
        <f>IF(B216="","",VLOOKUP(B216,Tabelle2!$A$2:$B$38,2,0))</f>
        <v>3</v>
      </c>
      <c r="D216" s="26" t="str">
        <f t="shared" ref="D216:D279" si="1230">IF(B216="","",IF(OR(B215=0,B216=0),"No Bet",IF(N217=1,"Bet 1,3,5",IF(O217=1,"Bet 2,4,6",IF(P217=1,"Bet 1,3,5",IF(Q217=1,"Bet 2,4,6"))))))</f>
        <v>Bet 2,4,6</v>
      </c>
      <c r="E216" s="8"/>
      <c r="F216" s="8"/>
      <c r="G216" s="8"/>
      <c r="H216" s="8"/>
      <c r="I216" s="17"/>
      <c r="J216" s="17"/>
      <c r="K216" s="7">
        <f t="shared" ref="K216:K279" si="1231">IF(B216="","",IF(N217=1,"1",IF(O217=1,2,IF(P217=1,1,IF(Q217=1,2)))))</f>
        <v>2</v>
      </c>
      <c r="L216" s="7">
        <f t="shared" ref="L216:L279" si="1232">IF(B216="","",IF(N217=1,"3",IF(O217=1,4,IF(P217=1,3,IF(Q217=1,4)))))</f>
        <v>4</v>
      </c>
      <c r="M216" s="7">
        <f t="shared" ref="M216:M279" si="1233">IF(B216="","",IF(N217=1,"5",IF(O217=1,6,IF(P217=1,5,IF(Q217=1,6)))))</f>
        <v>6</v>
      </c>
      <c r="N216" s="4">
        <f t="shared" ref="N216:N279" si="1234">IF(OR(C216=2,C216=4,C216=6),1,0)</f>
        <v>0</v>
      </c>
      <c r="O216" s="4">
        <f t="shared" si="1227"/>
        <v>1</v>
      </c>
      <c r="P216" s="4">
        <f t="shared" ref="P216:P279" si="1235">IF(OR(C216=1,C216=3,C216=5),1,0)</f>
        <v>1</v>
      </c>
      <c r="Q216" s="4">
        <f t="shared" ref="Q216:Q279" si="1236">IF(OR(C216=2,C216=4,C216=6),1,0)</f>
        <v>0</v>
      </c>
      <c r="Y216" s="29" t="str">
        <f t="shared" si="1116"/>
        <v/>
      </c>
      <c r="Z216" s="29" t="str">
        <f t="shared" si="1166"/>
        <v/>
      </c>
      <c r="AA216" s="29" t="str">
        <f t="shared" si="1167"/>
        <v/>
      </c>
      <c r="AB216" s="29" t="str">
        <f t="shared" si="1168"/>
        <v/>
      </c>
      <c r="AC216" s="29" t="str">
        <f t="shared" si="1169"/>
        <v/>
      </c>
      <c r="AD216" s="29" t="str">
        <f t="shared" si="1170"/>
        <v/>
      </c>
      <c r="AE216" s="29" t="str">
        <f t="shared" si="1171"/>
        <v/>
      </c>
      <c r="AF216" s="29" t="str">
        <f t="shared" si="1172"/>
        <v/>
      </c>
      <c r="AG216" s="29" t="str">
        <f t="shared" si="1173"/>
        <v/>
      </c>
      <c r="AH216" s="29" t="str">
        <f t="shared" si="1174"/>
        <v/>
      </c>
      <c r="AI216" s="29" t="str">
        <f t="shared" si="1175"/>
        <v/>
      </c>
      <c r="AJ216" s="29" t="str">
        <f t="shared" si="1176"/>
        <v/>
      </c>
      <c r="AK216" s="29" t="str">
        <f t="shared" si="1177"/>
        <v/>
      </c>
      <c r="AL216" s="29" t="str">
        <f t="shared" si="1178"/>
        <v/>
      </c>
      <c r="AM216" s="29" t="str">
        <f t="shared" si="1179"/>
        <v/>
      </c>
    </row>
    <row r="217" spans="2:39" ht="15.75" thickBot="1">
      <c r="B217" s="22">
        <v>16</v>
      </c>
      <c r="C217" s="22">
        <f>IF(B217="","",VLOOKUP(B217,Tabelle2!$A$2:$B$38,2,0))</f>
        <v>3</v>
      </c>
      <c r="D217" s="23" t="str">
        <f t="shared" ref="D217" si="1237">IF(B217="","",IF(OR(B215=0,B216=0),"NB",IF(COUNTIF(K216:M216,C217)=1,"W","L")))</f>
        <v>L</v>
      </c>
      <c r="E217" s="22">
        <f t="shared" ref="E217" si="1238">IF(D217="NB",0,IF(D217="L",-3,IF(D217="W",3,"")))</f>
        <v>-3</v>
      </c>
      <c r="F217" s="22">
        <v>1</v>
      </c>
      <c r="G217" s="22">
        <f t="shared" ref="G217" si="1239">IF(B217="","",E217*F217)</f>
        <v>-3</v>
      </c>
      <c r="H217" s="22">
        <f>IF(B217="","",SUM($G$4:G217))</f>
        <v>-42</v>
      </c>
      <c r="I217" s="20"/>
      <c r="J217" s="20"/>
      <c r="K217" s="21"/>
      <c r="L217" s="21"/>
      <c r="M217" s="21"/>
      <c r="N217" s="5">
        <f t="shared" si="928"/>
        <v>0</v>
      </c>
      <c r="O217" s="5">
        <f t="shared" ref="O217" si="1240">IF(O215+O216=2,1,0)</f>
        <v>1</v>
      </c>
      <c r="P217" s="5">
        <f t="shared" ref="P217" si="1241">IF(P215+P216=2,1,0)</f>
        <v>0</v>
      </c>
      <c r="Q217" s="5">
        <f t="shared" ref="Q217" si="1242">IF(Q215+Q216=2,1,0)</f>
        <v>0</v>
      </c>
      <c r="S217" s="31">
        <f t="shared" ref="S217" si="1243">IF(B217="","",IF(D217="NB",S214,IF(D217="L",S214+1,IF(D217="W",0))))</f>
        <v>1</v>
      </c>
      <c r="Y217" s="29" t="str">
        <f t="shared" si="1116"/>
        <v/>
      </c>
      <c r="Z217" s="29" t="str">
        <f t="shared" si="1166"/>
        <v/>
      </c>
      <c r="AA217" s="29" t="str">
        <f t="shared" si="1167"/>
        <v/>
      </c>
      <c r="AB217" s="29" t="str">
        <f t="shared" si="1168"/>
        <v/>
      </c>
      <c r="AC217" s="29" t="str">
        <f t="shared" si="1169"/>
        <v/>
      </c>
      <c r="AD217" s="29" t="str">
        <f t="shared" si="1170"/>
        <v/>
      </c>
      <c r="AE217" s="29" t="str">
        <f t="shared" si="1171"/>
        <v/>
      </c>
      <c r="AF217" s="29" t="str">
        <f t="shared" si="1172"/>
        <v/>
      </c>
      <c r="AG217" s="29" t="str">
        <f t="shared" si="1173"/>
        <v/>
      </c>
      <c r="AH217" s="29" t="str">
        <f t="shared" si="1174"/>
        <v/>
      </c>
      <c r="AI217" s="29" t="str">
        <f t="shared" si="1175"/>
        <v/>
      </c>
      <c r="AJ217" s="29" t="str">
        <f t="shared" si="1176"/>
        <v/>
      </c>
      <c r="AK217" s="29" t="str">
        <f t="shared" si="1177"/>
        <v/>
      </c>
      <c r="AL217" s="29" t="str">
        <f t="shared" si="1178"/>
        <v/>
      </c>
      <c r="AM217" s="29" t="str">
        <f t="shared" si="1179"/>
        <v/>
      </c>
    </row>
    <row r="218" spans="2:39">
      <c r="B218" s="14">
        <v>35</v>
      </c>
      <c r="C218" s="14">
        <f>IF(B218="","",VLOOKUP(B218,Tabelle2!$A$2:$B$38,2,0))</f>
        <v>6</v>
      </c>
      <c r="D218" s="6"/>
      <c r="E218" s="10"/>
      <c r="F218" s="6"/>
      <c r="G218" s="6"/>
      <c r="H218" s="6"/>
      <c r="I218" s="9"/>
      <c r="J218" s="9"/>
      <c r="K218" s="6"/>
      <c r="L218" s="6"/>
      <c r="M218" s="6"/>
      <c r="N218" s="3">
        <f t="shared" ref="N218:N281" si="1244">IF(OR(C218=2,C218=4,C218=6),1,0)</f>
        <v>1</v>
      </c>
      <c r="O218" s="3">
        <f t="shared" ref="O218:O281" si="1245">IF(OR(C218=1,C218=3,C218=5),1,0)</f>
        <v>0</v>
      </c>
      <c r="P218" s="3">
        <f t="shared" ref="P218:P281" si="1246">IF(OR(C218=2,C218=4,C218=6),1,0)</f>
        <v>1</v>
      </c>
      <c r="Q218" s="3">
        <f t="shared" ref="Q218:Q281" si="1247">IF(OR(C218=1,C218=3,C218=5),1,0)</f>
        <v>0</v>
      </c>
      <c r="Y218" s="29" t="str">
        <f t="shared" si="1116"/>
        <v/>
      </c>
      <c r="Z218" s="29" t="str">
        <f t="shared" si="1166"/>
        <v/>
      </c>
      <c r="AA218" s="29" t="str">
        <f t="shared" si="1167"/>
        <v/>
      </c>
      <c r="AB218" s="29" t="str">
        <f t="shared" si="1168"/>
        <v/>
      </c>
      <c r="AC218" s="29" t="str">
        <f t="shared" si="1169"/>
        <v/>
      </c>
      <c r="AD218" s="29" t="str">
        <f t="shared" si="1170"/>
        <v/>
      </c>
      <c r="AE218" s="29" t="str">
        <f t="shared" si="1171"/>
        <v/>
      </c>
      <c r="AF218" s="29" t="str">
        <f t="shared" si="1172"/>
        <v/>
      </c>
      <c r="AG218" s="29" t="str">
        <f t="shared" si="1173"/>
        <v/>
      </c>
      <c r="AH218" s="29" t="str">
        <f t="shared" si="1174"/>
        <v/>
      </c>
      <c r="AI218" s="29" t="str">
        <f t="shared" si="1175"/>
        <v/>
      </c>
      <c r="AJ218" s="29" t="str">
        <f t="shared" si="1176"/>
        <v/>
      </c>
      <c r="AK218" s="29" t="str">
        <f t="shared" si="1177"/>
        <v/>
      </c>
      <c r="AL218" s="29" t="str">
        <f t="shared" si="1178"/>
        <v/>
      </c>
      <c r="AM218" s="29" t="str">
        <f t="shared" si="1179"/>
        <v/>
      </c>
    </row>
    <row r="219" spans="2:39">
      <c r="B219" s="13">
        <v>35</v>
      </c>
      <c r="C219" s="13">
        <f>IF(B219="","",VLOOKUP(B219,Tabelle2!$A$2:$B$38,2,0))</f>
        <v>6</v>
      </c>
      <c r="D219" s="25" t="str">
        <f t="shared" ref="D219:D282" si="1248">IF(B219="","",IF(OR(B218=0,B219=0),"No Bet",IF(N220=1,"Bet 1,3,5",IF(O220=1,"Bet 2,4,6",IF(P220=1,"Bet 1,3,5",IF(Q220=1,"Bet 2,4,6"))))))</f>
        <v>Bet 1,3,5</v>
      </c>
      <c r="E219" s="8"/>
      <c r="F219" s="8"/>
      <c r="G219" s="8"/>
      <c r="H219" s="8"/>
      <c r="I219" s="12"/>
      <c r="J219" s="12"/>
      <c r="K219" s="7" t="str">
        <f t="shared" ref="K219:K282" si="1249">IF(B219="","",IF(N220=1,"1",IF(O220=1,2,IF(P220=1,1,IF(Q220=1,2)))))</f>
        <v>1</v>
      </c>
      <c r="L219" s="7" t="str">
        <f t="shared" ref="L219:L282" si="1250">IF(B219="","",IF(N220=1,"3",IF(O220=1,4,IF(P220=1,3,IF(Q220=1,4)))))</f>
        <v>3</v>
      </c>
      <c r="M219" s="7" t="str">
        <f t="shared" ref="M219:M282" si="1251">IF(B219="","",IF(N220=1,"5",IF(O220=1,6,IF(P220=1,5,IF(Q220=1,6)))))</f>
        <v>5</v>
      </c>
      <c r="N219" s="4">
        <f t="shared" si="1244"/>
        <v>1</v>
      </c>
      <c r="O219" s="4">
        <f t="shared" si="1245"/>
        <v>0</v>
      </c>
      <c r="P219" s="4">
        <f t="shared" ref="P219:P282" si="1252">IF(OR(C219=1,C219=3,C219=5),1,0)</f>
        <v>0</v>
      </c>
      <c r="Q219" s="4">
        <f t="shared" ref="Q219:Q282" si="1253">IF(OR(C219=2,C219=4,C219=6),1,0)</f>
        <v>1</v>
      </c>
      <c r="Y219" s="29" t="str">
        <f t="shared" si="1116"/>
        <v/>
      </c>
      <c r="Z219" s="29" t="str">
        <f t="shared" si="1166"/>
        <v/>
      </c>
      <c r="AA219" s="29" t="str">
        <f t="shared" si="1167"/>
        <v/>
      </c>
      <c r="AB219" s="29" t="str">
        <f t="shared" si="1168"/>
        <v/>
      </c>
      <c r="AC219" s="29" t="str">
        <f t="shared" si="1169"/>
        <v/>
      </c>
      <c r="AD219" s="29" t="str">
        <f t="shared" si="1170"/>
        <v/>
      </c>
      <c r="AE219" s="29" t="str">
        <f t="shared" si="1171"/>
        <v/>
      </c>
      <c r="AF219" s="29" t="str">
        <f t="shared" si="1172"/>
        <v/>
      </c>
      <c r="AG219" s="29" t="str">
        <f t="shared" si="1173"/>
        <v/>
      </c>
      <c r="AH219" s="29" t="str">
        <f t="shared" si="1174"/>
        <v/>
      </c>
      <c r="AI219" s="29" t="str">
        <f t="shared" si="1175"/>
        <v/>
      </c>
      <c r="AJ219" s="29" t="str">
        <f t="shared" si="1176"/>
        <v/>
      </c>
      <c r="AK219" s="29" t="str">
        <f t="shared" si="1177"/>
        <v/>
      </c>
      <c r="AL219" s="29" t="str">
        <f t="shared" si="1178"/>
        <v/>
      </c>
      <c r="AM219" s="29" t="str">
        <f t="shared" si="1179"/>
        <v/>
      </c>
    </row>
    <row r="220" spans="2:39" ht="15.75" thickBot="1">
      <c r="B220" s="18">
        <v>21</v>
      </c>
      <c r="C220" s="18">
        <f>IF(B220="","",VLOOKUP(B220,Tabelle2!$A$2:$B$38,2,0))</f>
        <v>4</v>
      </c>
      <c r="D220" s="19" t="str">
        <f t="shared" ref="D220" si="1254">IF(B220="","",IF(OR(B218=0,B219=0),"NB",IF(COUNTIF(K219:M219,C220)=1,"W","L")))</f>
        <v>L</v>
      </c>
      <c r="E220" s="18">
        <f t="shared" ref="E220" si="1255">IF(D220="NB","0",IF(D220="L",-3,IF(D220="W",3,"")))</f>
        <v>-3</v>
      </c>
      <c r="F220" s="18">
        <v>1</v>
      </c>
      <c r="G220" s="18">
        <f t="shared" ref="G220" si="1256">IF(B220="","",E220*F220)</f>
        <v>-3</v>
      </c>
      <c r="H220" s="18">
        <f>IF(B220="","",SUM($G$4:G220))</f>
        <v>-45</v>
      </c>
      <c r="I220" s="20"/>
      <c r="J220" s="20"/>
      <c r="K220" s="21"/>
      <c r="L220" s="21"/>
      <c r="M220" s="24"/>
      <c r="N220" s="5">
        <f t="shared" ref="N220:O220" si="1257">IF(N218+N219=2,1,0)</f>
        <v>1</v>
      </c>
      <c r="O220" s="5">
        <f t="shared" si="1257"/>
        <v>0</v>
      </c>
      <c r="P220" s="5">
        <f t="shared" ref="P220" si="1258">IF(P218+P219=2,1,0)</f>
        <v>0</v>
      </c>
      <c r="Q220" s="5">
        <f t="shared" ref="Q220" si="1259">IF(Q218+Q219=2,1,0)</f>
        <v>0</v>
      </c>
      <c r="S220" s="31">
        <f t="shared" ref="S220" si="1260">IF(B220="","",IF(D220="NB",S217,IF(D220="L",S217+1,IF(D220="W",0))))</f>
        <v>2</v>
      </c>
      <c r="Y220" s="29" t="str">
        <f t="shared" si="1116"/>
        <v/>
      </c>
      <c r="Z220" s="29" t="str">
        <f t="shared" si="1166"/>
        <v/>
      </c>
      <c r="AA220" s="29" t="str">
        <f t="shared" si="1167"/>
        <v/>
      </c>
      <c r="AB220" s="29" t="str">
        <f t="shared" si="1168"/>
        <v/>
      </c>
      <c r="AC220" s="29" t="str">
        <f t="shared" si="1169"/>
        <v/>
      </c>
      <c r="AD220" s="29" t="str">
        <f t="shared" si="1170"/>
        <v/>
      </c>
      <c r="AE220" s="29" t="str">
        <f t="shared" si="1171"/>
        <v/>
      </c>
      <c r="AF220" s="29" t="str">
        <f t="shared" si="1172"/>
        <v/>
      </c>
      <c r="AG220" s="29" t="str">
        <f t="shared" si="1173"/>
        <v/>
      </c>
      <c r="AH220" s="29" t="str">
        <f t="shared" si="1174"/>
        <v/>
      </c>
      <c r="AI220" s="29" t="str">
        <f t="shared" si="1175"/>
        <v/>
      </c>
      <c r="AJ220" s="29" t="str">
        <f t="shared" si="1176"/>
        <v/>
      </c>
      <c r="AK220" s="29" t="str">
        <f t="shared" si="1177"/>
        <v/>
      </c>
      <c r="AL220" s="29" t="str">
        <f t="shared" si="1178"/>
        <v/>
      </c>
      <c r="AM220" s="29" t="str">
        <f t="shared" si="1179"/>
        <v/>
      </c>
    </row>
    <row r="221" spans="2:39">
      <c r="B221" s="16">
        <v>21</v>
      </c>
      <c r="C221" s="16">
        <f>IF(B221="","",VLOOKUP(B221,Tabelle2!$A$2:$B$38,2,0))</f>
        <v>4</v>
      </c>
      <c r="D221" s="6"/>
      <c r="E221" s="6"/>
      <c r="F221" s="6"/>
      <c r="G221" s="6"/>
      <c r="H221" s="6"/>
      <c r="I221" s="9"/>
      <c r="J221" s="9"/>
      <c r="K221" s="6"/>
      <c r="L221" s="6"/>
      <c r="M221" s="6"/>
      <c r="N221" s="3">
        <f t="shared" si="1217"/>
        <v>1</v>
      </c>
      <c r="O221" s="3">
        <f t="shared" ref="O221:O284" si="1261">IF(OR(C221=1,C221=3,C221=5),1,0)</f>
        <v>0</v>
      </c>
      <c r="P221" s="3">
        <f t="shared" ref="P221:P284" si="1262">IF(OR(C221=2,C221=4,C221=6),1,0)</f>
        <v>1</v>
      </c>
      <c r="Q221" s="3">
        <f t="shared" ref="Q221:Q284" si="1263">IF(OR(C221=1,C221=3,C221=5),1,0)</f>
        <v>0</v>
      </c>
      <c r="Y221" s="29" t="str">
        <f t="shared" si="1116"/>
        <v/>
      </c>
      <c r="Z221" s="29" t="str">
        <f t="shared" si="1166"/>
        <v/>
      </c>
      <c r="AA221" s="29" t="str">
        <f t="shared" si="1167"/>
        <v/>
      </c>
      <c r="AB221" s="29" t="str">
        <f t="shared" si="1168"/>
        <v/>
      </c>
      <c r="AC221" s="29" t="str">
        <f t="shared" si="1169"/>
        <v/>
      </c>
      <c r="AD221" s="29" t="str">
        <f t="shared" si="1170"/>
        <v/>
      </c>
      <c r="AE221" s="29" t="str">
        <f t="shared" si="1171"/>
        <v/>
      </c>
      <c r="AF221" s="29" t="str">
        <f t="shared" si="1172"/>
        <v/>
      </c>
      <c r="AG221" s="29" t="str">
        <f t="shared" si="1173"/>
        <v/>
      </c>
      <c r="AH221" s="29" t="str">
        <f t="shared" si="1174"/>
        <v/>
      </c>
      <c r="AI221" s="29" t="str">
        <f t="shared" si="1175"/>
        <v/>
      </c>
      <c r="AJ221" s="29" t="str">
        <f t="shared" si="1176"/>
        <v/>
      </c>
      <c r="AK221" s="29" t="str">
        <f t="shared" si="1177"/>
        <v/>
      </c>
      <c r="AL221" s="29" t="str">
        <f t="shared" si="1178"/>
        <v/>
      </c>
      <c r="AM221" s="29" t="str">
        <f t="shared" si="1179"/>
        <v/>
      </c>
    </row>
    <row r="222" spans="2:39">
      <c r="B222" s="15">
        <v>12</v>
      </c>
      <c r="C222" s="15">
        <f>IF(B222="","",VLOOKUP(B222,Tabelle2!$A$2:$B$38,2,0))</f>
        <v>2</v>
      </c>
      <c r="D222" s="26" t="str">
        <f t="shared" ref="D222:D285" si="1264">IF(B222="","",IF(OR(B221=0,B222=0),"No Bet",IF(N223=1,"Bet 1,3,5",IF(O223=1,"Bet 2,4,6",IF(P223=1,"Bet 1,3,5",IF(Q223=1,"Bet 2,4,6"))))))</f>
        <v>Bet 1,3,5</v>
      </c>
      <c r="E222" s="8"/>
      <c r="F222" s="8"/>
      <c r="G222" s="8"/>
      <c r="H222" s="8"/>
      <c r="I222" s="17"/>
      <c r="J222" s="17"/>
      <c r="K222" s="7" t="str">
        <f t="shared" ref="K222:K285" si="1265">IF(B222="","",IF(N223=1,"1",IF(O223=1,2,IF(P223=1,1,IF(Q223=1,2)))))</f>
        <v>1</v>
      </c>
      <c r="L222" s="7" t="str">
        <f t="shared" ref="L222:L285" si="1266">IF(B222="","",IF(N223=1,"3",IF(O223=1,4,IF(P223=1,3,IF(Q223=1,4)))))</f>
        <v>3</v>
      </c>
      <c r="M222" s="7" t="str">
        <f t="shared" ref="M222:M285" si="1267">IF(B222="","",IF(N223=1,"5",IF(O223=1,6,IF(P223=1,5,IF(Q223=1,6)))))</f>
        <v>5</v>
      </c>
      <c r="N222" s="4">
        <f t="shared" si="1217"/>
        <v>1</v>
      </c>
      <c r="O222" s="4">
        <f t="shared" si="1261"/>
        <v>0</v>
      </c>
      <c r="P222" s="4">
        <f t="shared" ref="P222:P285" si="1268">IF(OR(C222=1,C222=3,C222=5),1,0)</f>
        <v>0</v>
      </c>
      <c r="Q222" s="4">
        <f t="shared" ref="Q222:Q285" si="1269">IF(OR(C222=2,C222=4,C222=6),1,0)</f>
        <v>1</v>
      </c>
      <c r="Y222" s="29" t="str">
        <f t="shared" si="1116"/>
        <v/>
      </c>
      <c r="Z222" s="29" t="str">
        <f t="shared" si="1166"/>
        <v/>
      </c>
      <c r="AA222" s="29" t="str">
        <f t="shared" si="1167"/>
        <v/>
      </c>
      <c r="AB222" s="29" t="str">
        <f t="shared" si="1168"/>
        <v/>
      </c>
      <c r="AC222" s="29" t="str">
        <f t="shared" si="1169"/>
        <v/>
      </c>
      <c r="AD222" s="29" t="str">
        <f t="shared" si="1170"/>
        <v/>
      </c>
      <c r="AE222" s="29" t="str">
        <f t="shared" si="1171"/>
        <v/>
      </c>
      <c r="AF222" s="29" t="str">
        <f t="shared" si="1172"/>
        <v/>
      </c>
      <c r="AG222" s="29" t="str">
        <f t="shared" si="1173"/>
        <v/>
      </c>
      <c r="AH222" s="29" t="str">
        <f t="shared" si="1174"/>
        <v/>
      </c>
      <c r="AI222" s="29" t="str">
        <f t="shared" si="1175"/>
        <v/>
      </c>
      <c r="AJ222" s="29" t="str">
        <f t="shared" si="1176"/>
        <v/>
      </c>
      <c r="AK222" s="29" t="str">
        <f t="shared" si="1177"/>
        <v/>
      </c>
      <c r="AL222" s="29" t="str">
        <f t="shared" si="1178"/>
        <v/>
      </c>
      <c r="AM222" s="29" t="str">
        <f t="shared" si="1179"/>
        <v/>
      </c>
    </row>
    <row r="223" spans="2:39" ht="15.75" thickBot="1">
      <c r="B223" s="22">
        <v>12</v>
      </c>
      <c r="C223" s="22">
        <f>IF(B223="","",VLOOKUP(B223,Tabelle2!$A$2:$B$38,2,0))</f>
        <v>2</v>
      </c>
      <c r="D223" s="23" t="str">
        <f t="shared" ref="D223" si="1270">IF(B223="","",IF(OR(B221=0,B222=0),"NB",IF(COUNTIF(K222:M222,C223)=1,"W","L")))</f>
        <v>L</v>
      </c>
      <c r="E223" s="22">
        <f t="shared" ref="E223" si="1271">IF(D223="NB",0,IF(D223="L",-3,IF(D223="W",3,"")))</f>
        <v>-3</v>
      </c>
      <c r="F223" s="22">
        <v>1</v>
      </c>
      <c r="G223" s="22">
        <f t="shared" ref="G223" si="1272">IF(B223="","",E223*F223)</f>
        <v>-3</v>
      </c>
      <c r="H223" s="22">
        <f>IF(B223="","",SUM($G$4:G223))</f>
        <v>-48</v>
      </c>
      <c r="I223" s="20"/>
      <c r="J223" s="20"/>
      <c r="K223" s="21"/>
      <c r="L223" s="21"/>
      <c r="M223" s="21"/>
      <c r="N223" s="5">
        <f t="shared" si="911"/>
        <v>1</v>
      </c>
      <c r="O223" s="5">
        <f t="shared" ref="O223" si="1273">IF(O221+O222=2,1,0)</f>
        <v>0</v>
      </c>
      <c r="P223" s="5">
        <f t="shared" ref="P223" si="1274">IF(P221+P222=2,1,0)</f>
        <v>0</v>
      </c>
      <c r="Q223" s="5">
        <f t="shared" ref="Q223" si="1275">IF(Q221+Q222=2,1,0)</f>
        <v>0</v>
      </c>
      <c r="S223" s="31">
        <f t="shared" ref="S223" si="1276">IF(B223="","",IF(D223="NB",S220,IF(D223="L",S220+1,IF(D223="W",0))))</f>
        <v>3</v>
      </c>
      <c r="Y223" s="29" t="str">
        <f t="shared" si="1116"/>
        <v/>
      </c>
      <c r="Z223" s="29" t="str">
        <f t="shared" si="1166"/>
        <v/>
      </c>
      <c r="AA223" s="29" t="str">
        <f t="shared" si="1167"/>
        <v/>
      </c>
      <c r="AB223" s="29" t="str">
        <f t="shared" si="1168"/>
        <v/>
      </c>
      <c r="AC223" s="29" t="str">
        <f t="shared" si="1169"/>
        <v/>
      </c>
      <c r="AD223" s="29" t="str">
        <f t="shared" si="1170"/>
        <v/>
      </c>
      <c r="AE223" s="29" t="str">
        <f t="shared" si="1171"/>
        <v/>
      </c>
      <c r="AF223" s="29" t="str">
        <f t="shared" si="1172"/>
        <v/>
      </c>
      <c r="AG223" s="29" t="str">
        <f t="shared" si="1173"/>
        <v/>
      </c>
      <c r="AH223" s="29" t="str">
        <f t="shared" si="1174"/>
        <v/>
      </c>
      <c r="AI223" s="29" t="str">
        <f t="shared" si="1175"/>
        <v/>
      </c>
      <c r="AJ223" s="29" t="str">
        <f t="shared" si="1176"/>
        <v/>
      </c>
      <c r="AK223" s="29" t="str">
        <f t="shared" si="1177"/>
        <v/>
      </c>
      <c r="AL223" s="29" t="str">
        <f t="shared" si="1178"/>
        <v/>
      </c>
      <c r="AM223" s="29" t="str">
        <f t="shared" si="1179"/>
        <v/>
      </c>
    </row>
    <row r="224" spans="2:39">
      <c r="B224" s="14">
        <v>5</v>
      </c>
      <c r="C224" s="14">
        <f>IF(B224="","",VLOOKUP(B224,Tabelle2!$A$2:$B$38,2,0))</f>
        <v>1</v>
      </c>
      <c r="D224" s="6"/>
      <c r="E224" s="10"/>
      <c r="F224" s="6"/>
      <c r="G224" s="6"/>
      <c r="H224" s="6"/>
      <c r="I224" s="9"/>
      <c r="J224" s="9"/>
      <c r="K224" s="6"/>
      <c r="L224" s="6"/>
      <c r="M224" s="6"/>
      <c r="N224" s="3">
        <f t="shared" si="1234"/>
        <v>0</v>
      </c>
      <c r="O224" s="3">
        <f t="shared" ref="O224:O287" si="1277">IF(OR(C224=1,C224=3,C224=5),1,0)</f>
        <v>1</v>
      </c>
      <c r="P224" s="3">
        <f t="shared" ref="P224:P287" si="1278">IF(OR(C224=2,C224=4,C224=6),1,0)</f>
        <v>0</v>
      </c>
      <c r="Q224" s="3">
        <f t="shared" ref="Q224:Q287" si="1279">IF(OR(C224=1,C224=3,C224=5),1,0)</f>
        <v>1</v>
      </c>
      <c r="Y224" s="29" t="str">
        <f t="shared" si="1116"/>
        <v/>
      </c>
      <c r="Z224" s="29" t="str">
        <f t="shared" si="1166"/>
        <v/>
      </c>
      <c r="AA224" s="29" t="str">
        <f t="shared" si="1167"/>
        <v/>
      </c>
      <c r="AB224" s="29" t="str">
        <f t="shared" si="1168"/>
        <v/>
      </c>
      <c r="AC224" s="29" t="str">
        <f t="shared" si="1169"/>
        <v/>
      </c>
      <c r="AD224" s="29" t="str">
        <f t="shared" si="1170"/>
        <v/>
      </c>
      <c r="AE224" s="29" t="str">
        <f t="shared" si="1171"/>
        <v/>
      </c>
      <c r="AF224" s="29" t="str">
        <f t="shared" si="1172"/>
        <v/>
      </c>
      <c r="AG224" s="29" t="str">
        <f t="shared" si="1173"/>
        <v/>
      </c>
      <c r="AH224" s="29" t="str">
        <f t="shared" si="1174"/>
        <v/>
      </c>
      <c r="AI224" s="29" t="str">
        <f t="shared" si="1175"/>
        <v/>
      </c>
      <c r="AJ224" s="29" t="str">
        <f t="shared" si="1176"/>
        <v/>
      </c>
      <c r="AK224" s="29" t="str">
        <f t="shared" si="1177"/>
        <v/>
      </c>
      <c r="AL224" s="29" t="str">
        <f t="shared" si="1178"/>
        <v/>
      </c>
      <c r="AM224" s="29" t="str">
        <f t="shared" si="1179"/>
        <v/>
      </c>
    </row>
    <row r="225" spans="2:39">
      <c r="B225" s="13">
        <v>5</v>
      </c>
      <c r="C225" s="13">
        <f>IF(B225="","",VLOOKUP(B225,Tabelle2!$A$2:$B$38,2,0))</f>
        <v>1</v>
      </c>
      <c r="D225" s="25" t="str">
        <f t="shared" ref="D225:D288" si="1280">IF(B225="","",IF(OR(B224=0,B225=0),"No Bet",IF(N226=1,"Bet 1,3,5",IF(O226=1,"Bet 2,4,6",IF(P226=1,"Bet 1,3,5",IF(Q226=1,"Bet 2,4,6"))))))</f>
        <v>Bet 2,4,6</v>
      </c>
      <c r="E225" s="8"/>
      <c r="F225" s="8"/>
      <c r="G225" s="8"/>
      <c r="H225" s="8"/>
      <c r="I225" s="12"/>
      <c r="J225" s="12"/>
      <c r="K225" s="7">
        <f t="shared" ref="K225:K288" si="1281">IF(B225="","",IF(N226=1,"1",IF(O226=1,2,IF(P226=1,1,IF(Q226=1,2)))))</f>
        <v>2</v>
      </c>
      <c r="L225" s="7">
        <f t="shared" ref="L225:L288" si="1282">IF(B225="","",IF(N226=1,"3",IF(O226=1,4,IF(P226=1,3,IF(Q226=1,4)))))</f>
        <v>4</v>
      </c>
      <c r="M225" s="7">
        <f t="shared" ref="M225:M288" si="1283">IF(B225="","",IF(N226=1,"5",IF(O226=1,6,IF(P226=1,5,IF(Q226=1,6)))))</f>
        <v>6</v>
      </c>
      <c r="N225" s="4">
        <f t="shared" si="1234"/>
        <v>0</v>
      </c>
      <c r="O225" s="4">
        <f t="shared" si="1277"/>
        <v>1</v>
      </c>
      <c r="P225" s="4">
        <f t="shared" ref="P225:P288" si="1284">IF(OR(C225=1,C225=3,C225=5),1,0)</f>
        <v>1</v>
      </c>
      <c r="Q225" s="4">
        <f t="shared" ref="Q225:Q288" si="1285">IF(OR(C225=2,C225=4,C225=6),1,0)</f>
        <v>0</v>
      </c>
      <c r="Y225" s="29" t="str">
        <f t="shared" si="1116"/>
        <v/>
      </c>
      <c r="Z225" s="29" t="str">
        <f t="shared" si="1166"/>
        <v/>
      </c>
      <c r="AA225" s="29" t="str">
        <f t="shared" si="1167"/>
        <v/>
      </c>
      <c r="AB225" s="29" t="str">
        <f t="shared" si="1168"/>
        <v/>
      </c>
      <c r="AC225" s="29" t="str">
        <f t="shared" si="1169"/>
        <v/>
      </c>
      <c r="AD225" s="29" t="str">
        <f t="shared" si="1170"/>
        <v/>
      </c>
      <c r="AE225" s="29" t="str">
        <f t="shared" si="1171"/>
        <v/>
      </c>
      <c r="AF225" s="29" t="str">
        <f t="shared" si="1172"/>
        <v/>
      </c>
      <c r="AG225" s="29" t="str">
        <f t="shared" si="1173"/>
        <v/>
      </c>
      <c r="AH225" s="29" t="str">
        <f t="shared" si="1174"/>
        <v/>
      </c>
      <c r="AI225" s="29" t="str">
        <f t="shared" si="1175"/>
        <v/>
      </c>
      <c r="AJ225" s="29" t="str">
        <f t="shared" si="1176"/>
        <v/>
      </c>
      <c r="AK225" s="29" t="str">
        <f t="shared" si="1177"/>
        <v/>
      </c>
      <c r="AL225" s="29" t="str">
        <f t="shared" si="1178"/>
        <v/>
      </c>
      <c r="AM225" s="29" t="str">
        <f t="shared" si="1179"/>
        <v/>
      </c>
    </row>
    <row r="226" spans="2:39" ht="15.75" thickBot="1">
      <c r="B226" s="18">
        <v>28</v>
      </c>
      <c r="C226" s="18">
        <f>IF(B226="","",VLOOKUP(B226,Tabelle2!$A$2:$B$38,2,0))</f>
        <v>5</v>
      </c>
      <c r="D226" s="19" t="str">
        <f t="shared" ref="D226" si="1286">IF(B226="","",IF(OR(B224=0,B225=0),"NB",IF(COUNTIF(K225:M225,C226)=1,"W","L")))</f>
        <v>L</v>
      </c>
      <c r="E226" s="18">
        <f t="shared" ref="E226" si="1287">IF(D226="NB","0",IF(D226="L",-3,IF(D226="W",3,"")))</f>
        <v>-3</v>
      </c>
      <c r="F226" s="18">
        <v>1</v>
      </c>
      <c r="G226" s="18">
        <f t="shared" ref="G226" si="1288">IF(B226="","",E226*F226)</f>
        <v>-3</v>
      </c>
      <c r="H226" s="18">
        <f>IF(B226="","",SUM($G$4:G226))</f>
        <v>-51</v>
      </c>
      <c r="I226" s="20"/>
      <c r="J226" s="20"/>
      <c r="K226" s="21"/>
      <c r="L226" s="21"/>
      <c r="M226" s="24"/>
      <c r="N226" s="5">
        <f t="shared" si="928"/>
        <v>0</v>
      </c>
      <c r="O226" s="5">
        <f t="shared" ref="O226" si="1289">IF(O224+O225=2,1,0)</f>
        <v>1</v>
      </c>
      <c r="P226" s="5">
        <f t="shared" ref="P226" si="1290">IF(P224+P225=2,1,0)</f>
        <v>0</v>
      </c>
      <c r="Q226" s="5">
        <f t="shared" ref="Q226" si="1291">IF(Q224+Q225=2,1,0)</f>
        <v>0</v>
      </c>
      <c r="S226" s="31">
        <f t="shared" ref="S226" si="1292">IF(B226="","",IF(D226="NB",S223,IF(D226="L",S223+1,IF(D226="W",0))))</f>
        <v>4</v>
      </c>
      <c r="Y226" s="29" t="str">
        <f t="shared" si="1116"/>
        <v/>
      </c>
      <c r="Z226" s="29" t="str">
        <f t="shared" si="1166"/>
        <v/>
      </c>
      <c r="AA226" s="29" t="str">
        <f t="shared" si="1167"/>
        <v/>
      </c>
      <c r="AB226" s="29" t="str">
        <f t="shared" si="1168"/>
        <v/>
      </c>
      <c r="AC226" s="29" t="str">
        <f t="shared" si="1169"/>
        <v/>
      </c>
      <c r="AD226" s="29" t="str">
        <f t="shared" si="1170"/>
        <v/>
      </c>
      <c r="AE226" s="29" t="str">
        <f t="shared" si="1171"/>
        <v/>
      </c>
      <c r="AF226" s="29" t="str">
        <f t="shared" si="1172"/>
        <v/>
      </c>
      <c r="AG226" s="29" t="str">
        <f t="shared" si="1173"/>
        <v/>
      </c>
      <c r="AH226" s="29" t="str">
        <f t="shared" si="1174"/>
        <v/>
      </c>
      <c r="AI226" s="29" t="str">
        <f t="shared" si="1175"/>
        <v/>
      </c>
      <c r="AJ226" s="29" t="str">
        <f t="shared" si="1176"/>
        <v/>
      </c>
      <c r="AK226" s="29" t="str">
        <f t="shared" si="1177"/>
        <v/>
      </c>
      <c r="AL226" s="29" t="str">
        <f t="shared" si="1178"/>
        <v/>
      </c>
      <c r="AM226" s="29" t="str">
        <f t="shared" si="1179"/>
        <v/>
      </c>
    </row>
    <row r="227" spans="2:39">
      <c r="B227" s="16">
        <v>13</v>
      </c>
      <c r="C227" s="16">
        <f>IF(B227="","",VLOOKUP(B227,Tabelle2!$A$2:$B$38,2,0))</f>
        <v>3</v>
      </c>
      <c r="D227" s="6"/>
      <c r="E227" s="6"/>
      <c r="F227" s="6"/>
      <c r="G227" s="6"/>
      <c r="H227" s="6"/>
      <c r="I227" s="9"/>
      <c r="J227" s="9"/>
      <c r="K227" s="6"/>
      <c r="L227" s="6"/>
      <c r="M227" s="6"/>
      <c r="N227" s="3">
        <f t="shared" ref="N227:N290" si="1293">IF(OR(C227=2,C227=4,C227=6),1,0)</f>
        <v>0</v>
      </c>
      <c r="O227" s="3">
        <f t="shared" ref="O227:O290" si="1294">IF(OR(C227=1,C227=3,C227=5),1,0)</f>
        <v>1</v>
      </c>
      <c r="P227" s="3">
        <f t="shared" ref="P227:P290" si="1295">IF(OR(C227=2,C227=4,C227=6),1,0)</f>
        <v>0</v>
      </c>
      <c r="Q227" s="3">
        <f t="shared" ref="Q227:Q290" si="1296">IF(OR(C227=1,C227=3,C227=5),1,0)</f>
        <v>1</v>
      </c>
      <c r="Y227" s="29" t="str">
        <f t="shared" si="1116"/>
        <v/>
      </c>
      <c r="Z227" s="29" t="str">
        <f t="shared" si="1166"/>
        <v/>
      </c>
      <c r="AA227" s="29" t="str">
        <f t="shared" si="1167"/>
        <v/>
      </c>
      <c r="AB227" s="29" t="str">
        <f t="shared" si="1168"/>
        <v/>
      </c>
      <c r="AC227" s="29" t="str">
        <f t="shared" si="1169"/>
        <v/>
      </c>
      <c r="AD227" s="29" t="str">
        <f t="shared" si="1170"/>
        <v/>
      </c>
      <c r="AE227" s="29" t="str">
        <f t="shared" si="1171"/>
        <v/>
      </c>
      <c r="AF227" s="29" t="str">
        <f t="shared" si="1172"/>
        <v/>
      </c>
      <c r="AG227" s="29" t="str">
        <f t="shared" si="1173"/>
        <v/>
      </c>
      <c r="AH227" s="29" t="str">
        <f t="shared" si="1174"/>
        <v/>
      </c>
      <c r="AI227" s="29" t="str">
        <f t="shared" si="1175"/>
        <v/>
      </c>
      <c r="AJ227" s="29" t="str">
        <f t="shared" si="1176"/>
        <v/>
      </c>
      <c r="AK227" s="29" t="str">
        <f t="shared" si="1177"/>
        <v/>
      </c>
      <c r="AL227" s="29" t="str">
        <f t="shared" si="1178"/>
        <v/>
      </c>
      <c r="AM227" s="29" t="str">
        <f t="shared" si="1179"/>
        <v/>
      </c>
    </row>
    <row r="228" spans="2:39">
      <c r="B228" s="15">
        <v>13</v>
      </c>
      <c r="C228" s="15">
        <f>IF(B228="","",VLOOKUP(B228,Tabelle2!$A$2:$B$38,2,0))</f>
        <v>3</v>
      </c>
      <c r="D228" s="26" t="str">
        <f t="shared" ref="D228:D291" si="1297">IF(B228="","",IF(OR(B227=0,B228=0),"No Bet",IF(N229=1,"Bet 1,3,5",IF(O229=1,"Bet 2,4,6",IF(P229=1,"Bet 1,3,5",IF(Q229=1,"Bet 2,4,6"))))))</f>
        <v>Bet 2,4,6</v>
      </c>
      <c r="E228" s="8"/>
      <c r="F228" s="8"/>
      <c r="G228" s="8"/>
      <c r="H228" s="8"/>
      <c r="I228" s="17"/>
      <c r="J228" s="17"/>
      <c r="K228" s="7">
        <f t="shared" ref="K228:K291" si="1298">IF(B228="","",IF(N229=1,"1",IF(O229=1,2,IF(P229=1,1,IF(Q229=1,2)))))</f>
        <v>2</v>
      </c>
      <c r="L228" s="7">
        <f t="shared" ref="L228:L291" si="1299">IF(B228="","",IF(N229=1,"3",IF(O229=1,4,IF(P229=1,3,IF(Q229=1,4)))))</f>
        <v>4</v>
      </c>
      <c r="M228" s="7">
        <f t="shared" ref="M228:M291" si="1300">IF(B228="","",IF(N229=1,"5",IF(O229=1,6,IF(P229=1,5,IF(Q229=1,6)))))</f>
        <v>6</v>
      </c>
      <c r="N228" s="4">
        <f t="shared" si="1293"/>
        <v>0</v>
      </c>
      <c r="O228" s="4">
        <f t="shared" si="1294"/>
        <v>1</v>
      </c>
      <c r="P228" s="4">
        <f t="shared" ref="P228:P291" si="1301">IF(OR(C228=1,C228=3,C228=5),1,0)</f>
        <v>1</v>
      </c>
      <c r="Q228" s="4">
        <f t="shared" ref="Q228:Q291" si="1302">IF(OR(C228=2,C228=4,C228=6),1,0)</f>
        <v>0</v>
      </c>
      <c r="Y228" s="29" t="str">
        <f t="shared" si="1116"/>
        <v/>
      </c>
      <c r="Z228" s="29" t="str">
        <f t="shared" si="1166"/>
        <v/>
      </c>
      <c r="AA228" s="29" t="str">
        <f t="shared" si="1167"/>
        <v/>
      </c>
      <c r="AB228" s="29" t="str">
        <f t="shared" si="1168"/>
        <v/>
      </c>
      <c r="AC228" s="29" t="str">
        <f t="shared" si="1169"/>
        <v/>
      </c>
      <c r="AD228" s="29" t="str">
        <f t="shared" si="1170"/>
        <v/>
      </c>
      <c r="AE228" s="29" t="str">
        <f t="shared" si="1171"/>
        <v/>
      </c>
      <c r="AF228" s="29" t="str">
        <f t="shared" si="1172"/>
        <v/>
      </c>
      <c r="AG228" s="29" t="str">
        <f t="shared" si="1173"/>
        <v/>
      </c>
      <c r="AH228" s="29" t="str">
        <f t="shared" si="1174"/>
        <v/>
      </c>
      <c r="AI228" s="29" t="str">
        <f t="shared" si="1175"/>
        <v/>
      </c>
      <c r="AJ228" s="29" t="str">
        <f t="shared" si="1176"/>
        <v/>
      </c>
      <c r="AK228" s="29" t="str">
        <f t="shared" si="1177"/>
        <v/>
      </c>
      <c r="AL228" s="29" t="str">
        <f t="shared" si="1178"/>
        <v/>
      </c>
      <c r="AM228" s="29" t="str">
        <f t="shared" si="1179"/>
        <v/>
      </c>
    </row>
    <row r="229" spans="2:39" ht="15.75" thickBot="1">
      <c r="B229" s="22">
        <v>26</v>
      </c>
      <c r="C229" s="22">
        <f>IF(B229="","",VLOOKUP(B229,Tabelle2!$A$2:$B$38,2,0))</f>
        <v>5</v>
      </c>
      <c r="D229" s="23" t="str">
        <f t="shared" ref="D229" si="1303">IF(B229="","",IF(OR(B227=0,B228=0),"NB",IF(COUNTIF(K228:M228,C229)=1,"W","L")))</f>
        <v>L</v>
      </c>
      <c r="E229" s="22">
        <f t="shared" ref="E229" si="1304">IF(D229="NB",0,IF(D229="L",-3,IF(D229="W",3,"")))</f>
        <v>-3</v>
      </c>
      <c r="F229" s="22">
        <v>1</v>
      </c>
      <c r="G229" s="22">
        <f t="shared" ref="G229" si="1305">IF(B229="","",E229*F229)</f>
        <v>-3</v>
      </c>
      <c r="H229" s="22">
        <f>IF(B229="","",SUM($G$4:G229))</f>
        <v>-54</v>
      </c>
      <c r="I229" s="20"/>
      <c r="J229" s="20"/>
      <c r="K229" s="21"/>
      <c r="L229" s="21"/>
      <c r="M229" s="21"/>
      <c r="N229" s="5">
        <f t="shared" ref="N229:O229" si="1306">IF(N227+N228=2,1,0)</f>
        <v>0</v>
      </c>
      <c r="O229" s="5">
        <f t="shared" si="1306"/>
        <v>1</v>
      </c>
      <c r="P229" s="5">
        <f t="shared" ref="P229" si="1307">IF(P227+P228=2,1,0)</f>
        <v>0</v>
      </c>
      <c r="Q229" s="5">
        <f t="shared" ref="Q229" si="1308">IF(Q227+Q228=2,1,0)</f>
        <v>0</v>
      </c>
      <c r="S229" s="31">
        <f t="shared" ref="S229" si="1309">IF(B229="","",IF(D229="NB",S226,IF(D229="L",S226+1,IF(D229="W",0))))</f>
        <v>5</v>
      </c>
      <c r="Y229" s="29" t="str">
        <f t="shared" si="1116"/>
        <v/>
      </c>
      <c r="Z229" s="29" t="str">
        <f t="shared" si="1166"/>
        <v/>
      </c>
      <c r="AA229" s="29" t="str">
        <f t="shared" si="1167"/>
        <v/>
      </c>
      <c r="AB229" s="29" t="str">
        <f t="shared" si="1168"/>
        <v/>
      </c>
      <c r="AC229" s="29" t="str">
        <f t="shared" si="1169"/>
        <v/>
      </c>
      <c r="AD229" s="29" t="str">
        <f t="shared" si="1170"/>
        <v/>
      </c>
      <c r="AE229" s="29" t="str">
        <f t="shared" si="1171"/>
        <v/>
      </c>
      <c r="AF229" s="29" t="str">
        <f t="shared" si="1172"/>
        <v/>
      </c>
      <c r="AG229" s="29" t="str">
        <f t="shared" si="1173"/>
        <v/>
      </c>
      <c r="AH229" s="29" t="str">
        <f t="shared" si="1174"/>
        <v/>
      </c>
      <c r="AI229" s="29" t="str">
        <f t="shared" si="1175"/>
        <v/>
      </c>
      <c r="AJ229" s="29" t="str">
        <f t="shared" si="1176"/>
        <v/>
      </c>
      <c r="AK229" s="29" t="str">
        <f t="shared" si="1177"/>
        <v/>
      </c>
      <c r="AL229" s="29" t="str">
        <f t="shared" si="1178"/>
        <v/>
      </c>
      <c r="AM229" s="29" t="str">
        <f t="shared" si="1179"/>
        <v/>
      </c>
    </row>
    <row r="230" spans="2:39">
      <c r="B230" s="14">
        <v>8</v>
      </c>
      <c r="C230" s="14">
        <f>IF(B230="","",VLOOKUP(B230,Tabelle2!$A$2:$B$38,2,0))</f>
        <v>2</v>
      </c>
      <c r="D230" s="6"/>
      <c r="E230" s="10"/>
      <c r="F230" s="6"/>
      <c r="G230" s="6"/>
      <c r="H230" s="6"/>
      <c r="I230" s="9"/>
      <c r="J230" s="9"/>
      <c r="K230" s="6"/>
      <c r="L230" s="6"/>
      <c r="M230" s="6"/>
      <c r="N230" s="3">
        <f t="shared" si="1217"/>
        <v>1</v>
      </c>
      <c r="O230" s="3">
        <f t="shared" ref="O230:O293" si="1310">IF(OR(C230=1,C230=3,C230=5),1,0)</f>
        <v>0</v>
      </c>
      <c r="P230" s="3">
        <f t="shared" ref="P230:P293" si="1311">IF(OR(C230=2,C230=4,C230=6),1,0)</f>
        <v>1</v>
      </c>
      <c r="Q230" s="3">
        <f t="shared" ref="Q230:Q293" si="1312">IF(OR(C230=1,C230=3,C230=5),1,0)</f>
        <v>0</v>
      </c>
      <c r="Y230" s="29" t="str">
        <f t="shared" si="1116"/>
        <v/>
      </c>
      <c r="Z230" s="29" t="str">
        <f t="shared" si="1166"/>
        <v/>
      </c>
      <c r="AA230" s="29" t="str">
        <f t="shared" si="1167"/>
        <v/>
      </c>
      <c r="AB230" s="29" t="str">
        <f t="shared" si="1168"/>
        <v/>
      </c>
      <c r="AC230" s="29" t="str">
        <f t="shared" si="1169"/>
        <v/>
      </c>
      <c r="AD230" s="29" t="str">
        <f t="shared" si="1170"/>
        <v/>
      </c>
      <c r="AE230" s="29" t="str">
        <f t="shared" si="1171"/>
        <v/>
      </c>
      <c r="AF230" s="29" t="str">
        <f t="shared" si="1172"/>
        <v/>
      </c>
      <c r="AG230" s="29" t="str">
        <f t="shared" si="1173"/>
        <v/>
      </c>
      <c r="AH230" s="29" t="str">
        <f t="shared" si="1174"/>
        <v/>
      </c>
      <c r="AI230" s="29" t="str">
        <f t="shared" si="1175"/>
        <v/>
      </c>
      <c r="AJ230" s="29" t="str">
        <f t="shared" si="1176"/>
        <v/>
      </c>
      <c r="AK230" s="29" t="str">
        <f t="shared" si="1177"/>
        <v/>
      </c>
      <c r="AL230" s="29" t="str">
        <f t="shared" si="1178"/>
        <v/>
      </c>
      <c r="AM230" s="29" t="str">
        <f t="shared" si="1179"/>
        <v/>
      </c>
    </row>
    <row r="231" spans="2:39">
      <c r="B231" s="13">
        <v>14</v>
      </c>
      <c r="C231" s="13">
        <f>IF(B231="","",VLOOKUP(B231,Tabelle2!$A$2:$B$38,2,0))</f>
        <v>3</v>
      </c>
      <c r="D231" s="25" t="str">
        <f t="shared" ref="D231:D294" si="1313">IF(B231="","",IF(OR(B230=0,B231=0),"No Bet",IF(N232=1,"Bet 1,3,5",IF(O232=1,"Bet 2,4,6",IF(P232=1,"Bet 1,3,5",IF(Q232=1,"Bet 2,4,6"))))))</f>
        <v>Bet 1,3,5</v>
      </c>
      <c r="E231" s="8"/>
      <c r="F231" s="8"/>
      <c r="G231" s="8"/>
      <c r="H231" s="8"/>
      <c r="I231" s="12"/>
      <c r="J231" s="12"/>
      <c r="K231" s="7">
        <f t="shared" ref="K231:K294" si="1314">IF(B231="","",IF(N232=1,"1",IF(O232=1,2,IF(P232=1,1,IF(Q232=1,2)))))</f>
        <v>1</v>
      </c>
      <c r="L231" s="7">
        <f t="shared" ref="L231:L294" si="1315">IF(B231="","",IF(N232=1,"3",IF(O232=1,4,IF(P232=1,3,IF(Q232=1,4)))))</f>
        <v>3</v>
      </c>
      <c r="M231" s="7">
        <f t="shared" ref="M231:M294" si="1316">IF(B231="","",IF(N232=1,"5",IF(O232=1,6,IF(P232=1,5,IF(Q232=1,6)))))</f>
        <v>5</v>
      </c>
      <c r="N231" s="4">
        <f t="shared" si="1217"/>
        <v>0</v>
      </c>
      <c r="O231" s="4">
        <f t="shared" si="1310"/>
        <v>1</v>
      </c>
      <c r="P231" s="4">
        <f t="shared" ref="P231:P294" si="1317">IF(OR(C231=1,C231=3,C231=5),1,0)</f>
        <v>1</v>
      </c>
      <c r="Q231" s="4">
        <f t="shared" ref="Q231:Q294" si="1318">IF(OR(C231=2,C231=4,C231=6),1,0)</f>
        <v>0</v>
      </c>
      <c r="Y231" s="29" t="str">
        <f t="shared" si="1116"/>
        <v/>
      </c>
      <c r="Z231" s="29" t="str">
        <f t="shared" si="1166"/>
        <v/>
      </c>
      <c r="AA231" s="29" t="str">
        <f t="shared" si="1167"/>
        <v/>
      </c>
      <c r="AB231" s="29" t="str">
        <f t="shared" si="1168"/>
        <v/>
      </c>
      <c r="AC231" s="29" t="str">
        <f t="shared" si="1169"/>
        <v/>
      </c>
      <c r="AD231" s="29" t="str">
        <f t="shared" si="1170"/>
        <v/>
      </c>
      <c r="AE231" s="29" t="str">
        <f t="shared" si="1171"/>
        <v/>
      </c>
      <c r="AF231" s="29" t="str">
        <f t="shared" si="1172"/>
        <v/>
      </c>
      <c r="AG231" s="29" t="str">
        <f t="shared" si="1173"/>
        <v/>
      </c>
      <c r="AH231" s="29" t="str">
        <f t="shared" si="1174"/>
        <v/>
      </c>
      <c r="AI231" s="29" t="str">
        <f t="shared" si="1175"/>
        <v/>
      </c>
      <c r="AJ231" s="29" t="str">
        <f t="shared" si="1176"/>
        <v/>
      </c>
      <c r="AK231" s="29" t="str">
        <f t="shared" si="1177"/>
        <v/>
      </c>
      <c r="AL231" s="29" t="str">
        <f t="shared" si="1178"/>
        <v/>
      </c>
      <c r="AM231" s="29" t="str">
        <f t="shared" si="1179"/>
        <v/>
      </c>
    </row>
    <row r="232" spans="2:39" ht="15.75" thickBot="1">
      <c r="B232" s="18">
        <v>17</v>
      </c>
      <c r="C232" s="18">
        <f>IF(B232="","",VLOOKUP(B232,Tabelle2!$A$2:$B$38,2,0))</f>
        <v>3</v>
      </c>
      <c r="D232" s="19" t="str">
        <f t="shared" ref="D232" si="1319">IF(B232="","",IF(OR(B230=0,B231=0),"NB",IF(COUNTIF(K231:M231,C232)=1,"W","L")))</f>
        <v>W</v>
      </c>
      <c r="E232" s="18">
        <f t="shared" ref="E232" si="1320">IF(D232="NB","0",IF(D232="L",-3,IF(D232="W",3,"")))</f>
        <v>3</v>
      </c>
      <c r="F232" s="18">
        <v>1</v>
      </c>
      <c r="G232" s="18">
        <f t="shared" ref="G232" si="1321">IF(B232="","",E232*F232)</f>
        <v>3</v>
      </c>
      <c r="H232" s="18">
        <f>IF(B232="","",SUM($G$4:G232))</f>
        <v>-51</v>
      </c>
      <c r="I232" s="20"/>
      <c r="J232" s="20"/>
      <c r="K232" s="21"/>
      <c r="L232" s="21"/>
      <c r="M232" s="24"/>
      <c r="N232" s="5">
        <f t="shared" ref="N232:N295" si="1322">IF(N230+N231=2,1,0)</f>
        <v>0</v>
      </c>
      <c r="O232" s="5">
        <f t="shared" ref="O232" si="1323">IF(O230+O231=2,1,0)</f>
        <v>0</v>
      </c>
      <c r="P232" s="5">
        <f t="shared" ref="P232" si="1324">IF(P230+P231=2,1,0)</f>
        <v>1</v>
      </c>
      <c r="Q232" s="5">
        <f t="shared" ref="Q232" si="1325">IF(Q230+Q231=2,1,0)</f>
        <v>0</v>
      </c>
      <c r="S232" s="31">
        <f t="shared" ref="S232" si="1326">IF(B232="","",IF(D232="NB",S229,IF(D232="L",S229+1,IF(D232="W",0))))</f>
        <v>0</v>
      </c>
      <c r="Y232" s="29" t="str">
        <f t="shared" si="1116"/>
        <v/>
      </c>
      <c r="Z232" s="29" t="str">
        <f t="shared" si="1166"/>
        <v/>
      </c>
      <c r="AA232" s="29" t="str">
        <f t="shared" si="1167"/>
        <v/>
      </c>
      <c r="AB232" s="29" t="str">
        <f t="shared" si="1168"/>
        <v/>
      </c>
      <c r="AC232" s="29">
        <f t="shared" si="1169"/>
        <v>1</v>
      </c>
      <c r="AD232" s="29" t="str">
        <f t="shared" si="1170"/>
        <v/>
      </c>
      <c r="AE232" s="29" t="str">
        <f t="shared" si="1171"/>
        <v/>
      </c>
      <c r="AF232" s="29" t="str">
        <f t="shared" si="1172"/>
        <v/>
      </c>
      <c r="AG232" s="29" t="str">
        <f t="shared" si="1173"/>
        <v/>
      </c>
      <c r="AH232" s="29" t="str">
        <f t="shared" si="1174"/>
        <v/>
      </c>
      <c r="AI232" s="29" t="str">
        <f t="shared" si="1175"/>
        <v/>
      </c>
      <c r="AJ232" s="29" t="str">
        <f t="shared" si="1176"/>
        <v/>
      </c>
      <c r="AK232" s="29" t="str">
        <f t="shared" si="1177"/>
        <v/>
      </c>
      <c r="AL232" s="29" t="str">
        <f t="shared" si="1178"/>
        <v/>
      </c>
      <c r="AM232" s="29" t="str">
        <f t="shared" si="1179"/>
        <v/>
      </c>
    </row>
    <row r="233" spans="2:39">
      <c r="B233" s="16">
        <v>17</v>
      </c>
      <c r="C233" s="16">
        <f>IF(B233="","",VLOOKUP(B233,Tabelle2!$A$2:$B$38,2,0))</f>
        <v>3</v>
      </c>
      <c r="D233" s="6"/>
      <c r="E233" s="6"/>
      <c r="F233" s="6"/>
      <c r="G233" s="6"/>
      <c r="H233" s="6"/>
      <c r="I233" s="9"/>
      <c r="J233" s="9"/>
      <c r="K233" s="6"/>
      <c r="L233" s="6"/>
      <c r="M233" s="6"/>
      <c r="N233" s="3">
        <f t="shared" si="1234"/>
        <v>0</v>
      </c>
      <c r="O233" s="3">
        <f t="shared" ref="O233:O296" si="1327">IF(OR(C233=1,C233=3,C233=5),1,0)</f>
        <v>1</v>
      </c>
      <c r="P233" s="3">
        <f t="shared" ref="P233:P296" si="1328">IF(OR(C233=2,C233=4,C233=6),1,0)</f>
        <v>0</v>
      </c>
      <c r="Q233" s="3">
        <f t="shared" ref="Q233:Q296" si="1329">IF(OR(C233=1,C233=3,C233=5),1,0)</f>
        <v>1</v>
      </c>
      <c r="Y233" s="29" t="str">
        <f t="shared" si="1116"/>
        <v/>
      </c>
      <c r="Z233" s="29" t="str">
        <f t="shared" si="1166"/>
        <v/>
      </c>
      <c r="AA233" s="29" t="str">
        <f t="shared" si="1167"/>
        <v/>
      </c>
      <c r="AB233" s="29" t="str">
        <f t="shared" si="1168"/>
        <v/>
      </c>
      <c r="AC233" s="29" t="str">
        <f t="shared" si="1169"/>
        <v/>
      </c>
      <c r="AD233" s="29" t="str">
        <f t="shared" si="1170"/>
        <v/>
      </c>
      <c r="AE233" s="29" t="str">
        <f t="shared" si="1171"/>
        <v/>
      </c>
      <c r="AF233" s="29" t="str">
        <f t="shared" si="1172"/>
        <v/>
      </c>
      <c r="AG233" s="29" t="str">
        <f t="shared" si="1173"/>
        <v/>
      </c>
      <c r="AH233" s="29" t="str">
        <f t="shared" si="1174"/>
        <v/>
      </c>
      <c r="AI233" s="29" t="str">
        <f t="shared" si="1175"/>
        <v/>
      </c>
      <c r="AJ233" s="29" t="str">
        <f t="shared" si="1176"/>
        <v/>
      </c>
      <c r="AK233" s="29" t="str">
        <f t="shared" si="1177"/>
        <v/>
      </c>
      <c r="AL233" s="29" t="str">
        <f t="shared" si="1178"/>
        <v/>
      </c>
      <c r="AM233" s="29" t="str">
        <f t="shared" si="1179"/>
        <v/>
      </c>
    </row>
    <row r="234" spans="2:39">
      <c r="B234" s="15">
        <v>9</v>
      </c>
      <c r="C234" s="15">
        <f>IF(B234="","",VLOOKUP(B234,Tabelle2!$A$2:$B$38,2,0))</f>
        <v>2</v>
      </c>
      <c r="D234" s="26" t="str">
        <f t="shared" ref="D234:D297" si="1330">IF(B234="","",IF(OR(B233=0,B234=0),"No Bet",IF(N235=1,"Bet 1,3,5",IF(O235=1,"Bet 2,4,6",IF(P235=1,"Bet 1,3,5",IF(Q235=1,"Bet 2,4,6"))))))</f>
        <v>Bet 2,4,6</v>
      </c>
      <c r="E234" s="8"/>
      <c r="F234" s="8"/>
      <c r="G234" s="8"/>
      <c r="H234" s="8"/>
      <c r="I234" s="17"/>
      <c r="J234" s="17"/>
      <c r="K234" s="7">
        <f t="shared" ref="K234:K297" si="1331">IF(B234="","",IF(N235=1,"1",IF(O235=1,2,IF(P235=1,1,IF(Q235=1,2)))))</f>
        <v>2</v>
      </c>
      <c r="L234" s="7">
        <f t="shared" ref="L234:L297" si="1332">IF(B234="","",IF(N235=1,"3",IF(O235=1,4,IF(P235=1,3,IF(Q235=1,4)))))</f>
        <v>4</v>
      </c>
      <c r="M234" s="7">
        <f t="shared" ref="M234:M297" si="1333">IF(B234="","",IF(N235=1,"5",IF(O235=1,6,IF(P235=1,5,IF(Q235=1,6)))))</f>
        <v>6</v>
      </c>
      <c r="N234" s="4">
        <f t="shared" si="1234"/>
        <v>1</v>
      </c>
      <c r="O234" s="4">
        <f t="shared" si="1327"/>
        <v>0</v>
      </c>
      <c r="P234" s="4">
        <f t="shared" ref="P234:P297" si="1334">IF(OR(C234=1,C234=3,C234=5),1,0)</f>
        <v>0</v>
      </c>
      <c r="Q234" s="4">
        <f t="shared" ref="Q234:Q297" si="1335">IF(OR(C234=2,C234=4,C234=6),1,0)</f>
        <v>1</v>
      </c>
      <c r="Y234" s="29" t="str">
        <f t="shared" si="1116"/>
        <v/>
      </c>
      <c r="Z234" s="29" t="str">
        <f t="shared" si="1166"/>
        <v/>
      </c>
      <c r="AA234" s="29" t="str">
        <f t="shared" si="1167"/>
        <v/>
      </c>
      <c r="AB234" s="29" t="str">
        <f t="shared" si="1168"/>
        <v/>
      </c>
      <c r="AC234" s="29" t="str">
        <f t="shared" si="1169"/>
        <v/>
      </c>
      <c r="AD234" s="29" t="str">
        <f t="shared" si="1170"/>
        <v/>
      </c>
      <c r="AE234" s="29" t="str">
        <f t="shared" si="1171"/>
        <v/>
      </c>
      <c r="AF234" s="29" t="str">
        <f t="shared" si="1172"/>
        <v/>
      </c>
      <c r="AG234" s="29" t="str">
        <f t="shared" si="1173"/>
        <v/>
      </c>
      <c r="AH234" s="29" t="str">
        <f t="shared" si="1174"/>
        <v/>
      </c>
      <c r="AI234" s="29" t="str">
        <f t="shared" si="1175"/>
        <v/>
      </c>
      <c r="AJ234" s="29" t="str">
        <f t="shared" si="1176"/>
        <v/>
      </c>
      <c r="AK234" s="29" t="str">
        <f t="shared" si="1177"/>
        <v/>
      </c>
      <c r="AL234" s="29" t="str">
        <f t="shared" si="1178"/>
        <v/>
      </c>
      <c r="AM234" s="29" t="str">
        <f t="shared" si="1179"/>
        <v/>
      </c>
    </row>
    <row r="235" spans="2:39" ht="15.75" thickBot="1">
      <c r="B235" s="22">
        <v>9</v>
      </c>
      <c r="C235" s="22">
        <f>IF(B235="","",VLOOKUP(B235,Tabelle2!$A$2:$B$38,2,0))</f>
        <v>2</v>
      </c>
      <c r="D235" s="23" t="str">
        <f t="shared" ref="D235" si="1336">IF(B235="","",IF(OR(B233=0,B234=0),"NB",IF(COUNTIF(K234:M234,C235)=1,"W","L")))</f>
        <v>W</v>
      </c>
      <c r="E235" s="22">
        <f t="shared" ref="E235" si="1337">IF(D235="NB",0,IF(D235="L",-3,IF(D235="W",3,"")))</f>
        <v>3</v>
      </c>
      <c r="F235" s="22">
        <v>1</v>
      </c>
      <c r="G235" s="22">
        <f t="shared" ref="G235" si="1338">IF(B235="","",E235*F235)</f>
        <v>3</v>
      </c>
      <c r="H235" s="22">
        <f>IF(B235="","",SUM($G$4:G235))</f>
        <v>-48</v>
      </c>
      <c r="I235" s="20"/>
      <c r="J235" s="20"/>
      <c r="K235" s="21"/>
      <c r="L235" s="21"/>
      <c r="M235" s="21"/>
      <c r="N235" s="5">
        <f t="shared" ref="N235:N298" si="1339">IF(N233+N234=2,1,0)</f>
        <v>0</v>
      </c>
      <c r="O235" s="5">
        <f t="shared" ref="O235" si="1340">IF(O233+O234=2,1,0)</f>
        <v>0</v>
      </c>
      <c r="P235" s="5">
        <f t="shared" ref="P235" si="1341">IF(P233+P234=2,1,0)</f>
        <v>0</v>
      </c>
      <c r="Q235" s="5">
        <f t="shared" ref="Q235" si="1342">IF(Q233+Q234=2,1,0)</f>
        <v>1</v>
      </c>
      <c r="S235" s="31">
        <f t="shared" ref="S235" si="1343">IF(B235="","",IF(D235="NB",S232,IF(D235="L",S232+1,IF(D235="W",0))))</f>
        <v>0</v>
      </c>
      <c r="Y235" s="29" t="str">
        <f t="shared" si="1116"/>
        <v/>
      </c>
      <c r="Z235" s="29" t="str">
        <f t="shared" si="1166"/>
        <v/>
      </c>
      <c r="AA235" s="29" t="str">
        <f t="shared" si="1167"/>
        <v/>
      </c>
      <c r="AB235" s="29" t="str">
        <f t="shared" si="1168"/>
        <v/>
      </c>
      <c r="AC235" s="29" t="str">
        <f t="shared" si="1169"/>
        <v/>
      </c>
      <c r="AD235" s="29" t="str">
        <f t="shared" si="1170"/>
        <v/>
      </c>
      <c r="AE235" s="29" t="str">
        <f t="shared" si="1171"/>
        <v/>
      </c>
      <c r="AF235" s="29" t="str">
        <f t="shared" si="1172"/>
        <v/>
      </c>
      <c r="AG235" s="29" t="str">
        <f t="shared" si="1173"/>
        <v/>
      </c>
      <c r="AH235" s="29" t="str">
        <f t="shared" si="1174"/>
        <v/>
      </c>
      <c r="AI235" s="29" t="str">
        <f t="shared" si="1175"/>
        <v/>
      </c>
      <c r="AJ235" s="29" t="str">
        <f t="shared" si="1176"/>
        <v/>
      </c>
      <c r="AK235" s="29" t="str">
        <f t="shared" si="1177"/>
        <v/>
      </c>
      <c r="AL235" s="29" t="str">
        <f t="shared" si="1178"/>
        <v/>
      </c>
      <c r="AM235" s="29" t="str">
        <f t="shared" si="1179"/>
        <v/>
      </c>
    </row>
    <row r="236" spans="2:39">
      <c r="B236" s="14">
        <v>2</v>
      </c>
      <c r="C236" s="14">
        <f>IF(B236="","",VLOOKUP(B236,Tabelle2!$A$2:$B$38,2,0))</f>
        <v>1</v>
      </c>
      <c r="D236" s="6"/>
      <c r="E236" s="10"/>
      <c r="F236" s="6"/>
      <c r="G236" s="6"/>
      <c r="H236" s="6"/>
      <c r="I236" s="9"/>
      <c r="J236" s="9"/>
      <c r="K236" s="6"/>
      <c r="L236" s="6"/>
      <c r="M236" s="6"/>
      <c r="N236" s="3">
        <f t="shared" ref="N236:N299" si="1344">IF(OR(C236=2,C236=4,C236=6),1,0)</f>
        <v>0</v>
      </c>
      <c r="O236" s="3">
        <f t="shared" ref="O236:O299" si="1345">IF(OR(C236=1,C236=3,C236=5),1,0)</f>
        <v>1</v>
      </c>
      <c r="P236" s="3">
        <f t="shared" ref="P236:P299" si="1346">IF(OR(C236=2,C236=4,C236=6),1,0)</f>
        <v>0</v>
      </c>
      <c r="Q236" s="3">
        <f t="shared" ref="Q236:Q299" si="1347">IF(OR(C236=1,C236=3,C236=5),1,0)</f>
        <v>1</v>
      </c>
      <c r="Y236" s="29" t="str">
        <f t="shared" si="1116"/>
        <v/>
      </c>
      <c r="Z236" s="29" t="str">
        <f t="shared" si="1166"/>
        <v/>
      </c>
      <c r="AA236" s="29" t="str">
        <f t="shared" si="1167"/>
        <v/>
      </c>
      <c r="AB236" s="29" t="str">
        <f t="shared" si="1168"/>
        <v/>
      </c>
      <c r="AC236" s="29" t="str">
        <f t="shared" si="1169"/>
        <v/>
      </c>
      <c r="AD236" s="29" t="str">
        <f t="shared" si="1170"/>
        <v/>
      </c>
      <c r="AE236" s="29" t="str">
        <f t="shared" si="1171"/>
        <v/>
      </c>
      <c r="AF236" s="29" t="str">
        <f t="shared" si="1172"/>
        <v/>
      </c>
      <c r="AG236" s="29" t="str">
        <f t="shared" si="1173"/>
        <v/>
      </c>
      <c r="AH236" s="29" t="str">
        <f t="shared" si="1174"/>
        <v/>
      </c>
      <c r="AI236" s="29" t="str">
        <f t="shared" si="1175"/>
        <v/>
      </c>
      <c r="AJ236" s="29" t="str">
        <f t="shared" si="1176"/>
        <v/>
      </c>
      <c r="AK236" s="29" t="str">
        <f t="shared" si="1177"/>
        <v/>
      </c>
      <c r="AL236" s="29" t="str">
        <f t="shared" si="1178"/>
        <v/>
      </c>
      <c r="AM236" s="29" t="str">
        <f t="shared" si="1179"/>
        <v/>
      </c>
    </row>
    <row r="237" spans="2:39">
      <c r="B237" s="13">
        <v>34</v>
      </c>
      <c r="C237" s="13">
        <f>IF(B237="","",VLOOKUP(B237,Tabelle2!$A$2:$B$38,2,0))</f>
        <v>6</v>
      </c>
      <c r="D237" s="25" t="str">
        <f t="shared" ref="D237:D300" si="1348">IF(B237="","",IF(OR(B236=0,B237=0),"No Bet",IF(N238=1,"Bet 1,3,5",IF(O238=1,"Bet 2,4,6",IF(P238=1,"Bet 1,3,5",IF(Q238=1,"Bet 2,4,6"))))))</f>
        <v>Bet 2,4,6</v>
      </c>
      <c r="E237" s="8"/>
      <c r="F237" s="8"/>
      <c r="G237" s="8"/>
      <c r="H237" s="8"/>
      <c r="I237" s="12"/>
      <c r="J237" s="12"/>
      <c r="K237" s="7">
        <f t="shared" ref="K237:K300" si="1349">IF(B237="","",IF(N238=1,"1",IF(O238=1,2,IF(P238=1,1,IF(Q238=1,2)))))</f>
        <v>2</v>
      </c>
      <c r="L237" s="7">
        <f t="shared" ref="L237:L300" si="1350">IF(B237="","",IF(N238=1,"3",IF(O238=1,4,IF(P238=1,3,IF(Q238=1,4)))))</f>
        <v>4</v>
      </c>
      <c r="M237" s="7">
        <f t="shared" ref="M237:M300" si="1351">IF(B237="","",IF(N238=1,"5",IF(O238=1,6,IF(P238=1,5,IF(Q238=1,6)))))</f>
        <v>6</v>
      </c>
      <c r="N237" s="4">
        <f t="shared" si="1344"/>
        <v>1</v>
      </c>
      <c r="O237" s="4">
        <f t="shared" si="1345"/>
        <v>0</v>
      </c>
      <c r="P237" s="4">
        <f t="shared" ref="P237:P300" si="1352">IF(OR(C237=1,C237=3,C237=5),1,0)</f>
        <v>0</v>
      </c>
      <c r="Q237" s="4">
        <f t="shared" ref="Q237:Q300" si="1353">IF(OR(C237=2,C237=4,C237=6),1,0)</f>
        <v>1</v>
      </c>
      <c r="Y237" s="29" t="str">
        <f t="shared" si="1116"/>
        <v/>
      </c>
      <c r="Z237" s="29" t="str">
        <f t="shared" si="1166"/>
        <v/>
      </c>
      <c r="AA237" s="29" t="str">
        <f t="shared" si="1167"/>
        <v/>
      </c>
      <c r="AB237" s="29" t="str">
        <f t="shared" si="1168"/>
        <v/>
      </c>
      <c r="AC237" s="29" t="str">
        <f t="shared" si="1169"/>
        <v/>
      </c>
      <c r="AD237" s="29" t="str">
        <f t="shared" si="1170"/>
        <v/>
      </c>
      <c r="AE237" s="29" t="str">
        <f t="shared" si="1171"/>
        <v/>
      </c>
      <c r="AF237" s="29" t="str">
        <f t="shared" si="1172"/>
        <v/>
      </c>
      <c r="AG237" s="29" t="str">
        <f t="shared" si="1173"/>
        <v/>
      </c>
      <c r="AH237" s="29" t="str">
        <f t="shared" si="1174"/>
        <v/>
      </c>
      <c r="AI237" s="29" t="str">
        <f t="shared" si="1175"/>
        <v/>
      </c>
      <c r="AJ237" s="29" t="str">
        <f t="shared" si="1176"/>
        <v/>
      </c>
      <c r="AK237" s="29" t="str">
        <f t="shared" si="1177"/>
        <v/>
      </c>
      <c r="AL237" s="29" t="str">
        <f t="shared" si="1178"/>
        <v/>
      </c>
      <c r="AM237" s="29" t="str">
        <f t="shared" si="1179"/>
        <v/>
      </c>
    </row>
    <row r="238" spans="2:39" ht="15.75" thickBot="1">
      <c r="B238" s="18">
        <v>34</v>
      </c>
      <c r="C238" s="18">
        <f>IF(B238="","",VLOOKUP(B238,Tabelle2!$A$2:$B$38,2,0))</f>
        <v>6</v>
      </c>
      <c r="D238" s="19" t="str">
        <f t="shared" ref="D238" si="1354">IF(B238="","",IF(OR(B236=0,B237=0),"NB",IF(COUNTIF(K237:M237,C238)=1,"W","L")))</f>
        <v>W</v>
      </c>
      <c r="E238" s="18">
        <f t="shared" ref="E238" si="1355">IF(D238="NB","0",IF(D238="L",-3,IF(D238="W",3,"")))</f>
        <v>3</v>
      </c>
      <c r="F238" s="18">
        <v>1</v>
      </c>
      <c r="G238" s="18">
        <f t="shared" ref="G238" si="1356">IF(B238="","",E238*F238)</f>
        <v>3</v>
      </c>
      <c r="H238" s="18">
        <f>IF(B238="","",SUM($G$4:G238))</f>
        <v>-45</v>
      </c>
      <c r="I238" s="20"/>
      <c r="J238" s="20"/>
      <c r="K238" s="21"/>
      <c r="L238" s="21"/>
      <c r="M238" s="24"/>
      <c r="N238" s="5">
        <f t="shared" ref="N238:O238" si="1357">IF(N236+N237=2,1,0)</f>
        <v>0</v>
      </c>
      <c r="O238" s="5">
        <f t="shared" si="1357"/>
        <v>0</v>
      </c>
      <c r="P238" s="5">
        <f t="shared" ref="P238" si="1358">IF(P236+P237=2,1,0)</f>
        <v>0</v>
      </c>
      <c r="Q238" s="5">
        <f t="shared" ref="Q238" si="1359">IF(Q236+Q237=2,1,0)</f>
        <v>1</v>
      </c>
      <c r="S238" s="31">
        <f t="shared" ref="S238" si="1360">IF(B238="","",IF(D238="NB",S235,IF(D238="L",S235+1,IF(D238="W",0))))</f>
        <v>0</v>
      </c>
      <c r="Y238" s="29" t="str">
        <f t="shared" si="1116"/>
        <v/>
      </c>
      <c r="Z238" s="29" t="str">
        <f t="shared" si="1166"/>
        <v/>
      </c>
      <c r="AA238" s="29" t="str">
        <f t="shared" si="1167"/>
        <v/>
      </c>
      <c r="AB238" s="29" t="str">
        <f t="shared" si="1168"/>
        <v/>
      </c>
      <c r="AC238" s="29" t="str">
        <f t="shared" si="1169"/>
        <v/>
      </c>
      <c r="AD238" s="29" t="str">
        <f t="shared" si="1170"/>
        <v/>
      </c>
      <c r="AE238" s="29" t="str">
        <f t="shared" si="1171"/>
        <v/>
      </c>
      <c r="AF238" s="29" t="str">
        <f t="shared" si="1172"/>
        <v/>
      </c>
      <c r="AG238" s="29" t="str">
        <f t="shared" si="1173"/>
        <v/>
      </c>
      <c r="AH238" s="29" t="str">
        <f t="shared" si="1174"/>
        <v/>
      </c>
      <c r="AI238" s="29" t="str">
        <f t="shared" si="1175"/>
        <v/>
      </c>
      <c r="AJ238" s="29" t="str">
        <f t="shared" si="1176"/>
        <v/>
      </c>
      <c r="AK238" s="29" t="str">
        <f t="shared" si="1177"/>
        <v/>
      </c>
      <c r="AL238" s="29" t="str">
        <f t="shared" si="1178"/>
        <v/>
      </c>
      <c r="AM238" s="29" t="str">
        <f t="shared" si="1179"/>
        <v/>
      </c>
    </row>
    <row r="239" spans="2:39">
      <c r="B239" s="16">
        <v>14</v>
      </c>
      <c r="C239" s="16">
        <f>IF(B239="","",VLOOKUP(B239,Tabelle2!$A$2:$B$38,2,0))</f>
        <v>3</v>
      </c>
      <c r="D239" s="6"/>
      <c r="E239" s="6"/>
      <c r="F239" s="6"/>
      <c r="G239" s="6"/>
      <c r="H239" s="6"/>
      <c r="I239" s="9"/>
      <c r="J239" s="9"/>
      <c r="K239" s="6"/>
      <c r="L239" s="6"/>
      <c r="M239" s="6"/>
      <c r="N239" s="3">
        <f t="shared" si="1217"/>
        <v>0</v>
      </c>
      <c r="O239" s="3">
        <f t="shared" ref="O239:O302" si="1361">IF(OR(C239=1,C239=3,C239=5),1,0)</f>
        <v>1</v>
      </c>
      <c r="P239" s="3">
        <f t="shared" ref="P239:P302" si="1362">IF(OR(C239=2,C239=4,C239=6),1,0)</f>
        <v>0</v>
      </c>
      <c r="Q239" s="3">
        <f t="shared" ref="Q239:Q302" si="1363">IF(OR(C239=1,C239=3,C239=5),1,0)</f>
        <v>1</v>
      </c>
      <c r="Y239" s="29" t="str">
        <f t="shared" si="1116"/>
        <v/>
      </c>
      <c r="Z239" s="29" t="str">
        <f t="shared" si="1166"/>
        <v/>
      </c>
      <c r="AA239" s="29" t="str">
        <f t="shared" si="1167"/>
        <v/>
      </c>
      <c r="AB239" s="29" t="str">
        <f t="shared" si="1168"/>
        <v/>
      </c>
      <c r="AC239" s="29" t="str">
        <f t="shared" si="1169"/>
        <v/>
      </c>
      <c r="AD239" s="29" t="str">
        <f t="shared" si="1170"/>
        <v/>
      </c>
      <c r="AE239" s="29" t="str">
        <f t="shared" si="1171"/>
        <v/>
      </c>
      <c r="AF239" s="29" t="str">
        <f t="shared" si="1172"/>
        <v/>
      </c>
      <c r="AG239" s="29" t="str">
        <f t="shared" si="1173"/>
        <v/>
      </c>
      <c r="AH239" s="29" t="str">
        <f t="shared" si="1174"/>
        <v/>
      </c>
      <c r="AI239" s="29" t="str">
        <f t="shared" si="1175"/>
        <v/>
      </c>
      <c r="AJ239" s="29" t="str">
        <f t="shared" si="1176"/>
        <v/>
      </c>
      <c r="AK239" s="29" t="str">
        <f t="shared" si="1177"/>
        <v/>
      </c>
      <c r="AL239" s="29" t="str">
        <f t="shared" si="1178"/>
        <v/>
      </c>
      <c r="AM239" s="29" t="str">
        <f t="shared" si="1179"/>
        <v/>
      </c>
    </row>
    <row r="240" spans="2:39">
      <c r="B240" s="15">
        <v>21</v>
      </c>
      <c r="C240" s="15">
        <f>IF(B240="","",VLOOKUP(B240,Tabelle2!$A$2:$B$38,2,0))</f>
        <v>4</v>
      </c>
      <c r="D240" s="26" t="str">
        <f t="shared" ref="D240:D303" si="1364">IF(B240="","",IF(OR(B239=0,B240=0),"No Bet",IF(N241=1,"Bet 1,3,5",IF(O241=1,"Bet 2,4,6",IF(P241=1,"Bet 1,3,5",IF(Q241=1,"Bet 2,4,6"))))))</f>
        <v>Bet 2,4,6</v>
      </c>
      <c r="E240" s="8"/>
      <c r="F240" s="8"/>
      <c r="G240" s="8"/>
      <c r="H240" s="8"/>
      <c r="I240" s="17"/>
      <c r="J240" s="17"/>
      <c r="K240" s="7">
        <f t="shared" ref="K240:K303" si="1365">IF(B240="","",IF(N241=1,"1",IF(O241=1,2,IF(P241=1,1,IF(Q241=1,2)))))</f>
        <v>2</v>
      </c>
      <c r="L240" s="7">
        <f t="shared" ref="L240:L303" si="1366">IF(B240="","",IF(N241=1,"3",IF(O241=1,4,IF(P241=1,3,IF(Q241=1,4)))))</f>
        <v>4</v>
      </c>
      <c r="M240" s="7">
        <f t="shared" ref="M240:M303" si="1367">IF(B240="","",IF(N241=1,"5",IF(O241=1,6,IF(P241=1,5,IF(Q241=1,6)))))</f>
        <v>6</v>
      </c>
      <c r="N240" s="4">
        <f t="shared" si="1217"/>
        <v>1</v>
      </c>
      <c r="O240" s="4">
        <f t="shared" si="1361"/>
        <v>0</v>
      </c>
      <c r="P240" s="4">
        <f t="shared" ref="P240:P303" si="1368">IF(OR(C240=1,C240=3,C240=5),1,0)</f>
        <v>0</v>
      </c>
      <c r="Q240" s="4">
        <f t="shared" ref="Q240:Q303" si="1369">IF(OR(C240=2,C240=4,C240=6),1,0)</f>
        <v>1</v>
      </c>
      <c r="Y240" s="29" t="str">
        <f t="shared" si="1116"/>
        <v/>
      </c>
      <c r="Z240" s="29" t="str">
        <f t="shared" si="1166"/>
        <v/>
      </c>
      <c r="AA240" s="29" t="str">
        <f t="shared" si="1167"/>
        <v/>
      </c>
      <c r="AB240" s="29" t="str">
        <f t="shared" si="1168"/>
        <v/>
      </c>
      <c r="AC240" s="29" t="str">
        <f t="shared" si="1169"/>
        <v/>
      </c>
      <c r="AD240" s="29" t="str">
        <f t="shared" si="1170"/>
        <v/>
      </c>
      <c r="AE240" s="29" t="str">
        <f t="shared" si="1171"/>
        <v/>
      </c>
      <c r="AF240" s="29" t="str">
        <f t="shared" si="1172"/>
        <v/>
      </c>
      <c r="AG240" s="29" t="str">
        <f t="shared" si="1173"/>
        <v/>
      </c>
      <c r="AH240" s="29" t="str">
        <f t="shared" si="1174"/>
        <v/>
      </c>
      <c r="AI240" s="29" t="str">
        <f t="shared" si="1175"/>
        <v/>
      </c>
      <c r="AJ240" s="29" t="str">
        <f t="shared" si="1176"/>
        <v/>
      </c>
      <c r="AK240" s="29" t="str">
        <f t="shared" si="1177"/>
        <v/>
      </c>
      <c r="AL240" s="29" t="str">
        <f t="shared" si="1178"/>
        <v/>
      </c>
      <c r="AM240" s="29" t="str">
        <f t="shared" si="1179"/>
        <v/>
      </c>
    </row>
    <row r="241" spans="2:39" ht="15.75" thickBot="1">
      <c r="B241" s="22">
        <v>13</v>
      </c>
      <c r="C241" s="22">
        <f>IF(B241="","",VLOOKUP(B241,Tabelle2!$A$2:$B$38,2,0))</f>
        <v>3</v>
      </c>
      <c r="D241" s="23" t="str">
        <f t="shared" ref="D241" si="1370">IF(B241="","",IF(OR(B239=0,B240=0),"NB",IF(COUNTIF(K240:M240,C241)=1,"W","L")))</f>
        <v>L</v>
      </c>
      <c r="E241" s="22">
        <f t="shared" ref="E241" si="1371">IF(D241="NB",0,IF(D241="L",-3,IF(D241="W",3,"")))</f>
        <v>-3</v>
      </c>
      <c r="F241" s="22">
        <v>1</v>
      </c>
      <c r="G241" s="22">
        <f t="shared" ref="G241" si="1372">IF(B241="","",E241*F241)</f>
        <v>-3</v>
      </c>
      <c r="H241" s="22">
        <f>IF(B241="","",SUM($G$4:G241))</f>
        <v>-48</v>
      </c>
      <c r="I241" s="20"/>
      <c r="J241" s="20"/>
      <c r="K241" s="21"/>
      <c r="L241" s="21"/>
      <c r="M241" s="21"/>
      <c r="N241" s="5">
        <f t="shared" si="1322"/>
        <v>0</v>
      </c>
      <c r="O241" s="5">
        <f t="shared" ref="O241" si="1373">IF(O239+O240=2,1,0)</f>
        <v>0</v>
      </c>
      <c r="P241" s="5">
        <f t="shared" ref="P241" si="1374">IF(P239+P240=2,1,0)</f>
        <v>0</v>
      </c>
      <c r="Q241" s="5">
        <f t="shared" ref="Q241" si="1375">IF(Q239+Q240=2,1,0)</f>
        <v>1</v>
      </c>
      <c r="S241" s="31">
        <f t="shared" ref="S241" si="1376">IF(B241="","",IF(D241="NB",S238,IF(D241="L",S238+1,IF(D241="W",0))))</f>
        <v>1</v>
      </c>
      <c r="Y241" s="29" t="str">
        <f t="shared" si="1116"/>
        <v/>
      </c>
      <c r="Z241" s="29" t="str">
        <f t="shared" si="1166"/>
        <v/>
      </c>
      <c r="AA241" s="29" t="str">
        <f t="shared" si="1167"/>
        <v/>
      </c>
      <c r="AB241" s="29" t="str">
        <f t="shared" si="1168"/>
        <v/>
      </c>
      <c r="AC241" s="29" t="str">
        <f t="shared" si="1169"/>
        <v/>
      </c>
      <c r="AD241" s="29" t="str">
        <f t="shared" si="1170"/>
        <v/>
      </c>
      <c r="AE241" s="29" t="str">
        <f t="shared" si="1171"/>
        <v/>
      </c>
      <c r="AF241" s="29" t="str">
        <f t="shared" si="1172"/>
        <v/>
      </c>
      <c r="AG241" s="29" t="str">
        <f t="shared" si="1173"/>
        <v/>
      </c>
      <c r="AH241" s="29" t="str">
        <f t="shared" si="1174"/>
        <v/>
      </c>
      <c r="AI241" s="29" t="str">
        <f t="shared" si="1175"/>
        <v/>
      </c>
      <c r="AJ241" s="29" t="str">
        <f t="shared" si="1176"/>
        <v/>
      </c>
      <c r="AK241" s="29" t="str">
        <f t="shared" si="1177"/>
        <v/>
      </c>
      <c r="AL241" s="29" t="str">
        <f t="shared" si="1178"/>
        <v/>
      </c>
      <c r="AM241" s="29" t="str">
        <f t="shared" si="1179"/>
        <v/>
      </c>
    </row>
    <row r="242" spans="2:39">
      <c r="B242" s="14">
        <v>32</v>
      </c>
      <c r="C242" s="14">
        <f>IF(B242="","",VLOOKUP(B242,Tabelle2!$A$2:$B$38,2,0))</f>
        <v>6</v>
      </c>
      <c r="D242" s="6"/>
      <c r="E242" s="10"/>
      <c r="F242" s="6"/>
      <c r="G242" s="6"/>
      <c r="H242" s="6"/>
      <c r="I242" s="9"/>
      <c r="J242" s="9"/>
      <c r="K242" s="6"/>
      <c r="L242" s="6"/>
      <c r="M242" s="6"/>
      <c r="N242" s="3">
        <f t="shared" si="1234"/>
        <v>1</v>
      </c>
      <c r="O242" s="3">
        <f t="shared" ref="O242:O305" si="1377">IF(OR(C242=1,C242=3,C242=5),1,0)</f>
        <v>0</v>
      </c>
      <c r="P242" s="3">
        <f t="shared" ref="P242:P305" si="1378">IF(OR(C242=2,C242=4,C242=6),1,0)</f>
        <v>1</v>
      </c>
      <c r="Q242" s="3">
        <f t="shared" ref="Q242:Q305" si="1379">IF(OR(C242=1,C242=3,C242=5),1,0)</f>
        <v>0</v>
      </c>
      <c r="Y242" s="29" t="str">
        <f t="shared" si="1116"/>
        <v/>
      </c>
      <c r="Z242" s="29" t="str">
        <f t="shared" si="1166"/>
        <v/>
      </c>
      <c r="AA242" s="29" t="str">
        <f t="shared" si="1167"/>
        <v/>
      </c>
      <c r="AB242" s="29" t="str">
        <f t="shared" si="1168"/>
        <v/>
      </c>
      <c r="AC242" s="29" t="str">
        <f t="shared" si="1169"/>
        <v/>
      </c>
      <c r="AD242" s="29" t="str">
        <f t="shared" si="1170"/>
        <v/>
      </c>
      <c r="AE242" s="29" t="str">
        <f t="shared" si="1171"/>
        <v/>
      </c>
      <c r="AF242" s="29" t="str">
        <f t="shared" si="1172"/>
        <v/>
      </c>
      <c r="AG242" s="29" t="str">
        <f t="shared" si="1173"/>
        <v/>
      </c>
      <c r="AH242" s="29" t="str">
        <f t="shared" si="1174"/>
        <v/>
      </c>
      <c r="AI242" s="29" t="str">
        <f t="shared" si="1175"/>
        <v/>
      </c>
      <c r="AJ242" s="29" t="str">
        <f t="shared" si="1176"/>
        <v/>
      </c>
      <c r="AK242" s="29" t="str">
        <f t="shared" si="1177"/>
        <v/>
      </c>
      <c r="AL242" s="29" t="str">
        <f t="shared" si="1178"/>
        <v/>
      </c>
      <c r="AM242" s="29" t="str">
        <f t="shared" si="1179"/>
        <v/>
      </c>
    </row>
    <row r="243" spans="2:39">
      <c r="B243" s="13">
        <v>32</v>
      </c>
      <c r="C243" s="13">
        <f>IF(B243="","",VLOOKUP(B243,Tabelle2!$A$2:$B$38,2,0))</f>
        <v>6</v>
      </c>
      <c r="D243" s="25" t="str">
        <f t="shared" ref="D243:D306" si="1380">IF(B243="","",IF(OR(B242=0,B243=0),"No Bet",IF(N244=1,"Bet 1,3,5",IF(O244=1,"Bet 2,4,6",IF(P244=1,"Bet 1,3,5",IF(Q244=1,"Bet 2,4,6"))))))</f>
        <v>Bet 1,3,5</v>
      </c>
      <c r="E243" s="8"/>
      <c r="F243" s="8"/>
      <c r="G243" s="8"/>
      <c r="H243" s="8"/>
      <c r="I243" s="12"/>
      <c r="J243" s="12"/>
      <c r="K243" s="7" t="str">
        <f t="shared" ref="K243:K306" si="1381">IF(B243="","",IF(N244=1,"1",IF(O244=1,2,IF(P244=1,1,IF(Q244=1,2)))))</f>
        <v>1</v>
      </c>
      <c r="L243" s="7" t="str">
        <f t="shared" ref="L243:L306" si="1382">IF(B243="","",IF(N244=1,"3",IF(O244=1,4,IF(P244=1,3,IF(Q244=1,4)))))</f>
        <v>3</v>
      </c>
      <c r="M243" s="7" t="str">
        <f t="shared" ref="M243:M306" si="1383">IF(B243="","",IF(N244=1,"5",IF(O244=1,6,IF(P244=1,5,IF(Q244=1,6)))))</f>
        <v>5</v>
      </c>
      <c r="N243" s="4">
        <f t="shared" si="1234"/>
        <v>1</v>
      </c>
      <c r="O243" s="4">
        <f t="shared" si="1377"/>
        <v>0</v>
      </c>
      <c r="P243" s="4">
        <f t="shared" ref="P243:P306" si="1384">IF(OR(C243=1,C243=3,C243=5),1,0)</f>
        <v>0</v>
      </c>
      <c r="Q243" s="4">
        <f t="shared" ref="Q243:Q306" si="1385">IF(OR(C243=2,C243=4,C243=6),1,0)</f>
        <v>1</v>
      </c>
      <c r="Y243" s="29" t="str">
        <f t="shared" si="1116"/>
        <v/>
      </c>
      <c r="Z243" s="29" t="str">
        <f t="shared" si="1166"/>
        <v/>
      </c>
      <c r="AA243" s="29" t="str">
        <f t="shared" si="1167"/>
        <v/>
      </c>
      <c r="AB243" s="29" t="str">
        <f t="shared" si="1168"/>
        <v/>
      </c>
      <c r="AC243" s="29" t="str">
        <f t="shared" si="1169"/>
        <v/>
      </c>
      <c r="AD243" s="29" t="str">
        <f t="shared" si="1170"/>
        <v/>
      </c>
      <c r="AE243" s="29" t="str">
        <f t="shared" si="1171"/>
        <v/>
      </c>
      <c r="AF243" s="29" t="str">
        <f t="shared" si="1172"/>
        <v/>
      </c>
      <c r="AG243" s="29" t="str">
        <f t="shared" si="1173"/>
        <v/>
      </c>
      <c r="AH243" s="29" t="str">
        <f t="shared" si="1174"/>
        <v/>
      </c>
      <c r="AI243" s="29" t="str">
        <f t="shared" si="1175"/>
        <v/>
      </c>
      <c r="AJ243" s="29" t="str">
        <f t="shared" si="1176"/>
        <v/>
      </c>
      <c r="AK243" s="29" t="str">
        <f t="shared" si="1177"/>
        <v/>
      </c>
      <c r="AL243" s="29" t="str">
        <f t="shared" si="1178"/>
        <v/>
      </c>
      <c r="AM243" s="29" t="str">
        <f t="shared" si="1179"/>
        <v/>
      </c>
    </row>
    <row r="244" spans="2:39" ht="15.75" thickBot="1">
      <c r="B244" s="18">
        <v>23</v>
      </c>
      <c r="C244" s="18">
        <f>IF(B244="","",VLOOKUP(B244,Tabelle2!$A$2:$B$38,2,0))</f>
        <v>4</v>
      </c>
      <c r="D244" s="19" t="str">
        <f t="shared" ref="D244" si="1386">IF(B244="","",IF(OR(B242=0,B243=0),"NB",IF(COUNTIF(K243:M243,C244)=1,"W","L")))</f>
        <v>L</v>
      </c>
      <c r="E244" s="18">
        <f t="shared" ref="E244" si="1387">IF(D244="NB","0",IF(D244="L",-3,IF(D244="W",3,"")))</f>
        <v>-3</v>
      </c>
      <c r="F244" s="18">
        <v>1</v>
      </c>
      <c r="G244" s="18">
        <f t="shared" ref="G244" si="1388">IF(B244="","",E244*F244)</f>
        <v>-3</v>
      </c>
      <c r="H244" s="18">
        <f>IF(B244="","",SUM($G$4:G244))</f>
        <v>-51</v>
      </c>
      <c r="I244" s="20"/>
      <c r="J244" s="20"/>
      <c r="K244" s="21"/>
      <c r="L244" s="21"/>
      <c r="M244" s="24"/>
      <c r="N244" s="5">
        <f t="shared" si="1339"/>
        <v>1</v>
      </c>
      <c r="O244" s="5">
        <f t="shared" ref="O244" si="1389">IF(O242+O243=2,1,0)</f>
        <v>0</v>
      </c>
      <c r="P244" s="5">
        <f t="shared" ref="P244" si="1390">IF(P242+P243=2,1,0)</f>
        <v>0</v>
      </c>
      <c r="Q244" s="5">
        <f t="shared" ref="Q244" si="1391">IF(Q242+Q243=2,1,0)</f>
        <v>0</v>
      </c>
      <c r="S244" s="31">
        <f t="shared" ref="S244" si="1392">IF(B244="","",IF(D244="NB",S241,IF(D244="L",S241+1,IF(D244="W",0))))</f>
        <v>2</v>
      </c>
      <c r="Y244" s="29" t="str">
        <f t="shared" si="1116"/>
        <v/>
      </c>
      <c r="Z244" s="29" t="str">
        <f t="shared" si="1166"/>
        <v/>
      </c>
      <c r="AA244" s="29" t="str">
        <f t="shared" si="1167"/>
        <v/>
      </c>
      <c r="AB244" s="29" t="str">
        <f t="shared" si="1168"/>
        <v/>
      </c>
      <c r="AC244" s="29" t="str">
        <f t="shared" si="1169"/>
        <v/>
      </c>
      <c r="AD244" s="29" t="str">
        <f t="shared" si="1170"/>
        <v/>
      </c>
      <c r="AE244" s="29" t="str">
        <f t="shared" si="1171"/>
        <v/>
      </c>
      <c r="AF244" s="29" t="str">
        <f t="shared" si="1172"/>
        <v/>
      </c>
      <c r="AG244" s="29" t="str">
        <f t="shared" si="1173"/>
        <v/>
      </c>
      <c r="AH244" s="29" t="str">
        <f t="shared" si="1174"/>
        <v/>
      </c>
      <c r="AI244" s="29" t="str">
        <f t="shared" si="1175"/>
        <v/>
      </c>
      <c r="AJ244" s="29" t="str">
        <f t="shared" si="1176"/>
        <v/>
      </c>
      <c r="AK244" s="29" t="str">
        <f t="shared" si="1177"/>
        <v/>
      </c>
      <c r="AL244" s="29" t="str">
        <f t="shared" si="1178"/>
        <v/>
      </c>
      <c r="AM244" s="29" t="str">
        <f t="shared" si="1179"/>
        <v/>
      </c>
    </row>
    <row r="245" spans="2:39">
      <c r="B245" s="16">
        <v>35</v>
      </c>
      <c r="C245" s="16">
        <f>IF(B245="","",VLOOKUP(B245,Tabelle2!$A$2:$B$38,2,0))</f>
        <v>6</v>
      </c>
      <c r="D245" s="6"/>
      <c r="E245" s="6"/>
      <c r="F245" s="6"/>
      <c r="G245" s="6"/>
      <c r="H245" s="6"/>
      <c r="I245" s="9"/>
      <c r="J245" s="9"/>
      <c r="K245" s="6"/>
      <c r="L245" s="6"/>
      <c r="M245" s="6"/>
      <c r="N245" s="3">
        <f t="shared" ref="N245:N308" si="1393">IF(OR(C245=2,C245=4,C245=6),1,0)</f>
        <v>1</v>
      </c>
      <c r="O245" s="3">
        <f t="shared" ref="O245:O308" si="1394">IF(OR(C245=1,C245=3,C245=5),1,0)</f>
        <v>0</v>
      </c>
      <c r="P245" s="3">
        <f t="shared" ref="P245:P308" si="1395">IF(OR(C245=2,C245=4,C245=6),1,0)</f>
        <v>1</v>
      </c>
      <c r="Q245" s="3">
        <f t="shared" ref="Q245:Q308" si="1396">IF(OR(C245=1,C245=3,C245=5),1,0)</f>
        <v>0</v>
      </c>
      <c r="Y245" s="29" t="str">
        <f t="shared" si="1116"/>
        <v/>
      </c>
      <c r="Z245" s="29" t="str">
        <f t="shared" si="1166"/>
        <v/>
      </c>
      <c r="AA245" s="29" t="str">
        <f t="shared" si="1167"/>
        <v/>
      </c>
      <c r="AB245" s="29" t="str">
        <f t="shared" si="1168"/>
        <v/>
      </c>
      <c r="AC245" s="29" t="str">
        <f t="shared" si="1169"/>
        <v/>
      </c>
      <c r="AD245" s="29" t="str">
        <f t="shared" si="1170"/>
        <v/>
      </c>
      <c r="AE245" s="29" t="str">
        <f t="shared" si="1171"/>
        <v/>
      </c>
      <c r="AF245" s="29" t="str">
        <f t="shared" si="1172"/>
        <v/>
      </c>
      <c r="AG245" s="29" t="str">
        <f t="shared" si="1173"/>
        <v/>
      </c>
      <c r="AH245" s="29" t="str">
        <f t="shared" si="1174"/>
        <v/>
      </c>
      <c r="AI245" s="29" t="str">
        <f t="shared" si="1175"/>
        <v/>
      </c>
      <c r="AJ245" s="29" t="str">
        <f t="shared" si="1176"/>
        <v/>
      </c>
      <c r="AK245" s="29" t="str">
        <f t="shared" si="1177"/>
        <v/>
      </c>
      <c r="AL245" s="29" t="str">
        <f t="shared" si="1178"/>
        <v/>
      </c>
      <c r="AM245" s="29" t="str">
        <f t="shared" si="1179"/>
        <v/>
      </c>
    </row>
    <row r="246" spans="2:39">
      <c r="B246" s="15">
        <v>35</v>
      </c>
      <c r="C246" s="15">
        <f>IF(B246="","",VLOOKUP(B246,Tabelle2!$A$2:$B$38,2,0))</f>
        <v>6</v>
      </c>
      <c r="D246" s="26" t="str">
        <f t="shared" ref="D246:D309" si="1397">IF(B246="","",IF(OR(B245=0,B246=0),"No Bet",IF(N247=1,"Bet 1,3,5",IF(O247=1,"Bet 2,4,6",IF(P247=1,"Bet 1,3,5",IF(Q247=1,"Bet 2,4,6"))))))</f>
        <v>Bet 1,3,5</v>
      </c>
      <c r="E246" s="8"/>
      <c r="F246" s="8"/>
      <c r="G246" s="8"/>
      <c r="H246" s="8"/>
      <c r="I246" s="17"/>
      <c r="J246" s="17"/>
      <c r="K246" s="7" t="str">
        <f t="shared" ref="K246:K309" si="1398">IF(B246="","",IF(N247=1,"1",IF(O247=1,2,IF(P247=1,1,IF(Q247=1,2)))))</f>
        <v>1</v>
      </c>
      <c r="L246" s="7" t="str">
        <f t="shared" ref="L246:L309" si="1399">IF(B246="","",IF(N247=1,"3",IF(O247=1,4,IF(P247=1,3,IF(Q247=1,4)))))</f>
        <v>3</v>
      </c>
      <c r="M246" s="7" t="str">
        <f t="shared" ref="M246:M309" si="1400">IF(B246="","",IF(N247=1,"5",IF(O247=1,6,IF(P247=1,5,IF(Q247=1,6)))))</f>
        <v>5</v>
      </c>
      <c r="N246" s="4">
        <f t="shared" si="1393"/>
        <v>1</v>
      </c>
      <c r="O246" s="4">
        <f t="shared" si="1394"/>
        <v>0</v>
      </c>
      <c r="P246" s="4">
        <f t="shared" ref="P246:P309" si="1401">IF(OR(C246=1,C246=3,C246=5),1,0)</f>
        <v>0</v>
      </c>
      <c r="Q246" s="4">
        <f t="shared" ref="Q246:Q309" si="1402">IF(OR(C246=2,C246=4,C246=6),1,0)</f>
        <v>1</v>
      </c>
      <c r="Y246" s="29" t="str">
        <f t="shared" si="1116"/>
        <v/>
      </c>
      <c r="Z246" s="29" t="str">
        <f t="shared" si="1166"/>
        <v/>
      </c>
      <c r="AA246" s="29" t="str">
        <f t="shared" si="1167"/>
        <v/>
      </c>
      <c r="AB246" s="29" t="str">
        <f t="shared" si="1168"/>
        <v/>
      </c>
      <c r="AC246" s="29" t="str">
        <f t="shared" si="1169"/>
        <v/>
      </c>
      <c r="AD246" s="29" t="str">
        <f t="shared" si="1170"/>
        <v/>
      </c>
      <c r="AE246" s="29" t="str">
        <f t="shared" si="1171"/>
        <v/>
      </c>
      <c r="AF246" s="29" t="str">
        <f t="shared" si="1172"/>
        <v/>
      </c>
      <c r="AG246" s="29" t="str">
        <f t="shared" si="1173"/>
        <v/>
      </c>
      <c r="AH246" s="29" t="str">
        <f t="shared" si="1174"/>
        <v/>
      </c>
      <c r="AI246" s="29" t="str">
        <f t="shared" si="1175"/>
        <v/>
      </c>
      <c r="AJ246" s="29" t="str">
        <f t="shared" si="1176"/>
        <v/>
      </c>
      <c r="AK246" s="29" t="str">
        <f t="shared" si="1177"/>
        <v/>
      </c>
      <c r="AL246" s="29" t="str">
        <f t="shared" si="1178"/>
        <v/>
      </c>
      <c r="AM246" s="29" t="str">
        <f t="shared" si="1179"/>
        <v/>
      </c>
    </row>
    <row r="247" spans="2:39" ht="15.75" thickBot="1">
      <c r="B247" s="22">
        <v>1</v>
      </c>
      <c r="C247" s="22">
        <f>IF(B247="","",VLOOKUP(B247,Tabelle2!$A$2:$B$38,2,0))</f>
        <v>1</v>
      </c>
      <c r="D247" s="23" t="str">
        <f t="shared" ref="D247" si="1403">IF(B247="","",IF(OR(B245=0,B246=0),"NB",IF(COUNTIF(K246:M246,C247)=1,"W","L")))</f>
        <v>W</v>
      </c>
      <c r="E247" s="22">
        <f t="shared" ref="E247" si="1404">IF(D247="NB",0,IF(D247="L",-3,IF(D247="W",3,"")))</f>
        <v>3</v>
      </c>
      <c r="F247" s="22">
        <v>1</v>
      </c>
      <c r="G247" s="22">
        <f t="shared" ref="G247" si="1405">IF(B247="","",E247*F247)</f>
        <v>3</v>
      </c>
      <c r="H247" s="22">
        <f>IF(B247="","",SUM($G$4:G247))</f>
        <v>-48</v>
      </c>
      <c r="I247" s="20"/>
      <c r="J247" s="20"/>
      <c r="K247" s="21"/>
      <c r="L247" s="21"/>
      <c r="M247" s="21"/>
      <c r="N247" s="5">
        <f t="shared" ref="N247:O247" si="1406">IF(N245+N246=2,1,0)</f>
        <v>1</v>
      </c>
      <c r="O247" s="5">
        <f t="shared" si="1406"/>
        <v>0</v>
      </c>
      <c r="P247" s="5">
        <f t="shared" ref="P247" si="1407">IF(P245+P246=2,1,0)</f>
        <v>0</v>
      </c>
      <c r="Q247" s="5">
        <f t="shared" ref="Q247" si="1408">IF(Q245+Q246=2,1,0)</f>
        <v>0</v>
      </c>
      <c r="S247" s="31">
        <f t="shared" ref="S247" si="1409">IF(B247="","",IF(D247="NB",S244,IF(D247="L",S244+1,IF(D247="W",0))))</f>
        <v>0</v>
      </c>
      <c r="Y247" s="29" t="str">
        <f t="shared" si="1116"/>
        <v/>
      </c>
      <c r="Z247" s="29">
        <f t="shared" si="1166"/>
        <v>1</v>
      </c>
      <c r="AA247" s="29" t="str">
        <f t="shared" si="1167"/>
        <v/>
      </c>
      <c r="AB247" s="29" t="str">
        <f t="shared" si="1168"/>
        <v/>
      </c>
      <c r="AC247" s="29" t="str">
        <f t="shared" si="1169"/>
        <v/>
      </c>
      <c r="AD247" s="29" t="str">
        <f t="shared" si="1170"/>
        <v/>
      </c>
      <c r="AE247" s="29" t="str">
        <f t="shared" si="1171"/>
        <v/>
      </c>
      <c r="AF247" s="29" t="str">
        <f t="shared" si="1172"/>
        <v/>
      </c>
      <c r="AG247" s="29" t="str">
        <f t="shared" si="1173"/>
        <v/>
      </c>
      <c r="AH247" s="29" t="str">
        <f t="shared" si="1174"/>
        <v/>
      </c>
      <c r="AI247" s="29" t="str">
        <f t="shared" si="1175"/>
        <v/>
      </c>
      <c r="AJ247" s="29" t="str">
        <f t="shared" si="1176"/>
        <v/>
      </c>
      <c r="AK247" s="29" t="str">
        <f t="shared" si="1177"/>
        <v/>
      </c>
      <c r="AL247" s="29" t="str">
        <f t="shared" si="1178"/>
        <v/>
      </c>
      <c r="AM247" s="29" t="str">
        <f t="shared" si="1179"/>
        <v/>
      </c>
    </row>
    <row r="248" spans="2:39">
      <c r="B248" s="14">
        <v>9</v>
      </c>
      <c r="C248" s="14">
        <f>IF(B248="","",VLOOKUP(B248,Tabelle2!$A$2:$B$38,2,0))</f>
        <v>2</v>
      </c>
      <c r="D248" s="6"/>
      <c r="E248" s="10"/>
      <c r="F248" s="6"/>
      <c r="G248" s="6"/>
      <c r="H248" s="6"/>
      <c r="I248" s="9"/>
      <c r="J248" s="9"/>
      <c r="K248" s="6"/>
      <c r="L248" s="6"/>
      <c r="M248" s="6"/>
      <c r="N248" s="3">
        <f t="shared" si="1217"/>
        <v>1</v>
      </c>
      <c r="O248" s="3">
        <f t="shared" ref="O248:O311" si="1410">IF(OR(C248=1,C248=3,C248=5),1,0)</f>
        <v>0</v>
      </c>
      <c r="P248" s="3">
        <f t="shared" ref="P248:P311" si="1411">IF(OR(C248=2,C248=4,C248=6),1,0)</f>
        <v>1</v>
      </c>
      <c r="Q248" s="3">
        <f t="shared" ref="Q248:Q311" si="1412">IF(OR(C248=1,C248=3,C248=5),1,0)</f>
        <v>0</v>
      </c>
      <c r="Y248" s="29" t="str">
        <f t="shared" si="1116"/>
        <v/>
      </c>
      <c r="Z248" s="29" t="str">
        <f t="shared" si="1166"/>
        <v/>
      </c>
      <c r="AA248" s="29" t="str">
        <f t="shared" si="1167"/>
        <v/>
      </c>
      <c r="AB248" s="29" t="str">
        <f t="shared" si="1168"/>
        <v/>
      </c>
      <c r="AC248" s="29" t="str">
        <f t="shared" si="1169"/>
        <v/>
      </c>
      <c r="AD248" s="29" t="str">
        <f t="shared" si="1170"/>
        <v/>
      </c>
      <c r="AE248" s="29" t="str">
        <f t="shared" si="1171"/>
        <v/>
      </c>
      <c r="AF248" s="29" t="str">
        <f t="shared" si="1172"/>
        <v/>
      </c>
      <c r="AG248" s="29" t="str">
        <f t="shared" si="1173"/>
        <v/>
      </c>
      <c r="AH248" s="29" t="str">
        <f t="shared" si="1174"/>
        <v/>
      </c>
      <c r="AI248" s="29" t="str">
        <f t="shared" si="1175"/>
        <v/>
      </c>
      <c r="AJ248" s="29" t="str">
        <f t="shared" si="1176"/>
        <v/>
      </c>
      <c r="AK248" s="29" t="str">
        <f t="shared" si="1177"/>
        <v/>
      </c>
      <c r="AL248" s="29" t="str">
        <f t="shared" si="1178"/>
        <v/>
      </c>
      <c r="AM248" s="29" t="str">
        <f t="shared" si="1179"/>
        <v/>
      </c>
    </row>
    <row r="249" spans="2:39">
      <c r="B249" s="13">
        <v>33</v>
      </c>
      <c r="C249" s="13">
        <f>IF(B249="","",VLOOKUP(B249,Tabelle2!$A$2:$B$38,2,0))</f>
        <v>6</v>
      </c>
      <c r="D249" s="25" t="str">
        <f t="shared" ref="D249:D312" si="1413">IF(B249="","",IF(OR(B248=0,B249=0),"No Bet",IF(N250=1,"Bet 1,3,5",IF(O250=1,"Bet 2,4,6",IF(P250=1,"Bet 1,3,5",IF(Q250=1,"Bet 2,4,6"))))))</f>
        <v>Bet 1,3,5</v>
      </c>
      <c r="E249" s="8"/>
      <c r="F249" s="8"/>
      <c r="G249" s="8"/>
      <c r="H249" s="8"/>
      <c r="I249" s="12"/>
      <c r="J249" s="12"/>
      <c r="K249" s="7" t="str">
        <f t="shared" ref="K249:K312" si="1414">IF(B249="","",IF(N250=1,"1",IF(O250=1,2,IF(P250=1,1,IF(Q250=1,2)))))</f>
        <v>1</v>
      </c>
      <c r="L249" s="7" t="str">
        <f t="shared" ref="L249:L312" si="1415">IF(B249="","",IF(N250=1,"3",IF(O250=1,4,IF(P250=1,3,IF(Q250=1,4)))))</f>
        <v>3</v>
      </c>
      <c r="M249" s="7" t="str">
        <f t="shared" ref="M249:M312" si="1416">IF(B249="","",IF(N250=1,"5",IF(O250=1,6,IF(P250=1,5,IF(Q250=1,6)))))</f>
        <v>5</v>
      </c>
      <c r="N249" s="4">
        <f t="shared" si="1217"/>
        <v>1</v>
      </c>
      <c r="O249" s="4">
        <f t="shared" si="1410"/>
        <v>0</v>
      </c>
      <c r="P249" s="4">
        <f t="shared" ref="P249:P312" si="1417">IF(OR(C249=1,C249=3,C249=5),1,0)</f>
        <v>0</v>
      </c>
      <c r="Q249" s="4">
        <f t="shared" ref="Q249:Q312" si="1418">IF(OR(C249=2,C249=4,C249=6),1,0)</f>
        <v>1</v>
      </c>
      <c r="Y249" s="29" t="str">
        <f t="shared" si="1116"/>
        <v/>
      </c>
      <c r="Z249" s="29" t="str">
        <f t="shared" si="1166"/>
        <v/>
      </c>
      <c r="AA249" s="29" t="str">
        <f t="shared" si="1167"/>
        <v/>
      </c>
      <c r="AB249" s="29" t="str">
        <f t="shared" si="1168"/>
        <v/>
      </c>
      <c r="AC249" s="29" t="str">
        <f t="shared" si="1169"/>
        <v/>
      </c>
      <c r="AD249" s="29" t="str">
        <f t="shared" si="1170"/>
        <v/>
      </c>
      <c r="AE249" s="29" t="str">
        <f t="shared" si="1171"/>
        <v/>
      </c>
      <c r="AF249" s="29" t="str">
        <f t="shared" si="1172"/>
        <v/>
      </c>
      <c r="AG249" s="29" t="str">
        <f t="shared" si="1173"/>
        <v/>
      </c>
      <c r="AH249" s="29" t="str">
        <f t="shared" si="1174"/>
        <v/>
      </c>
      <c r="AI249" s="29" t="str">
        <f t="shared" si="1175"/>
        <v/>
      </c>
      <c r="AJ249" s="29" t="str">
        <f t="shared" si="1176"/>
        <v/>
      </c>
      <c r="AK249" s="29" t="str">
        <f t="shared" si="1177"/>
        <v/>
      </c>
      <c r="AL249" s="29" t="str">
        <f t="shared" si="1178"/>
        <v/>
      </c>
      <c r="AM249" s="29" t="str">
        <f t="shared" si="1179"/>
        <v/>
      </c>
    </row>
    <row r="250" spans="2:39" ht="15.75" thickBot="1">
      <c r="B250" s="18">
        <v>33</v>
      </c>
      <c r="C250" s="18">
        <f>IF(B250="","",VLOOKUP(B250,Tabelle2!$A$2:$B$38,2,0))</f>
        <v>6</v>
      </c>
      <c r="D250" s="19" t="str">
        <f t="shared" ref="D250" si="1419">IF(B250="","",IF(OR(B248=0,B249=0),"NB",IF(COUNTIF(K249:M249,C250)=1,"W","L")))</f>
        <v>L</v>
      </c>
      <c r="E250" s="18">
        <f t="shared" ref="E250" si="1420">IF(D250="NB","0",IF(D250="L",-3,IF(D250="W",3,"")))</f>
        <v>-3</v>
      </c>
      <c r="F250" s="18">
        <v>1</v>
      </c>
      <c r="G250" s="18">
        <f t="shared" ref="G250" si="1421">IF(B250="","",E250*F250)</f>
        <v>-3</v>
      </c>
      <c r="H250" s="18">
        <f>IF(B250="","",SUM($G$4:G250))</f>
        <v>-51</v>
      </c>
      <c r="I250" s="20"/>
      <c r="J250" s="20"/>
      <c r="K250" s="21"/>
      <c r="L250" s="21"/>
      <c r="M250" s="24"/>
      <c r="N250" s="5">
        <f t="shared" si="1322"/>
        <v>1</v>
      </c>
      <c r="O250" s="5">
        <f t="shared" ref="O250" si="1422">IF(O248+O249=2,1,0)</f>
        <v>0</v>
      </c>
      <c r="P250" s="5">
        <f t="shared" ref="P250" si="1423">IF(P248+P249=2,1,0)</f>
        <v>0</v>
      </c>
      <c r="Q250" s="5">
        <f t="shared" ref="Q250" si="1424">IF(Q248+Q249=2,1,0)</f>
        <v>0</v>
      </c>
      <c r="S250" s="31">
        <f t="shared" ref="S250" si="1425">IF(B250="","",IF(D250="NB",S247,IF(D250="L",S247+1,IF(D250="W",0))))</f>
        <v>1</v>
      </c>
      <c r="Y250" s="29" t="str">
        <f t="shared" si="1116"/>
        <v/>
      </c>
      <c r="Z250" s="29" t="str">
        <f t="shared" si="1166"/>
        <v/>
      </c>
      <c r="AA250" s="29" t="str">
        <f t="shared" si="1167"/>
        <v/>
      </c>
      <c r="AB250" s="29" t="str">
        <f t="shared" si="1168"/>
        <v/>
      </c>
      <c r="AC250" s="29" t="str">
        <f t="shared" si="1169"/>
        <v/>
      </c>
      <c r="AD250" s="29" t="str">
        <f t="shared" si="1170"/>
        <v/>
      </c>
      <c r="AE250" s="29" t="str">
        <f t="shared" si="1171"/>
        <v/>
      </c>
      <c r="AF250" s="29" t="str">
        <f t="shared" si="1172"/>
        <v/>
      </c>
      <c r="AG250" s="29" t="str">
        <f t="shared" si="1173"/>
        <v/>
      </c>
      <c r="AH250" s="29" t="str">
        <f t="shared" si="1174"/>
        <v/>
      </c>
      <c r="AI250" s="29" t="str">
        <f t="shared" si="1175"/>
        <v/>
      </c>
      <c r="AJ250" s="29" t="str">
        <f t="shared" si="1176"/>
        <v/>
      </c>
      <c r="AK250" s="29" t="str">
        <f t="shared" si="1177"/>
        <v/>
      </c>
      <c r="AL250" s="29" t="str">
        <f t="shared" si="1178"/>
        <v/>
      </c>
      <c r="AM250" s="29" t="str">
        <f t="shared" si="1179"/>
        <v/>
      </c>
    </row>
    <row r="251" spans="2:39">
      <c r="B251" s="16">
        <v>12</v>
      </c>
      <c r="C251" s="16">
        <f>IF(B251="","",VLOOKUP(B251,Tabelle2!$A$2:$B$38,2,0))</f>
        <v>2</v>
      </c>
      <c r="D251" s="6"/>
      <c r="E251" s="6"/>
      <c r="F251" s="6"/>
      <c r="G251" s="6"/>
      <c r="H251" s="6"/>
      <c r="I251" s="9"/>
      <c r="J251" s="9"/>
      <c r="K251" s="6"/>
      <c r="L251" s="6"/>
      <c r="M251" s="6"/>
      <c r="N251" s="3">
        <f t="shared" si="1234"/>
        <v>1</v>
      </c>
      <c r="O251" s="3">
        <f t="shared" ref="O251:O314" si="1426">IF(OR(C251=1,C251=3,C251=5),1,0)</f>
        <v>0</v>
      </c>
      <c r="P251" s="3">
        <f t="shared" ref="P251:P314" si="1427">IF(OR(C251=2,C251=4,C251=6),1,0)</f>
        <v>1</v>
      </c>
      <c r="Q251" s="3">
        <f t="shared" ref="Q251:Q314" si="1428">IF(OR(C251=1,C251=3,C251=5),1,0)</f>
        <v>0</v>
      </c>
      <c r="Y251" s="29" t="str">
        <f t="shared" si="1116"/>
        <v/>
      </c>
      <c r="Z251" s="29" t="str">
        <f t="shared" si="1166"/>
        <v/>
      </c>
      <c r="AA251" s="29" t="str">
        <f t="shared" si="1167"/>
        <v/>
      </c>
      <c r="AB251" s="29" t="str">
        <f t="shared" si="1168"/>
        <v/>
      </c>
      <c r="AC251" s="29" t="str">
        <f t="shared" si="1169"/>
        <v/>
      </c>
      <c r="AD251" s="29" t="str">
        <f t="shared" si="1170"/>
        <v/>
      </c>
      <c r="AE251" s="29" t="str">
        <f t="shared" si="1171"/>
        <v/>
      </c>
      <c r="AF251" s="29" t="str">
        <f t="shared" si="1172"/>
        <v/>
      </c>
      <c r="AG251" s="29" t="str">
        <f t="shared" si="1173"/>
        <v/>
      </c>
      <c r="AH251" s="29" t="str">
        <f t="shared" si="1174"/>
        <v/>
      </c>
      <c r="AI251" s="29" t="str">
        <f t="shared" si="1175"/>
        <v/>
      </c>
      <c r="AJ251" s="29" t="str">
        <f t="shared" si="1176"/>
        <v/>
      </c>
      <c r="AK251" s="29" t="str">
        <f t="shared" si="1177"/>
        <v/>
      </c>
      <c r="AL251" s="29" t="str">
        <f t="shared" si="1178"/>
        <v/>
      </c>
      <c r="AM251" s="29" t="str">
        <f t="shared" si="1179"/>
        <v/>
      </c>
    </row>
    <row r="252" spans="2:39">
      <c r="B252" s="15">
        <v>9</v>
      </c>
      <c r="C252" s="15">
        <f>IF(B252="","",VLOOKUP(B252,Tabelle2!$A$2:$B$38,2,0))</f>
        <v>2</v>
      </c>
      <c r="D252" s="26" t="str">
        <f t="shared" ref="D252:D315" si="1429">IF(B252="","",IF(OR(B251=0,B252=0),"No Bet",IF(N253=1,"Bet 1,3,5",IF(O253=1,"Bet 2,4,6",IF(P253=1,"Bet 1,3,5",IF(Q253=1,"Bet 2,4,6"))))))</f>
        <v>Bet 1,3,5</v>
      </c>
      <c r="E252" s="8"/>
      <c r="F252" s="8"/>
      <c r="G252" s="8"/>
      <c r="H252" s="8"/>
      <c r="I252" s="17"/>
      <c r="J252" s="17"/>
      <c r="K252" s="7" t="str">
        <f t="shared" ref="K252:K315" si="1430">IF(B252="","",IF(N253=1,"1",IF(O253=1,2,IF(P253=1,1,IF(Q253=1,2)))))</f>
        <v>1</v>
      </c>
      <c r="L252" s="7" t="str">
        <f t="shared" ref="L252:L315" si="1431">IF(B252="","",IF(N253=1,"3",IF(O253=1,4,IF(P253=1,3,IF(Q253=1,4)))))</f>
        <v>3</v>
      </c>
      <c r="M252" s="7" t="str">
        <f t="shared" ref="M252:M315" si="1432">IF(B252="","",IF(N253=1,"5",IF(O253=1,6,IF(P253=1,5,IF(Q253=1,6)))))</f>
        <v>5</v>
      </c>
      <c r="N252" s="4">
        <f t="shared" si="1234"/>
        <v>1</v>
      </c>
      <c r="O252" s="4">
        <f t="shared" si="1426"/>
        <v>0</v>
      </c>
      <c r="P252" s="4">
        <f t="shared" ref="P252:P315" si="1433">IF(OR(C252=1,C252=3,C252=5),1,0)</f>
        <v>0</v>
      </c>
      <c r="Q252" s="4">
        <f t="shared" ref="Q252:Q315" si="1434">IF(OR(C252=2,C252=4,C252=6),1,0)</f>
        <v>1</v>
      </c>
      <c r="Y252" s="29" t="str">
        <f t="shared" si="1116"/>
        <v/>
      </c>
      <c r="Z252" s="29" t="str">
        <f t="shared" si="1166"/>
        <v/>
      </c>
      <c r="AA252" s="29" t="str">
        <f t="shared" si="1167"/>
        <v/>
      </c>
      <c r="AB252" s="29" t="str">
        <f t="shared" si="1168"/>
        <v/>
      </c>
      <c r="AC252" s="29" t="str">
        <f t="shared" si="1169"/>
        <v/>
      </c>
      <c r="AD252" s="29" t="str">
        <f t="shared" si="1170"/>
        <v/>
      </c>
      <c r="AE252" s="29" t="str">
        <f t="shared" si="1171"/>
        <v/>
      </c>
      <c r="AF252" s="29" t="str">
        <f t="shared" si="1172"/>
        <v/>
      </c>
      <c r="AG252" s="29" t="str">
        <f t="shared" si="1173"/>
        <v/>
      </c>
      <c r="AH252" s="29" t="str">
        <f t="shared" si="1174"/>
        <v/>
      </c>
      <c r="AI252" s="29" t="str">
        <f t="shared" si="1175"/>
        <v/>
      </c>
      <c r="AJ252" s="29" t="str">
        <f t="shared" si="1176"/>
        <v/>
      </c>
      <c r="AK252" s="29" t="str">
        <f t="shared" si="1177"/>
        <v/>
      </c>
      <c r="AL252" s="29" t="str">
        <f t="shared" si="1178"/>
        <v/>
      </c>
      <c r="AM252" s="29" t="str">
        <f t="shared" si="1179"/>
        <v/>
      </c>
    </row>
    <row r="253" spans="2:39" ht="15.75" thickBot="1">
      <c r="B253" s="22">
        <v>9</v>
      </c>
      <c r="C253" s="22">
        <f>IF(B253="","",VLOOKUP(B253,Tabelle2!$A$2:$B$38,2,0))</f>
        <v>2</v>
      </c>
      <c r="D253" s="23" t="str">
        <f t="shared" ref="D253" si="1435">IF(B253="","",IF(OR(B251=0,B252=0),"NB",IF(COUNTIF(K252:M252,C253)=1,"W","L")))</f>
        <v>L</v>
      </c>
      <c r="E253" s="22">
        <f t="shared" ref="E253" si="1436">IF(D253="NB",0,IF(D253="L",-3,IF(D253="W",3,"")))</f>
        <v>-3</v>
      </c>
      <c r="F253" s="22">
        <v>1</v>
      </c>
      <c r="G253" s="22">
        <f t="shared" ref="G253" si="1437">IF(B253="","",E253*F253)</f>
        <v>-3</v>
      </c>
      <c r="H253" s="22">
        <f>IF(B253="","",SUM($G$4:G253))</f>
        <v>-54</v>
      </c>
      <c r="I253" s="20"/>
      <c r="J253" s="20"/>
      <c r="K253" s="21"/>
      <c r="L253" s="21"/>
      <c r="M253" s="21"/>
      <c r="N253" s="5">
        <f t="shared" si="1339"/>
        <v>1</v>
      </c>
      <c r="O253" s="5">
        <f t="shared" ref="O253" si="1438">IF(O251+O252=2,1,0)</f>
        <v>0</v>
      </c>
      <c r="P253" s="5">
        <f t="shared" ref="P253" si="1439">IF(P251+P252=2,1,0)</f>
        <v>0</v>
      </c>
      <c r="Q253" s="5">
        <f t="shared" ref="Q253" si="1440">IF(Q251+Q252=2,1,0)</f>
        <v>0</v>
      </c>
      <c r="S253" s="31">
        <f t="shared" ref="S253" si="1441">IF(B253="","",IF(D253="NB",S250,IF(D253="L",S250+1,IF(D253="W",0))))</f>
        <v>2</v>
      </c>
      <c r="Y253" s="29" t="str">
        <f t="shared" si="1116"/>
        <v/>
      </c>
      <c r="Z253" s="29" t="str">
        <f t="shared" si="1166"/>
        <v/>
      </c>
      <c r="AA253" s="29" t="str">
        <f t="shared" si="1167"/>
        <v/>
      </c>
      <c r="AB253" s="29" t="str">
        <f t="shared" si="1168"/>
        <v/>
      </c>
      <c r="AC253" s="29" t="str">
        <f t="shared" si="1169"/>
        <v/>
      </c>
      <c r="AD253" s="29" t="str">
        <f t="shared" si="1170"/>
        <v/>
      </c>
      <c r="AE253" s="29" t="str">
        <f t="shared" si="1171"/>
        <v/>
      </c>
      <c r="AF253" s="29" t="str">
        <f t="shared" si="1172"/>
        <v/>
      </c>
      <c r="AG253" s="29" t="str">
        <f t="shared" si="1173"/>
        <v/>
      </c>
      <c r="AH253" s="29" t="str">
        <f t="shared" si="1174"/>
        <v/>
      </c>
      <c r="AI253" s="29" t="str">
        <f t="shared" si="1175"/>
        <v/>
      </c>
      <c r="AJ253" s="29" t="str">
        <f t="shared" si="1176"/>
        <v/>
      </c>
      <c r="AK253" s="29" t="str">
        <f t="shared" si="1177"/>
        <v/>
      </c>
      <c r="AL253" s="29" t="str">
        <f t="shared" si="1178"/>
        <v/>
      </c>
      <c r="AM253" s="29" t="str">
        <f t="shared" si="1179"/>
        <v/>
      </c>
    </row>
    <row r="254" spans="2:39">
      <c r="B254" s="14">
        <v>19</v>
      </c>
      <c r="C254" s="14">
        <f>IF(B254="","",VLOOKUP(B254,Tabelle2!$A$2:$B$38,2,0))</f>
        <v>4</v>
      </c>
      <c r="D254" s="6"/>
      <c r="E254" s="10"/>
      <c r="F254" s="6"/>
      <c r="G254" s="6"/>
      <c r="H254" s="6"/>
      <c r="I254" s="9"/>
      <c r="J254" s="9"/>
      <c r="K254" s="6"/>
      <c r="L254" s="6"/>
      <c r="M254" s="6"/>
      <c r="N254" s="3">
        <f t="shared" ref="N254:N317" si="1442">IF(OR(C254=2,C254=4,C254=6),1,0)</f>
        <v>1</v>
      </c>
      <c r="O254" s="3">
        <f t="shared" ref="O254:O317" si="1443">IF(OR(C254=1,C254=3,C254=5),1,0)</f>
        <v>0</v>
      </c>
      <c r="P254" s="3">
        <f t="shared" ref="P254:P317" si="1444">IF(OR(C254=2,C254=4,C254=6),1,0)</f>
        <v>1</v>
      </c>
      <c r="Q254" s="3">
        <f t="shared" ref="Q254:Q317" si="1445">IF(OR(C254=1,C254=3,C254=5),1,0)</f>
        <v>0</v>
      </c>
      <c r="Y254" s="29" t="str">
        <f t="shared" si="1116"/>
        <v/>
      </c>
      <c r="Z254" s="29" t="str">
        <f t="shared" si="1166"/>
        <v/>
      </c>
      <c r="AA254" s="29" t="str">
        <f t="shared" si="1167"/>
        <v/>
      </c>
      <c r="AB254" s="29" t="str">
        <f t="shared" si="1168"/>
        <v/>
      </c>
      <c r="AC254" s="29" t="str">
        <f t="shared" si="1169"/>
        <v/>
      </c>
      <c r="AD254" s="29" t="str">
        <f t="shared" si="1170"/>
        <v/>
      </c>
      <c r="AE254" s="29" t="str">
        <f t="shared" si="1171"/>
        <v/>
      </c>
      <c r="AF254" s="29" t="str">
        <f t="shared" si="1172"/>
        <v/>
      </c>
      <c r="AG254" s="29" t="str">
        <f t="shared" si="1173"/>
        <v/>
      </c>
      <c r="AH254" s="29" t="str">
        <f t="shared" si="1174"/>
        <v/>
      </c>
      <c r="AI254" s="29" t="str">
        <f t="shared" si="1175"/>
        <v/>
      </c>
      <c r="AJ254" s="29" t="str">
        <f t="shared" si="1176"/>
        <v/>
      </c>
      <c r="AK254" s="29" t="str">
        <f t="shared" si="1177"/>
        <v/>
      </c>
      <c r="AL254" s="29" t="str">
        <f t="shared" si="1178"/>
        <v/>
      </c>
      <c r="AM254" s="29" t="str">
        <f t="shared" si="1179"/>
        <v/>
      </c>
    </row>
    <row r="255" spans="2:39">
      <c r="B255" s="13">
        <v>0</v>
      </c>
      <c r="C255" s="13">
        <f>IF(B255="","",VLOOKUP(B255,Tabelle2!$A$2:$B$38,2,0))</f>
        <v>0</v>
      </c>
      <c r="D255" s="25" t="str">
        <f t="shared" ref="D255:D318" si="1446">IF(B255="","",IF(OR(B254=0,B255=0),"No Bet",IF(N256=1,"Bet 1,3,5",IF(O256=1,"Bet 2,4,6",IF(P256=1,"Bet 1,3,5",IF(Q256=1,"Bet 2,4,6"))))))</f>
        <v>No Bet</v>
      </c>
      <c r="E255" s="8"/>
      <c r="F255" s="8"/>
      <c r="G255" s="8"/>
      <c r="H255" s="8"/>
      <c r="I255" s="12"/>
      <c r="J255" s="12"/>
      <c r="K255" s="7" t="b">
        <f t="shared" ref="K255:K318" si="1447">IF(B255="","",IF(N256=1,"1",IF(O256=1,2,IF(P256=1,1,IF(Q256=1,2)))))</f>
        <v>0</v>
      </c>
      <c r="L255" s="7" t="b">
        <f t="shared" ref="L255:L318" si="1448">IF(B255="","",IF(N256=1,"3",IF(O256=1,4,IF(P256=1,3,IF(Q256=1,4)))))</f>
        <v>0</v>
      </c>
      <c r="M255" s="7" t="b">
        <f t="shared" ref="M255:M318" si="1449">IF(B255="","",IF(N256=1,"5",IF(O256=1,6,IF(P256=1,5,IF(Q256=1,6)))))</f>
        <v>0</v>
      </c>
      <c r="N255" s="4">
        <f t="shared" si="1442"/>
        <v>0</v>
      </c>
      <c r="O255" s="4">
        <f t="shared" si="1443"/>
        <v>0</v>
      </c>
      <c r="P255" s="4">
        <f t="shared" ref="P255:P318" si="1450">IF(OR(C255=1,C255=3,C255=5),1,0)</f>
        <v>0</v>
      </c>
      <c r="Q255" s="4">
        <f t="shared" ref="Q255:Q318" si="1451">IF(OR(C255=2,C255=4,C255=6),1,0)</f>
        <v>0</v>
      </c>
      <c r="Y255" s="29" t="str">
        <f t="shared" si="1116"/>
        <v/>
      </c>
      <c r="Z255" s="29" t="str">
        <f t="shared" si="1166"/>
        <v/>
      </c>
      <c r="AA255" s="29" t="str">
        <f t="shared" si="1167"/>
        <v/>
      </c>
      <c r="AB255" s="29" t="str">
        <f t="shared" si="1168"/>
        <v/>
      </c>
      <c r="AC255" s="29" t="str">
        <f t="shared" si="1169"/>
        <v/>
      </c>
      <c r="AD255" s="29" t="str">
        <f t="shared" si="1170"/>
        <v/>
      </c>
      <c r="AE255" s="29" t="str">
        <f t="shared" si="1171"/>
        <v/>
      </c>
      <c r="AF255" s="29" t="str">
        <f t="shared" si="1172"/>
        <v/>
      </c>
      <c r="AG255" s="29" t="str">
        <f t="shared" si="1173"/>
        <v/>
      </c>
      <c r="AH255" s="29" t="str">
        <f t="shared" si="1174"/>
        <v/>
      </c>
      <c r="AI255" s="29" t="str">
        <f t="shared" si="1175"/>
        <v/>
      </c>
      <c r="AJ255" s="29" t="str">
        <f t="shared" si="1176"/>
        <v/>
      </c>
      <c r="AK255" s="29" t="str">
        <f t="shared" si="1177"/>
        <v/>
      </c>
      <c r="AL255" s="29" t="str">
        <f t="shared" si="1178"/>
        <v/>
      </c>
      <c r="AM255" s="29" t="str">
        <f t="shared" si="1179"/>
        <v/>
      </c>
    </row>
    <row r="256" spans="2:39" ht="15.75" thickBot="1">
      <c r="B256" s="18">
        <v>0</v>
      </c>
      <c r="C256" s="18">
        <f>IF(B256="","",VLOOKUP(B256,Tabelle2!$A$2:$B$38,2,0))</f>
        <v>0</v>
      </c>
      <c r="D256" s="19" t="str">
        <f t="shared" ref="D256" si="1452">IF(B256="","",IF(OR(B254=0,B255=0),"NB",IF(COUNTIF(K255:M255,C256)=1,"W","L")))</f>
        <v>NB</v>
      </c>
      <c r="E256" s="18" t="str">
        <f t="shared" ref="E256" si="1453">IF(D256="NB","0",IF(D256="L",-3,IF(D256="W",3,"")))</f>
        <v>0</v>
      </c>
      <c r="F256" s="18">
        <v>1</v>
      </c>
      <c r="G256" s="18">
        <f t="shared" ref="G256" si="1454">IF(B256="","",E256*F256)</f>
        <v>0</v>
      </c>
      <c r="H256" s="18">
        <f>IF(B256="","",SUM($G$4:G256))</f>
        <v>-54</v>
      </c>
      <c r="I256" s="20"/>
      <c r="J256" s="20"/>
      <c r="K256" s="21"/>
      <c r="L256" s="21"/>
      <c r="M256" s="24"/>
      <c r="N256" s="5">
        <f t="shared" ref="N256:O256" si="1455">IF(N254+N255=2,1,0)</f>
        <v>0</v>
      </c>
      <c r="O256" s="5">
        <f t="shared" si="1455"/>
        <v>0</v>
      </c>
      <c r="P256" s="5">
        <f t="shared" ref="P256" si="1456">IF(P254+P255=2,1,0)</f>
        <v>0</v>
      </c>
      <c r="Q256" s="5">
        <f t="shared" ref="Q256" si="1457">IF(Q254+Q255=2,1,0)</f>
        <v>0</v>
      </c>
      <c r="S256" s="31">
        <f t="shared" ref="S256" si="1458">IF(B256="","",IF(D256="NB",S253,IF(D256="L",S253+1,IF(D256="W",0))))</f>
        <v>2</v>
      </c>
      <c r="Y256" s="29" t="str">
        <f t="shared" si="1116"/>
        <v/>
      </c>
      <c r="Z256" s="29" t="str">
        <f t="shared" si="1166"/>
        <v/>
      </c>
      <c r="AA256" s="29" t="str">
        <f t="shared" si="1167"/>
        <v/>
      </c>
      <c r="AB256" s="29" t="str">
        <f t="shared" si="1168"/>
        <v/>
      </c>
      <c r="AC256" s="29" t="str">
        <f t="shared" si="1169"/>
        <v/>
      </c>
      <c r="AD256" s="29" t="str">
        <f t="shared" si="1170"/>
        <v/>
      </c>
      <c r="AE256" s="29" t="str">
        <f t="shared" si="1171"/>
        <v/>
      </c>
      <c r="AF256" s="29" t="str">
        <f t="shared" si="1172"/>
        <v/>
      </c>
      <c r="AG256" s="29" t="str">
        <f t="shared" si="1173"/>
        <v/>
      </c>
      <c r="AH256" s="29" t="str">
        <f t="shared" si="1174"/>
        <v/>
      </c>
      <c r="AI256" s="29" t="str">
        <f t="shared" si="1175"/>
        <v/>
      </c>
      <c r="AJ256" s="29" t="str">
        <f t="shared" si="1176"/>
        <v/>
      </c>
      <c r="AK256" s="29" t="str">
        <f t="shared" si="1177"/>
        <v/>
      </c>
      <c r="AL256" s="29" t="str">
        <f t="shared" si="1178"/>
        <v/>
      </c>
      <c r="AM256" s="29" t="str">
        <f t="shared" si="1179"/>
        <v/>
      </c>
    </row>
    <row r="257" spans="2:39">
      <c r="B257" s="16">
        <v>23</v>
      </c>
      <c r="C257" s="16">
        <f>IF(B257="","",VLOOKUP(B257,Tabelle2!$A$2:$B$38,2,0))</f>
        <v>4</v>
      </c>
      <c r="D257" s="6"/>
      <c r="E257" s="6"/>
      <c r="F257" s="6"/>
      <c r="G257" s="6"/>
      <c r="H257" s="6"/>
      <c r="I257" s="9"/>
      <c r="J257" s="9"/>
      <c r="K257" s="6"/>
      <c r="L257" s="6"/>
      <c r="M257" s="6"/>
      <c r="N257" s="3">
        <f t="shared" si="1217"/>
        <v>1</v>
      </c>
      <c r="O257" s="3">
        <f t="shared" ref="O257:O320" si="1459">IF(OR(C257=1,C257=3,C257=5),1,0)</f>
        <v>0</v>
      </c>
      <c r="P257" s="3">
        <f t="shared" ref="P257:P320" si="1460">IF(OR(C257=2,C257=4,C257=6),1,0)</f>
        <v>1</v>
      </c>
      <c r="Q257" s="3">
        <f t="shared" ref="Q257:Q320" si="1461">IF(OR(C257=1,C257=3,C257=5),1,0)</f>
        <v>0</v>
      </c>
      <c r="Y257" s="29" t="str">
        <f t="shared" si="1116"/>
        <v/>
      </c>
      <c r="Z257" s="29" t="str">
        <f t="shared" si="1166"/>
        <v/>
      </c>
      <c r="AA257" s="29" t="str">
        <f t="shared" si="1167"/>
        <v/>
      </c>
      <c r="AB257" s="29" t="str">
        <f t="shared" si="1168"/>
        <v/>
      </c>
      <c r="AC257" s="29" t="str">
        <f t="shared" si="1169"/>
        <v/>
      </c>
      <c r="AD257" s="29" t="str">
        <f t="shared" si="1170"/>
        <v/>
      </c>
      <c r="AE257" s="29" t="str">
        <f t="shared" si="1171"/>
        <v/>
      </c>
      <c r="AF257" s="29" t="str">
        <f t="shared" si="1172"/>
        <v/>
      </c>
      <c r="AG257" s="29" t="str">
        <f t="shared" si="1173"/>
        <v/>
      </c>
      <c r="AH257" s="29" t="str">
        <f t="shared" si="1174"/>
        <v/>
      </c>
      <c r="AI257" s="29" t="str">
        <f t="shared" si="1175"/>
        <v/>
      </c>
      <c r="AJ257" s="29" t="str">
        <f t="shared" si="1176"/>
        <v/>
      </c>
      <c r="AK257" s="29" t="str">
        <f t="shared" si="1177"/>
        <v/>
      </c>
      <c r="AL257" s="29" t="str">
        <f t="shared" si="1178"/>
        <v/>
      </c>
      <c r="AM257" s="29" t="str">
        <f t="shared" si="1179"/>
        <v/>
      </c>
    </row>
    <row r="258" spans="2:39">
      <c r="B258" s="15">
        <v>31</v>
      </c>
      <c r="C258" s="15">
        <f>IF(B258="","",VLOOKUP(B258,Tabelle2!$A$2:$B$38,2,0))</f>
        <v>6</v>
      </c>
      <c r="D258" s="26" t="str">
        <f t="shared" ref="D258:D321" si="1462">IF(B258="","",IF(OR(B257=0,B258=0),"No Bet",IF(N259=1,"Bet 1,3,5",IF(O259=1,"Bet 2,4,6",IF(P259=1,"Bet 1,3,5",IF(Q259=1,"Bet 2,4,6"))))))</f>
        <v>Bet 1,3,5</v>
      </c>
      <c r="E258" s="8"/>
      <c r="F258" s="8"/>
      <c r="G258" s="8"/>
      <c r="H258" s="8"/>
      <c r="I258" s="17"/>
      <c r="J258" s="17"/>
      <c r="K258" s="7" t="str">
        <f t="shared" ref="K258:K321" si="1463">IF(B258="","",IF(N259=1,"1",IF(O259=1,2,IF(P259=1,1,IF(Q259=1,2)))))</f>
        <v>1</v>
      </c>
      <c r="L258" s="7" t="str">
        <f t="shared" ref="L258:L321" si="1464">IF(B258="","",IF(N259=1,"3",IF(O259=1,4,IF(P259=1,3,IF(Q259=1,4)))))</f>
        <v>3</v>
      </c>
      <c r="M258" s="7" t="str">
        <f t="shared" ref="M258:M321" si="1465">IF(B258="","",IF(N259=1,"5",IF(O259=1,6,IF(P259=1,5,IF(Q259=1,6)))))</f>
        <v>5</v>
      </c>
      <c r="N258" s="4">
        <f t="shared" si="1217"/>
        <v>1</v>
      </c>
      <c r="O258" s="4">
        <f t="shared" si="1459"/>
        <v>0</v>
      </c>
      <c r="P258" s="4">
        <f t="shared" ref="P258:P321" si="1466">IF(OR(C258=1,C258=3,C258=5),1,0)</f>
        <v>0</v>
      </c>
      <c r="Q258" s="4">
        <f t="shared" ref="Q258:Q321" si="1467">IF(OR(C258=2,C258=4,C258=6),1,0)</f>
        <v>1</v>
      </c>
      <c r="Y258" s="29" t="str">
        <f t="shared" si="1116"/>
        <v/>
      </c>
      <c r="Z258" s="29" t="str">
        <f t="shared" si="1166"/>
        <v/>
      </c>
      <c r="AA258" s="29" t="str">
        <f t="shared" si="1167"/>
        <v/>
      </c>
      <c r="AB258" s="29" t="str">
        <f t="shared" si="1168"/>
        <v/>
      </c>
      <c r="AC258" s="29" t="str">
        <f t="shared" si="1169"/>
        <v/>
      </c>
      <c r="AD258" s="29" t="str">
        <f t="shared" si="1170"/>
        <v/>
      </c>
      <c r="AE258" s="29" t="str">
        <f t="shared" si="1171"/>
        <v/>
      </c>
      <c r="AF258" s="29" t="str">
        <f t="shared" si="1172"/>
        <v/>
      </c>
      <c r="AG258" s="29" t="str">
        <f t="shared" si="1173"/>
        <v/>
      </c>
      <c r="AH258" s="29" t="str">
        <f t="shared" si="1174"/>
        <v/>
      </c>
      <c r="AI258" s="29" t="str">
        <f t="shared" si="1175"/>
        <v/>
      </c>
      <c r="AJ258" s="29" t="str">
        <f t="shared" si="1176"/>
        <v/>
      </c>
      <c r="AK258" s="29" t="str">
        <f t="shared" si="1177"/>
        <v/>
      </c>
      <c r="AL258" s="29" t="str">
        <f t="shared" si="1178"/>
        <v/>
      </c>
      <c r="AM258" s="29" t="str">
        <f t="shared" si="1179"/>
        <v/>
      </c>
    </row>
    <row r="259" spans="2:39" ht="15.75" thickBot="1">
      <c r="B259" s="22">
        <v>31</v>
      </c>
      <c r="C259" s="22">
        <f>IF(B259="","",VLOOKUP(B259,Tabelle2!$A$2:$B$38,2,0))</f>
        <v>6</v>
      </c>
      <c r="D259" s="23" t="str">
        <f t="shared" ref="D259" si="1468">IF(B259="","",IF(OR(B257=0,B258=0),"NB",IF(COUNTIF(K258:M258,C259)=1,"W","L")))</f>
        <v>L</v>
      </c>
      <c r="E259" s="22">
        <f t="shared" ref="E259" si="1469">IF(D259="NB",0,IF(D259="L",-3,IF(D259="W",3,"")))</f>
        <v>-3</v>
      </c>
      <c r="F259" s="22">
        <v>1</v>
      </c>
      <c r="G259" s="22">
        <f t="shared" ref="G259" si="1470">IF(B259="","",E259*F259)</f>
        <v>-3</v>
      </c>
      <c r="H259" s="22">
        <f>IF(B259="","",SUM($G$4:G259))</f>
        <v>-57</v>
      </c>
      <c r="I259" s="20"/>
      <c r="J259" s="20"/>
      <c r="K259" s="21"/>
      <c r="L259" s="21"/>
      <c r="M259" s="21"/>
      <c r="N259" s="5">
        <f t="shared" si="1322"/>
        <v>1</v>
      </c>
      <c r="O259" s="5">
        <f t="shared" ref="O259" si="1471">IF(O257+O258=2,1,0)</f>
        <v>0</v>
      </c>
      <c r="P259" s="5">
        <f t="shared" ref="P259" si="1472">IF(P257+P258=2,1,0)</f>
        <v>0</v>
      </c>
      <c r="Q259" s="5">
        <f t="shared" ref="Q259" si="1473">IF(Q257+Q258=2,1,0)</f>
        <v>0</v>
      </c>
      <c r="S259" s="31">
        <f t="shared" ref="S259" si="1474">IF(B259="","",IF(D259="NB",S256,IF(D259="L",S256+1,IF(D259="W",0))))</f>
        <v>3</v>
      </c>
      <c r="Y259" s="29" t="str">
        <f t="shared" si="1116"/>
        <v/>
      </c>
      <c r="Z259" s="29" t="str">
        <f t="shared" si="1166"/>
        <v/>
      </c>
      <c r="AA259" s="29" t="str">
        <f t="shared" si="1167"/>
        <v/>
      </c>
      <c r="AB259" s="29" t="str">
        <f t="shared" si="1168"/>
        <v/>
      </c>
      <c r="AC259" s="29" t="str">
        <f t="shared" si="1169"/>
        <v/>
      </c>
      <c r="AD259" s="29" t="str">
        <f t="shared" si="1170"/>
        <v/>
      </c>
      <c r="AE259" s="29" t="str">
        <f t="shared" si="1171"/>
        <v/>
      </c>
      <c r="AF259" s="29" t="str">
        <f t="shared" si="1172"/>
        <v/>
      </c>
      <c r="AG259" s="29" t="str">
        <f t="shared" si="1173"/>
        <v/>
      </c>
      <c r="AH259" s="29" t="str">
        <f t="shared" si="1174"/>
        <v/>
      </c>
      <c r="AI259" s="29" t="str">
        <f t="shared" si="1175"/>
        <v/>
      </c>
      <c r="AJ259" s="29" t="str">
        <f t="shared" si="1176"/>
        <v/>
      </c>
      <c r="AK259" s="29" t="str">
        <f t="shared" si="1177"/>
        <v/>
      </c>
      <c r="AL259" s="29" t="str">
        <f t="shared" si="1178"/>
        <v/>
      </c>
      <c r="AM259" s="29" t="str">
        <f t="shared" si="1179"/>
        <v/>
      </c>
    </row>
    <row r="260" spans="2:39">
      <c r="B260" s="14">
        <v>14</v>
      </c>
      <c r="C260" s="14">
        <f>IF(B260="","",VLOOKUP(B260,Tabelle2!$A$2:$B$38,2,0))</f>
        <v>3</v>
      </c>
      <c r="D260" s="6"/>
      <c r="E260" s="10"/>
      <c r="F260" s="6"/>
      <c r="G260" s="6"/>
      <c r="H260" s="6"/>
      <c r="I260" s="9"/>
      <c r="J260" s="9"/>
      <c r="K260" s="6"/>
      <c r="L260" s="6"/>
      <c r="M260" s="6"/>
      <c r="N260" s="3">
        <f t="shared" si="1234"/>
        <v>0</v>
      </c>
      <c r="O260" s="3">
        <f t="shared" ref="O260:O323" si="1475">IF(OR(C260=1,C260=3,C260=5),1,0)</f>
        <v>1</v>
      </c>
      <c r="P260" s="3">
        <f t="shared" ref="P260:P323" si="1476">IF(OR(C260=2,C260=4,C260=6),1,0)</f>
        <v>0</v>
      </c>
      <c r="Q260" s="3">
        <f t="shared" ref="Q260:Q323" si="1477">IF(OR(C260=1,C260=3,C260=5),1,0)</f>
        <v>1</v>
      </c>
      <c r="Y260" s="29" t="str">
        <f t="shared" si="1116"/>
        <v/>
      </c>
      <c r="Z260" s="29" t="str">
        <f t="shared" si="1166"/>
        <v/>
      </c>
      <c r="AA260" s="29" t="str">
        <f t="shared" si="1167"/>
        <v/>
      </c>
      <c r="AB260" s="29" t="str">
        <f t="shared" si="1168"/>
        <v/>
      </c>
      <c r="AC260" s="29" t="str">
        <f t="shared" si="1169"/>
        <v/>
      </c>
      <c r="AD260" s="29" t="str">
        <f t="shared" si="1170"/>
        <v/>
      </c>
      <c r="AE260" s="29" t="str">
        <f t="shared" si="1171"/>
        <v/>
      </c>
      <c r="AF260" s="29" t="str">
        <f t="shared" si="1172"/>
        <v/>
      </c>
      <c r="AG260" s="29" t="str">
        <f t="shared" si="1173"/>
        <v/>
      </c>
      <c r="AH260" s="29" t="str">
        <f t="shared" si="1174"/>
        <v/>
      </c>
      <c r="AI260" s="29" t="str">
        <f t="shared" si="1175"/>
        <v/>
      </c>
      <c r="AJ260" s="29" t="str">
        <f t="shared" si="1176"/>
        <v/>
      </c>
      <c r="AK260" s="29" t="str">
        <f t="shared" si="1177"/>
        <v/>
      </c>
      <c r="AL260" s="29" t="str">
        <f t="shared" si="1178"/>
        <v/>
      </c>
      <c r="AM260" s="29" t="str">
        <f t="shared" si="1179"/>
        <v/>
      </c>
    </row>
    <row r="261" spans="2:39">
      <c r="B261" s="13">
        <v>14</v>
      </c>
      <c r="C261" s="13">
        <f>IF(B261="","",VLOOKUP(B261,Tabelle2!$A$2:$B$38,2,0))</f>
        <v>3</v>
      </c>
      <c r="D261" s="25" t="str">
        <f t="shared" ref="D261:D324" si="1478">IF(B261="","",IF(OR(B260=0,B261=0),"No Bet",IF(N262=1,"Bet 1,3,5",IF(O262=1,"Bet 2,4,6",IF(P262=1,"Bet 1,3,5",IF(Q262=1,"Bet 2,4,6"))))))</f>
        <v>Bet 2,4,6</v>
      </c>
      <c r="E261" s="8"/>
      <c r="F261" s="8"/>
      <c r="G261" s="8"/>
      <c r="H261" s="8"/>
      <c r="I261" s="12"/>
      <c r="J261" s="12"/>
      <c r="K261" s="7">
        <f t="shared" ref="K261:K324" si="1479">IF(B261="","",IF(N262=1,"1",IF(O262=1,2,IF(P262=1,1,IF(Q262=1,2)))))</f>
        <v>2</v>
      </c>
      <c r="L261" s="7">
        <f t="shared" ref="L261:L324" si="1480">IF(B261="","",IF(N262=1,"3",IF(O262=1,4,IF(P262=1,3,IF(Q262=1,4)))))</f>
        <v>4</v>
      </c>
      <c r="M261" s="7">
        <f t="shared" ref="M261:M324" si="1481">IF(B261="","",IF(N262=1,"5",IF(O262=1,6,IF(P262=1,5,IF(Q262=1,6)))))</f>
        <v>6</v>
      </c>
      <c r="N261" s="4">
        <f t="shared" si="1234"/>
        <v>0</v>
      </c>
      <c r="O261" s="4">
        <f t="shared" si="1475"/>
        <v>1</v>
      </c>
      <c r="P261" s="4">
        <f t="shared" ref="P261:P324" si="1482">IF(OR(C261=1,C261=3,C261=5),1,0)</f>
        <v>1</v>
      </c>
      <c r="Q261" s="4">
        <f t="shared" ref="Q261:Q324" si="1483">IF(OR(C261=2,C261=4,C261=6),1,0)</f>
        <v>0</v>
      </c>
      <c r="Y261" s="29" t="str">
        <f t="shared" ref="Y261:Y324" si="1484">IF(AND(S261=0,S258=1),1,"")</f>
        <v/>
      </c>
      <c r="Z261" s="29" t="str">
        <f t="shared" si="1166"/>
        <v/>
      </c>
      <c r="AA261" s="29" t="str">
        <f t="shared" si="1167"/>
        <v/>
      </c>
      <c r="AB261" s="29" t="str">
        <f t="shared" si="1168"/>
        <v/>
      </c>
      <c r="AC261" s="29" t="str">
        <f t="shared" si="1169"/>
        <v/>
      </c>
      <c r="AD261" s="29" t="str">
        <f t="shared" si="1170"/>
        <v/>
      </c>
      <c r="AE261" s="29" t="str">
        <f t="shared" si="1171"/>
        <v/>
      </c>
      <c r="AF261" s="29" t="str">
        <f t="shared" si="1172"/>
        <v/>
      </c>
      <c r="AG261" s="29" t="str">
        <f t="shared" si="1173"/>
        <v/>
      </c>
      <c r="AH261" s="29" t="str">
        <f t="shared" si="1174"/>
        <v/>
      </c>
      <c r="AI261" s="29" t="str">
        <f t="shared" si="1175"/>
        <v/>
      </c>
      <c r="AJ261" s="29" t="str">
        <f t="shared" si="1176"/>
        <v/>
      </c>
      <c r="AK261" s="29" t="str">
        <f t="shared" si="1177"/>
        <v/>
      </c>
      <c r="AL261" s="29" t="str">
        <f t="shared" si="1178"/>
        <v/>
      </c>
      <c r="AM261" s="29" t="str">
        <f t="shared" si="1179"/>
        <v/>
      </c>
    </row>
    <row r="262" spans="2:39" ht="15.75" thickBot="1">
      <c r="B262" s="18">
        <v>24</v>
      </c>
      <c r="C262" s="18">
        <f>IF(B262="","",VLOOKUP(B262,Tabelle2!$A$2:$B$38,2,0))</f>
        <v>4</v>
      </c>
      <c r="D262" s="19" t="str">
        <f t="shared" ref="D262" si="1485">IF(B262="","",IF(OR(B260=0,B261=0),"NB",IF(COUNTIF(K261:M261,C262)=1,"W","L")))</f>
        <v>W</v>
      </c>
      <c r="E262" s="18">
        <f t="shared" ref="E262" si="1486">IF(D262="NB","0",IF(D262="L",-3,IF(D262="W",3,"")))</f>
        <v>3</v>
      </c>
      <c r="F262" s="18">
        <v>1</v>
      </c>
      <c r="G262" s="18">
        <f t="shared" ref="G262" si="1487">IF(B262="","",E262*F262)</f>
        <v>3</v>
      </c>
      <c r="H262" s="18">
        <f>IF(B262="","",SUM($G$4:G262))</f>
        <v>-54</v>
      </c>
      <c r="I262" s="20"/>
      <c r="J262" s="20"/>
      <c r="K262" s="21"/>
      <c r="L262" s="21"/>
      <c r="M262" s="24"/>
      <c r="N262" s="5">
        <f t="shared" si="1339"/>
        <v>0</v>
      </c>
      <c r="O262" s="5">
        <f t="shared" ref="O262" si="1488">IF(O260+O261=2,1,0)</f>
        <v>1</v>
      </c>
      <c r="P262" s="5">
        <f t="shared" ref="P262" si="1489">IF(P260+P261=2,1,0)</f>
        <v>0</v>
      </c>
      <c r="Q262" s="5">
        <f t="shared" ref="Q262" si="1490">IF(Q260+Q261=2,1,0)</f>
        <v>0</v>
      </c>
      <c r="S262" s="31">
        <f t="shared" ref="S262" si="1491">IF(B262="","",IF(D262="NB",S259,IF(D262="L",S259+1,IF(D262="W",0))))</f>
        <v>0</v>
      </c>
      <c r="Y262" s="29" t="str">
        <f t="shared" si="1484"/>
        <v/>
      </c>
      <c r="Z262" s="29" t="str">
        <f t="shared" si="1166"/>
        <v/>
      </c>
      <c r="AA262" s="29">
        <f t="shared" si="1167"/>
        <v>1</v>
      </c>
      <c r="AB262" s="29" t="str">
        <f t="shared" si="1168"/>
        <v/>
      </c>
      <c r="AC262" s="29" t="str">
        <f t="shared" si="1169"/>
        <v/>
      </c>
      <c r="AD262" s="29" t="str">
        <f t="shared" si="1170"/>
        <v/>
      </c>
      <c r="AE262" s="29" t="str">
        <f t="shared" si="1171"/>
        <v/>
      </c>
      <c r="AF262" s="29" t="str">
        <f t="shared" si="1172"/>
        <v/>
      </c>
      <c r="AG262" s="29" t="str">
        <f t="shared" si="1173"/>
        <v/>
      </c>
      <c r="AH262" s="29" t="str">
        <f t="shared" si="1174"/>
        <v/>
      </c>
      <c r="AI262" s="29" t="str">
        <f t="shared" si="1175"/>
        <v/>
      </c>
      <c r="AJ262" s="29" t="str">
        <f t="shared" si="1176"/>
        <v/>
      </c>
      <c r="AK262" s="29" t="str">
        <f t="shared" si="1177"/>
        <v/>
      </c>
      <c r="AL262" s="29" t="str">
        <f t="shared" si="1178"/>
        <v/>
      </c>
      <c r="AM262" s="29" t="str">
        <f t="shared" si="1179"/>
        <v/>
      </c>
    </row>
    <row r="263" spans="2:39">
      <c r="B263" s="16">
        <v>24</v>
      </c>
      <c r="C263" s="16">
        <f>IF(B263="","",VLOOKUP(B263,Tabelle2!$A$2:$B$38,2,0))</f>
        <v>4</v>
      </c>
      <c r="D263" s="6"/>
      <c r="E263" s="6"/>
      <c r="F263" s="6"/>
      <c r="G263" s="6"/>
      <c r="H263" s="6"/>
      <c r="I263" s="9"/>
      <c r="J263" s="9"/>
      <c r="K263" s="6"/>
      <c r="L263" s="6"/>
      <c r="M263" s="6"/>
      <c r="N263" s="3">
        <f t="shared" ref="N263:N326" si="1492">IF(OR(C263=2,C263=4,C263=6),1,0)</f>
        <v>1</v>
      </c>
      <c r="O263" s="3">
        <f t="shared" ref="O263:O326" si="1493">IF(OR(C263=1,C263=3,C263=5),1,0)</f>
        <v>0</v>
      </c>
      <c r="P263" s="3">
        <f t="shared" ref="P263:P326" si="1494">IF(OR(C263=2,C263=4,C263=6),1,0)</f>
        <v>1</v>
      </c>
      <c r="Q263" s="3">
        <f t="shared" ref="Q263:Q326" si="1495">IF(OR(C263=1,C263=3,C263=5),1,0)</f>
        <v>0</v>
      </c>
      <c r="Y263" s="29" t="str">
        <f t="shared" si="1484"/>
        <v/>
      </c>
      <c r="Z263" s="29" t="str">
        <f t="shared" si="1166"/>
        <v/>
      </c>
      <c r="AA263" s="29" t="str">
        <f t="shared" si="1167"/>
        <v/>
      </c>
      <c r="AB263" s="29" t="str">
        <f t="shared" si="1168"/>
        <v/>
      </c>
      <c r="AC263" s="29" t="str">
        <f t="shared" si="1169"/>
        <v/>
      </c>
      <c r="AD263" s="29" t="str">
        <f t="shared" si="1170"/>
        <v/>
      </c>
      <c r="AE263" s="29" t="str">
        <f t="shared" si="1171"/>
        <v/>
      </c>
      <c r="AF263" s="29" t="str">
        <f t="shared" si="1172"/>
        <v/>
      </c>
      <c r="AG263" s="29" t="str">
        <f t="shared" si="1173"/>
        <v/>
      </c>
      <c r="AH263" s="29" t="str">
        <f t="shared" si="1174"/>
        <v/>
      </c>
      <c r="AI263" s="29" t="str">
        <f t="shared" si="1175"/>
        <v/>
      </c>
      <c r="AJ263" s="29" t="str">
        <f t="shared" si="1176"/>
        <v/>
      </c>
      <c r="AK263" s="29" t="str">
        <f t="shared" si="1177"/>
        <v/>
      </c>
      <c r="AL263" s="29" t="str">
        <f t="shared" si="1178"/>
        <v/>
      </c>
      <c r="AM263" s="29" t="str">
        <f t="shared" si="1179"/>
        <v/>
      </c>
    </row>
    <row r="264" spans="2:39">
      <c r="B264" s="15">
        <v>18</v>
      </c>
      <c r="C264" s="15">
        <f>IF(B264="","",VLOOKUP(B264,Tabelle2!$A$2:$B$38,2,0))</f>
        <v>3</v>
      </c>
      <c r="D264" s="26" t="str">
        <f t="shared" ref="D264:D327" si="1496">IF(B264="","",IF(OR(B263=0,B264=0),"No Bet",IF(N265=1,"Bet 1,3,5",IF(O265=1,"Bet 2,4,6",IF(P265=1,"Bet 1,3,5",IF(Q265=1,"Bet 2,4,6"))))))</f>
        <v>Bet 1,3,5</v>
      </c>
      <c r="E264" s="8"/>
      <c r="F264" s="8"/>
      <c r="G264" s="8"/>
      <c r="H264" s="8"/>
      <c r="I264" s="17"/>
      <c r="J264" s="17"/>
      <c r="K264" s="7">
        <f t="shared" ref="K264:K327" si="1497">IF(B264="","",IF(N265=1,"1",IF(O265=1,2,IF(P265=1,1,IF(Q265=1,2)))))</f>
        <v>1</v>
      </c>
      <c r="L264" s="7">
        <f t="shared" ref="L264:L327" si="1498">IF(B264="","",IF(N265=1,"3",IF(O265=1,4,IF(P265=1,3,IF(Q265=1,4)))))</f>
        <v>3</v>
      </c>
      <c r="M264" s="7">
        <f t="shared" ref="M264:M327" si="1499">IF(B264="","",IF(N265=1,"5",IF(O265=1,6,IF(P265=1,5,IF(Q265=1,6)))))</f>
        <v>5</v>
      </c>
      <c r="N264" s="4">
        <f t="shared" si="1492"/>
        <v>0</v>
      </c>
      <c r="O264" s="4">
        <f t="shared" si="1493"/>
        <v>1</v>
      </c>
      <c r="P264" s="4">
        <f t="shared" ref="P264:P327" si="1500">IF(OR(C264=1,C264=3,C264=5),1,0)</f>
        <v>1</v>
      </c>
      <c r="Q264" s="4">
        <f t="shared" ref="Q264:Q327" si="1501">IF(OR(C264=2,C264=4,C264=6),1,0)</f>
        <v>0</v>
      </c>
      <c r="Y264" s="29" t="str">
        <f t="shared" si="1484"/>
        <v/>
      </c>
      <c r="Z264" s="29" t="str">
        <f t="shared" si="1166"/>
        <v/>
      </c>
      <c r="AA264" s="29" t="str">
        <f t="shared" si="1167"/>
        <v/>
      </c>
      <c r="AB264" s="29" t="str">
        <f t="shared" si="1168"/>
        <v/>
      </c>
      <c r="AC264" s="29" t="str">
        <f t="shared" si="1169"/>
        <v/>
      </c>
      <c r="AD264" s="29" t="str">
        <f t="shared" si="1170"/>
        <v/>
      </c>
      <c r="AE264" s="29" t="str">
        <f t="shared" si="1171"/>
        <v/>
      </c>
      <c r="AF264" s="29" t="str">
        <f t="shared" si="1172"/>
        <v/>
      </c>
      <c r="AG264" s="29" t="str">
        <f t="shared" si="1173"/>
        <v/>
      </c>
      <c r="AH264" s="29" t="str">
        <f t="shared" si="1174"/>
        <v/>
      </c>
      <c r="AI264" s="29" t="str">
        <f t="shared" si="1175"/>
        <v/>
      </c>
      <c r="AJ264" s="29" t="str">
        <f t="shared" si="1176"/>
        <v/>
      </c>
      <c r="AK264" s="29" t="str">
        <f t="shared" si="1177"/>
        <v/>
      </c>
      <c r="AL264" s="29" t="str">
        <f t="shared" si="1178"/>
        <v/>
      </c>
      <c r="AM264" s="29" t="str">
        <f t="shared" si="1179"/>
        <v/>
      </c>
    </row>
    <row r="265" spans="2:39" ht="15.75" thickBot="1">
      <c r="B265" s="22">
        <v>18</v>
      </c>
      <c r="C265" s="22">
        <f>IF(B265="","",VLOOKUP(B265,Tabelle2!$A$2:$B$38,2,0))</f>
        <v>3</v>
      </c>
      <c r="D265" s="23" t="str">
        <f t="shared" ref="D265" si="1502">IF(B265="","",IF(OR(B263=0,B264=0),"NB",IF(COUNTIF(K264:M264,C265)=1,"W","L")))</f>
        <v>W</v>
      </c>
      <c r="E265" s="22">
        <f t="shared" ref="E265" si="1503">IF(D265="NB",0,IF(D265="L",-3,IF(D265="W",3,"")))</f>
        <v>3</v>
      </c>
      <c r="F265" s="22">
        <v>1</v>
      </c>
      <c r="G265" s="22">
        <f t="shared" ref="G265" si="1504">IF(B265="","",E265*F265)</f>
        <v>3</v>
      </c>
      <c r="H265" s="22">
        <f>IF(B265="","",SUM($G$4:G265))</f>
        <v>-51</v>
      </c>
      <c r="I265" s="20"/>
      <c r="J265" s="20"/>
      <c r="K265" s="21"/>
      <c r="L265" s="21"/>
      <c r="M265" s="21"/>
      <c r="N265" s="5">
        <f t="shared" ref="N265:O265" si="1505">IF(N263+N264=2,1,0)</f>
        <v>0</v>
      </c>
      <c r="O265" s="5">
        <f t="shared" si="1505"/>
        <v>0</v>
      </c>
      <c r="P265" s="5">
        <f t="shared" ref="P265" si="1506">IF(P263+P264=2,1,0)</f>
        <v>1</v>
      </c>
      <c r="Q265" s="5">
        <f t="shared" ref="Q265" si="1507">IF(Q263+Q264=2,1,0)</f>
        <v>0</v>
      </c>
      <c r="S265" s="31">
        <f t="shared" ref="S265" si="1508">IF(B265="","",IF(D265="NB",S262,IF(D265="L",S262+1,IF(D265="W",0))))</f>
        <v>0</v>
      </c>
      <c r="Y265" s="29" t="str">
        <f t="shared" si="1484"/>
        <v/>
      </c>
      <c r="Z265" s="29" t="str">
        <f t="shared" si="1166"/>
        <v/>
      </c>
      <c r="AA265" s="29" t="str">
        <f t="shared" si="1167"/>
        <v/>
      </c>
      <c r="AB265" s="29" t="str">
        <f t="shared" si="1168"/>
        <v/>
      </c>
      <c r="AC265" s="29" t="str">
        <f t="shared" si="1169"/>
        <v/>
      </c>
      <c r="AD265" s="29" t="str">
        <f t="shared" si="1170"/>
        <v/>
      </c>
      <c r="AE265" s="29" t="str">
        <f t="shared" si="1171"/>
        <v/>
      </c>
      <c r="AF265" s="29" t="str">
        <f t="shared" si="1172"/>
        <v/>
      </c>
      <c r="AG265" s="29" t="str">
        <f t="shared" si="1173"/>
        <v/>
      </c>
      <c r="AH265" s="29" t="str">
        <f t="shared" si="1174"/>
        <v/>
      </c>
      <c r="AI265" s="29" t="str">
        <f t="shared" si="1175"/>
        <v/>
      </c>
      <c r="AJ265" s="29" t="str">
        <f t="shared" si="1176"/>
        <v/>
      </c>
      <c r="AK265" s="29" t="str">
        <f t="shared" si="1177"/>
        <v/>
      </c>
      <c r="AL265" s="29" t="str">
        <f t="shared" si="1178"/>
        <v/>
      </c>
      <c r="AM265" s="29" t="str">
        <f t="shared" si="1179"/>
        <v/>
      </c>
    </row>
    <row r="266" spans="2:39">
      <c r="B266" s="14">
        <v>2</v>
      </c>
      <c r="C266" s="14">
        <f>IF(B266="","",VLOOKUP(B266,Tabelle2!$A$2:$B$38,2,0))</f>
        <v>1</v>
      </c>
      <c r="D266" s="6"/>
      <c r="E266" s="10"/>
      <c r="F266" s="6"/>
      <c r="G266" s="6"/>
      <c r="H266" s="6"/>
      <c r="I266" s="9"/>
      <c r="J266" s="9"/>
      <c r="K266" s="6"/>
      <c r="L266" s="6"/>
      <c r="M266" s="6"/>
      <c r="N266" s="3">
        <f t="shared" si="1217"/>
        <v>0</v>
      </c>
      <c r="O266" s="3">
        <f t="shared" ref="O266:O329" si="1509">IF(OR(C266=1,C266=3,C266=5),1,0)</f>
        <v>1</v>
      </c>
      <c r="P266" s="3">
        <f t="shared" ref="P266:P329" si="1510">IF(OR(C266=2,C266=4,C266=6),1,0)</f>
        <v>0</v>
      </c>
      <c r="Q266" s="3">
        <f t="shared" ref="Q266:Q329" si="1511">IF(OR(C266=1,C266=3,C266=5),1,0)</f>
        <v>1</v>
      </c>
      <c r="Y266" s="29" t="str">
        <f t="shared" si="1484"/>
        <v/>
      </c>
      <c r="Z266" s="29" t="str">
        <f t="shared" si="1166"/>
        <v/>
      </c>
      <c r="AA266" s="29" t="str">
        <f t="shared" si="1167"/>
        <v/>
      </c>
      <c r="AB266" s="29" t="str">
        <f t="shared" si="1168"/>
        <v/>
      </c>
      <c r="AC266" s="29" t="str">
        <f t="shared" si="1169"/>
        <v/>
      </c>
      <c r="AD266" s="29" t="str">
        <f t="shared" si="1170"/>
        <v/>
      </c>
      <c r="AE266" s="29" t="str">
        <f t="shared" si="1171"/>
        <v/>
      </c>
      <c r="AF266" s="29" t="str">
        <f t="shared" si="1172"/>
        <v/>
      </c>
      <c r="AG266" s="29" t="str">
        <f t="shared" si="1173"/>
        <v/>
      </c>
      <c r="AH266" s="29" t="str">
        <f t="shared" si="1174"/>
        <v/>
      </c>
      <c r="AI266" s="29" t="str">
        <f t="shared" si="1175"/>
        <v/>
      </c>
      <c r="AJ266" s="29" t="str">
        <f t="shared" si="1176"/>
        <v/>
      </c>
      <c r="AK266" s="29" t="str">
        <f t="shared" si="1177"/>
        <v/>
      </c>
      <c r="AL266" s="29" t="str">
        <f t="shared" si="1178"/>
        <v/>
      </c>
      <c r="AM266" s="29" t="str">
        <f t="shared" si="1179"/>
        <v/>
      </c>
    </row>
    <row r="267" spans="2:39">
      <c r="B267" s="13">
        <v>2</v>
      </c>
      <c r="C267" s="13">
        <f>IF(B267="","",VLOOKUP(B267,Tabelle2!$A$2:$B$38,2,0))</f>
        <v>1</v>
      </c>
      <c r="D267" s="25" t="str">
        <f t="shared" ref="D267:D330" si="1512">IF(B267="","",IF(OR(B266=0,B267=0),"No Bet",IF(N268=1,"Bet 1,3,5",IF(O268=1,"Bet 2,4,6",IF(P268=1,"Bet 1,3,5",IF(Q268=1,"Bet 2,4,6"))))))</f>
        <v>Bet 2,4,6</v>
      </c>
      <c r="E267" s="8"/>
      <c r="F267" s="8"/>
      <c r="G267" s="8"/>
      <c r="H267" s="8"/>
      <c r="I267" s="12"/>
      <c r="J267" s="12"/>
      <c r="K267" s="7">
        <f t="shared" ref="K267:K330" si="1513">IF(B267="","",IF(N268=1,"1",IF(O268=1,2,IF(P268=1,1,IF(Q268=1,2)))))</f>
        <v>2</v>
      </c>
      <c r="L267" s="7">
        <f t="shared" ref="L267:L330" si="1514">IF(B267="","",IF(N268=1,"3",IF(O268=1,4,IF(P268=1,3,IF(Q268=1,4)))))</f>
        <v>4</v>
      </c>
      <c r="M267" s="7">
        <f t="shared" ref="M267:M330" si="1515">IF(B267="","",IF(N268=1,"5",IF(O268=1,6,IF(P268=1,5,IF(Q268=1,6)))))</f>
        <v>6</v>
      </c>
      <c r="N267" s="4">
        <f t="shared" si="1217"/>
        <v>0</v>
      </c>
      <c r="O267" s="4">
        <f t="shared" si="1509"/>
        <v>1</v>
      </c>
      <c r="P267" s="4">
        <f t="shared" ref="P267:P330" si="1516">IF(OR(C267=1,C267=3,C267=5),1,0)</f>
        <v>1</v>
      </c>
      <c r="Q267" s="4">
        <f t="shared" ref="Q267:Q330" si="1517">IF(OR(C267=2,C267=4,C267=6),1,0)</f>
        <v>0</v>
      </c>
      <c r="Y267" s="29" t="str">
        <f t="shared" si="1484"/>
        <v/>
      </c>
      <c r="Z267" s="29" t="str">
        <f t="shared" si="1166"/>
        <v/>
      </c>
      <c r="AA267" s="29" t="str">
        <f t="shared" si="1167"/>
        <v/>
      </c>
      <c r="AB267" s="29" t="str">
        <f t="shared" si="1168"/>
        <v/>
      </c>
      <c r="AC267" s="29" t="str">
        <f t="shared" si="1169"/>
        <v/>
      </c>
      <c r="AD267" s="29" t="str">
        <f t="shared" si="1170"/>
        <v/>
      </c>
      <c r="AE267" s="29" t="str">
        <f t="shared" si="1171"/>
        <v/>
      </c>
      <c r="AF267" s="29" t="str">
        <f t="shared" si="1172"/>
        <v/>
      </c>
      <c r="AG267" s="29" t="str">
        <f t="shared" si="1173"/>
        <v/>
      </c>
      <c r="AH267" s="29" t="str">
        <f t="shared" si="1174"/>
        <v/>
      </c>
      <c r="AI267" s="29" t="str">
        <f t="shared" si="1175"/>
        <v/>
      </c>
      <c r="AJ267" s="29" t="str">
        <f t="shared" si="1176"/>
        <v/>
      </c>
      <c r="AK267" s="29" t="str">
        <f t="shared" si="1177"/>
        <v/>
      </c>
      <c r="AL267" s="29" t="str">
        <f t="shared" si="1178"/>
        <v/>
      </c>
      <c r="AM267" s="29" t="str">
        <f t="shared" si="1179"/>
        <v/>
      </c>
    </row>
    <row r="268" spans="2:39" ht="15.75" thickBot="1">
      <c r="B268" s="18">
        <v>8</v>
      </c>
      <c r="C268" s="18">
        <f>IF(B268="","",VLOOKUP(B268,Tabelle2!$A$2:$B$38,2,0))</f>
        <v>2</v>
      </c>
      <c r="D268" s="19" t="str">
        <f t="shared" ref="D268" si="1518">IF(B268="","",IF(OR(B266=0,B267=0),"NB",IF(COUNTIF(K267:M267,C268)=1,"W","L")))</f>
        <v>W</v>
      </c>
      <c r="E268" s="18">
        <f t="shared" ref="E268" si="1519">IF(D268="NB","0",IF(D268="L",-3,IF(D268="W",3,"")))</f>
        <v>3</v>
      </c>
      <c r="F268" s="18">
        <v>1</v>
      </c>
      <c r="G268" s="18">
        <f t="shared" ref="G268" si="1520">IF(B268="","",E268*F268)</f>
        <v>3</v>
      </c>
      <c r="H268" s="18">
        <f>IF(B268="","",SUM($G$4:G268))</f>
        <v>-48</v>
      </c>
      <c r="I268" s="20"/>
      <c r="J268" s="20"/>
      <c r="K268" s="21"/>
      <c r="L268" s="21"/>
      <c r="M268" s="24"/>
      <c r="N268" s="5">
        <f t="shared" si="1322"/>
        <v>0</v>
      </c>
      <c r="O268" s="5">
        <f t="shared" ref="O268" si="1521">IF(O266+O267=2,1,0)</f>
        <v>1</v>
      </c>
      <c r="P268" s="5">
        <f t="shared" ref="P268" si="1522">IF(P266+P267=2,1,0)</f>
        <v>0</v>
      </c>
      <c r="Q268" s="5">
        <f t="shared" ref="Q268" si="1523">IF(Q266+Q267=2,1,0)</f>
        <v>0</v>
      </c>
      <c r="S268" s="31">
        <f t="shared" ref="S268" si="1524">IF(B268="","",IF(D268="NB",S265,IF(D268="L",S265+1,IF(D268="W",0))))</f>
        <v>0</v>
      </c>
      <c r="Y268" s="29" t="str">
        <f t="shared" si="1484"/>
        <v/>
      </c>
      <c r="Z268" s="29" t="str">
        <f t="shared" si="1166"/>
        <v/>
      </c>
      <c r="AA268" s="29" t="str">
        <f t="shared" si="1167"/>
        <v/>
      </c>
      <c r="AB268" s="29" t="str">
        <f t="shared" si="1168"/>
        <v/>
      </c>
      <c r="AC268" s="29" t="str">
        <f t="shared" si="1169"/>
        <v/>
      </c>
      <c r="AD268" s="29" t="str">
        <f t="shared" si="1170"/>
        <v/>
      </c>
      <c r="AE268" s="29" t="str">
        <f t="shared" si="1171"/>
        <v/>
      </c>
      <c r="AF268" s="29" t="str">
        <f t="shared" si="1172"/>
        <v/>
      </c>
      <c r="AG268" s="29" t="str">
        <f t="shared" si="1173"/>
        <v/>
      </c>
      <c r="AH268" s="29" t="str">
        <f t="shared" si="1174"/>
        <v/>
      </c>
      <c r="AI268" s="29" t="str">
        <f t="shared" si="1175"/>
        <v/>
      </c>
      <c r="AJ268" s="29" t="str">
        <f t="shared" si="1176"/>
        <v/>
      </c>
      <c r="AK268" s="29" t="str">
        <f t="shared" si="1177"/>
        <v/>
      </c>
      <c r="AL268" s="29" t="str">
        <f t="shared" si="1178"/>
        <v/>
      </c>
      <c r="AM268" s="29" t="str">
        <f t="shared" si="1179"/>
        <v/>
      </c>
    </row>
    <row r="269" spans="2:39">
      <c r="B269" s="16">
        <v>8</v>
      </c>
      <c r="C269" s="16">
        <f>IF(B269="","",VLOOKUP(B269,Tabelle2!$A$2:$B$38,2,0))</f>
        <v>2</v>
      </c>
      <c r="D269" s="6"/>
      <c r="E269" s="6"/>
      <c r="F269" s="6"/>
      <c r="G269" s="6"/>
      <c r="H269" s="6"/>
      <c r="I269" s="9"/>
      <c r="J269" s="9"/>
      <c r="K269" s="6"/>
      <c r="L269" s="6"/>
      <c r="M269" s="6"/>
      <c r="N269" s="3">
        <f t="shared" si="1234"/>
        <v>1</v>
      </c>
      <c r="O269" s="3">
        <f t="shared" ref="O269:O332" si="1525">IF(OR(C269=1,C269=3,C269=5),1,0)</f>
        <v>0</v>
      </c>
      <c r="P269" s="3">
        <f t="shared" ref="P269:P332" si="1526">IF(OR(C269=2,C269=4,C269=6),1,0)</f>
        <v>1</v>
      </c>
      <c r="Q269" s="3">
        <f t="shared" ref="Q269:Q332" si="1527">IF(OR(C269=1,C269=3,C269=5),1,0)</f>
        <v>0</v>
      </c>
      <c r="Y269" s="29" t="str">
        <f t="shared" si="1484"/>
        <v/>
      </c>
      <c r="Z269" s="29" t="str">
        <f t="shared" si="1166"/>
        <v/>
      </c>
      <c r="AA269" s="29" t="str">
        <f t="shared" si="1167"/>
        <v/>
      </c>
      <c r="AB269" s="29" t="str">
        <f t="shared" si="1168"/>
        <v/>
      </c>
      <c r="AC269" s="29" t="str">
        <f t="shared" si="1169"/>
        <v/>
      </c>
      <c r="AD269" s="29" t="str">
        <f t="shared" si="1170"/>
        <v/>
      </c>
      <c r="AE269" s="29" t="str">
        <f t="shared" si="1171"/>
        <v/>
      </c>
      <c r="AF269" s="29" t="str">
        <f t="shared" si="1172"/>
        <v/>
      </c>
      <c r="AG269" s="29" t="str">
        <f t="shared" si="1173"/>
        <v/>
      </c>
      <c r="AH269" s="29" t="str">
        <f t="shared" si="1174"/>
        <v/>
      </c>
      <c r="AI269" s="29" t="str">
        <f t="shared" si="1175"/>
        <v/>
      </c>
      <c r="AJ269" s="29" t="str">
        <f t="shared" si="1176"/>
        <v/>
      </c>
      <c r="AK269" s="29" t="str">
        <f t="shared" si="1177"/>
        <v/>
      </c>
      <c r="AL269" s="29" t="str">
        <f t="shared" si="1178"/>
        <v/>
      </c>
      <c r="AM269" s="29" t="str">
        <f t="shared" si="1179"/>
        <v/>
      </c>
    </row>
    <row r="270" spans="2:39">
      <c r="B270" s="15">
        <v>32</v>
      </c>
      <c r="C270" s="15">
        <f>IF(B270="","",VLOOKUP(B270,Tabelle2!$A$2:$B$38,2,0))</f>
        <v>6</v>
      </c>
      <c r="D270" s="26" t="str">
        <f t="shared" ref="D270:D333" si="1528">IF(B270="","",IF(OR(B269=0,B270=0),"No Bet",IF(N271=1,"Bet 1,3,5",IF(O271=1,"Bet 2,4,6",IF(P271=1,"Bet 1,3,5",IF(Q271=1,"Bet 2,4,6"))))))</f>
        <v>Bet 1,3,5</v>
      </c>
      <c r="E270" s="8"/>
      <c r="F270" s="8"/>
      <c r="G270" s="8"/>
      <c r="H270" s="8"/>
      <c r="I270" s="17"/>
      <c r="J270" s="17"/>
      <c r="K270" s="7" t="str">
        <f t="shared" ref="K270:K333" si="1529">IF(B270="","",IF(N271=1,"1",IF(O271=1,2,IF(P271=1,1,IF(Q271=1,2)))))</f>
        <v>1</v>
      </c>
      <c r="L270" s="7" t="str">
        <f t="shared" ref="L270:L333" si="1530">IF(B270="","",IF(N271=1,"3",IF(O271=1,4,IF(P271=1,3,IF(Q271=1,4)))))</f>
        <v>3</v>
      </c>
      <c r="M270" s="7" t="str">
        <f t="shared" ref="M270:M333" si="1531">IF(B270="","",IF(N271=1,"5",IF(O271=1,6,IF(P271=1,5,IF(Q271=1,6)))))</f>
        <v>5</v>
      </c>
      <c r="N270" s="4">
        <f t="shared" si="1234"/>
        <v>1</v>
      </c>
      <c r="O270" s="4">
        <f t="shared" si="1525"/>
        <v>0</v>
      </c>
      <c r="P270" s="4">
        <f t="shared" ref="P270:P333" si="1532">IF(OR(C270=1,C270=3,C270=5),1,0)</f>
        <v>0</v>
      </c>
      <c r="Q270" s="4">
        <f t="shared" ref="Q270:Q333" si="1533">IF(OR(C270=2,C270=4,C270=6),1,0)</f>
        <v>1</v>
      </c>
      <c r="Y270" s="29" t="str">
        <f t="shared" si="1484"/>
        <v/>
      </c>
      <c r="Z270" s="29" t="str">
        <f t="shared" ref="Z270:Z333" si="1534">IF(AND(S270=0,S267=2),1,"")</f>
        <v/>
      </c>
      <c r="AA270" s="29" t="str">
        <f t="shared" ref="AA270:AA333" si="1535">IF(AND(S270=0,S267=3),1,"")</f>
        <v/>
      </c>
      <c r="AB270" s="29" t="str">
        <f t="shared" ref="AB270:AB333" si="1536">IF(AND(S270=0,S267=4),1,"")</f>
        <v/>
      </c>
      <c r="AC270" s="29" t="str">
        <f t="shared" ref="AC270:AC333" si="1537">IF(AND(S270=0,S267=5),1,"")</f>
        <v/>
      </c>
      <c r="AD270" s="29" t="str">
        <f t="shared" ref="AD270:AD333" si="1538">IF(AND(S270=0,S267=6),1,"")</f>
        <v/>
      </c>
      <c r="AE270" s="29" t="str">
        <f t="shared" ref="AE270:AE333" si="1539">IF(AND(S270=0,S267=7),1,"")</f>
        <v/>
      </c>
      <c r="AF270" s="29" t="str">
        <f t="shared" ref="AF270:AF333" si="1540">IF(AND(S270=0,S267=8),1,"")</f>
        <v/>
      </c>
      <c r="AG270" s="29" t="str">
        <f t="shared" ref="AG270:AG333" si="1541">IF(AND(S270=0,S267=9),1,"")</f>
        <v/>
      </c>
      <c r="AH270" s="29" t="str">
        <f t="shared" ref="AH270:AH333" si="1542">IF(AND(S270=0,S267=10),1,"")</f>
        <v/>
      </c>
      <c r="AI270" s="29" t="str">
        <f t="shared" ref="AI270:AI333" si="1543">IF(AND(S270=0,S267=11),1,"")</f>
        <v/>
      </c>
      <c r="AJ270" s="29" t="str">
        <f t="shared" ref="AJ270:AJ333" si="1544">IF(AND(S270=0,S267=12),1,"")</f>
        <v/>
      </c>
      <c r="AK270" s="29" t="str">
        <f t="shared" ref="AK270:AK333" si="1545">IF(AND(S270=0,S267=13),1,"")</f>
        <v/>
      </c>
      <c r="AL270" s="29" t="str">
        <f t="shared" ref="AL270:AL333" si="1546">IF(AND(S270=0,S267=14),1,"")</f>
        <v/>
      </c>
      <c r="AM270" s="29" t="str">
        <f t="shared" ref="AM270:AM333" si="1547">IF(AND(S270=0,S267&gt;14),1,"")</f>
        <v/>
      </c>
    </row>
    <row r="271" spans="2:39" ht="15.75" thickBot="1">
      <c r="B271" s="22">
        <v>25</v>
      </c>
      <c r="C271" s="22">
        <f>IF(B271="","",VLOOKUP(B271,Tabelle2!$A$2:$B$38,2,0))</f>
        <v>5</v>
      </c>
      <c r="D271" s="23" t="str">
        <f t="shared" ref="D271" si="1548">IF(B271="","",IF(OR(B269=0,B270=0),"NB",IF(COUNTIF(K270:M270,C271)=1,"W","L")))</f>
        <v>W</v>
      </c>
      <c r="E271" s="22">
        <f t="shared" ref="E271" si="1549">IF(D271="NB",0,IF(D271="L",-3,IF(D271="W",3,"")))</f>
        <v>3</v>
      </c>
      <c r="F271" s="22">
        <v>1</v>
      </c>
      <c r="G271" s="22">
        <f t="shared" ref="G271" si="1550">IF(B271="","",E271*F271)</f>
        <v>3</v>
      </c>
      <c r="H271" s="22">
        <f>IF(B271="","",SUM($G$4:G271))</f>
        <v>-45</v>
      </c>
      <c r="I271" s="20"/>
      <c r="J271" s="20"/>
      <c r="K271" s="21"/>
      <c r="L271" s="21"/>
      <c r="M271" s="21"/>
      <c r="N271" s="5">
        <f t="shared" si="1339"/>
        <v>1</v>
      </c>
      <c r="O271" s="5">
        <f t="shared" ref="O271" si="1551">IF(O269+O270=2,1,0)</f>
        <v>0</v>
      </c>
      <c r="P271" s="5">
        <f t="shared" ref="P271" si="1552">IF(P269+P270=2,1,0)</f>
        <v>0</v>
      </c>
      <c r="Q271" s="5">
        <f t="shared" ref="Q271" si="1553">IF(Q269+Q270=2,1,0)</f>
        <v>0</v>
      </c>
      <c r="S271" s="31">
        <f t="shared" ref="S271" si="1554">IF(B271="","",IF(D271="NB",S268,IF(D271="L",S268+1,IF(D271="W",0))))</f>
        <v>0</v>
      </c>
      <c r="Y271" s="29" t="str">
        <f t="shared" si="1484"/>
        <v/>
      </c>
      <c r="Z271" s="29" t="str">
        <f t="shared" si="1534"/>
        <v/>
      </c>
      <c r="AA271" s="29" t="str">
        <f t="shared" si="1535"/>
        <v/>
      </c>
      <c r="AB271" s="29" t="str">
        <f t="shared" si="1536"/>
        <v/>
      </c>
      <c r="AC271" s="29" t="str">
        <f t="shared" si="1537"/>
        <v/>
      </c>
      <c r="AD271" s="29" t="str">
        <f t="shared" si="1538"/>
        <v/>
      </c>
      <c r="AE271" s="29" t="str">
        <f t="shared" si="1539"/>
        <v/>
      </c>
      <c r="AF271" s="29" t="str">
        <f t="shared" si="1540"/>
        <v/>
      </c>
      <c r="AG271" s="29" t="str">
        <f t="shared" si="1541"/>
        <v/>
      </c>
      <c r="AH271" s="29" t="str">
        <f t="shared" si="1542"/>
        <v/>
      </c>
      <c r="AI271" s="29" t="str">
        <f t="shared" si="1543"/>
        <v/>
      </c>
      <c r="AJ271" s="29" t="str">
        <f t="shared" si="1544"/>
        <v/>
      </c>
      <c r="AK271" s="29" t="str">
        <f t="shared" si="1545"/>
        <v/>
      </c>
      <c r="AL271" s="29" t="str">
        <f t="shared" si="1546"/>
        <v/>
      </c>
      <c r="AM271" s="29" t="str">
        <f t="shared" si="1547"/>
        <v/>
      </c>
    </row>
    <row r="272" spans="2:39">
      <c r="B272" s="14">
        <v>25</v>
      </c>
      <c r="C272" s="14">
        <f>IF(B272="","",VLOOKUP(B272,Tabelle2!$A$2:$B$38,2,0))</f>
        <v>5</v>
      </c>
      <c r="D272" s="6"/>
      <c r="E272" s="10"/>
      <c r="F272" s="6"/>
      <c r="G272" s="6"/>
      <c r="H272" s="6"/>
      <c r="I272" s="9"/>
      <c r="J272" s="9"/>
      <c r="K272" s="6"/>
      <c r="L272" s="6"/>
      <c r="M272" s="6"/>
      <c r="N272" s="3">
        <f t="shared" ref="N272:N335" si="1555">IF(OR(C272=2,C272=4,C272=6),1,0)</f>
        <v>0</v>
      </c>
      <c r="O272" s="3">
        <f t="shared" ref="O272:O335" si="1556">IF(OR(C272=1,C272=3,C272=5),1,0)</f>
        <v>1</v>
      </c>
      <c r="P272" s="3">
        <f t="shared" ref="P272:P335" si="1557">IF(OR(C272=2,C272=4,C272=6),1,0)</f>
        <v>0</v>
      </c>
      <c r="Q272" s="3">
        <f t="shared" ref="Q272:Q335" si="1558">IF(OR(C272=1,C272=3,C272=5),1,0)</f>
        <v>1</v>
      </c>
      <c r="Y272" s="29" t="str">
        <f t="shared" si="1484"/>
        <v/>
      </c>
      <c r="Z272" s="29" t="str">
        <f t="shared" si="1534"/>
        <v/>
      </c>
      <c r="AA272" s="29" t="str">
        <f t="shared" si="1535"/>
        <v/>
      </c>
      <c r="AB272" s="29" t="str">
        <f t="shared" si="1536"/>
        <v/>
      </c>
      <c r="AC272" s="29" t="str">
        <f t="shared" si="1537"/>
        <v/>
      </c>
      <c r="AD272" s="29" t="str">
        <f t="shared" si="1538"/>
        <v/>
      </c>
      <c r="AE272" s="29" t="str">
        <f t="shared" si="1539"/>
        <v/>
      </c>
      <c r="AF272" s="29" t="str">
        <f t="shared" si="1540"/>
        <v/>
      </c>
      <c r="AG272" s="29" t="str">
        <f t="shared" si="1541"/>
        <v/>
      </c>
      <c r="AH272" s="29" t="str">
        <f t="shared" si="1542"/>
        <v/>
      </c>
      <c r="AI272" s="29" t="str">
        <f t="shared" si="1543"/>
        <v/>
      </c>
      <c r="AJ272" s="29" t="str">
        <f t="shared" si="1544"/>
        <v/>
      </c>
      <c r="AK272" s="29" t="str">
        <f t="shared" si="1545"/>
        <v/>
      </c>
      <c r="AL272" s="29" t="str">
        <f t="shared" si="1546"/>
        <v/>
      </c>
      <c r="AM272" s="29" t="str">
        <f t="shared" si="1547"/>
        <v/>
      </c>
    </row>
    <row r="273" spans="2:39">
      <c r="B273" s="13">
        <v>16</v>
      </c>
      <c r="C273" s="13">
        <f>IF(B273="","",VLOOKUP(B273,Tabelle2!$A$2:$B$38,2,0))</f>
        <v>3</v>
      </c>
      <c r="D273" s="25" t="str">
        <f t="shared" ref="D273:D336" si="1559">IF(B273="","",IF(OR(B272=0,B273=0),"No Bet",IF(N274=1,"Bet 1,3,5",IF(O274=1,"Bet 2,4,6",IF(P274=1,"Bet 1,3,5",IF(Q274=1,"Bet 2,4,6"))))))</f>
        <v>Bet 2,4,6</v>
      </c>
      <c r="E273" s="8"/>
      <c r="F273" s="8"/>
      <c r="G273" s="8"/>
      <c r="H273" s="8"/>
      <c r="I273" s="12"/>
      <c r="J273" s="12"/>
      <c r="K273" s="7">
        <f t="shared" ref="K273:K336" si="1560">IF(B273="","",IF(N274=1,"1",IF(O274=1,2,IF(P274=1,1,IF(Q274=1,2)))))</f>
        <v>2</v>
      </c>
      <c r="L273" s="7">
        <f t="shared" ref="L273:L336" si="1561">IF(B273="","",IF(N274=1,"3",IF(O274=1,4,IF(P274=1,3,IF(Q274=1,4)))))</f>
        <v>4</v>
      </c>
      <c r="M273" s="7">
        <f t="shared" ref="M273:M336" si="1562">IF(B273="","",IF(N274=1,"5",IF(O274=1,6,IF(P274=1,5,IF(Q274=1,6)))))</f>
        <v>6</v>
      </c>
      <c r="N273" s="4">
        <f t="shared" si="1555"/>
        <v>0</v>
      </c>
      <c r="O273" s="4">
        <f t="shared" si="1556"/>
        <v>1</v>
      </c>
      <c r="P273" s="4">
        <f t="shared" ref="P273:P336" si="1563">IF(OR(C273=1,C273=3,C273=5),1,0)</f>
        <v>1</v>
      </c>
      <c r="Q273" s="4">
        <f t="shared" ref="Q273:Q336" si="1564">IF(OR(C273=2,C273=4,C273=6),1,0)</f>
        <v>0</v>
      </c>
      <c r="Y273" s="29" t="str">
        <f t="shared" si="1484"/>
        <v/>
      </c>
      <c r="Z273" s="29" t="str">
        <f t="shared" si="1534"/>
        <v/>
      </c>
      <c r="AA273" s="29" t="str">
        <f t="shared" si="1535"/>
        <v/>
      </c>
      <c r="AB273" s="29" t="str">
        <f t="shared" si="1536"/>
        <v/>
      </c>
      <c r="AC273" s="29" t="str">
        <f t="shared" si="1537"/>
        <v/>
      </c>
      <c r="AD273" s="29" t="str">
        <f t="shared" si="1538"/>
        <v/>
      </c>
      <c r="AE273" s="29" t="str">
        <f t="shared" si="1539"/>
        <v/>
      </c>
      <c r="AF273" s="29" t="str">
        <f t="shared" si="1540"/>
        <v/>
      </c>
      <c r="AG273" s="29" t="str">
        <f t="shared" si="1541"/>
        <v/>
      </c>
      <c r="AH273" s="29" t="str">
        <f t="shared" si="1542"/>
        <v/>
      </c>
      <c r="AI273" s="29" t="str">
        <f t="shared" si="1543"/>
        <v/>
      </c>
      <c r="AJ273" s="29" t="str">
        <f t="shared" si="1544"/>
        <v/>
      </c>
      <c r="AK273" s="29" t="str">
        <f t="shared" si="1545"/>
        <v/>
      </c>
      <c r="AL273" s="29" t="str">
        <f t="shared" si="1546"/>
        <v/>
      </c>
      <c r="AM273" s="29" t="str">
        <f t="shared" si="1547"/>
        <v/>
      </c>
    </row>
    <row r="274" spans="2:39" ht="15.75" thickBot="1">
      <c r="B274" s="18">
        <v>16</v>
      </c>
      <c r="C274" s="18">
        <f>IF(B274="","",VLOOKUP(B274,Tabelle2!$A$2:$B$38,2,0))</f>
        <v>3</v>
      </c>
      <c r="D274" s="19" t="str">
        <f t="shared" ref="D274" si="1565">IF(B274="","",IF(OR(B272=0,B273=0),"NB",IF(COUNTIF(K273:M273,C274)=1,"W","L")))</f>
        <v>L</v>
      </c>
      <c r="E274" s="18">
        <f t="shared" ref="E274" si="1566">IF(D274="NB","0",IF(D274="L",-3,IF(D274="W",3,"")))</f>
        <v>-3</v>
      </c>
      <c r="F274" s="18">
        <v>1</v>
      </c>
      <c r="G274" s="18">
        <f t="shared" ref="G274" si="1567">IF(B274="","",E274*F274)</f>
        <v>-3</v>
      </c>
      <c r="H274" s="18">
        <f>IF(B274="","",SUM($G$4:G274))</f>
        <v>-48</v>
      </c>
      <c r="I274" s="20"/>
      <c r="J274" s="20"/>
      <c r="K274" s="21"/>
      <c r="L274" s="21"/>
      <c r="M274" s="24"/>
      <c r="N274" s="5">
        <f t="shared" ref="N274:O274" si="1568">IF(N272+N273=2,1,0)</f>
        <v>0</v>
      </c>
      <c r="O274" s="5">
        <f t="shared" si="1568"/>
        <v>1</v>
      </c>
      <c r="P274" s="5">
        <f t="shared" ref="P274" si="1569">IF(P272+P273=2,1,0)</f>
        <v>0</v>
      </c>
      <c r="Q274" s="5">
        <f t="shared" ref="Q274" si="1570">IF(Q272+Q273=2,1,0)</f>
        <v>0</v>
      </c>
      <c r="S274" s="31">
        <f t="shared" ref="S274" si="1571">IF(B274="","",IF(D274="NB",S271,IF(D274="L",S271+1,IF(D274="W",0))))</f>
        <v>1</v>
      </c>
      <c r="Y274" s="29" t="str">
        <f t="shared" si="1484"/>
        <v/>
      </c>
      <c r="Z274" s="29" t="str">
        <f t="shared" si="1534"/>
        <v/>
      </c>
      <c r="AA274" s="29" t="str">
        <f t="shared" si="1535"/>
        <v/>
      </c>
      <c r="AB274" s="29" t="str">
        <f t="shared" si="1536"/>
        <v/>
      </c>
      <c r="AC274" s="29" t="str">
        <f t="shared" si="1537"/>
        <v/>
      </c>
      <c r="AD274" s="29" t="str">
        <f t="shared" si="1538"/>
        <v/>
      </c>
      <c r="AE274" s="29" t="str">
        <f t="shared" si="1539"/>
        <v/>
      </c>
      <c r="AF274" s="29" t="str">
        <f t="shared" si="1540"/>
        <v/>
      </c>
      <c r="AG274" s="29" t="str">
        <f t="shared" si="1541"/>
        <v/>
      </c>
      <c r="AH274" s="29" t="str">
        <f t="shared" si="1542"/>
        <v/>
      </c>
      <c r="AI274" s="29" t="str">
        <f t="shared" si="1543"/>
        <v/>
      </c>
      <c r="AJ274" s="29" t="str">
        <f t="shared" si="1544"/>
        <v/>
      </c>
      <c r="AK274" s="29" t="str">
        <f t="shared" si="1545"/>
        <v/>
      </c>
      <c r="AL274" s="29" t="str">
        <f t="shared" si="1546"/>
        <v/>
      </c>
      <c r="AM274" s="29" t="str">
        <f t="shared" si="1547"/>
        <v/>
      </c>
    </row>
    <row r="275" spans="2:39">
      <c r="B275" s="16">
        <v>6</v>
      </c>
      <c r="C275" s="16">
        <f>IF(B275="","",VLOOKUP(B275,Tabelle2!$A$2:$B$38,2,0))</f>
        <v>1</v>
      </c>
      <c r="D275" s="6"/>
      <c r="E275" s="6"/>
      <c r="F275" s="6"/>
      <c r="G275" s="6"/>
      <c r="H275" s="6"/>
      <c r="I275" s="9"/>
      <c r="J275" s="9"/>
      <c r="K275" s="6"/>
      <c r="L275" s="6"/>
      <c r="M275" s="6"/>
      <c r="N275" s="3">
        <f t="shared" si="1217"/>
        <v>0</v>
      </c>
      <c r="O275" s="3">
        <f t="shared" ref="O275:O338" si="1572">IF(OR(C275=1,C275=3,C275=5),1,0)</f>
        <v>1</v>
      </c>
      <c r="P275" s="3">
        <f t="shared" ref="P275:P338" si="1573">IF(OR(C275=2,C275=4,C275=6),1,0)</f>
        <v>0</v>
      </c>
      <c r="Q275" s="3">
        <f t="shared" ref="Q275:Q338" si="1574">IF(OR(C275=1,C275=3,C275=5),1,0)</f>
        <v>1</v>
      </c>
      <c r="Y275" s="29" t="str">
        <f t="shared" si="1484"/>
        <v/>
      </c>
      <c r="Z275" s="29" t="str">
        <f t="shared" si="1534"/>
        <v/>
      </c>
      <c r="AA275" s="29" t="str">
        <f t="shared" si="1535"/>
        <v/>
      </c>
      <c r="AB275" s="29" t="str">
        <f t="shared" si="1536"/>
        <v/>
      </c>
      <c r="AC275" s="29" t="str">
        <f t="shared" si="1537"/>
        <v/>
      </c>
      <c r="AD275" s="29" t="str">
        <f t="shared" si="1538"/>
        <v/>
      </c>
      <c r="AE275" s="29" t="str">
        <f t="shared" si="1539"/>
        <v/>
      </c>
      <c r="AF275" s="29" t="str">
        <f t="shared" si="1540"/>
        <v/>
      </c>
      <c r="AG275" s="29" t="str">
        <f t="shared" si="1541"/>
        <v/>
      </c>
      <c r="AH275" s="29" t="str">
        <f t="shared" si="1542"/>
        <v/>
      </c>
      <c r="AI275" s="29" t="str">
        <f t="shared" si="1543"/>
        <v/>
      </c>
      <c r="AJ275" s="29" t="str">
        <f t="shared" si="1544"/>
        <v/>
      </c>
      <c r="AK275" s="29" t="str">
        <f t="shared" si="1545"/>
        <v/>
      </c>
      <c r="AL275" s="29" t="str">
        <f t="shared" si="1546"/>
        <v/>
      </c>
      <c r="AM275" s="29" t="str">
        <f t="shared" si="1547"/>
        <v/>
      </c>
    </row>
    <row r="276" spans="2:39">
      <c r="B276" s="15">
        <v>6</v>
      </c>
      <c r="C276" s="15">
        <f>IF(B276="","",VLOOKUP(B276,Tabelle2!$A$2:$B$38,2,0))</f>
        <v>1</v>
      </c>
      <c r="D276" s="26" t="str">
        <f t="shared" ref="D276:D339" si="1575">IF(B276="","",IF(OR(B275=0,B276=0),"No Bet",IF(N277=1,"Bet 1,3,5",IF(O277=1,"Bet 2,4,6",IF(P277=1,"Bet 1,3,5",IF(Q277=1,"Bet 2,4,6"))))))</f>
        <v>Bet 2,4,6</v>
      </c>
      <c r="E276" s="8"/>
      <c r="F276" s="8"/>
      <c r="G276" s="8"/>
      <c r="H276" s="8"/>
      <c r="I276" s="17"/>
      <c r="J276" s="17"/>
      <c r="K276" s="7">
        <f t="shared" ref="K276:K339" si="1576">IF(B276="","",IF(N277=1,"1",IF(O277=1,2,IF(P277=1,1,IF(Q277=1,2)))))</f>
        <v>2</v>
      </c>
      <c r="L276" s="7">
        <f t="shared" ref="L276:L339" si="1577">IF(B276="","",IF(N277=1,"3",IF(O277=1,4,IF(P277=1,3,IF(Q277=1,4)))))</f>
        <v>4</v>
      </c>
      <c r="M276" s="7">
        <f t="shared" ref="M276:M339" si="1578">IF(B276="","",IF(N277=1,"5",IF(O277=1,6,IF(P277=1,5,IF(Q277=1,6)))))</f>
        <v>6</v>
      </c>
      <c r="N276" s="4">
        <f t="shared" si="1217"/>
        <v>0</v>
      </c>
      <c r="O276" s="4">
        <f t="shared" si="1572"/>
        <v>1</v>
      </c>
      <c r="P276" s="4">
        <f t="shared" ref="P276:P339" si="1579">IF(OR(C276=1,C276=3,C276=5),1,0)</f>
        <v>1</v>
      </c>
      <c r="Q276" s="4">
        <f t="shared" ref="Q276:Q339" si="1580">IF(OR(C276=2,C276=4,C276=6),1,0)</f>
        <v>0</v>
      </c>
      <c r="Y276" s="29" t="str">
        <f t="shared" si="1484"/>
        <v/>
      </c>
      <c r="Z276" s="29" t="str">
        <f t="shared" si="1534"/>
        <v/>
      </c>
      <c r="AA276" s="29" t="str">
        <f t="shared" si="1535"/>
        <v/>
      </c>
      <c r="AB276" s="29" t="str">
        <f t="shared" si="1536"/>
        <v/>
      </c>
      <c r="AC276" s="29" t="str">
        <f t="shared" si="1537"/>
        <v/>
      </c>
      <c r="AD276" s="29" t="str">
        <f t="shared" si="1538"/>
        <v/>
      </c>
      <c r="AE276" s="29" t="str">
        <f t="shared" si="1539"/>
        <v/>
      </c>
      <c r="AF276" s="29" t="str">
        <f t="shared" si="1540"/>
        <v/>
      </c>
      <c r="AG276" s="29" t="str">
        <f t="shared" si="1541"/>
        <v/>
      </c>
      <c r="AH276" s="29" t="str">
        <f t="shared" si="1542"/>
        <v/>
      </c>
      <c r="AI276" s="29" t="str">
        <f t="shared" si="1543"/>
        <v/>
      </c>
      <c r="AJ276" s="29" t="str">
        <f t="shared" si="1544"/>
        <v/>
      </c>
      <c r="AK276" s="29" t="str">
        <f t="shared" si="1545"/>
        <v/>
      </c>
      <c r="AL276" s="29" t="str">
        <f t="shared" si="1546"/>
        <v/>
      </c>
      <c r="AM276" s="29" t="str">
        <f t="shared" si="1547"/>
        <v/>
      </c>
    </row>
    <row r="277" spans="2:39" ht="15.75" thickBot="1">
      <c r="B277" s="22">
        <v>2</v>
      </c>
      <c r="C277" s="22">
        <f>IF(B277="","",VLOOKUP(B277,Tabelle2!$A$2:$B$38,2,0))</f>
        <v>1</v>
      </c>
      <c r="D277" s="23" t="str">
        <f t="shared" ref="D277" si="1581">IF(B277="","",IF(OR(B275=0,B276=0),"NB",IF(COUNTIF(K276:M276,C277)=1,"W","L")))</f>
        <v>L</v>
      </c>
      <c r="E277" s="22">
        <f t="shared" ref="E277" si="1582">IF(D277="NB",0,IF(D277="L",-3,IF(D277="W",3,"")))</f>
        <v>-3</v>
      </c>
      <c r="F277" s="22">
        <v>1</v>
      </c>
      <c r="G277" s="22">
        <f t="shared" ref="G277" si="1583">IF(B277="","",E277*F277)</f>
        <v>-3</v>
      </c>
      <c r="H277" s="22">
        <f>IF(B277="","",SUM($G$4:G277))</f>
        <v>-51</v>
      </c>
      <c r="I277" s="20"/>
      <c r="J277" s="20"/>
      <c r="K277" s="21"/>
      <c r="L277" s="21"/>
      <c r="M277" s="21"/>
      <c r="N277" s="5">
        <f t="shared" si="1322"/>
        <v>0</v>
      </c>
      <c r="O277" s="5">
        <f t="shared" ref="O277" si="1584">IF(O275+O276=2,1,0)</f>
        <v>1</v>
      </c>
      <c r="P277" s="5">
        <f t="shared" ref="P277" si="1585">IF(P275+P276=2,1,0)</f>
        <v>0</v>
      </c>
      <c r="Q277" s="5">
        <f t="shared" ref="Q277" si="1586">IF(Q275+Q276=2,1,0)</f>
        <v>0</v>
      </c>
      <c r="S277" s="31">
        <f t="shared" ref="S277" si="1587">IF(B277="","",IF(D277="NB",S274,IF(D277="L",S274+1,IF(D277="W",0))))</f>
        <v>2</v>
      </c>
      <c r="Y277" s="29" t="str">
        <f t="shared" si="1484"/>
        <v/>
      </c>
      <c r="Z277" s="29" t="str">
        <f t="shared" si="1534"/>
        <v/>
      </c>
      <c r="AA277" s="29" t="str">
        <f t="shared" si="1535"/>
        <v/>
      </c>
      <c r="AB277" s="29" t="str">
        <f t="shared" si="1536"/>
        <v/>
      </c>
      <c r="AC277" s="29" t="str">
        <f t="shared" si="1537"/>
        <v/>
      </c>
      <c r="AD277" s="29" t="str">
        <f t="shared" si="1538"/>
        <v/>
      </c>
      <c r="AE277" s="29" t="str">
        <f t="shared" si="1539"/>
        <v/>
      </c>
      <c r="AF277" s="29" t="str">
        <f t="shared" si="1540"/>
        <v/>
      </c>
      <c r="AG277" s="29" t="str">
        <f t="shared" si="1541"/>
        <v/>
      </c>
      <c r="AH277" s="29" t="str">
        <f t="shared" si="1542"/>
        <v/>
      </c>
      <c r="AI277" s="29" t="str">
        <f t="shared" si="1543"/>
        <v/>
      </c>
      <c r="AJ277" s="29" t="str">
        <f t="shared" si="1544"/>
        <v/>
      </c>
      <c r="AK277" s="29" t="str">
        <f t="shared" si="1545"/>
        <v/>
      </c>
      <c r="AL277" s="29" t="str">
        <f t="shared" si="1546"/>
        <v/>
      </c>
      <c r="AM277" s="29" t="str">
        <f t="shared" si="1547"/>
        <v/>
      </c>
    </row>
    <row r="278" spans="2:39">
      <c r="B278" s="14">
        <v>5</v>
      </c>
      <c r="C278" s="14">
        <f>IF(B278="","",VLOOKUP(B278,Tabelle2!$A$2:$B$38,2,0))</f>
        <v>1</v>
      </c>
      <c r="D278" s="6"/>
      <c r="E278" s="10"/>
      <c r="F278" s="6"/>
      <c r="G278" s="6"/>
      <c r="H278" s="6"/>
      <c r="I278" s="9"/>
      <c r="J278" s="9"/>
      <c r="K278" s="6"/>
      <c r="L278" s="6"/>
      <c r="M278" s="6"/>
      <c r="N278" s="3">
        <f t="shared" si="1234"/>
        <v>0</v>
      </c>
      <c r="O278" s="3">
        <f t="shared" ref="O278:O341" si="1588">IF(OR(C278=1,C278=3,C278=5),1,0)</f>
        <v>1</v>
      </c>
      <c r="P278" s="3">
        <f t="shared" ref="P278:P341" si="1589">IF(OR(C278=2,C278=4,C278=6),1,0)</f>
        <v>0</v>
      </c>
      <c r="Q278" s="3">
        <f t="shared" ref="Q278:Q341" si="1590">IF(OR(C278=1,C278=3,C278=5),1,0)</f>
        <v>1</v>
      </c>
      <c r="Y278" s="29" t="str">
        <f t="shared" si="1484"/>
        <v/>
      </c>
      <c r="Z278" s="29" t="str">
        <f t="shared" si="1534"/>
        <v/>
      </c>
      <c r="AA278" s="29" t="str">
        <f t="shared" si="1535"/>
        <v/>
      </c>
      <c r="AB278" s="29" t="str">
        <f t="shared" si="1536"/>
        <v/>
      </c>
      <c r="AC278" s="29" t="str">
        <f t="shared" si="1537"/>
        <v/>
      </c>
      <c r="AD278" s="29" t="str">
        <f t="shared" si="1538"/>
        <v/>
      </c>
      <c r="AE278" s="29" t="str">
        <f t="shared" si="1539"/>
        <v/>
      </c>
      <c r="AF278" s="29" t="str">
        <f t="shared" si="1540"/>
        <v/>
      </c>
      <c r="AG278" s="29" t="str">
        <f t="shared" si="1541"/>
        <v/>
      </c>
      <c r="AH278" s="29" t="str">
        <f t="shared" si="1542"/>
        <v/>
      </c>
      <c r="AI278" s="29" t="str">
        <f t="shared" si="1543"/>
        <v/>
      </c>
      <c r="AJ278" s="29" t="str">
        <f t="shared" si="1544"/>
        <v/>
      </c>
      <c r="AK278" s="29" t="str">
        <f t="shared" si="1545"/>
        <v/>
      </c>
      <c r="AL278" s="29" t="str">
        <f t="shared" si="1546"/>
        <v/>
      </c>
      <c r="AM278" s="29" t="str">
        <f t="shared" si="1547"/>
        <v/>
      </c>
    </row>
    <row r="279" spans="2:39">
      <c r="B279" s="13">
        <v>5</v>
      </c>
      <c r="C279" s="13">
        <f>IF(B279="","",VLOOKUP(B279,Tabelle2!$A$2:$B$38,2,0))</f>
        <v>1</v>
      </c>
      <c r="D279" s="25" t="str">
        <f t="shared" ref="D279:D342" si="1591">IF(B279="","",IF(OR(B278=0,B279=0),"No Bet",IF(N280=1,"Bet 1,3,5",IF(O280=1,"Bet 2,4,6",IF(P280=1,"Bet 1,3,5",IF(Q280=1,"Bet 2,4,6"))))))</f>
        <v>Bet 2,4,6</v>
      </c>
      <c r="E279" s="8"/>
      <c r="F279" s="8"/>
      <c r="G279" s="8"/>
      <c r="H279" s="8"/>
      <c r="I279" s="12"/>
      <c r="J279" s="12"/>
      <c r="K279" s="7">
        <f t="shared" ref="K279:K342" si="1592">IF(B279="","",IF(N280=1,"1",IF(O280=1,2,IF(P280=1,1,IF(Q280=1,2)))))</f>
        <v>2</v>
      </c>
      <c r="L279" s="7">
        <f t="shared" ref="L279:L342" si="1593">IF(B279="","",IF(N280=1,"3",IF(O280=1,4,IF(P280=1,3,IF(Q280=1,4)))))</f>
        <v>4</v>
      </c>
      <c r="M279" s="7">
        <f t="shared" ref="M279:M342" si="1594">IF(B279="","",IF(N280=1,"5",IF(O280=1,6,IF(P280=1,5,IF(Q280=1,6)))))</f>
        <v>6</v>
      </c>
      <c r="N279" s="4">
        <f t="shared" si="1234"/>
        <v>0</v>
      </c>
      <c r="O279" s="4">
        <f t="shared" si="1588"/>
        <v>1</v>
      </c>
      <c r="P279" s="4">
        <f t="shared" ref="P279:P342" si="1595">IF(OR(C279=1,C279=3,C279=5),1,0)</f>
        <v>1</v>
      </c>
      <c r="Q279" s="4">
        <f t="shared" ref="Q279:Q342" si="1596">IF(OR(C279=2,C279=4,C279=6),1,0)</f>
        <v>0</v>
      </c>
      <c r="Y279" s="29" t="str">
        <f t="shared" si="1484"/>
        <v/>
      </c>
      <c r="Z279" s="29" t="str">
        <f t="shared" si="1534"/>
        <v/>
      </c>
      <c r="AA279" s="29" t="str">
        <f t="shared" si="1535"/>
        <v/>
      </c>
      <c r="AB279" s="29" t="str">
        <f t="shared" si="1536"/>
        <v/>
      </c>
      <c r="AC279" s="29" t="str">
        <f t="shared" si="1537"/>
        <v/>
      </c>
      <c r="AD279" s="29" t="str">
        <f t="shared" si="1538"/>
        <v/>
      </c>
      <c r="AE279" s="29" t="str">
        <f t="shared" si="1539"/>
        <v/>
      </c>
      <c r="AF279" s="29" t="str">
        <f t="shared" si="1540"/>
        <v/>
      </c>
      <c r="AG279" s="29" t="str">
        <f t="shared" si="1541"/>
        <v/>
      </c>
      <c r="AH279" s="29" t="str">
        <f t="shared" si="1542"/>
        <v/>
      </c>
      <c r="AI279" s="29" t="str">
        <f t="shared" si="1543"/>
        <v/>
      </c>
      <c r="AJ279" s="29" t="str">
        <f t="shared" si="1544"/>
        <v/>
      </c>
      <c r="AK279" s="29" t="str">
        <f t="shared" si="1545"/>
        <v/>
      </c>
      <c r="AL279" s="29" t="str">
        <f t="shared" si="1546"/>
        <v/>
      </c>
      <c r="AM279" s="29" t="str">
        <f t="shared" si="1547"/>
        <v/>
      </c>
    </row>
    <row r="280" spans="2:39" ht="15.75" thickBot="1">
      <c r="B280" s="18">
        <v>14</v>
      </c>
      <c r="C280" s="18">
        <f>IF(B280="","",VLOOKUP(B280,Tabelle2!$A$2:$B$38,2,0))</f>
        <v>3</v>
      </c>
      <c r="D280" s="19" t="str">
        <f t="shared" ref="D280" si="1597">IF(B280="","",IF(OR(B278=0,B279=0),"NB",IF(COUNTIF(K279:M279,C280)=1,"W","L")))</f>
        <v>L</v>
      </c>
      <c r="E280" s="18">
        <f t="shared" ref="E280" si="1598">IF(D280="NB","0",IF(D280="L",-3,IF(D280="W",3,"")))</f>
        <v>-3</v>
      </c>
      <c r="F280" s="18">
        <v>1</v>
      </c>
      <c r="G280" s="18">
        <f t="shared" ref="G280" si="1599">IF(B280="","",E280*F280)</f>
        <v>-3</v>
      </c>
      <c r="H280" s="18">
        <f>IF(B280="","",SUM($G$4:G280))</f>
        <v>-54</v>
      </c>
      <c r="I280" s="20"/>
      <c r="J280" s="20"/>
      <c r="K280" s="21"/>
      <c r="L280" s="21"/>
      <c r="M280" s="24"/>
      <c r="N280" s="5">
        <f t="shared" si="1339"/>
        <v>0</v>
      </c>
      <c r="O280" s="5">
        <f t="shared" ref="O280" si="1600">IF(O278+O279=2,1,0)</f>
        <v>1</v>
      </c>
      <c r="P280" s="5">
        <f t="shared" ref="P280" si="1601">IF(P278+P279=2,1,0)</f>
        <v>0</v>
      </c>
      <c r="Q280" s="5">
        <f t="shared" ref="Q280" si="1602">IF(Q278+Q279=2,1,0)</f>
        <v>0</v>
      </c>
      <c r="S280" s="31">
        <f t="shared" ref="S280" si="1603">IF(B280="","",IF(D280="NB",S277,IF(D280="L",S277+1,IF(D280="W",0))))</f>
        <v>3</v>
      </c>
      <c r="Y280" s="29" t="str">
        <f t="shared" si="1484"/>
        <v/>
      </c>
      <c r="Z280" s="29" t="str">
        <f t="shared" si="1534"/>
        <v/>
      </c>
      <c r="AA280" s="29" t="str">
        <f t="shared" si="1535"/>
        <v/>
      </c>
      <c r="AB280" s="29" t="str">
        <f t="shared" si="1536"/>
        <v/>
      </c>
      <c r="AC280" s="29" t="str">
        <f t="shared" si="1537"/>
        <v/>
      </c>
      <c r="AD280" s="29" t="str">
        <f t="shared" si="1538"/>
        <v/>
      </c>
      <c r="AE280" s="29" t="str">
        <f t="shared" si="1539"/>
        <v/>
      </c>
      <c r="AF280" s="29" t="str">
        <f t="shared" si="1540"/>
        <v/>
      </c>
      <c r="AG280" s="29" t="str">
        <f t="shared" si="1541"/>
        <v/>
      </c>
      <c r="AH280" s="29" t="str">
        <f t="shared" si="1542"/>
        <v/>
      </c>
      <c r="AI280" s="29" t="str">
        <f t="shared" si="1543"/>
        <v/>
      </c>
      <c r="AJ280" s="29" t="str">
        <f t="shared" si="1544"/>
        <v/>
      </c>
      <c r="AK280" s="29" t="str">
        <f t="shared" si="1545"/>
        <v/>
      </c>
      <c r="AL280" s="29" t="str">
        <f t="shared" si="1546"/>
        <v/>
      </c>
      <c r="AM280" s="29" t="str">
        <f t="shared" si="1547"/>
        <v/>
      </c>
    </row>
    <row r="281" spans="2:39">
      <c r="B281" s="16">
        <v>26</v>
      </c>
      <c r="C281" s="16">
        <f>IF(B281="","",VLOOKUP(B281,Tabelle2!$A$2:$B$38,2,0))</f>
        <v>5</v>
      </c>
      <c r="D281" s="6"/>
      <c r="E281" s="6"/>
      <c r="F281" s="6"/>
      <c r="G281" s="6"/>
      <c r="H281" s="6"/>
      <c r="I281" s="9"/>
      <c r="J281" s="9"/>
      <c r="K281" s="6"/>
      <c r="L281" s="6"/>
      <c r="M281" s="6"/>
      <c r="N281" s="3">
        <f t="shared" ref="N281:N344" si="1604">IF(OR(C281=2,C281=4,C281=6),1,0)</f>
        <v>0</v>
      </c>
      <c r="O281" s="3">
        <f t="shared" ref="O281:O344" si="1605">IF(OR(C281=1,C281=3,C281=5),1,0)</f>
        <v>1</v>
      </c>
      <c r="P281" s="3">
        <f t="shared" ref="P281:P344" si="1606">IF(OR(C281=2,C281=4,C281=6),1,0)</f>
        <v>0</v>
      </c>
      <c r="Q281" s="3">
        <f t="shared" ref="Q281:Q344" si="1607">IF(OR(C281=1,C281=3,C281=5),1,0)</f>
        <v>1</v>
      </c>
      <c r="Y281" s="29" t="str">
        <f t="shared" si="1484"/>
        <v/>
      </c>
      <c r="Z281" s="29" t="str">
        <f t="shared" si="1534"/>
        <v/>
      </c>
      <c r="AA281" s="29" t="str">
        <f t="shared" si="1535"/>
        <v/>
      </c>
      <c r="AB281" s="29" t="str">
        <f t="shared" si="1536"/>
        <v/>
      </c>
      <c r="AC281" s="29" t="str">
        <f t="shared" si="1537"/>
        <v/>
      </c>
      <c r="AD281" s="29" t="str">
        <f t="shared" si="1538"/>
        <v/>
      </c>
      <c r="AE281" s="29" t="str">
        <f t="shared" si="1539"/>
        <v/>
      </c>
      <c r="AF281" s="29" t="str">
        <f t="shared" si="1540"/>
        <v/>
      </c>
      <c r="AG281" s="29" t="str">
        <f t="shared" si="1541"/>
        <v/>
      </c>
      <c r="AH281" s="29" t="str">
        <f t="shared" si="1542"/>
        <v/>
      </c>
      <c r="AI281" s="29" t="str">
        <f t="shared" si="1543"/>
        <v/>
      </c>
      <c r="AJ281" s="29" t="str">
        <f t="shared" si="1544"/>
        <v/>
      </c>
      <c r="AK281" s="29" t="str">
        <f t="shared" si="1545"/>
        <v/>
      </c>
      <c r="AL281" s="29" t="str">
        <f t="shared" si="1546"/>
        <v/>
      </c>
      <c r="AM281" s="29" t="str">
        <f t="shared" si="1547"/>
        <v/>
      </c>
    </row>
    <row r="282" spans="2:39">
      <c r="B282" s="15">
        <v>36</v>
      </c>
      <c r="C282" s="15">
        <f>IF(B282="","",VLOOKUP(B282,Tabelle2!$A$2:$B$38,2,0))</f>
        <v>6</v>
      </c>
      <c r="D282" s="26" t="str">
        <f t="shared" ref="D282:D345" si="1608">IF(B282="","",IF(OR(B281=0,B282=0),"No Bet",IF(N283=1,"Bet 1,3,5",IF(O283=1,"Bet 2,4,6",IF(P283=1,"Bet 1,3,5",IF(Q283=1,"Bet 2,4,6"))))))</f>
        <v>Bet 2,4,6</v>
      </c>
      <c r="E282" s="8"/>
      <c r="F282" s="8"/>
      <c r="G282" s="8"/>
      <c r="H282" s="8"/>
      <c r="I282" s="17"/>
      <c r="J282" s="17"/>
      <c r="K282" s="7">
        <f t="shared" ref="K282:K345" si="1609">IF(B282="","",IF(N283=1,"1",IF(O283=1,2,IF(P283=1,1,IF(Q283=1,2)))))</f>
        <v>2</v>
      </c>
      <c r="L282" s="7">
        <f t="shared" ref="L282:L345" si="1610">IF(B282="","",IF(N283=1,"3",IF(O283=1,4,IF(P283=1,3,IF(Q283=1,4)))))</f>
        <v>4</v>
      </c>
      <c r="M282" s="7">
        <f t="shared" ref="M282:M345" si="1611">IF(B282="","",IF(N283=1,"5",IF(O283=1,6,IF(P283=1,5,IF(Q283=1,6)))))</f>
        <v>6</v>
      </c>
      <c r="N282" s="4">
        <f t="shared" si="1604"/>
        <v>1</v>
      </c>
      <c r="O282" s="4">
        <f t="shared" si="1605"/>
        <v>0</v>
      </c>
      <c r="P282" s="4">
        <f t="shared" ref="P282:P345" si="1612">IF(OR(C282=1,C282=3,C282=5),1,0)</f>
        <v>0</v>
      </c>
      <c r="Q282" s="4">
        <f t="shared" ref="Q282:Q345" si="1613">IF(OR(C282=2,C282=4,C282=6),1,0)</f>
        <v>1</v>
      </c>
      <c r="Y282" s="29" t="str">
        <f t="shared" si="1484"/>
        <v/>
      </c>
      <c r="Z282" s="29" t="str">
        <f t="shared" si="1534"/>
        <v/>
      </c>
      <c r="AA282" s="29" t="str">
        <f t="shared" si="1535"/>
        <v/>
      </c>
      <c r="AB282" s="29" t="str">
        <f t="shared" si="1536"/>
        <v/>
      </c>
      <c r="AC282" s="29" t="str">
        <f t="shared" si="1537"/>
        <v/>
      </c>
      <c r="AD282" s="29" t="str">
        <f t="shared" si="1538"/>
        <v/>
      </c>
      <c r="AE282" s="29" t="str">
        <f t="shared" si="1539"/>
        <v/>
      </c>
      <c r="AF282" s="29" t="str">
        <f t="shared" si="1540"/>
        <v/>
      </c>
      <c r="AG282" s="29" t="str">
        <f t="shared" si="1541"/>
        <v/>
      </c>
      <c r="AH282" s="29" t="str">
        <f t="shared" si="1542"/>
        <v/>
      </c>
      <c r="AI282" s="29" t="str">
        <f t="shared" si="1543"/>
        <v/>
      </c>
      <c r="AJ282" s="29" t="str">
        <f t="shared" si="1544"/>
        <v/>
      </c>
      <c r="AK282" s="29" t="str">
        <f t="shared" si="1545"/>
        <v/>
      </c>
      <c r="AL282" s="29" t="str">
        <f t="shared" si="1546"/>
        <v/>
      </c>
      <c r="AM282" s="29" t="str">
        <f t="shared" si="1547"/>
        <v/>
      </c>
    </row>
    <row r="283" spans="2:39" ht="15.75" thickBot="1">
      <c r="B283" s="22">
        <v>36</v>
      </c>
      <c r="C283" s="22">
        <f>IF(B283="","",VLOOKUP(B283,Tabelle2!$A$2:$B$38,2,0))</f>
        <v>6</v>
      </c>
      <c r="D283" s="23" t="str">
        <f t="shared" ref="D283" si="1614">IF(B283="","",IF(OR(B281=0,B282=0),"NB",IF(COUNTIF(K282:M282,C283)=1,"W","L")))</f>
        <v>W</v>
      </c>
      <c r="E283" s="22">
        <f t="shared" ref="E283" si="1615">IF(D283="NB",0,IF(D283="L",-3,IF(D283="W",3,"")))</f>
        <v>3</v>
      </c>
      <c r="F283" s="22">
        <v>1</v>
      </c>
      <c r="G283" s="22">
        <f t="shared" ref="G283" si="1616">IF(B283="","",E283*F283)</f>
        <v>3</v>
      </c>
      <c r="H283" s="22">
        <f>IF(B283="","",SUM($G$4:G283))</f>
        <v>-51</v>
      </c>
      <c r="I283" s="20"/>
      <c r="J283" s="20"/>
      <c r="K283" s="21"/>
      <c r="L283" s="21"/>
      <c r="M283" s="21"/>
      <c r="N283" s="5">
        <f t="shared" ref="N283:O283" si="1617">IF(N281+N282=2,1,0)</f>
        <v>0</v>
      </c>
      <c r="O283" s="5">
        <f t="shared" si="1617"/>
        <v>0</v>
      </c>
      <c r="P283" s="5">
        <f t="shared" ref="P283" si="1618">IF(P281+P282=2,1,0)</f>
        <v>0</v>
      </c>
      <c r="Q283" s="5">
        <f t="shared" ref="Q283" si="1619">IF(Q281+Q282=2,1,0)</f>
        <v>1</v>
      </c>
      <c r="S283" s="31">
        <f t="shared" ref="S283" si="1620">IF(B283="","",IF(D283="NB",S280,IF(D283="L",S280+1,IF(D283="W",0))))</f>
        <v>0</v>
      </c>
      <c r="Y283" s="29" t="str">
        <f t="shared" si="1484"/>
        <v/>
      </c>
      <c r="Z283" s="29" t="str">
        <f t="shared" si="1534"/>
        <v/>
      </c>
      <c r="AA283" s="29">
        <f t="shared" si="1535"/>
        <v>1</v>
      </c>
      <c r="AB283" s="29" t="str">
        <f t="shared" si="1536"/>
        <v/>
      </c>
      <c r="AC283" s="29" t="str">
        <f t="shared" si="1537"/>
        <v/>
      </c>
      <c r="AD283" s="29" t="str">
        <f t="shared" si="1538"/>
        <v/>
      </c>
      <c r="AE283" s="29" t="str">
        <f t="shared" si="1539"/>
        <v/>
      </c>
      <c r="AF283" s="29" t="str">
        <f t="shared" si="1540"/>
        <v/>
      </c>
      <c r="AG283" s="29" t="str">
        <f t="shared" si="1541"/>
        <v/>
      </c>
      <c r="AH283" s="29" t="str">
        <f t="shared" si="1542"/>
        <v/>
      </c>
      <c r="AI283" s="29" t="str">
        <f t="shared" si="1543"/>
        <v/>
      </c>
      <c r="AJ283" s="29" t="str">
        <f t="shared" si="1544"/>
        <v/>
      </c>
      <c r="AK283" s="29" t="str">
        <f t="shared" si="1545"/>
        <v/>
      </c>
      <c r="AL283" s="29" t="str">
        <f t="shared" si="1546"/>
        <v/>
      </c>
      <c r="AM283" s="29" t="str">
        <f t="shared" si="1547"/>
        <v/>
      </c>
    </row>
    <row r="284" spans="2:39">
      <c r="B284" s="14">
        <v>20</v>
      </c>
      <c r="C284" s="14">
        <f>IF(B284="","",VLOOKUP(B284,Tabelle2!$A$2:$B$38,2,0))</f>
        <v>4</v>
      </c>
      <c r="D284" s="6"/>
      <c r="E284" s="10"/>
      <c r="F284" s="6"/>
      <c r="G284" s="6"/>
      <c r="H284" s="6"/>
      <c r="I284" s="9"/>
      <c r="J284" s="9"/>
      <c r="K284" s="6"/>
      <c r="L284" s="6"/>
      <c r="M284" s="6"/>
      <c r="N284" s="3">
        <f t="shared" ref="N284:N347" si="1621">IF(OR(C284=2,C284=4,C284=6),1,0)</f>
        <v>1</v>
      </c>
      <c r="O284" s="3">
        <f t="shared" ref="O284:O347" si="1622">IF(OR(C284=1,C284=3,C284=5),1,0)</f>
        <v>0</v>
      </c>
      <c r="P284" s="3">
        <f t="shared" ref="P284:P347" si="1623">IF(OR(C284=2,C284=4,C284=6),1,0)</f>
        <v>1</v>
      </c>
      <c r="Q284" s="3">
        <f t="shared" ref="Q284:Q347" si="1624">IF(OR(C284=1,C284=3,C284=5),1,0)</f>
        <v>0</v>
      </c>
      <c r="Y284" s="29" t="str">
        <f t="shared" si="1484"/>
        <v/>
      </c>
      <c r="Z284" s="29" t="str">
        <f t="shared" si="1534"/>
        <v/>
      </c>
      <c r="AA284" s="29" t="str">
        <f t="shared" si="1535"/>
        <v/>
      </c>
      <c r="AB284" s="29" t="str">
        <f t="shared" si="1536"/>
        <v/>
      </c>
      <c r="AC284" s="29" t="str">
        <f t="shared" si="1537"/>
        <v/>
      </c>
      <c r="AD284" s="29" t="str">
        <f t="shared" si="1538"/>
        <v/>
      </c>
      <c r="AE284" s="29" t="str">
        <f t="shared" si="1539"/>
        <v/>
      </c>
      <c r="AF284" s="29" t="str">
        <f t="shared" si="1540"/>
        <v/>
      </c>
      <c r="AG284" s="29" t="str">
        <f t="shared" si="1541"/>
        <v/>
      </c>
      <c r="AH284" s="29" t="str">
        <f t="shared" si="1542"/>
        <v/>
      </c>
      <c r="AI284" s="29" t="str">
        <f t="shared" si="1543"/>
        <v/>
      </c>
      <c r="AJ284" s="29" t="str">
        <f t="shared" si="1544"/>
        <v/>
      </c>
      <c r="AK284" s="29" t="str">
        <f t="shared" si="1545"/>
        <v/>
      </c>
      <c r="AL284" s="29" t="str">
        <f t="shared" si="1546"/>
        <v/>
      </c>
      <c r="AM284" s="29" t="str">
        <f t="shared" si="1547"/>
        <v/>
      </c>
    </row>
    <row r="285" spans="2:39">
      <c r="B285" s="13">
        <v>10</v>
      </c>
      <c r="C285" s="13">
        <f>IF(B285="","",VLOOKUP(B285,Tabelle2!$A$2:$B$38,2,0))</f>
        <v>2</v>
      </c>
      <c r="D285" s="25" t="str">
        <f t="shared" ref="D285:D348" si="1625">IF(B285="","",IF(OR(B284=0,B285=0),"No Bet",IF(N286=1,"Bet 1,3,5",IF(O286=1,"Bet 2,4,6",IF(P286=1,"Bet 1,3,5",IF(Q286=1,"Bet 2,4,6"))))))</f>
        <v>Bet 1,3,5</v>
      </c>
      <c r="E285" s="8"/>
      <c r="F285" s="8"/>
      <c r="G285" s="8"/>
      <c r="H285" s="8"/>
      <c r="I285" s="12"/>
      <c r="J285" s="12"/>
      <c r="K285" s="7" t="str">
        <f t="shared" ref="K285:K348" si="1626">IF(B285="","",IF(N286=1,"1",IF(O286=1,2,IF(P286=1,1,IF(Q286=1,2)))))</f>
        <v>1</v>
      </c>
      <c r="L285" s="7" t="str">
        <f t="shared" ref="L285:L348" si="1627">IF(B285="","",IF(N286=1,"3",IF(O286=1,4,IF(P286=1,3,IF(Q286=1,4)))))</f>
        <v>3</v>
      </c>
      <c r="M285" s="7" t="str">
        <f t="shared" ref="M285:M348" si="1628">IF(B285="","",IF(N286=1,"5",IF(O286=1,6,IF(P286=1,5,IF(Q286=1,6)))))</f>
        <v>5</v>
      </c>
      <c r="N285" s="4">
        <f t="shared" si="1621"/>
        <v>1</v>
      </c>
      <c r="O285" s="4">
        <f t="shared" si="1622"/>
        <v>0</v>
      </c>
      <c r="P285" s="4">
        <f t="shared" ref="P285:P348" si="1629">IF(OR(C285=1,C285=3,C285=5),1,0)</f>
        <v>0</v>
      </c>
      <c r="Q285" s="4">
        <f t="shared" ref="Q285:Q348" si="1630">IF(OR(C285=2,C285=4,C285=6),1,0)</f>
        <v>1</v>
      </c>
      <c r="Y285" s="29" t="str">
        <f t="shared" si="1484"/>
        <v/>
      </c>
      <c r="Z285" s="29" t="str">
        <f t="shared" si="1534"/>
        <v/>
      </c>
      <c r="AA285" s="29" t="str">
        <f t="shared" si="1535"/>
        <v/>
      </c>
      <c r="AB285" s="29" t="str">
        <f t="shared" si="1536"/>
        <v/>
      </c>
      <c r="AC285" s="29" t="str">
        <f t="shared" si="1537"/>
        <v/>
      </c>
      <c r="AD285" s="29" t="str">
        <f t="shared" si="1538"/>
        <v/>
      </c>
      <c r="AE285" s="29" t="str">
        <f t="shared" si="1539"/>
        <v/>
      </c>
      <c r="AF285" s="29" t="str">
        <f t="shared" si="1540"/>
        <v/>
      </c>
      <c r="AG285" s="29" t="str">
        <f t="shared" si="1541"/>
        <v/>
      </c>
      <c r="AH285" s="29" t="str">
        <f t="shared" si="1542"/>
        <v/>
      </c>
      <c r="AI285" s="29" t="str">
        <f t="shared" si="1543"/>
        <v/>
      </c>
      <c r="AJ285" s="29" t="str">
        <f t="shared" si="1544"/>
        <v/>
      </c>
      <c r="AK285" s="29" t="str">
        <f t="shared" si="1545"/>
        <v/>
      </c>
      <c r="AL285" s="29" t="str">
        <f t="shared" si="1546"/>
        <v/>
      </c>
      <c r="AM285" s="29" t="str">
        <f t="shared" si="1547"/>
        <v/>
      </c>
    </row>
    <row r="286" spans="2:39" ht="15.75" thickBot="1">
      <c r="B286" s="18">
        <v>10</v>
      </c>
      <c r="C286" s="18">
        <f>IF(B286="","",VLOOKUP(B286,Tabelle2!$A$2:$B$38,2,0))</f>
        <v>2</v>
      </c>
      <c r="D286" s="19" t="str">
        <f t="shared" ref="D286" si="1631">IF(B286="","",IF(OR(B284=0,B285=0),"NB",IF(COUNTIF(K285:M285,C286)=1,"W","L")))</f>
        <v>L</v>
      </c>
      <c r="E286" s="18">
        <f t="shared" ref="E286" si="1632">IF(D286="NB","0",IF(D286="L",-3,IF(D286="W",3,"")))</f>
        <v>-3</v>
      </c>
      <c r="F286" s="18">
        <v>1</v>
      </c>
      <c r="G286" s="18">
        <f t="shared" ref="G286" si="1633">IF(B286="","",E286*F286)</f>
        <v>-3</v>
      </c>
      <c r="H286" s="18">
        <f>IF(B286="","",SUM($G$4:G286))</f>
        <v>-54</v>
      </c>
      <c r="I286" s="20"/>
      <c r="J286" s="20"/>
      <c r="K286" s="21"/>
      <c r="L286" s="21"/>
      <c r="M286" s="24"/>
      <c r="N286" s="5">
        <f t="shared" si="1322"/>
        <v>1</v>
      </c>
      <c r="O286" s="5">
        <f t="shared" ref="O286" si="1634">IF(O284+O285=2,1,0)</f>
        <v>0</v>
      </c>
      <c r="P286" s="5">
        <f t="shared" ref="P286" si="1635">IF(P284+P285=2,1,0)</f>
        <v>0</v>
      </c>
      <c r="Q286" s="5">
        <f t="shared" ref="Q286" si="1636">IF(Q284+Q285=2,1,0)</f>
        <v>0</v>
      </c>
      <c r="S286" s="31">
        <f t="shared" ref="S286" si="1637">IF(B286="","",IF(D286="NB",S283,IF(D286="L",S283+1,IF(D286="W",0))))</f>
        <v>1</v>
      </c>
      <c r="Y286" s="29" t="str">
        <f t="shared" si="1484"/>
        <v/>
      </c>
      <c r="Z286" s="29" t="str">
        <f t="shared" si="1534"/>
        <v/>
      </c>
      <c r="AA286" s="29" t="str">
        <f t="shared" si="1535"/>
        <v/>
      </c>
      <c r="AB286" s="29" t="str">
        <f t="shared" si="1536"/>
        <v/>
      </c>
      <c r="AC286" s="29" t="str">
        <f t="shared" si="1537"/>
        <v/>
      </c>
      <c r="AD286" s="29" t="str">
        <f t="shared" si="1538"/>
        <v/>
      </c>
      <c r="AE286" s="29" t="str">
        <f t="shared" si="1539"/>
        <v/>
      </c>
      <c r="AF286" s="29" t="str">
        <f t="shared" si="1540"/>
        <v/>
      </c>
      <c r="AG286" s="29" t="str">
        <f t="shared" si="1541"/>
        <v/>
      </c>
      <c r="AH286" s="29" t="str">
        <f t="shared" si="1542"/>
        <v/>
      </c>
      <c r="AI286" s="29" t="str">
        <f t="shared" si="1543"/>
        <v/>
      </c>
      <c r="AJ286" s="29" t="str">
        <f t="shared" si="1544"/>
        <v/>
      </c>
      <c r="AK286" s="29" t="str">
        <f t="shared" si="1545"/>
        <v/>
      </c>
      <c r="AL286" s="29" t="str">
        <f t="shared" si="1546"/>
        <v/>
      </c>
      <c r="AM286" s="29" t="str">
        <f t="shared" si="1547"/>
        <v/>
      </c>
    </row>
    <row r="287" spans="2:39">
      <c r="B287" s="16">
        <v>14</v>
      </c>
      <c r="C287" s="16">
        <f>IF(B287="","",VLOOKUP(B287,Tabelle2!$A$2:$B$38,2,0))</f>
        <v>3</v>
      </c>
      <c r="D287" s="6"/>
      <c r="E287" s="6"/>
      <c r="F287" s="6"/>
      <c r="G287" s="6"/>
      <c r="H287" s="6"/>
      <c r="I287" s="9"/>
      <c r="J287" s="9"/>
      <c r="K287" s="6"/>
      <c r="L287" s="6"/>
      <c r="M287" s="6"/>
      <c r="N287" s="3">
        <f t="shared" ref="N287:N350" si="1638">IF(OR(C287=2,C287=4,C287=6),1,0)</f>
        <v>0</v>
      </c>
      <c r="O287" s="3">
        <f t="shared" ref="O287:O350" si="1639">IF(OR(C287=1,C287=3,C287=5),1,0)</f>
        <v>1</v>
      </c>
      <c r="P287" s="3">
        <f t="shared" ref="P287:P350" si="1640">IF(OR(C287=2,C287=4,C287=6),1,0)</f>
        <v>0</v>
      </c>
      <c r="Q287" s="3">
        <f t="shared" ref="Q287:Q350" si="1641">IF(OR(C287=1,C287=3,C287=5),1,0)</f>
        <v>1</v>
      </c>
      <c r="Y287" s="29" t="str">
        <f t="shared" si="1484"/>
        <v/>
      </c>
      <c r="Z287" s="29" t="str">
        <f t="shared" si="1534"/>
        <v/>
      </c>
      <c r="AA287" s="29" t="str">
        <f t="shared" si="1535"/>
        <v/>
      </c>
      <c r="AB287" s="29" t="str">
        <f t="shared" si="1536"/>
        <v/>
      </c>
      <c r="AC287" s="29" t="str">
        <f t="shared" si="1537"/>
        <v/>
      </c>
      <c r="AD287" s="29" t="str">
        <f t="shared" si="1538"/>
        <v/>
      </c>
      <c r="AE287" s="29" t="str">
        <f t="shared" si="1539"/>
        <v/>
      </c>
      <c r="AF287" s="29" t="str">
        <f t="shared" si="1540"/>
        <v/>
      </c>
      <c r="AG287" s="29" t="str">
        <f t="shared" si="1541"/>
        <v/>
      </c>
      <c r="AH287" s="29" t="str">
        <f t="shared" si="1542"/>
        <v/>
      </c>
      <c r="AI287" s="29" t="str">
        <f t="shared" si="1543"/>
        <v/>
      </c>
      <c r="AJ287" s="29" t="str">
        <f t="shared" si="1544"/>
        <v/>
      </c>
      <c r="AK287" s="29" t="str">
        <f t="shared" si="1545"/>
        <v/>
      </c>
      <c r="AL287" s="29" t="str">
        <f t="shared" si="1546"/>
        <v/>
      </c>
      <c r="AM287" s="29" t="str">
        <f t="shared" si="1547"/>
        <v/>
      </c>
    </row>
    <row r="288" spans="2:39">
      <c r="B288" s="15">
        <v>30</v>
      </c>
      <c r="C288" s="15">
        <f>IF(B288="","",VLOOKUP(B288,Tabelle2!$A$2:$B$38,2,0))</f>
        <v>5</v>
      </c>
      <c r="D288" s="26" t="str">
        <f t="shared" ref="D288:D351" si="1642">IF(B288="","",IF(OR(B287=0,B288=0),"No Bet",IF(N289=1,"Bet 1,3,5",IF(O289=1,"Bet 2,4,6",IF(P289=1,"Bet 1,3,5",IF(Q289=1,"Bet 2,4,6"))))))</f>
        <v>Bet 2,4,6</v>
      </c>
      <c r="E288" s="8"/>
      <c r="F288" s="8"/>
      <c r="G288" s="8"/>
      <c r="H288" s="8"/>
      <c r="I288" s="17"/>
      <c r="J288" s="17"/>
      <c r="K288" s="7">
        <f t="shared" ref="K288:K351" si="1643">IF(B288="","",IF(N289=1,"1",IF(O289=1,2,IF(P289=1,1,IF(Q289=1,2)))))</f>
        <v>2</v>
      </c>
      <c r="L288" s="7">
        <f t="shared" ref="L288:L351" si="1644">IF(B288="","",IF(N289=1,"3",IF(O289=1,4,IF(P289=1,3,IF(Q289=1,4)))))</f>
        <v>4</v>
      </c>
      <c r="M288" s="7">
        <f t="shared" ref="M288:M351" si="1645">IF(B288="","",IF(N289=1,"5",IF(O289=1,6,IF(P289=1,5,IF(Q289=1,6)))))</f>
        <v>6</v>
      </c>
      <c r="N288" s="4">
        <f t="shared" si="1638"/>
        <v>0</v>
      </c>
      <c r="O288" s="4">
        <f t="shared" si="1639"/>
        <v>1</v>
      </c>
      <c r="P288" s="4">
        <f t="shared" ref="P288:P351" si="1646">IF(OR(C288=1,C288=3,C288=5),1,0)</f>
        <v>1</v>
      </c>
      <c r="Q288" s="4">
        <f t="shared" ref="Q288:Q351" si="1647">IF(OR(C288=2,C288=4,C288=6),1,0)</f>
        <v>0</v>
      </c>
      <c r="Y288" s="29" t="str">
        <f t="shared" si="1484"/>
        <v/>
      </c>
      <c r="Z288" s="29" t="str">
        <f t="shared" si="1534"/>
        <v/>
      </c>
      <c r="AA288" s="29" t="str">
        <f t="shared" si="1535"/>
        <v/>
      </c>
      <c r="AB288" s="29" t="str">
        <f t="shared" si="1536"/>
        <v/>
      </c>
      <c r="AC288" s="29" t="str">
        <f t="shared" si="1537"/>
        <v/>
      </c>
      <c r="AD288" s="29" t="str">
        <f t="shared" si="1538"/>
        <v/>
      </c>
      <c r="AE288" s="29" t="str">
        <f t="shared" si="1539"/>
        <v/>
      </c>
      <c r="AF288" s="29" t="str">
        <f t="shared" si="1540"/>
        <v/>
      </c>
      <c r="AG288" s="29" t="str">
        <f t="shared" si="1541"/>
        <v/>
      </c>
      <c r="AH288" s="29" t="str">
        <f t="shared" si="1542"/>
        <v/>
      </c>
      <c r="AI288" s="29" t="str">
        <f t="shared" si="1543"/>
        <v/>
      </c>
      <c r="AJ288" s="29" t="str">
        <f t="shared" si="1544"/>
        <v/>
      </c>
      <c r="AK288" s="29" t="str">
        <f t="shared" si="1545"/>
        <v/>
      </c>
      <c r="AL288" s="29" t="str">
        <f t="shared" si="1546"/>
        <v/>
      </c>
      <c r="AM288" s="29" t="str">
        <f t="shared" si="1547"/>
        <v/>
      </c>
    </row>
    <row r="289" spans="2:39" ht="15.75" thickBot="1">
      <c r="B289" s="22">
        <v>30</v>
      </c>
      <c r="C289" s="22">
        <f>IF(B289="","",VLOOKUP(B289,Tabelle2!$A$2:$B$38,2,0))</f>
        <v>5</v>
      </c>
      <c r="D289" s="23" t="str">
        <f t="shared" ref="D289" si="1648">IF(B289="","",IF(OR(B287=0,B288=0),"NB",IF(COUNTIF(K288:M288,C289)=1,"W","L")))</f>
        <v>L</v>
      </c>
      <c r="E289" s="22">
        <f t="shared" ref="E289" si="1649">IF(D289="NB",0,IF(D289="L",-3,IF(D289="W",3,"")))</f>
        <v>-3</v>
      </c>
      <c r="F289" s="22">
        <v>1</v>
      </c>
      <c r="G289" s="22">
        <f t="shared" ref="G289" si="1650">IF(B289="","",E289*F289)</f>
        <v>-3</v>
      </c>
      <c r="H289" s="22">
        <f>IF(B289="","",SUM($G$4:G289))</f>
        <v>-57</v>
      </c>
      <c r="I289" s="20"/>
      <c r="J289" s="20"/>
      <c r="K289" s="21"/>
      <c r="L289" s="21"/>
      <c r="M289" s="21"/>
      <c r="N289" s="5">
        <f t="shared" si="1339"/>
        <v>0</v>
      </c>
      <c r="O289" s="5">
        <f t="shared" ref="O289" si="1651">IF(O287+O288=2,1,0)</f>
        <v>1</v>
      </c>
      <c r="P289" s="5">
        <f t="shared" ref="P289" si="1652">IF(P287+P288=2,1,0)</f>
        <v>0</v>
      </c>
      <c r="Q289" s="5">
        <f t="shared" ref="Q289" si="1653">IF(Q287+Q288=2,1,0)</f>
        <v>0</v>
      </c>
      <c r="S289" s="31">
        <f t="shared" ref="S289" si="1654">IF(B289="","",IF(D289="NB",S286,IF(D289="L",S286+1,IF(D289="W",0))))</f>
        <v>2</v>
      </c>
      <c r="Y289" s="29" t="str">
        <f t="shared" si="1484"/>
        <v/>
      </c>
      <c r="Z289" s="29" t="str">
        <f t="shared" si="1534"/>
        <v/>
      </c>
      <c r="AA289" s="29" t="str">
        <f t="shared" si="1535"/>
        <v/>
      </c>
      <c r="AB289" s="29" t="str">
        <f t="shared" si="1536"/>
        <v/>
      </c>
      <c r="AC289" s="29" t="str">
        <f t="shared" si="1537"/>
        <v/>
      </c>
      <c r="AD289" s="29" t="str">
        <f t="shared" si="1538"/>
        <v/>
      </c>
      <c r="AE289" s="29" t="str">
        <f t="shared" si="1539"/>
        <v/>
      </c>
      <c r="AF289" s="29" t="str">
        <f t="shared" si="1540"/>
        <v/>
      </c>
      <c r="AG289" s="29" t="str">
        <f t="shared" si="1541"/>
        <v/>
      </c>
      <c r="AH289" s="29" t="str">
        <f t="shared" si="1542"/>
        <v/>
      </c>
      <c r="AI289" s="29" t="str">
        <f t="shared" si="1543"/>
        <v/>
      </c>
      <c r="AJ289" s="29" t="str">
        <f t="shared" si="1544"/>
        <v/>
      </c>
      <c r="AK289" s="29" t="str">
        <f t="shared" si="1545"/>
        <v/>
      </c>
      <c r="AL289" s="29" t="str">
        <f t="shared" si="1546"/>
        <v/>
      </c>
      <c r="AM289" s="29" t="str">
        <f t="shared" si="1547"/>
        <v/>
      </c>
    </row>
    <row r="290" spans="2:39">
      <c r="B290" s="14">
        <v>18</v>
      </c>
      <c r="C290" s="14">
        <f>IF(B290="","",VLOOKUP(B290,Tabelle2!$A$2:$B$38,2,0))</f>
        <v>3</v>
      </c>
      <c r="D290" s="6"/>
      <c r="E290" s="10"/>
      <c r="F290" s="6"/>
      <c r="G290" s="6"/>
      <c r="H290" s="6"/>
      <c r="I290" s="9"/>
      <c r="J290" s="9"/>
      <c r="K290" s="6"/>
      <c r="L290" s="6"/>
      <c r="M290" s="6"/>
      <c r="N290" s="3">
        <f t="shared" ref="N290:N353" si="1655">IF(OR(C290=2,C290=4,C290=6),1,0)</f>
        <v>0</v>
      </c>
      <c r="O290" s="3">
        <f t="shared" ref="O290:O353" si="1656">IF(OR(C290=1,C290=3,C290=5),1,0)</f>
        <v>1</v>
      </c>
      <c r="P290" s="3">
        <f t="shared" ref="P290:P353" si="1657">IF(OR(C290=2,C290=4,C290=6),1,0)</f>
        <v>0</v>
      </c>
      <c r="Q290" s="3">
        <f t="shared" ref="Q290:Q353" si="1658">IF(OR(C290=1,C290=3,C290=5),1,0)</f>
        <v>1</v>
      </c>
      <c r="Y290" s="29" t="str">
        <f t="shared" si="1484"/>
        <v/>
      </c>
      <c r="Z290" s="29" t="str">
        <f t="shared" si="1534"/>
        <v/>
      </c>
      <c r="AA290" s="29" t="str">
        <f t="shared" si="1535"/>
        <v/>
      </c>
      <c r="AB290" s="29" t="str">
        <f t="shared" si="1536"/>
        <v/>
      </c>
      <c r="AC290" s="29" t="str">
        <f t="shared" si="1537"/>
        <v/>
      </c>
      <c r="AD290" s="29" t="str">
        <f t="shared" si="1538"/>
        <v/>
      </c>
      <c r="AE290" s="29" t="str">
        <f t="shared" si="1539"/>
        <v/>
      </c>
      <c r="AF290" s="29" t="str">
        <f t="shared" si="1540"/>
        <v/>
      </c>
      <c r="AG290" s="29" t="str">
        <f t="shared" si="1541"/>
        <v/>
      </c>
      <c r="AH290" s="29" t="str">
        <f t="shared" si="1542"/>
        <v/>
      </c>
      <c r="AI290" s="29" t="str">
        <f t="shared" si="1543"/>
        <v/>
      </c>
      <c r="AJ290" s="29" t="str">
        <f t="shared" si="1544"/>
        <v/>
      </c>
      <c r="AK290" s="29" t="str">
        <f t="shared" si="1545"/>
        <v/>
      </c>
      <c r="AL290" s="29" t="str">
        <f t="shared" si="1546"/>
        <v/>
      </c>
      <c r="AM290" s="29" t="str">
        <f t="shared" si="1547"/>
        <v/>
      </c>
    </row>
    <row r="291" spans="2:39">
      <c r="B291" s="13">
        <v>36</v>
      </c>
      <c r="C291" s="13">
        <f>IF(B291="","",VLOOKUP(B291,Tabelle2!$A$2:$B$38,2,0))</f>
        <v>6</v>
      </c>
      <c r="D291" s="25" t="str">
        <f t="shared" ref="D291:D354" si="1659">IF(B291="","",IF(OR(B290=0,B291=0),"No Bet",IF(N292=1,"Bet 1,3,5",IF(O292=1,"Bet 2,4,6",IF(P292=1,"Bet 1,3,5",IF(Q292=1,"Bet 2,4,6"))))))</f>
        <v>Bet 2,4,6</v>
      </c>
      <c r="E291" s="8"/>
      <c r="F291" s="8"/>
      <c r="G291" s="8"/>
      <c r="H291" s="8"/>
      <c r="I291" s="12"/>
      <c r="J291" s="12"/>
      <c r="K291" s="7">
        <f t="shared" ref="K291:K354" si="1660">IF(B291="","",IF(N292=1,"1",IF(O292=1,2,IF(P292=1,1,IF(Q292=1,2)))))</f>
        <v>2</v>
      </c>
      <c r="L291" s="7">
        <f t="shared" ref="L291:L354" si="1661">IF(B291="","",IF(N292=1,"3",IF(O292=1,4,IF(P292=1,3,IF(Q292=1,4)))))</f>
        <v>4</v>
      </c>
      <c r="M291" s="7">
        <f t="shared" ref="M291:M354" si="1662">IF(B291="","",IF(N292=1,"5",IF(O292=1,6,IF(P292=1,5,IF(Q292=1,6)))))</f>
        <v>6</v>
      </c>
      <c r="N291" s="4">
        <f t="shared" si="1655"/>
        <v>1</v>
      </c>
      <c r="O291" s="4">
        <f t="shared" si="1656"/>
        <v>0</v>
      </c>
      <c r="P291" s="4">
        <f t="shared" ref="P291:P354" si="1663">IF(OR(C291=1,C291=3,C291=5),1,0)</f>
        <v>0</v>
      </c>
      <c r="Q291" s="4">
        <f t="shared" ref="Q291:Q354" si="1664">IF(OR(C291=2,C291=4,C291=6),1,0)</f>
        <v>1</v>
      </c>
      <c r="Y291" s="29" t="str">
        <f t="shared" si="1484"/>
        <v/>
      </c>
      <c r="Z291" s="29" t="str">
        <f t="shared" si="1534"/>
        <v/>
      </c>
      <c r="AA291" s="29" t="str">
        <f t="shared" si="1535"/>
        <v/>
      </c>
      <c r="AB291" s="29" t="str">
        <f t="shared" si="1536"/>
        <v/>
      </c>
      <c r="AC291" s="29" t="str">
        <f t="shared" si="1537"/>
        <v/>
      </c>
      <c r="AD291" s="29" t="str">
        <f t="shared" si="1538"/>
        <v/>
      </c>
      <c r="AE291" s="29" t="str">
        <f t="shared" si="1539"/>
        <v/>
      </c>
      <c r="AF291" s="29" t="str">
        <f t="shared" si="1540"/>
        <v/>
      </c>
      <c r="AG291" s="29" t="str">
        <f t="shared" si="1541"/>
        <v/>
      </c>
      <c r="AH291" s="29" t="str">
        <f t="shared" si="1542"/>
        <v/>
      </c>
      <c r="AI291" s="29" t="str">
        <f t="shared" si="1543"/>
        <v/>
      </c>
      <c r="AJ291" s="29" t="str">
        <f t="shared" si="1544"/>
        <v/>
      </c>
      <c r="AK291" s="29" t="str">
        <f t="shared" si="1545"/>
        <v/>
      </c>
      <c r="AL291" s="29" t="str">
        <f t="shared" si="1546"/>
        <v/>
      </c>
      <c r="AM291" s="29" t="str">
        <f t="shared" si="1547"/>
        <v/>
      </c>
    </row>
    <row r="292" spans="2:39" ht="15.75" thickBot="1">
      <c r="B292" s="18">
        <v>1</v>
      </c>
      <c r="C292" s="18">
        <f>IF(B292="","",VLOOKUP(B292,Tabelle2!$A$2:$B$38,2,0))</f>
        <v>1</v>
      </c>
      <c r="D292" s="19" t="str">
        <f t="shared" ref="D292" si="1665">IF(B292="","",IF(OR(B290=0,B291=0),"NB",IF(COUNTIF(K291:M291,C292)=1,"W","L")))</f>
        <v>L</v>
      </c>
      <c r="E292" s="18">
        <f t="shared" ref="E292" si="1666">IF(D292="NB","0",IF(D292="L",-3,IF(D292="W",3,"")))</f>
        <v>-3</v>
      </c>
      <c r="F292" s="18">
        <v>1</v>
      </c>
      <c r="G292" s="18">
        <f t="shared" ref="G292" si="1667">IF(B292="","",E292*F292)</f>
        <v>-3</v>
      </c>
      <c r="H292" s="18">
        <f>IF(B292="","",SUM($G$4:G292))</f>
        <v>-60</v>
      </c>
      <c r="I292" s="20"/>
      <c r="J292" s="20"/>
      <c r="K292" s="21"/>
      <c r="L292" s="21"/>
      <c r="M292" s="24"/>
      <c r="N292" s="5">
        <f t="shared" ref="N292:O292" si="1668">IF(N290+N291=2,1,0)</f>
        <v>0</v>
      </c>
      <c r="O292" s="5">
        <f t="shared" si="1668"/>
        <v>0</v>
      </c>
      <c r="P292" s="5">
        <f t="shared" ref="P292" si="1669">IF(P290+P291=2,1,0)</f>
        <v>0</v>
      </c>
      <c r="Q292" s="5">
        <f t="shared" ref="Q292" si="1670">IF(Q290+Q291=2,1,0)</f>
        <v>1</v>
      </c>
      <c r="S292" s="31">
        <f t="shared" ref="S292" si="1671">IF(B292="","",IF(D292="NB",S289,IF(D292="L",S289+1,IF(D292="W",0))))</f>
        <v>3</v>
      </c>
      <c r="Y292" s="29" t="str">
        <f t="shared" si="1484"/>
        <v/>
      </c>
      <c r="Z292" s="29" t="str">
        <f t="shared" si="1534"/>
        <v/>
      </c>
      <c r="AA292" s="29" t="str">
        <f t="shared" si="1535"/>
        <v/>
      </c>
      <c r="AB292" s="29" t="str">
        <f t="shared" si="1536"/>
        <v/>
      </c>
      <c r="AC292" s="29" t="str">
        <f t="shared" si="1537"/>
        <v/>
      </c>
      <c r="AD292" s="29" t="str">
        <f t="shared" si="1538"/>
        <v/>
      </c>
      <c r="AE292" s="29" t="str">
        <f t="shared" si="1539"/>
        <v/>
      </c>
      <c r="AF292" s="29" t="str">
        <f t="shared" si="1540"/>
        <v/>
      </c>
      <c r="AG292" s="29" t="str">
        <f t="shared" si="1541"/>
        <v/>
      </c>
      <c r="AH292" s="29" t="str">
        <f t="shared" si="1542"/>
        <v/>
      </c>
      <c r="AI292" s="29" t="str">
        <f t="shared" si="1543"/>
        <v/>
      </c>
      <c r="AJ292" s="29" t="str">
        <f t="shared" si="1544"/>
        <v/>
      </c>
      <c r="AK292" s="29" t="str">
        <f t="shared" si="1545"/>
        <v/>
      </c>
      <c r="AL292" s="29" t="str">
        <f t="shared" si="1546"/>
        <v/>
      </c>
      <c r="AM292" s="29" t="str">
        <f t="shared" si="1547"/>
        <v/>
      </c>
    </row>
    <row r="293" spans="2:39">
      <c r="B293" s="16">
        <v>20</v>
      </c>
      <c r="C293" s="16">
        <f>IF(B293="","",VLOOKUP(B293,Tabelle2!$A$2:$B$38,2,0))</f>
        <v>4</v>
      </c>
      <c r="D293" s="6"/>
      <c r="E293" s="6"/>
      <c r="F293" s="6"/>
      <c r="G293" s="6"/>
      <c r="H293" s="6"/>
      <c r="I293" s="9"/>
      <c r="J293" s="9"/>
      <c r="K293" s="6"/>
      <c r="L293" s="6"/>
      <c r="M293" s="6"/>
      <c r="N293" s="3">
        <f t="shared" si="1621"/>
        <v>1</v>
      </c>
      <c r="O293" s="3">
        <f t="shared" ref="O293:O356" si="1672">IF(OR(C293=1,C293=3,C293=5),1,0)</f>
        <v>0</v>
      </c>
      <c r="P293" s="3">
        <f t="shared" ref="P293:P356" si="1673">IF(OR(C293=2,C293=4,C293=6),1,0)</f>
        <v>1</v>
      </c>
      <c r="Q293" s="3">
        <f t="shared" ref="Q293:Q356" si="1674">IF(OR(C293=1,C293=3,C293=5),1,0)</f>
        <v>0</v>
      </c>
      <c r="Y293" s="29" t="str">
        <f t="shared" si="1484"/>
        <v/>
      </c>
      <c r="Z293" s="29" t="str">
        <f t="shared" si="1534"/>
        <v/>
      </c>
      <c r="AA293" s="29" t="str">
        <f t="shared" si="1535"/>
        <v/>
      </c>
      <c r="AB293" s="29" t="str">
        <f t="shared" si="1536"/>
        <v/>
      </c>
      <c r="AC293" s="29" t="str">
        <f t="shared" si="1537"/>
        <v/>
      </c>
      <c r="AD293" s="29" t="str">
        <f t="shared" si="1538"/>
        <v/>
      </c>
      <c r="AE293" s="29" t="str">
        <f t="shared" si="1539"/>
        <v/>
      </c>
      <c r="AF293" s="29" t="str">
        <f t="shared" si="1540"/>
        <v/>
      </c>
      <c r="AG293" s="29" t="str">
        <f t="shared" si="1541"/>
        <v/>
      </c>
      <c r="AH293" s="29" t="str">
        <f t="shared" si="1542"/>
        <v/>
      </c>
      <c r="AI293" s="29" t="str">
        <f t="shared" si="1543"/>
        <v/>
      </c>
      <c r="AJ293" s="29" t="str">
        <f t="shared" si="1544"/>
        <v/>
      </c>
      <c r="AK293" s="29" t="str">
        <f t="shared" si="1545"/>
        <v/>
      </c>
      <c r="AL293" s="29" t="str">
        <f t="shared" si="1546"/>
        <v/>
      </c>
      <c r="AM293" s="29" t="str">
        <f t="shared" si="1547"/>
        <v/>
      </c>
    </row>
    <row r="294" spans="2:39">
      <c r="B294" s="15">
        <v>20</v>
      </c>
      <c r="C294" s="15">
        <f>IF(B294="","",VLOOKUP(B294,Tabelle2!$A$2:$B$38,2,0))</f>
        <v>4</v>
      </c>
      <c r="D294" s="26" t="str">
        <f t="shared" ref="D294:D357" si="1675">IF(B294="","",IF(OR(B293=0,B294=0),"No Bet",IF(N295=1,"Bet 1,3,5",IF(O295=1,"Bet 2,4,6",IF(P295=1,"Bet 1,3,5",IF(Q295=1,"Bet 2,4,6"))))))</f>
        <v>Bet 1,3,5</v>
      </c>
      <c r="E294" s="8"/>
      <c r="F294" s="8"/>
      <c r="G294" s="8"/>
      <c r="H294" s="8"/>
      <c r="I294" s="17"/>
      <c r="J294" s="17"/>
      <c r="K294" s="7" t="str">
        <f t="shared" ref="K294:K357" si="1676">IF(B294="","",IF(N295=1,"1",IF(O295=1,2,IF(P295=1,1,IF(Q295=1,2)))))</f>
        <v>1</v>
      </c>
      <c r="L294" s="7" t="str">
        <f t="shared" ref="L294:L357" si="1677">IF(B294="","",IF(N295=1,"3",IF(O295=1,4,IF(P295=1,3,IF(Q295=1,4)))))</f>
        <v>3</v>
      </c>
      <c r="M294" s="7" t="str">
        <f t="shared" ref="M294:M357" si="1678">IF(B294="","",IF(N295=1,"5",IF(O295=1,6,IF(P295=1,5,IF(Q295=1,6)))))</f>
        <v>5</v>
      </c>
      <c r="N294" s="4">
        <f t="shared" si="1621"/>
        <v>1</v>
      </c>
      <c r="O294" s="4">
        <f t="shared" si="1672"/>
        <v>0</v>
      </c>
      <c r="P294" s="4">
        <f t="shared" ref="P294:P357" si="1679">IF(OR(C294=1,C294=3,C294=5),1,0)</f>
        <v>0</v>
      </c>
      <c r="Q294" s="4">
        <f t="shared" ref="Q294:Q357" si="1680">IF(OR(C294=2,C294=4,C294=6),1,0)</f>
        <v>1</v>
      </c>
      <c r="Y294" s="29" t="str">
        <f t="shared" si="1484"/>
        <v/>
      </c>
      <c r="Z294" s="29" t="str">
        <f t="shared" si="1534"/>
        <v/>
      </c>
      <c r="AA294" s="29" t="str">
        <f t="shared" si="1535"/>
        <v/>
      </c>
      <c r="AB294" s="29" t="str">
        <f t="shared" si="1536"/>
        <v/>
      </c>
      <c r="AC294" s="29" t="str">
        <f t="shared" si="1537"/>
        <v/>
      </c>
      <c r="AD294" s="29" t="str">
        <f t="shared" si="1538"/>
        <v/>
      </c>
      <c r="AE294" s="29" t="str">
        <f t="shared" si="1539"/>
        <v/>
      </c>
      <c r="AF294" s="29" t="str">
        <f t="shared" si="1540"/>
        <v/>
      </c>
      <c r="AG294" s="29" t="str">
        <f t="shared" si="1541"/>
        <v/>
      </c>
      <c r="AH294" s="29" t="str">
        <f t="shared" si="1542"/>
        <v/>
      </c>
      <c r="AI294" s="29" t="str">
        <f t="shared" si="1543"/>
        <v/>
      </c>
      <c r="AJ294" s="29" t="str">
        <f t="shared" si="1544"/>
        <v/>
      </c>
      <c r="AK294" s="29" t="str">
        <f t="shared" si="1545"/>
        <v/>
      </c>
      <c r="AL294" s="29" t="str">
        <f t="shared" si="1546"/>
        <v/>
      </c>
      <c r="AM294" s="29" t="str">
        <f t="shared" si="1547"/>
        <v/>
      </c>
    </row>
    <row r="295" spans="2:39" ht="15.75" thickBot="1">
      <c r="B295" s="22">
        <v>10</v>
      </c>
      <c r="C295" s="22">
        <f>IF(B295="","",VLOOKUP(B295,Tabelle2!$A$2:$B$38,2,0))</f>
        <v>2</v>
      </c>
      <c r="D295" s="23" t="str">
        <f t="shared" ref="D295" si="1681">IF(B295="","",IF(OR(B293=0,B294=0),"NB",IF(COUNTIF(K294:M294,C295)=1,"W","L")))</f>
        <v>L</v>
      </c>
      <c r="E295" s="22">
        <f t="shared" ref="E295" si="1682">IF(D295="NB",0,IF(D295="L",-3,IF(D295="W",3,"")))</f>
        <v>-3</v>
      </c>
      <c r="F295" s="22">
        <v>1</v>
      </c>
      <c r="G295" s="22">
        <f t="shared" ref="G295" si="1683">IF(B295="","",E295*F295)</f>
        <v>-3</v>
      </c>
      <c r="H295" s="22">
        <f>IF(B295="","",SUM($G$4:G295))</f>
        <v>-63</v>
      </c>
      <c r="I295" s="20"/>
      <c r="J295" s="20"/>
      <c r="K295" s="21"/>
      <c r="L295" s="21"/>
      <c r="M295" s="21"/>
      <c r="N295" s="5">
        <f t="shared" si="1322"/>
        <v>1</v>
      </c>
      <c r="O295" s="5">
        <f t="shared" ref="O295" si="1684">IF(O293+O294=2,1,0)</f>
        <v>0</v>
      </c>
      <c r="P295" s="5">
        <f t="shared" ref="P295" si="1685">IF(P293+P294=2,1,0)</f>
        <v>0</v>
      </c>
      <c r="Q295" s="5">
        <f t="shared" ref="Q295" si="1686">IF(Q293+Q294=2,1,0)</f>
        <v>0</v>
      </c>
      <c r="S295" s="31">
        <f t="shared" ref="S295" si="1687">IF(B295="","",IF(D295="NB",S292,IF(D295="L",S292+1,IF(D295="W",0))))</f>
        <v>4</v>
      </c>
      <c r="Y295" s="29" t="str">
        <f t="shared" si="1484"/>
        <v/>
      </c>
      <c r="Z295" s="29" t="str">
        <f t="shared" si="1534"/>
        <v/>
      </c>
      <c r="AA295" s="29" t="str">
        <f t="shared" si="1535"/>
        <v/>
      </c>
      <c r="AB295" s="29" t="str">
        <f t="shared" si="1536"/>
        <v/>
      </c>
      <c r="AC295" s="29" t="str">
        <f t="shared" si="1537"/>
        <v/>
      </c>
      <c r="AD295" s="29" t="str">
        <f t="shared" si="1538"/>
        <v/>
      </c>
      <c r="AE295" s="29" t="str">
        <f t="shared" si="1539"/>
        <v/>
      </c>
      <c r="AF295" s="29" t="str">
        <f t="shared" si="1540"/>
        <v/>
      </c>
      <c r="AG295" s="29" t="str">
        <f t="shared" si="1541"/>
        <v/>
      </c>
      <c r="AH295" s="29" t="str">
        <f t="shared" si="1542"/>
        <v/>
      </c>
      <c r="AI295" s="29" t="str">
        <f t="shared" si="1543"/>
        <v/>
      </c>
      <c r="AJ295" s="29" t="str">
        <f t="shared" si="1544"/>
        <v/>
      </c>
      <c r="AK295" s="29" t="str">
        <f t="shared" si="1545"/>
        <v/>
      </c>
      <c r="AL295" s="29" t="str">
        <f t="shared" si="1546"/>
        <v/>
      </c>
      <c r="AM295" s="29" t="str">
        <f t="shared" si="1547"/>
        <v/>
      </c>
    </row>
    <row r="296" spans="2:39">
      <c r="B296" s="14">
        <v>33</v>
      </c>
      <c r="C296" s="14">
        <f>IF(B296="","",VLOOKUP(B296,Tabelle2!$A$2:$B$38,2,0))</f>
        <v>6</v>
      </c>
      <c r="D296" s="6"/>
      <c r="E296" s="10"/>
      <c r="F296" s="6"/>
      <c r="G296" s="6"/>
      <c r="H296" s="6"/>
      <c r="I296" s="9"/>
      <c r="J296" s="9"/>
      <c r="K296" s="6"/>
      <c r="L296" s="6"/>
      <c r="M296" s="6"/>
      <c r="N296" s="3">
        <f t="shared" si="1638"/>
        <v>1</v>
      </c>
      <c r="O296" s="3">
        <f t="shared" ref="O296:O359" si="1688">IF(OR(C296=1,C296=3,C296=5),1,0)</f>
        <v>0</v>
      </c>
      <c r="P296" s="3">
        <f t="shared" ref="P296:P359" si="1689">IF(OR(C296=2,C296=4,C296=6),1,0)</f>
        <v>1</v>
      </c>
      <c r="Q296" s="3">
        <f t="shared" ref="Q296:Q359" si="1690">IF(OR(C296=1,C296=3,C296=5),1,0)</f>
        <v>0</v>
      </c>
      <c r="Y296" s="29" t="str">
        <f t="shared" si="1484"/>
        <v/>
      </c>
      <c r="Z296" s="29" t="str">
        <f t="shared" si="1534"/>
        <v/>
      </c>
      <c r="AA296" s="29" t="str">
        <f t="shared" si="1535"/>
        <v/>
      </c>
      <c r="AB296" s="29" t="str">
        <f t="shared" si="1536"/>
        <v/>
      </c>
      <c r="AC296" s="29" t="str">
        <f t="shared" si="1537"/>
        <v/>
      </c>
      <c r="AD296" s="29" t="str">
        <f t="shared" si="1538"/>
        <v/>
      </c>
      <c r="AE296" s="29" t="str">
        <f t="shared" si="1539"/>
        <v/>
      </c>
      <c r="AF296" s="29" t="str">
        <f t="shared" si="1540"/>
        <v/>
      </c>
      <c r="AG296" s="29" t="str">
        <f t="shared" si="1541"/>
        <v/>
      </c>
      <c r="AH296" s="29" t="str">
        <f t="shared" si="1542"/>
        <v/>
      </c>
      <c r="AI296" s="29" t="str">
        <f t="shared" si="1543"/>
        <v/>
      </c>
      <c r="AJ296" s="29" t="str">
        <f t="shared" si="1544"/>
        <v/>
      </c>
      <c r="AK296" s="29" t="str">
        <f t="shared" si="1545"/>
        <v/>
      </c>
      <c r="AL296" s="29" t="str">
        <f t="shared" si="1546"/>
        <v/>
      </c>
      <c r="AM296" s="29" t="str">
        <f t="shared" si="1547"/>
        <v/>
      </c>
    </row>
    <row r="297" spans="2:39">
      <c r="B297" s="13">
        <v>33</v>
      </c>
      <c r="C297" s="13">
        <f>IF(B297="","",VLOOKUP(B297,Tabelle2!$A$2:$B$38,2,0))</f>
        <v>6</v>
      </c>
      <c r="D297" s="25" t="str">
        <f t="shared" ref="D297:D360" si="1691">IF(B297="","",IF(OR(B296=0,B297=0),"No Bet",IF(N298=1,"Bet 1,3,5",IF(O298=1,"Bet 2,4,6",IF(P298=1,"Bet 1,3,5",IF(Q298=1,"Bet 2,4,6"))))))</f>
        <v>Bet 1,3,5</v>
      </c>
      <c r="E297" s="8"/>
      <c r="F297" s="8"/>
      <c r="G297" s="8"/>
      <c r="H297" s="8"/>
      <c r="I297" s="12"/>
      <c r="J297" s="12"/>
      <c r="K297" s="7" t="str">
        <f t="shared" ref="K297:K360" si="1692">IF(B297="","",IF(N298=1,"1",IF(O298=1,2,IF(P298=1,1,IF(Q298=1,2)))))</f>
        <v>1</v>
      </c>
      <c r="L297" s="7" t="str">
        <f t="shared" ref="L297:L360" si="1693">IF(B297="","",IF(N298=1,"3",IF(O298=1,4,IF(P298=1,3,IF(Q298=1,4)))))</f>
        <v>3</v>
      </c>
      <c r="M297" s="7" t="str">
        <f t="shared" ref="M297:M360" si="1694">IF(B297="","",IF(N298=1,"5",IF(O298=1,6,IF(P298=1,5,IF(Q298=1,6)))))</f>
        <v>5</v>
      </c>
      <c r="N297" s="4">
        <f t="shared" si="1638"/>
        <v>1</v>
      </c>
      <c r="O297" s="4">
        <f t="shared" si="1688"/>
        <v>0</v>
      </c>
      <c r="P297" s="4">
        <f t="shared" ref="P297:P360" si="1695">IF(OR(C297=1,C297=3,C297=5),1,0)</f>
        <v>0</v>
      </c>
      <c r="Q297" s="4">
        <f t="shared" ref="Q297:Q360" si="1696">IF(OR(C297=2,C297=4,C297=6),1,0)</f>
        <v>1</v>
      </c>
      <c r="Y297" s="29" t="str">
        <f t="shared" si="1484"/>
        <v/>
      </c>
      <c r="Z297" s="29" t="str">
        <f t="shared" si="1534"/>
        <v/>
      </c>
      <c r="AA297" s="29" t="str">
        <f t="shared" si="1535"/>
        <v/>
      </c>
      <c r="AB297" s="29" t="str">
        <f t="shared" si="1536"/>
        <v/>
      </c>
      <c r="AC297" s="29" t="str">
        <f t="shared" si="1537"/>
        <v/>
      </c>
      <c r="AD297" s="29" t="str">
        <f t="shared" si="1538"/>
        <v/>
      </c>
      <c r="AE297" s="29" t="str">
        <f t="shared" si="1539"/>
        <v/>
      </c>
      <c r="AF297" s="29" t="str">
        <f t="shared" si="1540"/>
        <v/>
      </c>
      <c r="AG297" s="29" t="str">
        <f t="shared" si="1541"/>
        <v/>
      </c>
      <c r="AH297" s="29" t="str">
        <f t="shared" si="1542"/>
        <v/>
      </c>
      <c r="AI297" s="29" t="str">
        <f t="shared" si="1543"/>
        <v/>
      </c>
      <c r="AJ297" s="29" t="str">
        <f t="shared" si="1544"/>
        <v/>
      </c>
      <c r="AK297" s="29" t="str">
        <f t="shared" si="1545"/>
        <v/>
      </c>
      <c r="AL297" s="29" t="str">
        <f t="shared" si="1546"/>
        <v/>
      </c>
      <c r="AM297" s="29" t="str">
        <f t="shared" si="1547"/>
        <v/>
      </c>
    </row>
    <row r="298" spans="2:39" ht="15.75" thickBot="1">
      <c r="B298" s="18">
        <v>21</v>
      </c>
      <c r="C298" s="18">
        <f>IF(B298="","",VLOOKUP(B298,Tabelle2!$A$2:$B$38,2,0))</f>
        <v>4</v>
      </c>
      <c r="D298" s="19" t="str">
        <f t="shared" ref="D298" si="1697">IF(B298="","",IF(OR(B296=0,B297=0),"NB",IF(COUNTIF(K297:M297,C298)=1,"W","L")))</f>
        <v>L</v>
      </c>
      <c r="E298" s="18">
        <f t="shared" ref="E298" si="1698">IF(D298="NB","0",IF(D298="L",-3,IF(D298="W",3,"")))</f>
        <v>-3</v>
      </c>
      <c r="F298" s="18">
        <v>1</v>
      </c>
      <c r="G298" s="18">
        <f t="shared" ref="G298" si="1699">IF(B298="","",E298*F298)</f>
        <v>-3</v>
      </c>
      <c r="H298" s="18">
        <f>IF(B298="","",SUM($G$4:G298))</f>
        <v>-66</v>
      </c>
      <c r="I298" s="20"/>
      <c r="J298" s="20"/>
      <c r="K298" s="21"/>
      <c r="L298" s="21"/>
      <c r="M298" s="24"/>
      <c r="N298" s="5">
        <f t="shared" si="1339"/>
        <v>1</v>
      </c>
      <c r="O298" s="5">
        <f t="shared" ref="O298" si="1700">IF(O296+O297=2,1,0)</f>
        <v>0</v>
      </c>
      <c r="P298" s="5">
        <f t="shared" ref="P298" si="1701">IF(P296+P297=2,1,0)</f>
        <v>0</v>
      </c>
      <c r="Q298" s="5">
        <f t="shared" ref="Q298" si="1702">IF(Q296+Q297=2,1,0)</f>
        <v>0</v>
      </c>
      <c r="S298" s="31">
        <f t="shared" ref="S298" si="1703">IF(B298="","",IF(D298="NB",S295,IF(D298="L",S295+1,IF(D298="W",0))))</f>
        <v>5</v>
      </c>
      <c r="Y298" s="29" t="str">
        <f t="shared" si="1484"/>
        <v/>
      </c>
      <c r="Z298" s="29" t="str">
        <f t="shared" si="1534"/>
        <v/>
      </c>
      <c r="AA298" s="29" t="str">
        <f t="shared" si="1535"/>
        <v/>
      </c>
      <c r="AB298" s="29" t="str">
        <f t="shared" si="1536"/>
        <v/>
      </c>
      <c r="AC298" s="29" t="str">
        <f t="shared" si="1537"/>
        <v/>
      </c>
      <c r="AD298" s="29" t="str">
        <f t="shared" si="1538"/>
        <v/>
      </c>
      <c r="AE298" s="29" t="str">
        <f t="shared" si="1539"/>
        <v/>
      </c>
      <c r="AF298" s="29" t="str">
        <f t="shared" si="1540"/>
        <v/>
      </c>
      <c r="AG298" s="29" t="str">
        <f t="shared" si="1541"/>
        <v/>
      </c>
      <c r="AH298" s="29" t="str">
        <f t="shared" si="1542"/>
        <v/>
      </c>
      <c r="AI298" s="29" t="str">
        <f t="shared" si="1543"/>
        <v/>
      </c>
      <c r="AJ298" s="29" t="str">
        <f t="shared" si="1544"/>
        <v/>
      </c>
      <c r="AK298" s="29" t="str">
        <f t="shared" si="1545"/>
        <v/>
      </c>
      <c r="AL298" s="29" t="str">
        <f t="shared" si="1546"/>
        <v/>
      </c>
      <c r="AM298" s="29" t="str">
        <f t="shared" si="1547"/>
        <v/>
      </c>
    </row>
    <row r="299" spans="2:39">
      <c r="B299" s="16">
        <v>3</v>
      </c>
      <c r="C299" s="16">
        <f>IF(B299="","",VLOOKUP(B299,Tabelle2!$A$2:$B$38,2,0))</f>
        <v>1</v>
      </c>
      <c r="D299" s="6"/>
      <c r="E299" s="6"/>
      <c r="F299" s="6"/>
      <c r="G299" s="6"/>
      <c r="H299" s="6"/>
      <c r="I299" s="9"/>
      <c r="J299" s="9"/>
      <c r="K299" s="6"/>
      <c r="L299" s="6"/>
      <c r="M299" s="6"/>
      <c r="N299" s="3">
        <f t="shared" ref="N299:N362" si="1704">IF(OR(C299=2,C299=4,C299=6),1,0)</f>
        <v>0</v>
      </c>
      <c r="O299" s="3">
        <f t="shared" ref="O299:O362" si="1705">IF(OR(C299=1,C299=3,C299=5),1,0)</f>
        <v>1</v>
      </c>
      <c r="P299" s="3">
        <f t="shared" ref="P299:P362" si="1706">IF(OR(C299=2,C299=4,C299=6),1,0)</f>
        <v>0</v>
      </c>
      <c r="Q299" s="3">
        <f t="shared" ref="Q299:Q362" si="1707">IF(OR(C299=1,C299=3,C299=5),1,0)</f>
        <v>1</v>
      </c>
      <c r="Y299" s="29" t="str">
        <f t="shared" si="1484"/>
        <v/>
      </c>
      <c r="Z299" s="29" t="str">
        <f t="shared" si="1534"/>
        <v/>
      </c>
      <c r="AA299" s="29" t="str">
        <f t="shared" si="1535"/>
        <v/>
      </c>
      <c r="AB299" s="29" t="str">
        <f t="shared" si="1536"/>
        <v/>
      </c>
      <c r="AC299" s="29" t="str">
        <f t="shared" si="1537"/>
        <v/>
      </c>
      <c r="AD299" s="29" t="str">
        <f t="shared" si="1538"/>
        <v/>
      </c>
      <c r="AE299" s="29" t="str">
        <f t="shared" si="1539"/>
        <v/>
      </c>
      <c r="AF299" s="29" t="str">
        <f t="shared" si="1540"/>
        <v/>
      </c>
      <c r="AG299" s="29" t="str">
        <f t="shared" si="1541"/>
        <v/>
      </c>
      <c r="AH299" s="29" t="str">
        <f t="shared" si="1542"/>
        <v/>
      </c>
      <c r="AI299" s="29" t="str">
        <f t="shared" si="1543"/>
        <v/>
      </c>
      <c r="AJ299" s="29" t="str">
        <f t="shared" si="1544"/>
        <v/>
      </c>
      <c r="AK299" s="29" t="str">
        <f t="shared" si="1545"/>
        <v/>
      </c>
      <c r="AL299" s="29" t="str">
        <f t="shared" si="1546"/>
        <v/>
      </c>
      <c r="AM299" s="29" t="str">
        <f t="shared" si="1547"/>
        <v/>
      </c>
    </row>
    <row r="300" spans="2:39">
      <c r="B300" s="15">
        <v>3</v>
      </c>
      <c r="C300" s="15">
        <f>IF(B300="","",VLOOKUP(B300,Tabelle2!$A$2:$B$38,2,0))</f>
        <v>1</v>
      </c>
      <c r="D300" s="26" t="str">
        <f t="shared" ref="D300:D363" si="1708">IF(B300="","",IF(OR(B299=0,B300=0),"No Bet",IF(N301=1,"Bet 1,3,5",IF(O301=1,"Bet 2,4,6",IF(P301=1,"Bet 1,3,5",IF(Q301=1,"Bet 2,4,6"))))))</f>
        <v>Bet 2,4,6</v>
      </c>
      <c r="E300" s="8"/>
      <c r="F300" s="8"/>
      <c r="G300" s="8"/>
      <c r="H300" s="8"/>
      <c r="I300" s="17"/>
      <c r="J300" s="17"/>
      <c r="K300" s="7">
        <f t="shared" ref="K300:K363" si="1709">IF(B300="","",IF(N301=1,"1",IF(O301=1,2,IF(P301=1,1,IF(Q301=1,2)))))</f>
        <v>2</v>
      </c>
      <c r="L300" s="7">
        <f t="shared" ref="L300:L363" si="1710">IF(B300="","",IF(N301=1,"3",IF(O301=1,4,IF(P301=1,3,IF(Q301=1,4)))))</f>
        <v>4</v>
      </c>
      <c r="M300" s="7">
        <f t="shared" ref="M300:M363" si="1711">IF(B300="","",IF(N301=1,"5",IF(O301=1,6,IF(P301=1,5,IF(Q301=1,6)))))</f>
        <v>6</v>
      </c>
      <c r="N300" s="4">
        <f t="shared" si="1704"/>
        <v>0</v>
      </c>
      <c r="O300" s="4">
        <f t="shared" si="1705"/>
        <v>1</v>
      </c>
      <c r="P300" s="4">
        <f t="shared" ref="P300:P363" si="1712">IF(OR(C300=1,C300=3,C300=5),1,0)</f>
        <v>1</v>
      </c>
      <c r="Q300" s="4">
        <f t="shared" ref="Q300:Q363" si="1713">IF(OR(C300=2,C300=4,C300=6),1,0)</f>
        <v>0</v>
      </c>
      <c r="Y300" s="29" t="str">
        <f t="shared" si="1484"/>
        <v/>
      </c>
      <c r="Z300" s="29" t="str">
        <f t="shared" si="1534"/>
        <v/>
      </c>
      <c r="AA300" s="29" t="str">
        <f t="shared" si="1535"/>
        <v/>
      </c>
      <c r="AB300" s="29" t="str">
        <f t="shared" si="1536"/>
        <v/>
      </c>
      <c r="AC300" s="29" t="str">
        <f t="shared" si="1537"/>
        <v/>
      </c>
      <c r="AD300" s="29" t="str">
        <f t="shared" si="1538"/>
        <v/>
      </c>
      <c r="AE300" s="29" t="str">
        <f t="shared" si="1539"/>
        <v/>
      </c>
      <c r="AF300" s="29" t="str">
        <f t="shared" si="1540"/>
        <v/>
      </c>
      <c r="AG300" s="29" t="str">
        <f t="shared" si="1541"/>
        <v/>
      </c>
      <c r="AH300" s="29" t="str">
        <f t="shared" si="1542"/>
        <v/>
      </c>
      <c r="AI300" s="29" t="str">
        <f t="shared" si="1543"/>
        <v/>
      </c>
      <c r="AJ300" s="29" t="str">
        <f t="shared" si="1544"/>
        <v/>
      </c>
      <c r="AK300" s="29" t="str">
        <f t="shared" si="1545"/>
        <v/>
      </c>
      <c r="AL300" s="29" t="str">
        <f t="shared" si="1546"/>
        <v/>
      </c>
      <c r="AM300" s="29" t="str">
        <f t="shared" si="1547"/>
        <v/>
      </c>
    </row>
    <row r="301" spans="2:39" ht="15.75" thickBot="1">
      <c r="B301" s="22">
        <v>33</v>
      </c>
      <c r="C301" s="22">
        <f>IF(B301="","",VLOOKUP(B301,Tabelle2!$A$2:$B$38,2,0))</f>
        <v>6</v>
      </c>
      <c r="D301" s="23" t="str">
        <f t="shared" ref="D301" si="1714">IF(B301="","",IF(OR(B299=0,B300=0),"NB",IF(COUNTIF(K300:M300,C301)=1,"W","L")))</f>
        <v>W</v>
      </c>
      <c r="E301" s="22">
        <f t="shared" ref="E301" si="1715">IF(D301="NB",0,IF(D301="L",-3,IF(D301="W",3,"")))</f>
        <v>3</v>
      </c>
      <c r="F301" s="22">
        <v>1</v>
      </c>
      <c r="G301" s="22">
        <f t="shared" ref="G301" si="1716">IF(B301="","",E301*F301)</f>
        <v>3</v>
      </c>
      <c r="H301" s="22">
        <f>IF(B301="","",SUM($G$4:G301))</f>
        <v>-63</v>
      </c>
      <c r="I301" s="20"/>
      <c r="J301" s="20"/>
      <c r="K301" s="21"/>
      <c r="L301" s="21"/>
      <c r="M301" s="21"/>
      <c r="N301" s="5">
        <f t="shared" ref="N301:O301" si="1717">IF(N299+N300=2,1,0)</f>
        <v>0</v>
      </c>
      <c r="O301" s="5">
        <f t="shared" si="1717"/>
        <v>1</v>
      </c>
      <c r="P301" s="5">
        <f t="shared" ref="P301" si="1718">IF(P299+P300=2,1,0)</f>
        <v>0</v>
      </c>
      <c r="Q301" s="5">
        <f t="shared" ref="Q301" si="1719">IF(Q299+Q300=2,1,0)</f>
        <v>0</v>
      </c>
      <c r="S301" s="31">
        <f t="shared" ref="S301" si="1720">IF(B301="","",IF(D301="NB",S298,IF(D301="L",S298+1,IF(D301="W",0))))</f>
        <v>0</v>
      </c>
      <c r="Y301" s="29" t="str">
        <f t="shared" si="1484"/>
        <v/>
      </c>
      <c r="Z301" s="29" t="str">
        <f t="shared" si="1534"/>
        <v/>
      </c>
      <c r="AA301" s="29" t="str">
        <f t="shared" si="1535"/>
        <v/>
      </c>
      <c r="AB301" s="29" t="str">
        <f t="shared" si="1536"/>
        <v/>
      </c>
      <c r="AC301" s="29">
        <f t="shared" si="1537"/>
        <v>1</v>
      </c>
      <c r="AD301" s="29" t="str">
        <f t="shared" si="1538"/>
        <v/>
      </c>
      <c r="AE301" s="29" t="str">
        <f t="shared" si="1539"/>
        <v/>
      </c>
      <c r="AF301" s="29" t="str">
        <f t="shared" si="1540"/>
        <v/>
      </c>
      <c r="AG301" s="29" t="str">
        <f t="shared" si="1541"/>
        <v/>
      </c>
      <c r="AH301" s="29" t="str">
        <f t="shared" si="1542"/>
        <v/>
      </c>
      <c r="AI301" s="29" t="str">
        <f t="shared" si="1543"/>
        <v/>
      </c>
      <c r="AJ301" s="29" t="str">
        <f t="shared" si="1544"/>
        <v/>
      </c>
      <c r="AK301" s="29" t="str">
        <f t="shared" si="1545"/>
        <v/>
      </c>
      <c r="AL301" s="29" t="str">
        <f t="shared" si="1546"/>
        <v/>
      </c>
      <c r="AM301" s="29" t="str">
        <f t="shared" si="1547"/>
        <v/>
      </c>
    </row>
    <row r="302" spans="2:39">
      <c r="B302" s="14">
        <v>4</v>
      </c>
      <c r="C302" s="14">
        <f>IF(B302="","",VLOOKUP(B302,Tabelle2!$A$2:$B$38,2,0))</f>
        <v>1</v>
      </c>
      <c r="D302" s="6"/>
      <c r="E302" s="10"/>
      <c r="F302" s="6"/>
      <c r="G302" s="6"/>
      <c r="H302" s="6"/>
      <c r="I302" s="9"/>
      <c r="J302" s="9"/>
      <c r="K302" s="6"/>
      <c r="L302" s="6"/>
      <c r="M302" s="6"/>
      <c r="N302" s="3">
        <f t="shared" si="1621"/>
        <v>0</v>
      </c>
      <c r="O302" s="3">
        <f t="shared" ref="O302:O365" si="1721">IF(OR(C302=1,C302=3,C302=5),1,0)</f>
        <v>1</v>
      </c>
      <c r="P302" s="3">
        <f t="shared" ref="P302:P365" si="1722">IF(OR(C302=2,C302=4,C302=6),1,0)</f>
        <v>0</v>
      </c>
      <c r="Q302" s="3">
        <f t="shared" ref="Q302:Q365" si="1723">IF(OR(C302=1,C302=3,C302=5),1,0)</f>
        <v>1</v>
      </c>
      <c r="Y302" s="29" t="str">
        <f t="shared" si="1484"/>
        <v/>
      </c>
      <c r="Z302" s="29" t="str">
        <f t="shared" si="1534"/>
        <v/>
      </c>
      <c r="AA302" s="29" t="str">
        <f t="shared" si="1535"/>
        <v/>
      </c>
      <c r="AB302" s="29" t="str">
        <f t="shared" si="1536"/>
        <v/>
      </c>
      <c r="AC302" s="29" t="str">
        <f t="shared" si="1537"/>
        <v/>
      </c>
      <c r="AD302" s="29" t="str">
        <f t="shared" si="1538"/>
        <v/>
      </c>
      <c r="AE302" s="29" t="str">
        <f t="shared" si="1539"/>
        <v/>
      </c>
      <c r="AF302" s="29" t="str">
        <f t="shared" si="1540"/>
        <v/>
      </c>
      <c r="AG302" s="29" t="str">
        <f t="shared" si="1541"/>
        <v/>
      </c>
      <c r="AH302" s="29" t="str">
        <f t="shared" si="1542"/>
        <v/>
      </c>
      <c r="AI302" s="29" t="str">
        <f t="shared" si="1543"/>
        <v/>
      </c>
      <c r="AJ302" s="29" t="str">
        <f t="shared" si="1544"/>
        <v/>
      </c>
      <c r="AK302" s="29" t="str">
        <f t="shared" si="1545"/>
        <v/>
      </c>
      <c r="AL302" s="29" t="str">
        <f t="shared" si="1546"/>
        <v/>
      </c>
      <c r="AM302" s="29" t="str">
        <f t="shared" si="1547"/>
        <v/>
      </c>
    </row>
    <row r="303" spans="2:39">
      <c r="B303" s="13">
        <v>33</v>
      </c>
      <c r="C303" s="13">
        <f>IF(B303="","",VLOOKUP(B303,Tabelle2!$A$2:$B$38,2,0))</f>
        <v>6</v>
      </c>
      <c r="D303" s="25" t="str">
        <f t="shared" ref="D303:D366" si="1724">IF(B303="","",IF(OR(B302=0,B303=0),"No Bet",IF(N304=1,"Bet 1,3,5",IF(O304=1,"Bet 2,4,6",IF(P304=1,"Bet 1,3,5",IF(Q304=1,"Bet 2,4,6"))))))</f>
        <v>Bet 2,4,6</v>
      </c>
      <c r="E303" s="8"/>
      <c r="F303" s="8"/>
      <c r="G303" s="8"/>
      <c r="H303" s="8"/>
      <c r="I303" s="12"/>
      <c r="J303" s="12"/>
      <c r="K303" s="7">
        <f t="shared" ref="K303:K366" si="1725">IF(B303="","",IF(N304=1,"1",IF(O304=1,2,IF(P304=1,1,IF(Q304=1,2)))))</f>
        <v>2</v>
      </c>
      <c r="L303" s="7">
        <f t="shared" ref="L303:L366" si="1726">IF(B303="","",IF(N304=1,"3",IF(O304=1,4,IF(P304=1,3,IF(Q304=1,4)))))</f>
        <v>4</v>
      </c>
      <c r="M303" s="7">
        <f t="shared" ref="M303:M366" si="1727">IF(B303="","",IF(N304=1,"5",IF(O304=1,6,IF(P304=1,5,IF(Q304=1,6)))))</f>
        <v>6</v>
      </c>
      <c r="N303" s="4">
        <f t="shared" si="1621"/>
        <v>1</v>
      </c>
      <c r="O303" s="4">
        <f t="shared" si="1721"/>
        <v>0</v>
      </c>
      <c r="P303" s="4">
        <f t="shared" ref="P303:P366" si="1728">IF(OR(C303=1,C303=3,C303=5),1,0)</f>
        <v>0</v>
      </c>
      <c r="Q303" s="4">
        <f t="shared" ref="Q303:Q366" si="1729">IF(OR(C303=2,C303=4,C303=6),1,0)</f>
        <v>1</v>
      </c>
      <c r="Y303" s="29" t="str">
        <f t="shared" si="1484"/>
        <v/>
      </c>
      <c r="Z303" s="29" t="str">
        <f t="shared" si="1534"/>
        <v/>
      </c>
      <c r="AA303" s="29" t="str">
        <f t="shared" si="1535"/>
        <v/>
      </c>
      <c r="AB303" s="29" t="str">
        <f t="shared" si="1536"/>
        <v/>
      </c>
      <c r="AC303" s="29" t="str">
        <f t="shared" si="1537"/>
        <v/>
      </c>
      <c r="AD303" s="29" t="str">
        <f t="shared" si="1538"/>
        <v/>
      </c>
      <c r="AE303" s="29" t="str">
        <f t="shared" si="1539"/>
        <v/>
      </c>
      <c r="AF303" s="29" t="str">
        <f t="shared" si="1540"/>
        <v/>
      </c>
      <c r="AG303" s="29" t="str">
        <f t="shared" si="1541"/>
        <v/>
      </c>
      <c r="AH303" s="29" t="str">
        <f t="shared" si="1542"/>
        <v/>
      </c>
      <c r="AI303" s="29" t="str">
        <f t="shared" si="1543"/>
        <v/>
      </c>
      <c r="AJ303" s="29" t="str">
        <f t="shared" si="1544"/>
        <v/>
      </c>
      <c r="AK303" s="29" t="str">
        <f t="shared" si="1545"/>
        <v/>
      </c>
      <c r="AL303" s="29" t="str">
        <f t="shared" si="1546"/>
        <v/>
      </c>
      <c r="AM303" s="29" t="str">
        <f t="shared" si="1547"/>
        <v/>
      </c>
    </row>
    <row r="304" spans="2:39" ht="15.75" thickBot="1">
      <c r="B304" s="18">
        <v>0</v>
      </c>
      <c r="C304" s="18">
        <f>IF(B304="","",VLOOKUP(B304,Tabelle2!$A$2:$B$38,2,0))</f>
        <v>0</v>
      </c>
      <c r="D304" s="19" t="str">
        <f t="shared" ref="D304" si="1730">IF(B304="","",IF(OR(B302=0,B303=0),"NB",IF(COUNTIF(K303:M303,C304)=1,"W","L")))</f>
        <v>L</v>
      </c>
      <c r="E304" s="18">
        <f t="shared" ref="E304" si="1731">IF(D304="NB","0",IF(D304="L",-3,IF(D304="W",3,"")))</f>
        <v>-3</v>
      </c>
      <c r="F304" s="18">
        <v>1</v>
      </c>
      <c r="G304" s="18">
        <f t="shared" ref="G304" si="1732">IF(B304="","",E304*F304)</f>
        <v>-3</v>
      </c>
      <c r="H304" s="18">
        <f>IF(B304="","",SUM($G$4:G304))</f>
        <v>-66</v>
      </c>
      <c r="I304" s="20"/>
      <c r="J304" s="20"/>
      <c r="K304" s="21"/>
      <c r="L304" s="21"/>
      <c r="M304" s="24"/>
      <c r="N304" s="5">
        <f t="shared" ref="N304:N367" si="1733">IF(N302+N303=2,1,0)</f>
        <v>0</v>
      </c>
      <c r="O304" s="5">
        <f t="shared" ref="O304" si="1734">IF(O302+O303=2,1,0)</f>
        <v>0</v>
      </c>
      <c r="P304" s="5">
        <f t="shared" ref="P304" si="1735">IF(P302+P303=2,1,0)</f>
        <v>0</v>
      </c>
      <c r="Q304" s="5">
        <f t="shared" ref="Q304" si="1736">IF(Q302+Q303=2,1,0)</f>
        <v>1</v>
      </c>
      <c r="S304" s="31">
        <f t="shared" ref="S304" si="1737">IF(B304="","",IF(D304="NB",S301,IF(D304="L",S301+1,IF(D304="W",0))))</f>
        <v>1</v>
      </c>
      <c r="Y304" s="29" t="str">
        <f t="shared" si="1484"/>
        <v/>
      </c>
      <c r="Z304" s="29" t="str">
        <f t="shared" si="1534"/>
        <v/>
      </c>
      <c r="AA304" s="29" t="str">
        <f t="shared" si="1535"/>
        <v/>
      </c>
      <c r="AB304" s="29" t="str">
        <f t="shared" si="1536"/>
        <v/>
      </c>
      <c r="AC304" s="29" t="str">
        <f t="shared" si="1537"/>
        <v/>
      </c>
      <c r="AD304" s="29" t="str">
        <f t="shared" si="1538"/>
        <v/>
      </c>
      <c r="AE304" s="29" t="str">
        <f t="shared" si="1539"/>
        <v/>
      </c>
      <c r="AF304" s="29" t="str">
        <f t="shared" si="1540"/>
        <v/>
      </c>
      <c r="AG304" s="29" t="str">
        <f t="shared" si="1541"/>
        <v/>
      </c>
      <c r="AH304" s="29" t="str">
        <f t="shared" si="1542"/>
        <v/>
      </c>
      <c r="AI304" s="29" t="str">
        <f t="shared" si="1543"/>
        <v/>
      </c>
      <c r="AJ304" s="29" t="str">
        <f t="shared" si="1544"/>
        <v/>
      </c>
      <c r="AK304" s="29" t="str">
        <f t="shared" si="1545"/>
        <v/>
      </c>
      <c r="AL304" s="29" t="str">
        <f t="shared" si="1546"/>
        <v/>
      </c>
      <c r="AM304" s="29" t="str">
        <f t="shared" si="1547"/>
        <v/>
      </c>
    </row>
    <row r="305" spans="2:39">
      <c r="B305" s="16">
        <v>8</v>
      </c>
      <c r="C305" s="16">
        <f>IF(B305="","",VLOOKUP(B305,Tabelle2!$A$2:$B$38,2,0))</f>
        <v>2</v>
      </c>
      <c r="D305" s="6"/>
      <c r="E305" s="6"/>
      <c r="F305" s="6"/>
      <c r="G305" s="6"/>
      <c r="H305" s="6"/>
      <c r="I305" s="9"/>
      <c r="J305" s="9"/>
      <c r="K305" s="6"/>
      <c r="L305" s="6"/>
      <c r="M305" s="6"/>
      <c r="N305" s="3">
        <f t="shared" si="1638"/>
        <v>1</v>
      </c>
      <c r="O305" s="3">
        <f t="shared" ref="O305:O368" si="1738">IF(OR(C305=1,C305=3,C305=5),1,0)</f>
        <v>0</v>
      </c>
      <c r="P305" s="3">
        <f t="shared" ref="P305:P368" si="1739">IF(OR(C305=2,C305=4,C305=6),1,0)</f>
        <v>1</v>
      </c>
      <c r="Q305" s="3">
        <f t="shared" ref="Q305:Q368" si="1740">IF(OR(C305=1,C305=3,C305=5),1,0)</f>
        <v>0</v>
      </c>
      <c r="Y305" s="29" t="str">
        <f t="shared" si="1484"/>
        <v/>
      </c>
      <c r="Z305" s="29" t="str">
        <f t="shared" si="1534"/>
        <v/>
      </c>
      <c r="AA305" s="29" t="str">
        <f t="shared" si="1535"/>
        <v/>
      </c>
      <c r="AB305" s="29" t="str">
        <f t="shared" si="1536"/>
        <v/>
      </c>
      <c r="AC305" s="29" t="str">
        <f t="shared" si="1537"/>
        <v/>
      </c>
      <c r="AD305" s="29" t="str">
        <f t="shared" si="1538"/>
        <v/>
      </c>
      <c r="AE305" s="29" t="str">
        <f t="shared" si="1539"/>
        <v/>
      </c>
      <c r="AF305" s="29" t="str">
        <f t="shared" si="1540"/>
        <v/>
      </c>
      <c r="AG305" s="29" t="str">
        <f t="shared" si="1541"/>
        <v/>
      </c>
      <c r="AH305" s="29" t="str">
        <f t="shared" si="1542"/>
        <v/>
      </c>
      <c r="AI305" s="29" t="str">
        <f t="shared" si="1543"/>
        <v/>
      </c>
      <c r="AJ305" s="29" t="str">
        <f t="shared" si="1544"/>
        <v/>
      </c>
      <c r="AK305" s="29" t="str">
        <f t="shared" si="1545"/>
        <v/>
      </c>
      <c r="AL305" s="29" t="str">
        <f t="shared" si="1546"/>
        <v/>
      </c>
      <c r="AM305" s="29" t="str">
        <f t="shared" si="1547"/>
        <v/>
      </c>
    </row>
    <row r="306" spans="2:39">
      <c r="B306" s="15">
        <v>8</v>
      </c>
      <c r="C306" s="15">
        <f>IF(B306="","",VLOOKUP(B306,Tabelle2!$A$2:$B$38,2,0))</f>
        <v>2</v>
      </c>
      <c r="D306" s="26" t="str">
        <f t="shared" ref="D306:D369" si="1741">IF(B306="","",IF(OR(B305=0,B306=0),"No Bet",IF(N307=1,"Bet 1,3,5",IF(O307=1,"Bet 2,4,6",IF(P307=1,"Bet 1,3,5",IF(Q307=1,"Bet 2,4,6"))))))</f>
        <v>Bet 1,3,5</v>
      </c>
      <c r="E306" s="8"/>
      <c r="F306" s="8"/>
      <c r="G306" s="8"/>
      <c r="H306" s="8"/>
      <c r="I306" s="17"/>
      <c r="J306" s="17"/>
      <c r="K306" s="7" t="str">
        <f t="shared" ref="K306:K369" si="1742">IF(B306="","",IF(N307=1,"1",IF(O307=1,2,IF(P307=1,1,IF(Q307=1,2)))))</f>
        <v>1</v>
      </c>
      <c r="L306" s="7" t="str">
        <f t="shared" ref="L306:L369" si="1743">IF(B306="","",IF(N307=1,"3",IF(O307=1,4,IF(P307=1,3,IF(Q307=1,4)))))</f>
        <v>3</v>
      </c>
      <c r="M306" s="7" t="str">
        <f t="shared" ref="M306:M369" si="1744">IF(B306="","",IF(N307=1,"5",IF(O307=1,6,IF(P307=1,5,IF(Q307=1,6)))))</f>
        <v>5</v>
      </c>
      <c r="N306" s="4">
        <f t="shared" si="1638"/>
        <v>1</v>
      </c>
      <c r="O306" s="4">
        <f t="shared" si="1738"/>
        <v>0</v>
      </c>
      <c r="P306" s="4">
        <f t="shared" ref="P306:P369" si="1745">IF(OR(C306=1,C306=3,C306=5),1,0)</f>
        <v>0</v>
      </c>
      <c r="Q306" s="4">
        <f t="shared" ref="Q306:Q369" si="1746">IF(OR(C306=2,C306=4,C306=6),1,0)</f>
        <v>1</v>
      </c>
      <c r="Y306" s="29" t="str">
        <f t="shared" si="1484"/>
        <v/>
      </c>
      <c r="Z306" s="29" t="str">
        <f t="shared" si="1534"/>
        <v/>
      </c>
      <c r="AA306" s="29" t="str">
        <f t="shared" si="1535"/>
        <v/>
      </c>
      <c r="AB306" s="29" t="str">
        <f t="shared" si="1536"/>
        <v/>
      </c>
      <c r="AC306" s="29" t="str">
        <f t="shared" si="1537"/>
        <v/>
      </c>
      <c r="AD306" s="29" t="str">
        <f t="shared" si="1538"/>
        <v/>
      </c>
      <c r="AE306" s="29" t="str">
        <f t="shared" si="1539"/>
        <v/>
      </c>
      <c r="AF306" s="29" t="str">
        <f t="shared" si="1540"/>
        <v/>
      </c>
      <c r="AG306" s="29" t="str">
        <f t="shared" si="1541"/>
        <v/>
      </c>
      <c r="AH306" s="29" t="str">
        <f t="shared" si="1542"/>
        <v/>
      </c>
      <c r="AI306" s="29" t="str">
        <f t="shared" si="1543"/>
        <v/>
      </c>
      <c r="AJ306" s="29" t="str">
        <f t="shared" si="1544"/>
        <v/>
      </c>
      <c r="AK306" s="29" t="str">
        <f t="shared" si="1545"/>
        <v/>
      </c>
      <c r="AL306" s="29" t="str">
        <f t="shared" si="1546"/>
        <v/>
      </c>
      <c r="AM306" s="29" t="str">
        <f t="shared" si="1547"/>
        <v/>
      </c>
    </row>
    <row r="307" spans="2:39" ht="15.75" thickBot="1">
      <c r="B307" s="22">
        <v>20</v>
      </c>
      <c r="C307" s="22">
        <f>IF(B307="","",VLOOKUP(B307,Tabelle2!$A$2:$B$38,2,0))</f>
        <v>4</v>
      </c>
      <c r="D307" s="23" t="str">
        <f t="shared" ref="D307" si="1747">IF(B307="","",IF(OR(B305=0,B306=0),"NB",IF(COUNTIF(K306:M306,C307)=1,"W","L")))</f>
        <v>L</v>
      </c>
      <c r="E307" s="22">
        <f t="shared" ref="E307" si="1748">IF(D307="NB",0,IF(D307="L",-3,IF(D307="W",3,"")))</f>
        <v>-3</v>
      </c>
      <c r="F307" s="22">
        <v>1</v>
      </c>
      <c r="G307" s="22">
        <f t="shared" ref="G307" si="1749">IF(B307="","",E307*F307)</f>
        <v>-3</v>
      </c>
      <c r="H307" s="22">
        <f>IF(B307="","",SUM($G$4:G307))</f>
        <v>-69</v>
      </c>
      <c r="I307" s="20"/>
      <c r="J307" s="20"/>
      <c r="K307" s="21"/>
      <c r="L307" s="21"/>
      <c r="M307" s="21"/>
      <c r="N307" s="5">
        <f t="shared" ref="N307:N370" si="1750">IF(N305+N306=2,1,0)</f>
        <v>1</v>
      </c>
      <c r="O307" s="5">
        <f t="shared" ref="O307" si="1751">IF(O305+O306=2,1,0)</f>
        <v>0</v>
      </c>
      <c r="P307" s="5">
        <f t="shared" ref="P307" si="1752">IF(P305+P306=2,1,0)</f>
        <v>0</v>
      </c>
      <c r="Q307" s="5">
        <f t="shared" ref="Q307" si="1753">IF(Q305+Q306=2,1,0)</f>
        <v>0</v>
      </c>
      <c r="S307" s="31">
        <f t="shared" ref="S307" si="1754">IF(B307="","",IF(D307="NB",S304,IF(D307="L",S304+1,IF(D307="W",0))))</f>
        <v>2</v>
      </c>
      <c r="Y307" s="29" t="str">
        <f t="shared" si="1484"/>
        <v/>
      </c>
      <c r="Z307" s="29" t="str">
        <f t="shared" si="1534"/>
        <v/>
      </c>
      <c r="AA307" s="29" t="str">
        <f t="shared" si="1535"/>
        <v/>
      </c>
      <c r="AB307" s="29" t="str">
        <f t="shared" si="1536"/>
        <v/>
      </c>
      <c r="AC307" s="29" t="str">
        <f t="shared" si="1537"/>
        <v/>
      </c>
      <c r="AD307" s="29" t="str">
        <f t="shared" si="1538"/>
        <v/>
      </c>
      <c r="AE307" s="29" t="str">
        <f t="shared" si="1539"/>
        <v/>
      </c>
      <c r="AF307" s="29" t="str">
        <f t="shared" si="1540"/>
        <v/>
      </c>
      <c r="AG307" s="29" t="str">
        <f t="shared" si="1541"/>
        <v/>
      </c>
      <c r="AH307" s="29" t="str">
        <f t="shared" si="1542"/>
        <v/>
      </c>
      <c r="AI307" s="29" t="str">
        <f t="shared" si="1543"/>
        <v/>
      </c>
      <c r="AJ307" s="29" t="str">
        <f t="shared" si="1544"/>
        <v/>
      </c>
      <c r="AK307" s="29" t="str">
        <f t="shared" si="1545"/>
        <v/>
      </c>
      <c r="AL307" s="29" t="str">
        <f t="shared" si="1546"/>
        <v/>
      </c>
      <c r="AM307" s="29" t="str">
        <f t="shared" si="1547"/>
        <v/>
      </c>
    </row>
    <row r="308" spans="2:39">
      <c r="B308" s="14">
        <v>19</v>
      </c>
      <c r="C308" s="14">
        <f>IF(B308="","",VLOOKUP(B308,Tabelle2!$A$2:$B$38,2,0))</f>
        <v>4</v>
      </c>
      <c r="D308" s="6"/>
      <c r="E308" s="10"/>
      <c r="F308" s="6"/>
      <c r="G308" s="6"/>
      <c r="H308" s="6"/>
      <c r="I308" s="9"/>
      <c r="J308" s="9"/>
      <c r="K308" s="6"/>
      <c r="L308" s="6"/>
      <c r="M308" s="6"/>
      <c r="N308" s="3">
        <f t="shared" ref="N308:N371" si="1755">IF(OR(C308=2,C308=4,C308=6),1,0)</f>
        <v>1</v>
      </c>
      <c r="O308" s="3">
        <f t="shared" ref="O308:O371" si="1756">IF(OR(C308=1,C308=3,C308=5),1,0)</f>
        <v>0</v>
      </c>
      <c r="P308" s="3">
        <f t="shared" ref="P308:P371" si="1757">IF(OR(C308=2,C308=4,C308=6),1,0)</f>
        <v>1</v>
      </c>
      <c r="Q308" s="3">
        <f t="shared" ref="Q308:Q371" si="1758">IF(OR(C308=1,C308=3,C308=5),1,0)</f>
        <v>0</v>
      </c>
      <c r="Y308" s="29" t="str">
        <f t="shared" si="1484"/>
        <v/>
      </c>
      <c r="Z308" s="29" t="str">
        <f t="shared" si="1534"/>
        <v/>
      </c>
      <c r="AA308" s="29" t="str">
        <f t="shared" si="1535"/>
        <v/>
      </c>
      <c r="AB308" s="29" t="str">
        <f t="shared" si="1536"/>
        <v/>
      </c>
      <c r="AC308" s="29" t="str">
        <f t="shared" si="1537"/>
        <v/>
      </c>
      <c r="AD308" s="29" t="str">
        <f t="shared" si="1538"/>
        <v/>
      </c>
      <c r="AE308" s="29" t="str">
        <f t="shared" si="1539"/>
        <v/>
      </c>
      <c r="AF308" s="29" t="str">
        <f t="shared" si="1540"/>
        <v/>
      </c>
      <c r="AG308" s="29" t="str">
        <f t="shared" si="1541"/>
        <v/>
      </c>
      <c r="AH308" s="29" t="str">
        <f t="shared" si="1542"/>
        <v/>
      </c>
      <c r="AI308" s="29" t="str">
        <f t="shared" si="1543"/>
        <v/>
      </c>
      <c r="AJ308" s="29" t="str">
        <f t="shared" si="1544"/>
        <v/>
      </c>
      <c r="AK308" s="29" t="str">
        <f t="shared" si="1545"/>
        <v/>
      </c>
      <c r="AL308" s="29" t="str">
        <f t="shared" si="1546"/>
        <v/>
      </c>
      <c r="AM308" s="29" t="str">
        <f t="shared" si="1547"/>
        <v/>
      </c>
    </row>
    <row r="309" spans="2:39">
      <c r="B309" s="13">
        <v>19</v>
      </c>
      <c r="C309" s="13">
        <f>IF(B309="","",VLOOKUP(B309,Tabelle2!$A$2:$B$38,2,0))</f>
        <v>4</v>
      </c>
      <c r="D309" s="25" t="str">
        <f t="shared" ref="D309:D372" si="1759">IF(B309="","",IF(OR(B308=0,B309=0),"No Bet",IF(N310=1,"Bet 1,3,5",IF(O310=1,"Bet 2,4,6",IF(P310=1,"Bet 1,3,5",IF(Q310=1,"Bet 2,4,6"))))))</f>
        <v>Bet 1,3,5</v>
      </c>
      <c r="E309" s="8"/>
      <c r="F309" s="8"/>
      <c r="G309" s="8"/>
      <c r="H309" s="8"/>
      <c r="I309" s="12"/>
      <c r="J309" s="12"/>
      <c r="K309" s="7" t="str">
        <f t="shared" ref="K309:K372" si="1760">IF(B309="","",IF(N310=1,"1",IF(O310=1,2,IF(P310=1,1,IF(Q310=1,2)))))</f>
        <v>1</v>
      </c>
      <c r="L309" s="7" t="str">
        <f t="shared" ref="L309:L372" si="1761">IF(B309="","",IF(N310=1,"3",IF(O310=1,4,IF(P310=1,3,IF(Q310=1,4)))))</f>
        <v>3</v>
      </c>
      <c r="M309" s="7" t="str">
        <f t="shared" ref="M309:M372" si="1762">IF(B309="","",IF(N310=1,"5",IF(O310=1,6,IF(P310=1,5,IF(Q310=1,6)))))</f>
        <v>5</v>
      </c>
      <c r="N309" s="4">
        <f t="shared" si="1755"/>
        <v>1</v>
      </c>
      <c r="O309" s="4">
        <f t="shared" si="1756"/>
        <v>0</v>
      </c>
      <c r="P309" s="4">
        <f t="shared" ref="P309:P372" si="1763">IF(OR(C309=1,C309=3,C309=5),1,0)</f>
        <v>0</v>
      </c>
      <c r="Q309" s="4">
        <f t="shared" ref="Q309:Q372" si="1764">IF(OR(C309=2,C309=4,C309=6),1,0)</f>
        <v>1</v>
      </c>
      <c r="Y309" s="29" t="str">
        <f t="shared" si="1484"/>
        <v/>
      </c>
      <c r="Z309" s="29" t="str">
        <f t="shared" si="1534"/>
        <v/>
      </c>
      <c r="AA309" s="29" t="str">
        <f t="shared" si="1535"/>
        <v/>
      </c>
      <c r="AB309" s="29" t="str">
        <f t="shared" si="1536"/>
        <v/>
      </c>
      <c r="AC309" s="29" t="str">
        <f t="shared" si="1537"/>
        <v/>
      </c>
      <c r="AD309" s="29" t="str">
        <f t="shared" si="1538"/>
        <v/>
      </c>
      <c r="AE309" s="29" t="str">
        <f t="shared" si="1539"/>
        <v/>
      </c>
      <c r="AF309" s="29" t="str">
        <f t="shared" si="1540"/>
        <v/>
      </c>
      <c r="AG309" s="29" t="str">
        <f t="shared" si="1541"/>
        <v/>
      </c>
      <c r="AH309" s="29" t="str">
        <f t="shared" si="1542"/>
        <v/>
      </c>
      <c r="AI309" s="29" t="str">
        <f t="shared" si="1543"/>
        <v/>
      </c>
      <c r="AJ309" s="29" t="str">
        <f t="shared" si="1544"/>
        <v/>
      </c>
      <c r="AK309" s="29" t="str">
        <f t="shared" si="1545"/>
        <v/>
      </c>
      <c r="AL309" s="29" t="str">
        <f t="shared" si="1546"/>
        <v/>
      </c>
      <c r="AM309" s="29" t="str">
        <f t="shared" si="1547"/>
        <v/>
      </c>
    </row>
    <row r="310" spans="2:39" ht="15.75" thickBot="1">
      <c r="B310" s="18">
        <v>10</v>
      </c>
      <c r="C310" s="18">
        <f>IF(B310="","",VLOOKUP(B310,Tabelle2!$A$2:$B$38,2,0))</f>
        <v>2</v>
      </c>
      <c r="D310" s="19" t="str">
        <f t="shared" ref="D310" si="1765">IF(B310="","",IF(OR(B308=0,B309=0),"NB",IF(COUNTIF(K309:M309,C310)=1,"W","L")))</f>
        <v>L</v>
      </c>
      <c r="E310" s="18">
        <f t="shared" ref="E310" si="1766">IF(D310="NB","0",IF(D310="L",-3,IF(D310="W",3,"")))</f>
        <v>-3</v>
      </c>
      <c r="F310" s="18">
        <v>1</v>
      </c>
      <c r="G310" s="18">
        <f t="shared" ref="G310" si="1767">IF(B310="","",E310*F310)</f>
        <v>-3</v>
      </c>
      <c r="H310" s="18">
        <f>IF(B310="","",SUM($G$4:G310))</f>
        <v>-72</v>
      </c>
      <c r="I310" s="20"/>
      <c r="J310" s="20"/>
      <c r="K310" s="21"/>
      <c r="L310" s="21"/>
      <c r="M310" s="24"/>
      <c r="N310" s="5">
        <f t="shared" ref="N310:O310" si="1768">IF(N308+N309=2,1,0)</f>
        <v>1</v>
      </c>
      <c r="O310" s="5">
        <f t="shared" si="1768"/>
        <v>0</v>
      </c>
      <c r="P310" s="5">
        <f t="shared" ref="P310" si="1769">IF(P308+P309=2,1,0)</f>
        <v>0</v>
      </c>
      <c r="Q310" s="5">
        <f t="shared" ref="Q310" si="1770">IF(Q308+Q309=2,1,0)</f>
        <v>0</v>
      </c>
      <c r="S310" s="31">
        <f t="shared" ref="S310" si="1771">IF(B310="","",IF(D310="NB",S307,IF(D310="L",S307+1,IF(D310="W",0))))</f>
        <v>3</v>
      </c>
      <c r="Y310" s="29" t="str">
        <f t="shared" si="1484"/>
        <v/>
      </c>
      <c r="Z310" s="29" t="str">
        <f t="shared" si="1534"/>
        <v/>
      </c>
      <c r="AA310" s="29" t="str">
        <f t="shared" si="1535"/>
        <v/>
      </c>
      <c r="AB310" s="29" t="str">
        <f t="shared" si="1536"/>
        <v/>
      </c>
      <c r="AC310" s="29" t="str">
        <f t="shared" si="1537"/>
        <v/>
      </c>
      <c r="AD310" s="29" t="str">
        <f t="shared" si="1538"/>
        <v/>
      </c>
      <c r="AE310" s="29" t="str">
        <f t="shared" si="1539"/>
        <v/>
      </c>
      <c r="AF310" s="29" t="str">
        <f t="shared" si="1540"/>
        <v/>
      </c>
      <c r="AG310" s="29" t="str">
        <f t="shared" si="1541"/>
        <v/>
      </c>
      <c r="AH310" s="29" t="str">
        <f t="shared" si="1542"/>
        <v/>
      </c>
      <c r="AI310" s="29" t="str">
        <f t="shared" si="1543"/>
        <v/>
      </c>
      <c r="AJ310" s="29" t="str">
        <f t="shared" si="1544"/>
        <v/>
      </c>
      <c r="AK310" s="29" t="str">
        <f t="shared" si="1545"/>
        <v/>
      </c>
      <c r="AL310" s="29" t="str">
        <f t="shared" si="1546"/>
        <v/>
      </c>
      <c r="AM310" s="29" t="str">
        <f t="shared" si="1547"/>
        <v/>
      </c>
    </row>
    <row r="311" spans="2:39">
      <c r="B311" s="16">
        <v>32</v>
      </c>
      <c r="C311" s="16">
        <f>IF(B311="","",VLOOKUP(B311,Tabelle2!$A$2:$B$38,2,0))</f>
        <v>6</v>
      </c>
      <c r="D311" s="6"/>
      <c r="E311" s="6"/>
      <c r="F311" s="6"/>
      <c r="G311" s="6"/>
      <c r="H311" s="6"/>
      <c r="I311" s="9"/>
      <c r="J311" s="9"/>
      <c r="K311" s="6"/>
      <c r="L311" s="6"/>
      <c r="M311" s="6"/>
      <c r="N311" s="3">
        <f t="shared" si="1621"/>
        <v>1</v>
      </c>
      <c r="O311" s="3">
        <f t="shared" ref="O311:O374" si="1772">IF(OR(C311=1,C311=3,C311=5),1,0)</f>
        <v>0</v>
      </c>
      <c r="P311" s="3">
        <f t="shared" ref="P311:P374" si="1773">IF(OR(C311=2,C311=4,C311=6),1,0)</f>
        <v>1</v>
      </c>
      <c r="Q311" s="3">
        <f t="shared" ref="Q311:Q374" si="1774">IF(OR(C311=1,C311=3,C311=5),1,0)</f>
        <v>0</v>
      </c>
      <c r="Y311" s="29" t="str">
        <f t="shared" si="1484"/>
        <v/>
      </c>
      <c r="Z311" s="29" t="str">
        <f t="shared" si="1534"/>
        <v/>
      </c>
      <c r="AA311" s="29" t="str">
        <f t="shared" si="1535"/>
        <v/>
      </c>
      <c r="AB311" s="29" t="str">
        <f t="shared" si="1536"/>
        <v/>
      </c>
      <c r="AC311" s="29" t="str">
        <f t="shared" si="1537"/>
        <v/>
      </c>
      <c r="AD311" s="29" t="str">
        <f t="shared" si="1538"/>
        <v/>
      </c>
      <c r="AE311" s="29" t="str">
        <f t="shared" si="1539"/>
        <v/>
      </c>
      <c r="AF311" s="29" t="str">
        <f t="shared" si="1540"/>
        <v/>
      </c>
      <c r="AG311" s="29" t="str">
        <f t="shared" si="1541"/>
        <v/>
      </c>
      <c r="AH311" s="29" t="str">
        <f t="shared" si="1542"/>
        <v/>
      </c>
      <c r="AI311" s="29" t="str">
        <f t="shared" si="1543"/>
        <v/>
      </c>
      <c r="AJ311" s="29" t="str">
        <f t="shared" si="1544"/>
        <v/>
      </c>
      <c r="AK311" s="29" t="str">
        <f t="shared" si="1545"/>
        <v/>
      </c>
      <c r="AL311" s="29" t="str">
        <f t="shared" si="1546"/>
        <v/>
      </c>
      <c r="AM311" s="29" t="str">
        <f t="shared" si="1547"/>
        <v/>
      </c>
    </row>
    <row r="312" spans="2:39">
      <c r="B312" s="15">
        <v>14</v>
      </c>
      <c r="C312" s="15">
        <f>IF(B312="","",VLOOKUP(B312,Tabelle2!$A$2:$B$38,2,0))</f>
        <v>3</v>
      </c>
      <c r="D312" s="26" t="str">
        <f t="shared" ref="D312:D375" si="1775">IF(B312="","",IF(OR(B311=0,B312=0),"No Bet",IF(N313=1,"Bet 1,3,5",IF(O313=1,"Bet 2,4,6",IF(P313=1,"Bet 1,3,5",IF(Q313=1,"Bet 2,4,6"))))))</f>
        <v>Bet 1,3,5</v>
      </c>
      <c r="E312" s="8"/>
      <c r="F312" s="8"/>
      <c r="G312" s="8"/>
      <c r="H312" s="8"/>
      <c r="I312" s="17"/>
      <c r="J312" s="17"/>
      <c r="K312" s="7">
        <f t="shared" ref="K312:K375" si="1776">IF(B312="","",IF(N313=1,"1",IF(O313=1,2,IF(P313=1,1,IF(Q313=1,2)))))</f>
        <v>1</v>
      </c>
      <c r="L312" s="7">
        <f t="shared" ref="L312:L375" si="1777">IF(B312="","",IF(N313=1,"3",IF(O313=1,4,IF(P313=1,3,IF(Q313=1,4)))))</f>
        <v>3</v>
      </c>
      <c r="M312" s="7">
        <f t="shared" ref="M312:M375" si="1778">IF(B312="","",IF(N313=1,"5",IF(O313=1,6,IF(P313=1,5,IF(Q313=1,6)))))</f>
        <v>5</v>
      </c>
      <c r="N312" s="4">
        <f t="shared" si="1621"/>
        <v>0</v>
      </c>
      <c r="O312" s="4">
        <f t="shared" si="1772"/>
        <v>1</v>
      </c>
      <c r="P312" s="4">
        <f t="shared" ref="P312:P375" si="1779">IF(OR(C312=1,C312=3,C312=5),1,0)</f>
        <v>1</v>
      </c>
      <c r="Q312" s="4">
        <f t="shared" ref="Q312:Q375" si="1780">IF(OR(C312=2,C312=4,C312=6),1,0)</f>
        <v>0</v>
      </c>
      <c r="Y312" s="29" t="str">
        <f t="shared" si="1484"/>
        <v/>
      </c>
      <c r="Z312" s="29" t="str">
        <f t="shared" si="1534"/>
        <v/>
      </c>
      <c r="AA312" s="29" t="str">
        <f t="shared" si="1535"/>
        <v/>
      </c>
      <c r="AB312" s="29" t="str">
        <f t="shared" si="1536"/>
        <v/>
      </c>
      <c r="AC312" s="29" t="str">
        <f t="shared" si="1537"/>
        <v/>
      </c>
      <c r="AD312" s="29" t="str">
        <f t="shared" si="1538"/>
        <v/>
      </c>
      <c r="AE312" s="29" t="str">
        <f t="shared" si="1539"/>
        <v/>
      </c>
      <c r="AF312" s="29" t="str">
        <f t="shared" si="1540"/>
        <v/>
      </c>
      <c r="AG312" s="29" t="str">
        <f t="shared" si="1541"/>
        <v/>
      </c>
      <c r="AH312" s="29" t="str">
        <f t="shared" si="1542"/>
        <v/>
      </c>
      <c r="AI312" s="29" t="str">
        <f t="shared" si="1543"/>
        <v/>
      </c>
      <c r="AJ312" s="29" t="str">
        <f t="shared" si="1544"/>
        <v/>
      </c>
      <c r="AK312" s="29" t="str">
        <f t="shared" si="1545"/>
        <v/>
      </c>
      <c r="AL312" s="29" t="str">
        <f t="shared" si="1546"/>
        <v/>
      </c>
      <c r="AM312" s="29" t="str">
        <f t="shared" si="1547"/>
        <v/>
      </c>
    </row>
    <row r="313" spans="2:39" ht="15.75" thickBot="1">
      <c r="B313" s="22">
        <v>14</v>
      </c>
      <c r="C313" s="22">
        <f>IF(B313="","",VLOOKUP(B313,Tabelle2!$A$2:$B$38,2,0))</f>
        <v>3</v>
      </c>
      <c r="D313" s="23" t="str">
        <f t="shared" ref="D313" si="1781">IF(B313="","",IF(OR(B311=0,B312=0),"NB",IF(COUNTIF(K312:M312,C313)=1,"W","L")))</f>
        <v>W</v>
      </c>
      <c r="E313" s="22">
        <f t="shared" ref="E313" si="1782">IF(D313="NB",0,IF(D313="L",-3,IF(D313="W",3,"")))</f>
        <v>3</v>
      </c>
      <c r="F313" s="22">
        <v>1</v>
      </c>
      <c r="G313" s="22">
        <f t="shared" ref="G313" si="1783">IF(B313="","",E313*F313)</f>
        <v>3</v>
      </c>
      <c r="H313" s="22">
        <f>IF(B313="","",SUM($G$4:G313))</f>
        <v>-69</v>
      </c>
      <c r="I313" s="20"/>
      <c r="J313" s="20"/>
      <c r="K313" s="21"/>
      <c r="L313" s="21"/>
      <c r="M313" s="21"/>
      <c r="N313" s="5">
        <f t="shared" si="1733"/>
        <v>0</v>
      </c>
      <c r="O313" s="5">
        <f t="shared" ref="O313" si="1784">IF(O311+O312=2,1,0)</f>
        <v>0</v>
      </c>
      <c r="P313" s="5">
        <f t="shared" ref="P313" si="1785">IF(P311+P312=2,1,0)</f>
        <v>1</v>
      </c>
      <c r="Q313" s="5">
        <f t="shared" ref="Q313" si="1786">IF(Q311+Q312=2,1,0)</f>
        <v>0</v>
      </c>
      <c r="S313" s="31">
        <f t="shared" ref="S313" si="1787">IF(B313="","",IF(D313="NB",S310,IF(D313="L",S310+1,IF(D313="W",0))))</f>
        <v>0</v>
      </c>
      <c r="Y313" s="29" t="str">
        <f t="shared" si="1484"/>
        <v/>
      </c>
      <c r="Z313" s="29" t="str">
        <f t="shared" si="1534"/>
        <v/>
      </c>
      <c r="AA313" s="29">
        <f t="shared" si="1535"/>
        <v>1</v>
      </c>
      <c r="AB313" s="29" t="str">
        <f t="shared" si="1536"/>
        <v/>
      </c>
      <c r="AC313" s="29" t="str">
        <f t="shared" si="1537"/>
        <v/>
      </c>
      <c r="AD313" s="29" t="str">
        <f t="shared" si="1538"/>
        <v/>
      </c>
      <c r="AE313" s="29" t="str">
        <f t="shared" si="1539"/>
        <v/>
      </c>
      <c r="AF313" s="29" t="str">
        <f t="shared" si="1540"/>
        <v/>
      </c>
      <c r="AG313" s="29" t="str">
        <f t="shared" si="1541"/>
        <v/>
      </c>
      <c r="AH313" s="29" t="str">
        <f t="shared" si="1542"/>
        <v/>
      </c>
      <c r="AI313" s="29" t="str">
        <f t="shared" si="1543"/>
        <v/>
      </c>
      <c r="AJ313" s="29" t="str">
        <f t="shared" si="1544"/>
        <v/>
      </c>
      <c r="AK313" s="29" t="str">
        <f t="shared" si="1545"/>
        <v/>
      </c>
      <c r="AL313" s="29" t="str">
        <f t="shared" si="1546"/>
        <v/>
      </c>
      <c r="AM313" s="29" t="str">
        <f t="shared" si="1547"/>
        <v/>
      </c>
    </row>
    <row r="314" spans="2:39">
      <c r="B314" s="14">
        <v>29</v>
      </c>
      <c r="C314" s="14">
        <f>IF(B314="","",VLOOKUP(B314,Tabelle2!$A$2:$B$38,2,0))</f>
        <v>5</v>
      </c>
      <c r="D314" s="6"/>
      <c r="E314" s="10"/>
      <c r="F314" s="6"/>
      <c r="G314" s="6"/>
      <c r="H314" s="6"/>
      <c r="I314" s="9"/>
      <c r="J314" s="9"/>
      <c r="K314" s="6"/>
      <c r="L314" s="6"/>
      <c r="M314" s="6"/>
      <c r="N314" s="3">
        <f t="shared" si="1638"/>
        <v>0</v>
      </c>
      <c r="O314" s="3">
        <f t="shared" ref="O314:O377" si="1788">IF(OR(C314=1,C314=3,C314=5),1,0)</f>
        <v>1</v>
      </c>
      <c r="P314" s="3">
        <f t="shared" ref="P314:P377" si="1789">IF(OR(C314=2,C314=4,C314=6),1,0)</f>
        <v>0</v>
      </c>
      <c r="Q314" s="3">
        <f t="shared" ref="Q314:Q377" si="1790">IF(OR(C314=1,C314=3,C314=5),1,0)</f>
        <v>1</v>
      </c>
      <c r="Y314" s="29" t="str">
        <f t="shared" si="1484"/>
        <v/>
      </c>
      <c r="Z314" s="29" t="str">
        <f t="shared" si="1534"/>
        <v/>
      </c>
      <c r="AA314" s="29" t="str">
        <f t="shared" si="1535"/>
        <v/>
      </c>
      <c r="AB314" s="29" t="str">
        <f t="shared" si="1536"/>
        <v/>
      </c>
      <c r="AC314" s="29" t="str">
        <f t="shared" si="1537"/>
        <v/>
      </c>
      <c r="AD314" s="29" t="str">
        <f t="shared" si="1538"/>
        <v/>
      </c>
      <c r="AE314" s="29" t="str">
        <f t="shared" si="1539"/>
        <v/>
      </c>
      <c r="AF314" s="29" t="str">
        <f t="shared" si="1540"/>
        <v/>
      </c>
      <c r="AG314" s="29" t="str">
        <f t="shared" si="1541"/>
        <v/>
      </c>
      <c r="AH314" s="29" t="str">
        <f t="shared" si="1542"/>
        <v/>
      </c>
      <c r="AI314" s="29" t="str">
        <f t="shared" si="1543"/>
        <v/>
      </c>
      <c r="AJ314" s="29" t="str">
        <f t="shared" si="1544"/>
        <v/>
      </c>
      <c r="AK314" s="29" t="str">
        <f t="shared" si="1545"/>
        <v/>
      </c>
      <c r="AL314" s="29" t="str">
        <f t="shared" si="1546"/>
        <v/>
      </c>
      <c r="AM314" s="29" t="str">
        <f t="shared" si="1547"/>
        <v/>
      </c>
    </row>
    <row r="315" spans="2:39">
      <c r="B315" s="13">
        <v>21</v>
      </c>
      <c r="C315" s="13">
        <f>IF(B315="","",VLOOKUP(B315,Tabelle2!$A$2:$B$38,2,0))</f>
        <v>4</v>
      </c>
      <c r="D315" s="25" t="str">
        <f t="shared" ref="D315:D378" si="1791">IF(B315="","",IF(OR(B314=0,B315=0),"No Bet",IF(N316=1,"Bet 1,3,5",IF(O316=1,"Bet 2,4,6",IF(P316=1,"Bet 1,3,5",IF(Q316=1,"Bet 2,4,6"))))))</f>
        <v>Bet 2,4,6</v>
      </c>
      <c r="E315" s="8"/>
      <c r="F315" s="8"/>
      <c r="G315" s="8"/>
      <c r="H315" s="8"/>
      <c r="I315" s="12"/>
      <c r="J315" s="12"/>
      <c r="K315" s="7">
        <f t="shared" ref="K315:K378" si="1792">IF(B315="","",IF(N316=1,"1",IF(O316=1,2,IF(P316=1,1,IF(Q316=1,2)))))</f>
        <v>2</v>
      </c>
      <c r="L315" s="7">
        <f t="shared" ref="L315:L378" si="1793">IF(B315="","",IF(N316=1,"3",IF(O316=1,4,IF(P316=1,3,IF(Q316=1,4)))))</f>
        <v>4</v>
      </c>
      <c r="M315" s="7">
        <f t="shared" ref="M315:M378" si="1794">IF(B315="","",IF(N316=1,"5",IF(O316=1,6,IF(P316=1,5,IF(Q316=1,6)))))</f>
        <v>6</v>
      </c>
      <c r="N315" s="4">
        <f t="shared" si="1638"/>
        <v>1</v>
      </c>
      <c r="O315" s="4">
        <f t="shared" si="1788"/>
        <v>0</v>
      </c>
      <c r="P315" s="4">
        <f t="shared" ref="P315:P378" si="1795">IF(OR(C315=1,C315=3,C315=5),1,0)</f>
        <v>0</v>
      </c>
      <c r="Q315" s="4">
        <f t="shared" ref="Q315:Q378" si="1796">IF(OR(C315=2,C315=4,C315=6),1,0)</f>
        <v>1</v>
      </c>
      <c r="Y315" s="29" t="str">
        <f t="shared" si="1484"/>
        <v/>
      </c>
      <c r="Z315" s="29" t="str">
        <f t="shared" si="1534"/>
        <v/>
      </c>
      <c r="AA315" s="29" t="str">
        <f t="shared" si="1535"/>
        <v/>
      </c>
      <c r="AB315" s="29" t="str">
        <f t="shared" si="1536"/>
        <v/>
      </c>
      <c r="AC315" s="29" t="str">
        <f t="shared" si="1537"/>
        <v/>
      </c>
      <c r="AD315" s="29" t="str">
        <f t="shared" si="1538"/>
        <v/>
      </c>
      <c r="AE315" s="29" t="str">
        <f t="shared" si="1539"/>
        <v/>
      </c>
      <c r="AF315" s="29" t="str">
        <f t="shared" si="1540"/>
        <v/>
      </c>
      <c r="AG315" s="29" t="str">
        <f t="shared" si="1541"/>
        <v/>
      </c>
      <c r="AH315" s="29" t="str">
        <f t="shared" si="1542"/>
        <v/>
      </c>
      <c r="AI315" s="29" t="str">
        <f t="shared" si="1543"/>
        <v/>
      </c>
      <c r="AJ315" s="29" t="str">
        <f t="shared" si="1544"/>
        <v/>
      </c>
      <c r="AK315" s="29" t="str">
        <f t="shared" si="1545"/>
        <v/>
      </c>
      <c r="AL315" s="29" t="str">
        <f t="shared" si="1546"/>
        <v/>
      </c>
      <c r="AM315" s="29" t="str">
        <f t="shared" si="1547"/>
        <v/>
      </c>
    </row>
    <row r="316" spans="2:39" ht="15.75" thickBot="1">
      <c r="B316" s="18">
        <v>21</v>
      </c>
      <c r="C316" s="18">
        <f>IF(B316="","",VLOOKUP(B316,Tabelle2!$A$2:$B$38,2,0))</f>
        <v>4</v>
      </c>
      <c r="D316" s="19" t="str">
        <f t="shared" ref="D316" si="1797">IF(B316="","",IF(OR(B314=0,B315=0),"NB",IF(COUNTIF(K315:M315,C316)=1,"W","L")))</f>
        <v>W</v>
      </c>
      <c r="E316" s="18">
        <f t="shared" ref="E316" si="1798">IF(D316="NB","0",IF(D316="L",-3,IF(D316="W",3,"")))</f>
        <v>3</v>
      </c>
      <c r="F316" s="18">
        <v>1</v>
      </c>
      <c r="G316" s="18">
        <f t="shared" ref="G316" si="1799">IF(B316="","",E316*F316)</f>
        <v>3</v>
      </c>
      <c r="H316" s="18">
        <f>IF(B316="","",SUM($G$4:G316))</f>
        <v>-66</v>
      </c>
      <c r="I316" s="20"/>
      <c r="J316" s="20"/>
      <c r="K316" s="21"/>
      <c r="L316" s="21"/>
      <c r="M316" s="24"/>
      <c r="N316" s="5">
        <f t="shared" si="1750"/>
        <v>0</v>
      </c>
      <c r="O316" s="5">
        <f t="shared" ref="O316" si="1800">IF(O314+O315=2,1,0)</f>
        <v>0</v>
      </c>
      <c r="P316" s="5">
        <f t="shared" ref="P316" si="1801">IF(P314+P315=2,1,0)</f>
        <v>0</v>
      </c>
      <c r="Q316" s="5">
        <f t="shared" ref="Q316" si="1802">IF(Q314+Q315=2,1,0)</f>
        <v>1</v>
      </c>
      <c r="S316" s="31">
        <f t="shared" ref="S316" si="1803">IF(B316="","",IF(D316="NB",S313,IF(D316="L",S313+1,IF(D316="W",0))))</f>
        <v>0</v>
      </c>
      <c r="Y316" s="29" t="str">
        <f t="shared" si="1484"/>
        <v/>
      </c>
      <c r="Z316" s="29" t="str">
        <f t="shared" si="1534"/>
        <v/>
      </c>
      <c r="AA316" s="29" t="str">
        <f t="shared" si="1535"/>
        <v/>
      </c>
      <c r="AB316" s="29" t="str">
        <f t="shared" si="1536"/>
        <v/>
      </c>
      <c r="AC316" s="29" t="str">
        <f t="shared" si="1537"/>
        <v/>
      </c>
      <c r="AD316" s="29" t="str">
        <f t="shared" si="1538"/>
        <v/>
      </c>
      <c r="AE316" s="29" t="str">
        <f t="shared" si="1539"/>
        <v/>
      </c>
      <c r="AF316" s="29" t="str">
        <f t="shared" si="1540"/>
        <v/>
      </c>
      <c r="AG316" s="29" t="str">
        <f t="shared" si="1541"/>
        <v/>
      </c>
      <c r="AH316" s="29" t="str">
        <f t="shared" si="1542"/>
        <v/>
      </c>
      <c r="AI316" s="29" t="str">
        <f t="shared" si="1543"/>
        <v/>
      </c>
      <c r="AJ316" s="29" t="str">
        <f t="shared" si="1544"/>
        <v/>
      </c>
      <c r="AK316" s="29" t="str">
        <f t="shared" si="1545"/>
        <v/>
      </c>
      <c r="AL316" s="29" t="str">
        <f t="shared" si="1546"/>
        <v/>
      </c>
      <c r="AM316" s="29" t="str">
        <f t="shared" si="1547"/>
        <v/>
      </c>
    </row>
    <row r="317" spans="2:39">
      <c r="B317" s="16">
        <v>11</v>
      </c>
      <c r="C317" s="16">
        <f>IF(B317="","",VLOOKUP(B317,Tabelle2!$A$2:$B$38,2,0))</f>
        <v>2</v>
      </c>
      <c r="D317" s="6"/>
      <c r="E317" s="6"/>
      <c r="F317" s="6"/>
      <c r="G317" s="6"/>
      <c r="H317" s="6"/>
      <c r="I317" s="9"/>
      <c r="J317" s="9"/>
      <c r="K317" s="6"/>
      <c r="L317" s="6"/>
      <c r="M317" s="6"/>
      <c r="N317" s="3">
        <f t="shared" ref="N317:N380" si="1804">IF(OR(C317=2,C317=4,C317=6),1,0)</f>
        <v>1</v>
      </c>
      <c r="O317" s="3">
        <f t="shared" ref="O317:O380" si="1805">IF(OR(C317=1,C317=3,C317=5),1,0)</f>
        <v>0</v>
      </c>
      <c r="P317" s="3">
        <f t="shared" ref="P317:P380" si="1806">IF(OR(C317=2,C317=4,C317=6),1,0)</f>
        <v>1</v>
      </c>
      <c r="Q317" s="3">
        <f t="shared" ref="Q317:Q380" si="1807">IF(OR(C317=1,C317=3,C317=5),1,0)</f>
        <v>0</v>
      </c>
      <c r="Y317" s="29" t="str">
        <f t="shared" si="1484"/>
        <v/>
      </c>
      <c r="Z317" s="29" t="str">
        <f t="shared" si="1534"/>
        <v/>
      </c>
      <c r="AA317" s="29" t="str">
        <f t="shared" si="1535"/>
        <v/>
      </c>
      <c r="AB317" s="29" t="str">
        <f t="shared" si="1536"/>
        <v/>
      </c>
      <c r="AC317" s="29" t="str">
        <f t="shared" si="1537"/>
        <v/>
      </c>
      <c r="AD317" s="29" t="str">
        <f t="shared" si="1538"/>
        <v/>
      </c>
      <c r="AE317" s="29" t="str">
        <f t="shared" si="1539"/>
        <v/>
      </c>
      <c r="AF317" s="29" t="str">
        <f t="shared" si="1540"/>
        <v/>
      </c>
      <c r="AG317" s="29" t="str">
        <f t="shared" si="1541"/>
        <v/>
      </c>
      <c r="AH317" s="29" t="str">
        <f t="shared" si="1542"/>
        <v/>
      </c>
      <c r="AI317" s="29" t="str">
        <f t="shared" si="1543"/>
        <v/>
      </c>
      <c r="AJ317" s="29" t="str">
        <f t="shared" si="1544"/>
        <v/>
      </c>
      <c r="AK317" s="29" t="str">
        <f t="shared" si="1545"/>
        <v/>
      </c>
      <c r="AL317" s="29" t="str">
        <f t="shared" si="1546"/>
        <v/>
      </c>
      <c r="AM317" s="29" t="str">
        <f t="shared" si="1547"/>
        <v/>
      </c>
    </row>
    <row r="318" spans="2:39">
      <c r="B318" s="15">
        <v>11</v>
      </c>
      <c r="C318" s="15">
        <f>IF(B318="","",VLOOKUP(B318,Tabelle2!$A$2:$B$38,2,0))</f>
        <v>2</v>
      </c>
      <c r="D318" s="26" t="str">
        <f t="shared" ref="D318:D381" si="1808">IF(B318="","",IF(OR(B317=0,B318=0),"No Bet",IF(N319=1,"Bet 1,3,5",IF(O319=1,"Bet 2,4,6",IF(P319=1,"Bet 1,3,5",IF(Q319=1,"Bet 2,4,6"))))))</f>
        <v>Bet 1,3,5</v>
      </c>
      <c r="E318" s="8"/>
      <c r="F318" s="8"/>
      <c r="G318" s="8"/>
      <c r="H318" s="8"/>
      <c r="I318" s="17"/>
      <c r="J318" s="17"/>
      <c r="K318" s="7" t="str">
        <f t="shared" ref="K318:K381" si="1809">IF(B318="","",IF(N319=1,"1",IF(O319=1,2,IF(P319=1,1,IF(Q319=1,2)))))</f>
        <v>1</v>
      </c>
      <c r="L318" s="7" t="str">
        <f t="shared" ref="L318:L381" si="1810">IF(B318="","",IF(N319=1,"3",IF(O319=1,4,IF(P319=1,3,IF(Q319=1,4)))))</f>
        <v>3</v>
      </c>
      <c r="M318" s="7" t="str">
        <f t="shared" ref="M318:M381" si="1811">IF(B318="","",IF(N319=1,"5",IF(O319=1,6,IF(P319=1,5,IF(Q319=1,6)))))</f>
        <v>5</v>
      </c>
      <c r="N318" s="4">
        <f t="shared" si="1804"/>
        <v>1</v>
      </c>
      <c r="O318" s="4">
        <f t="shared" si="1805"/>
        <v>0</v>
      </c>
      <c r="P318" s="4">
        <f t="shared" ref="P318:P381" si="1812">IF(OR(C318=1,C318=3,C318=5),1,0)</f>
        <v>0</v>
      </c>
      <c r="Q318" s="4">
        <f t="shared" ref="Q318:Q381" si="1813">IF(OR(C318=2,C318=4,C318=6),1,0)</f>
        <v>1</v>
      </c>
      <c r="Y318" s="29" t="str">
        <f t="shared" si="1484"/>
        <v/>
      </c>
      <c r="Z318" s="29" t="str">
        <f t="shared" si="1534"/>
        <v/>
      </c>
      <c r="AA318" s="29" t="str">
        <f t="shared" si="1535"/>
        <v/>
      </c>
      <c r="AB318" s="29" t="str">
        <f t="shared" si="1536"/>
        <v/>
      </c>
      <c r="AC318" s="29" t="str">
        <f t="shared" si="1537"/>
        <v/>
      </c>
      <c r="AD318" s="29" t="str">
        <f t="shared" si="1538"/>
        <v/>
      </c>
      <c r="AE318" s="29" t="str">
        <f t="shared" si="1539"/>
        <v/>
      </c>
      <c r="AF318" s="29" t="str">
        <f t="shared" si="1540"/>
        <v/>
      </c>
      <c r="AG318" s="29" t="str">
        <f t="shared" si="1541"/>
        <v/>
      </c>
      <c r="AH318" s="29" t="str">
        <f t="shared" si="1542"/>
        <v/>
      </c>
      <c r="AI318" s="29" t="str">
        <f t="shared" si="1543"/>
        <v/>
      </c>
      <c r="AJ318" s="29" t="str">
        <f t="shared" si="1544"/>
        <v/>
      </c>
      <c r="AK318" s="29" t="str">
        <f t="shared" si="1545"/>
        <v/>
      </c>
      <c r="AL318" s="29" t="str">
        <f t="shared" si="1546"/>
        <v/>
      </c>
      <c r="AM318" s="29" t="str">
        <f t="shared" si="1547"/>
        <v/>
      </c>
    </row>
    <row r="319" spans="2:39" ht="15.75" thickBot="1">
      <c r="B319" s="22">
        <v>18</v>
      </c>
      <c r="C319" s="22">
        <f>IF(B319="","",VLOOKUP(B319,Tabelle2!$A$2:$B$38,2,0))</f>
        <v>3</v>
      </c>
      <c r="D319" s="23" t="str">
        <f t="shared" ref="D319" si="1814">IF(B319="","",IF(OR(B317=0,B318=0),"NB",IF(COUNTIF(K318:M318,C319)=1,"W","L")))</f>
        <v>W</v>
      </c>
      <c r="E319" s="22">
        <f t="shared" ref="E319" si="1815">IF(D319="NB",0,IF(D319="L",-3,IF(D319="W",3,"")))</f>
        <v>3</v>
      </c>
      <c r="F319" s="22">
        <v>1</v>
      </c>
      <c r="G319" s="22">
        <f t="shared" ref="G319" si="1816">IF(B319="","",E319*F319)</f>
        <v>3</v>
      </c>
      <c r="H319" s="22">
        <f>IF(B319="","",SUM($G$4:G319))</f>
        <v>-63</v>
      </c>
      <c r="I319" s="20"/>
      <c r="J319" s="20"/>
      <c r="K319" s="21"/>
      <c r="L319" s="21"/>
      <c r="M319" s="21"/>
      <c r="N319" s="5">
        <f t="shared" ref="N319:O319" si="1817">IF(N317+N318=2,1,0)</f>
        <v>1</v>
      </c>
      <c r="O319" s="5">
        <f t="shared" si="1817"/>
        <v>0</v>
      </c>
      <c r="P319" s="5">
        <f t="shared" ref="P319" si="1818">IF(P317+P318=2,1,0)</f>
        <v>0</v>
      </c>
      <c r="Q319" s="5">
        <f t="shared" ref="Q319" si="1819">IF(Q317+Q318=2,1,0)</f>
        <v>0</v>
      </c>
      <c r="S319" s="31">
        <f t="shared" ref="S319" si="1820">IF(B319="","",IF(D319="NB",S316,IF(D319="L",S316+1,IF(D319="W",0))))</f>
        <v>0</v>
      </c>
      <c r="Y319" s="29" t="str">
        <f t="shared" si="1484"/>
        <v/>
      </c>
      <c r="Z319" s="29" t="str">
        <f t="shared" si="1534"/>
        <v/>
      </c>
      <c r="AA319" s="29" t="str">
        <f t="shared" si="1535"/>
        <v/>
      </c>
      <c r="AB319" s="29" t="str">
        <f t="shared" si="1536"/>
        <v/>
      </c>
      <c r="AC319" s="29" t="str">
        <f t="shared" si="1537"/>
        <v/>
      </c>
      <c r="AD319" s="29" t="str">
        <f t="shared" si="1538"/>
        <v/>
      </c>
      <c r="AE319" s="29" t="str">
        <f t="shared" si="1539"/>
        <v/>
      </c>
      <c r="AF319" s="29" t="str">
        <f t="shared" si="1540"/>
        <v/>
      </c>
      <c r="AG319" s="29" t="str">
        <f t="shared" si="1541"/>
        <v/>
      </c>
      <c r="AH319" s="29" t="str">
        <f t="shared" si="1542"/>
        <v/>
      </c>
      <c r="AI319" s="29" t="str">
        <f t="shared" si="1543"/>
        <v/>
      </c>
      <c r="AJ319" s="29" t="str">
        <f t="shared" si="1544"/>
        <v/>
      </c>
      <c r="AK319" s="29" t="str">
        <f t="shared" si="1545"/>
        <v/>
      </c>
      <c r="AL319" s="29" t="str">
        <f t="shared" si="1546"/>
        <v/>
      </c>
      <c r="AM319" s="29" t="str">
        <f t="shared" si="1547"/>
        <v/>
      </c>
    </row>
    <row r="320" spans="2:39">
      <c r="B320" s="14">
        <v>22</v>
      </c>
      <c r="C320" s="14">
        <f>IF(B320="","",VLOOKUP(B320,Tabelle2!$A$2:$B$38,2,0))</f>
        <v>4</v>
      </c>
      <c r="D320" s="6"/>
      <c r="E320" s="10"/>
      <c r="F320" s="6"/>
      <c r="G320" s="6"/>
      <c r="H320" s="6"/>
      <c r="I320" s="9"/>
      <c r="J320" s="9"/>
      <c r="K320" s="6"/>
      <c r="L320" s="6"/>
      <c r="M320" s="6"/>
      <c r="N320" s="3">
        <f t="shared" si="1621"/>
        <v>1</v>
      </c>
      <c r="O320" s="3">
        <f t="shared" ref="O320:O383" si="1821">IF(OR(C320=1,C320=3,C320=5),1,0)</f>
        <v>0</v>
      </c>
      <c r="P320" s="3">
        <f t="shared" ref="P320:P383" si="1822">IF(OR(C320=2,C320=4,C320=6),1,0)</f>
        <v>1</v>
      </c>
      <c r="Q320" s="3">
        <f t="shared" ref="Q320:Q383" si="1823">IF(OR(C320=1,C320=3,C320=5),1,0)</f>
        <v>0</v>
      </c>
      <c r="Y320" s="29" t="str">
        <f t="shared" si="1484"/>
        <v/>
      </c>
      <c r="Z320" s="29" t="str">
        <f t="shared" si="1534"/>
        <v/>
      </c>
      <c r="AA320" s="29" t="str">
        <f t="shared" si="1535"/>
        <v/>
      </c>
      <c r="AB320" s="29" t="str">
        <f t="shared" si="1536"/>
        <v/>
      </c>
      <c r="AC320" s="29" t="str">
        <f t="shared" si="1537"/>
        <v/>
      </c>
      <c r="AD320" s="29" t="str">
        <f t="shared" si="1538"/>
        <v/>
      </c>
      <c r="AE320" s="29" t="str">
        <f t="shared" si="1539"/>
        <v/>
      </c>
      <c r="AF320" s="29" t="str">
        <f t="shared" si="1540"/>
        <v/>
      </c>
      <c r="AG320" s="29" t="str">
        <f t="shared" si="1541"/>
        <v/>
      </c>
      <c r="AH320" s="29" t="str">
        <f t="shared" si="1542"/>
        <v/>
      </c>
      <c r="AI320" s="29" t="str">
        <f t="shared" si="1543"/>
        <v/>
      </c>
      <c r="AJ320" s="29" t="str">
        <f t="shared" si="1544"/>
        <v/>
      </c>
      <c r="AK320" s="29" t="str">
        <f t="shared" si="1545"/>
        <v/>
      </c>
      <c r="AL320" s="29" t="str">
        <f t="shared" si="1546"/>
        <v/>
      </c>
      <c r="AM320" s="29" t="str">
        <f t="shared" si="1547"/>
        <v/>
      </c>
    </row>
    <row r="321" spans="2:39">
      <c r="B321" s="13">
        <v>22</v>
      </c>
      <c r="C321" s="13">
        <f>IF(B321="","",VLOOKUP(B321,Tabelle2!$A$2:$B$38,2,0))</f>
        <v>4</v>
      </c>
      <c r="D321" s="25" t="str">
        <f t="shared" ref="D321:D384" si="1824">IF(B321="","",IF(OR(B320=0,B321=0),"No Bet",IF(N322=1,"Bet 1,3,5",IF(O322=1,"Bet 2,4,6",IF(P322=1,"Bet 1,3,5",IF(Q322=1,"Bet 2,4,6"))))))</f>
        <v>Bet 1,3,5</v>
      </c>
      <c r="E321" s="8"/>
      <c r="F321" s="8"/>
      <c r="G321" s="8"/>
      <c r="H321" s="8"/>
      <c r="I321" s="12"/>
      <c r="J321" s="12"/>
      <c r="K321" s="7" t="str">
        <f t="shared" ref="K321:K384" si="1825">IF(B321="","",IF(N322=1,"1",IF(O322=1,2,IF(P322=1,1,IF(Q322=1,2)))))</f>
        <v>1</v>
      </c>
      <c r="L321" s="7" t="str">
        <f t="shared" ref="L321:L384" si="1826">IF(B321="","",IF(N322=1,"3",IF(O322=1,4,IF(P322=1,3,IF(Q322=1,4)))))</f>
        <v>3</v>
      </c>
      <c r="M321" s="7" t="str">
        <f t="shared" ref="M321:M384" si="1827">IF(B321="","",IF(N322=1,"5",IF(O322=1,6,IF(P322=1,5,IF(Q322=1,6)))))</f>
        <v>5</v>
      </c>
      <c r="N321" s="4">
        <f t="shared" si="1621"/>
        <v>1</v>
      </c>
      <c r="O321" s="4">
        <f t="shared" si="1821"/>
        <v>0</v>
      </c>
      <c r="P321" s="4">
        <f t="shared" ref="P321:P384" si="1828">IF(OR(C321=1,C321=3,C321=5),1,0)</f>
        <v>0</v>
      </c>
      <c r="Q321" s="4">
        <f t="shared" ref="Q321:Q384" si="1829">IF(OR(C321=2,C321=4,C321=6),1,0)</f>
        <v>1</v>
      </c>
      <c r="Y321" s="29" t="str">
        <f t="shared" si="1484"/>
        <v/>
      </c>
      <c r="Z321" s="29" t="str">
        <f t="shared" si="1534"/>
        <v/>
      </c>
      <c r="AA321" s="29" t="str">
        <f t="shared" si="1535"/>
        <v/>
      </c>
      <c r="AB321" s="29" t="str">
        <f t="shared" si="1536"/>
        <v/>
      </c>
      <c r="AC321" s="29" t="str">
        <f t="shared" si="1537"/>
        <v/>
      </c>
      <c r="AD321" s="29" t="str">
        <f t="shared" si="1538"/>
        <v/>
      </c>
      <c r="AE321" s="29" t="str">
        <f t="shared" si="1539"/>
        <v/>
      </c>
      <c r="AF321" s="29" t="str">
        <f t="shared" si="1540"/>
        <v/>
      </c>
      <c r="AG321" s="29" t="str">
        <f t="shared" si="1541"/>
        <v/>
      </c>
      <c r="AH321" s="29" t="str">
        <f t="shared" si="1542"/>
        <v/>
      </c>
      <c r="AI321" s="29" t="str">
        <f t="shared" si="1543"/>
        <v/>
      </c>
      <c r="AJ321" s="29" t="str">
        <f t="shared" si="1544"/>
        <v/>
      </c>
      <c r="AK321" s="29" t="str">
        <f t="shared" si="1545"/>
        <v/>
      </c>
      <c r="AL321" s="29" t="str">
        <f t="shared" si="1546"/>
        <v/>
      </c>
      <c r="AM321" s="29" t="str">
        <f t="shared" si="1547"/>
        <v/>
      </c>
    </row>
    <row r="322" spans="2:39" ht="15.75" thickBot="1">
      <c r="B322" s="18">
        <v>23</v>
      </c>
      <c r="C322" s="18">
        <f>IF(B322="","",VLOOKUP(B322,Tabelle2!$A$2:$B$38,2,0))</f>
        <v>4</v>
      </c>
      <c r="D322" s="19" t="str">
        <f t="shared" ref="D322" si="1830">IF(B322="","",IF(OR(B320=0,B321=0),"NB",IF(COUNTIF(K321:M321,C322)=1,"W","L")))</f>
        <v>L</v>
      </c>
      <c r="E322" s="18">
        <f t="shared" ref="E322" si="1831">IF(D322="NB","0",IF(D322="L",-3,IF(D322="W",3,"")))</f>
        <v>-3</v>
      </c>
      <c r="F322" s="18">
        <v>1</v>
      </c>
      <c r="G322" s="18">
        <f t="shared" ref="G322" si="1832">IF(B322="","",E322*F322)</f>
        <v>-3</v>
      </c>
      <c r="H322" s="18">
        <f>IF(B322="","",SUM($G$4:G322))</f>
        <v>-66</v>
      </c>
      <c r="I322" s="20"/>
      <c r="J322" s="20"/>
      <c r="K322" s="21"/>
      <c r="L322" s="21"/>
      <c r="M322" s="24"/>
      <c r="N322" s="5">
        <f t="shared" si="1733"/>
        <v>1</v>
      </c>
      <c r="O322" s="5">
        <f t="shared" ref="O322" si="1833">IF(O320+O321=2,1,0)</f>
        <v>0</v>
      </c>
      <c r="P322" s="5">
        <f t="shared" ref="P322" si="1834">IF(P320+P321=2,1,0)</f>
        <v>0</v>
      </c>
      <c r="Q322" s="5">
        <f t="shared" ref="Q322" si="1835">IF(Q320+Q321=2,1,0)</f>
        <v>0</v>
      </c>
      <c r="S322" s="31">
        <f t="shared" ref="S322" si="1836">IF(B322="","",IF(D322="NB",S319,IF(D322="L",S319+1,IF(D322="W",0))))</f>
        <v>1</v>
      </c>
      <c r="Y322" s="29" t="str">
        <f t="shared" si="1484"/>
        <v/>
      </c>
      <c r="Z322" s="29" t="str">
        <f t="shared" si="1534"/>
        <v/>
      </c>
      <c r="AA322" s="29" t="str">
        <f t="shared" si="1535"/>
        <v/>
      </c>
      <c r="AB322" s="29" t="str">
        <f t="shared" si="1536"/>
        <v/>
      </c>
      <c r="AC322" s="29" t="str">
        <f t="shared" si="1537"/>
        <v/>
      </c>
      <c r="AD322" s="29" t="str">
        <f t="shared" si="1538"/>
        <v/>
      </c>
      <c r="AE322" s="29" t="str">
        <f t="shared" si="1539"/>
        <v/>
      </c>
      <c r="AF322" s="29" t="str">
        <f t="shared" si="1540"/>
        <v/>
      </c>
      <c r="AG322" s="29" t="str">
        <f t="shared" si="1541"/>
        <v/>
      </c>
      <c r="AH322" s="29" t="str">
        <f t="shared" si="1542"/>
        <v/>
      </c>
      <c r="AI322" s="29" t="str">
        <f t="shared" si="1543"/>
        <v/>
      </c>
      <c r="AJ322" s="29" t="str">
        <f t="shared" si="1544"/>
        <v/>
      </c>
      <c r="AK322" s="29" t="str">
        <f t="shared" si="1545"/>
        <v/>
      </c>
      <c r="AL322" s="29" t="str">
        <f t="shared" si="1546"/>
        <v/>
      </c>
      <c r="AM322" s="29" t="str">
        <f t="shared" si="1547"/>
        <v/>
      </c>
    </row>
    <row r="323" spans="2:39">
      <c r="B323" s="16">
        <v>23</v>
      </c>
      <c r="C323" s="16">
        <f>IF(B323="","",VLOOKUP(B323,Tabelle2!$A$2:$B$38,2,0))</f>
        <v>4</v>
      </c>
      <c r="D323" s="6"/>
      <c r="E323" s="6"/>
      <c r="F323" s="6"/>
      <c r="G323" s="6"/>
      <c r="H323" s="6"/>
      <c r="I323" s="9"/>
      <c r="J323" s="9"/>
      <c r="K323" s="6"/>
      <c r="L323" s="6"/>
      <c r="M323" s="6"/>
      <c r="N323" s="3">
        <f t="shared" si="1638"/>
        <v>1</v>
      </c>
      <c r="O323" s="3">
        <f t="shared" ref="O323:O386" si="1837">IF(OR(C323=1,C323=3,C323=5),1,0)</f>
        <v>0</v>
      </c>
      <c r="P323" s="3">
        <f t="shared" ref="P323:P386" si="1838">IF(OR(C323=2,C323=4,C323=6),1,0)</f>
        <v>1</v>
      </c>
      <c r="Q323" s="3">
        <f t="shared" ref="Q323:Q386" si="1839">IF(OR(C323=1,C323=3,C323=5),1,0)</f>
        <v>0</v>
      </c>
      <c r="Y323" s="29" t="str">
        <f t="shared" si="1484"/>
        <v/>
      </c>
      <c r="Z323" s="29" t="str">
        <f t="shared" si="1534"/>
        <v/>
      </c>
      <c r="AA323" s="29" t="str">
        <f t="shared" si="1535"/>
        <v/>
      </c>
      <c r="AB323" s="29" t="str">
        <f t="shared" si="1536"/>
        <v/>
      </c>
      <c r="AC323" s="29" t="str">
        <f t="shared" si="1537"/>
        <v/>
      </c>
      <c r="AD323" s="29" t="str">
        <f t="shared" si="1538"/>
        <v/>
      </c>
      <c r="AE323" s="29" t="str">
        <f t="shared" si="1539"/>
        <v/>
      </c>
      <c r="AF323" s="29" t="str">
        <f t="shared" si="1540"/>
        <v/>
      </c>
      <c r="AG323" s="29" t="str">
        <f t="shared" si="1541"/>
        <v/>
      </c>
      <c r="AH323" s="29" t="str">
        <f t="shared" si="1542"/>
        <v/>
      </c>
      <c r="AI323" s="29" t="str">
        <f t="shared" si="1543"/>
        <v/>
      </c>
      <c r="AJ323" s="29" t="str">
        <f t="shared" si="1544"/>
        <v/>
      </c>
      <c r="AK323" s="29" t="str">
        <f t="shared" si="1545"/>
        <v/>
      </c>
      <c r="AL323" s="29" t="str">
        <f t="shared" si="1546"/>
        <v/>
      </c>
      <c r="AM323" s="29" t="str">
        <f t="shared" si="1547"/>
        <v/>
      </c>
    </row>
    <row r="324" spans="2:39">
      <c r="B324" s="15">
        <v>24</v>
      </c>
      <c r="C324" s="15">
        <f>IF(B324="","",VLOOKUP(B324,Tabelle2!$A$2:$B$38,2,0))</f>
        <v>4</v>
      </c>
      <c r="D324" s="26" t="str">
        <f t="shared" ref="D324:D387" si="1840">IF(B324="","",IF(OR(B323=0,B324=0),"No Bet",IF(N325=1,"Bet 1,3,5",IF(O325=1,"Bet 2,4,6",IF(P325=1,"Bet 1,3,5",IF(Q325=1,"Bet 2,4,6"))))))</f>
        <v>Bet 1,3,5</v>
      </c>
      <c r="E324" s="8"/>
      <c r="F324" s="8"/>
      <c r="G324" s="8"/>
      <c r="H324" s="8"/>
      <c r="I324" s="17"/>
      <c r="J324" s="17"/>
      <c r="K324" s="7" t="str">
        <f t="shared" ref="K324:K387" si="1841">IF(B324="","",IF(N325=1,"1",IF(O325=1,2,IF(P325=1,1,IF(Q325=1,2)))))</f>
        <v>1</v>
      </c>
      <c r="L324" s="7" t="str">
        <f t="shared" ref="L324:L387" si="1842">IF(B324="","",IF(N325=1,"3",IF(O325=1,4,IF(P325=1,3,IF(Q325=1,4)))))</f>
        <v>3</v>
      </c>
      <c r="M324" s="7" t="str">
        <f t="shared" ref="M324:M387" si="1843">IF(B324="","",IF(N325=1,"5",IF(O325=1,6,IF(P325=1,5,IF(Q325=1,6)))))</f>
        <v>5</v>
      </c>
      <c r="N324" s="4">
        <f t="shared" si="1638"/>
        <v>1</v>
      </c>
      <c r="O324" s="4">
        <f t="shared" si="1837"/>
        <v>0</v>
      </c>
      <c r="P324" s="4">
        <f t="shared" ref="P324:P387" si="1844">IF(OR(C324=1,C324=3,C324=5),1,0)</f>
        <v>0</v>
      </c>
      <c r="Q324" s="4">
        <f t="shared" ref="Q324:Q387" si="1845">IF(OR(C324=2,C324=4,C324=6),1,0)</f>
        <v>1</v>
      </c>
      <c r="Y324" s="29" t="str">
        <f t="shared" si="1484"/>
        <v/>
      </c>
      <c r="Z324" s="29" t="str">
        <f t="shared" si="1534"/>
        <v/>
      </c>
      <c r="AA324" s="29" t="str">
        <f t="shared" si="1535"/>
        <v/>
      </c>
      <c r="AB324" s="29" t="str">
        <f t="shared" si="1536"/>
        <v/>
      </c>
      <c r="AC324" s="29" t="str">
        <f t="shared" si="1537"/>
        <v/>
      </c>
      <c r="AD324" s="29" t="str">
        <f t="shared" si="1538"/>
        <v/>
      </c>
      <c r="AE324" s="29" t="str">
        <f t="shared" si="1539"/>
        <v/>
      </c>
      <c r="AF324" s="29" t="str">
        <f t="shared" si="1540"/>
        <v/>
      </c>
      <c r="AG324" s="29" t="str">
        <f t="shared" si="1541"/>
        <v/>
      </c>
      <c r="AH324" s="29" t="str">
        <f t="shared" si="1542"/>
        <v/>
      </c>
      <c r="AI324" s="29" t="str">
        <f t="shared" si="1543"/>
        <v/>
      </c>
      <c r="AJ324" s="29" t="str">
        <f t="shared" si="1544"/>
        <v/>
      </c>
      <c r="AK324" s="29" t="str">
        <f t="shared" si="1545"/>
        <v/>
      </c>
      <c r="AL324" s="29" t="str">
        <f t="shared" si="1546"/>
        <v/>
      </c>
      <c r="AM324" s="29" t="str">
        <f t="shared" si="1547"/>
        <v/>
      </c>
    </row>
    <row r="325" spans="2:39" ht="15.75" thickBot="1">
      <c r="B325" s="22">
        <v>24</v>
      </c>
      <c r="C325" s="22">
        <f>IF(B325="","",VLOOKUP(B325,Tabelle2!$A$2:$B$38,2,0))</f>
        <v>4</v>
      </c>
      <c r="D325" s="23" t="str">
        <f t="shared" ref="D325" si="1846">IF(B325="","",IF(OR(B323=0,B324=0),"NB",IF(COUNTIF(K324:M324,C325)=1,"W","L")))</f>
        <v>L</v>
      </c>
      <c r="E325" s="22">
        <f t="shared" ref="E325" si="1847">IF(D325="NB",0,IF(D325="L",-3,IF(D325="W",3,"")))</f>
        <v>-3</v>
      </c>
      <c r="F325" s="22">
        <v>1</v>
      </c>
      <c r="G325" s="22">
        <f t="shared" ref="G325" si="1848">IF(B325="","",E325*F325)</f>
        <v>-3</v>
      </c>
      <c r="H325" s="22">
        <f>IF(B325="","",SUM($G$4:G325))</f>
        <v>-69</v>
      </c>
      <c r="I325" s="20"/>
      <c r="J325" s="20"/>
      <c r="K325" s="21"/>
      <c r="L325" s="21"/>
      <c r="M325" s="21"/>
      <c r="N325" s="5">
        <f t="shared" si="1750"/>
        <v>1</v>
      </c>
      <c r="O325" s="5">
        <f t="shared" ref="O325" si="1849">IF(O323+O324=2,1,0)</f>
        <v>0</v>
      </c>
      <c r="P325" s="5">
        <f t="shared" ref="P325" si="1850">IF(P323+P324=2,1,0)</f>
        <v>0</v>
      </c>
      <c r="Q325" s="5">
        <f t="shared" ref="Q325" si="1851">IF(Q323+Q324=2,1,0)</f>
        <v>0</v>
      </c>
      <c r="S325" s="31">
        <f t="shared" ref="S325" si="1852">IF(B325="","",IF(D325="NB",S322,IF(D325="L",S322+1,IF(D325="W",0))))</f>
        <v>2</v>
      </c>
      <c r="Y325" s="29" t="str">
        <f t="shared" ref="Y325:Y388" si="1853">IF(AND(S325=0,S322=1),1,"")</f>
        <v/>
      </c>
      <c r="Z325" s="29" t="str">
        <f t="shared" si="1534"/>
        <v/>
      </c>
      <c r="AA325" s="29" t="str">
        <f t="shared" si="1535"/>
        <v/>
      </c>
      <c r="AB325" s="29" t="str">
        <f t="shared" si="1536"/>
        <v/>
      </c>
      <c r="AC325" s="29" t="str">
        <f t="shared" si="1537"/>
        <v/>
      </c>
      <c r="AD325" s="29" t="str">
        <f t="shared" si="1538"/>
        <v/>
      </c>
      <c r="AE325" s="29" t="str">
        <f t="shared" si="1539"/>
        <v/>
      </c>
      <c r="AF325" s="29" t="str">
        <f t="shared" si="1540"/>
        <v/>
      </c>
      <c r="AG325" s="29" t="str">
        <f t="shared" si="1541"/>
        <v/>
      </c>
      <c r="AH325" s="29" t="str">
        <f t="shared" si="1542"/>
        <v/>
      </c>
      <c r="AI325" s="29" t="str">
        <f t="shared" si="1543"/>
        <v/>
      </c>
      <c r="AJ325" s="29" t="str">
        <f t="shared" si="1544"/>
        <v/>
      </c>
      <c r="AK325" s="29" t="str">
        <f t="shared" si="1545"/>
        <v/>
      </c>
      <c r="AL325" s="29" t="str">
        <f t="shared" si="1546"/>
        <v/>
      </c>
      <c r="AM325" s="29" t="str">
        <f t="shared" si="1547"/>
        <v/>
      </c>
    </row>
    <row r="326" spans="2:39">
      <c r="B326" s="14">
        <v>19</v>
      </c>
      <c r="C326" s="14">
        <f>IF(B326="","",VLOOKUP(B326,Tabelle2!$A$2:$B$38,2,0))</f>
        <v>4</v>
      </c>
      <c r="D326" s="6"/>
      <c r="E326" s="10"/>
      <c r="F326" s="6"/>
      <c r="G326" s="6"/>
      <c r="H326" s="6"/>
      <c r="I326" s="9"/>
      <c r="J326" s="9"/>
      <c r="K326" s="6"/>
      <c r="L326" s="6"/>
      <c r="M326" s="6"/>
      <c r="N326" s="3">
        <f t="shared" ref="N326:N389" si="1854">IF(OR(C326=2,C326=4,C326=6),1,0)</f>
        <v>1</v>
      </c>
      <c r="O326" s="3">
        <f t="shared" ref="O326:O389" si="1855">IF(OR(C326=1,C326=3,C326=5),1,0)</f>
        <v>0</v>
      </c>
      <c r="P326" s="3">
        <f t="shared" ref="P326:P389" si="1856">IF(OR(C326=2,C326=4,C326=6),1,0)</f>
        <v>1</v>
      </c>
      <c r="Q326" s="3">
        <f t="shared" ref="Q326:Q389" si="1857">IF(OR(C326=1,C326=3,C326=5),1,0)</f>
        <v>0</v>
      </c>
      <c r="Y326" s="29" t="str">
        <f t="shared" si="1853"/>
        <v/>
      </c>
      <c r="Z326" s="29" t="str">
        <f t="shared" si="1534"/>
        <v/>
      </c>
      <c r="AA326" s="29" t="str">
        <f t="shared" si="1535"/>
        <v/>
      </c>
      <c r="AB326" s="29" t="str">
        <f t="shared" si="1536"/>
        <v/>
      </c>
      <c r="AC326" s="29" t="str">
        <f t="shared" si="1537"/>
        <v/>
      </c>
      <c r="AD326" s="29" t="str">
        <f t="shared" si="1538"/>
        <v/>
      </c>
      <c r="AE326" s="29" t="str">
        <f t="shared" si="1539"/>
        <v/>
      </c>
      <c r="AF326" s="29" t="str">
        <f t="shared" si="1540"/>
        <v/>
      </c>
      <c r="AG326" s="29" t="str">
        <f t="shared" si="1541"/>
        <v/>
      </c>
      <c r="AH326" s="29" t="str">
        <f t="shared" si="1542"/>
        <v/>
      </c>
      <c r="AI326" s="29" t="str">
        <f t="shared" si="1543"/>
        <v/>
      </c>
      <c r="AJ326" s="29" t="str">
        <f t="shared" si="1544"/>
        <v/>
      </c>
      <c r="AK326" s="29" t="str">
        <f t="shared" si="1545"/>
        <v/>
      </c>
      <c r="AL326" s="29" t="str">
        <f t="shared" si="1546"/>
        <v/>
      </c>
      <c r="AM326" s="29" t="str">
        <f t="shared" si="1547"/>
        <v/>
      </c>
    </row>
    <row r="327" spans="2:39">
      <c r="B327" s="13">
        <v>19</v>
      </c>
      <c r="C327" s="13">
        <f>IF(B327="","",VLOOKUP(B327,Tabelle2!$A$2:$B$38,2,0))</f>
        <v>4</v>
      </c>
      <c r="D327" s="25" t="str">
        <f t="shared" ref="D327:D390" si="1858">IF(B327="","",IF(OR(B326=0,B327=0),"No Bet",IF(N328=1,"Bet 1,3,5",IF(O328=1,"Bet 2,4,6",IF(P328=1,"Bet 1,3,5",IF(Q328=1,"Bet 2,4,6"))))))</f>
        <v>Bet 1,3,5</v>
      </c>
      <c r="E327" s="8"/>
      <c r="F327" s="8"/>
      <c r="G327" s="8"/>
      <c r="H327" s="8"/>
      <c r="I327" s="12"/>
      <c r="J327" s="12"/>
      <c r="K327" s="7" t="str">
        <f t="shared" ref="K327:K390" si="1859">IF(B327="","",IF(N328=1,"1",IF(O328=1,2,IF(P328=1,1,IF(Q328=1,2)))))</f>
        <v>1</v>
      </c>
      <c r="L327" s="7" t="str">
        <f t="shared" ref="L327:L390" si="1860">IF(B327="","",IF(N328=1,"3",IF(O328=1,4,IF(P328=1,3,IF(Q328=1,4)))))</f>
        <v>3</v>
      </c>
      <c r="M327" s="7" t="str">
        <f t="shared" ref="M327:M390" si="1861">IF(B327="","",IF(N328=1,"5",IF(O328=1,6,IF(P328=1,5,IF(Q328=1,6)))))</f>
        <v>5</v>
      </c>
      <c r="N327" s="4">
        <f t="shared" si="1854"/>
        <v>1</v>
      </c>
      <c r="O327" s="4">
        <f t="shared" si="1855"/>
        <v>0</v>
      </c>
      <c r="P327" s="4">
        <f t="shared" ref="P327:P390" si="1862">IF(OR(C327=1,C327=3,C327=5),1,0)</f>
        <v>0</v>
      </c>
      <c r="Q327" s="4">
        <f t="shared" ref="Q327:Q390" si="1863">IF(OR(C327=2,C327=4,C327=6),1,0)</f>
        <v>1</v>
      </c>
      <c r="Y327" s="29" t="str">
        <f t="shared" si="1853"/>
        <v/>
      </c>
      <c r="Z327" s="29" t="str">
        <f t="shared" si="1534"/>
        <v/>
      </c>
      <c r="AA327" s="29" t="str">
        <f t="shared" si="1535"/>
        <v/>
      </c>
      <c r="AB327" s="29" t="str">
        <f t="shared" si="1536"/>
        <v/>
      </c>
      <c r="AC327" s="29" t="str">
        <f t="shared" si="1537"/>
        <v/>
      </c>
      <c r="AD327" s="29" t="str">
        <f t="shared" si="1538"/>
        <v/>
      </c>
      <c r="AE327" s="29" t="str">
        <f t="shared" si="1539"/>
        <v/>
      </c>
      <c r="AF327" s="29" t="str">
        <f t="shared" si="1540"/>
        <v/>
      </c>
      <c r="AG327" s="29" t="str">
        <f t="shared" si="1541"/>
        <v/>
      </c>
      <c r="AH327" s="29" t="str">
        <f t="shared" si="1542"/>
        <v/>
      </c>
      <c r="AI327" s="29" t="str">
        <f t="shared" si="1543"/>
        <v/>
      </c>
      <c r="AJ327" s="29" t="str">
        <f t="shared" si="1544"/>
        <v/>
      </c>
      <c r="AK327" s="29" t="str">
        <f t="shared" si="1545"/>
        <v/>
      </c>
      <c r="AL327" s="29" t="str">
        <f t="shared" si="1546"/>
        <v/>
      </c>
      <c r="AM327" s="29" t="str">
        <f t="shared" si="1547"/>
        <v/>
      </c>
    </row>
    <row r="328" spans="2:39" ht="15.75" thickBot="1">
      <c r="B328" s="18">
        <v>21</v>
      </c>
      <c r="C328" s="18">
        <f>IF(B328="","",VLOOKUP(B328,Tabelle2!$A$2:$B$38,2,0))</f>
        <v>4</v>
      </c>
      <c r="D328" s="19" t="str">
        <f t="shared" ref="D328" si="1864">IF(B328="","",IF(OR(B326=0,B327=0),"NB",IF(COUNTIF(K327:M327,C328)=1,"W","L")))</f>
        <v>L</v>
      </c>
      <c r="E328" s="18">
        <f t="shared" ref="E328" si="1865">IF(D328="NB","0",IF(D328="L",-3,IF(D328="W",3,"")))</f>
        <v>-3</v>
      </c>
      <c r="F328" s="18">
        <v>1</v>
      </c>
      <c r="G328" s="18">
        <f t="shared" ref="G328" si="1866">IF(B328="","",E328*F328)</f>
        <v>-3</v>
      </c>
      <c r="H328" s="18">
        <f>IF(B328="","",SUM($G$4:G328))</f>
        <v>-72</v>
      </c>
      <c r="I328" s="20"/>
      <c r="J328" s="20"/>
      <c r="K328" s="21"/>
      <c r="L328" s="21"/>
      <c r="M328" s="24"/>
      <c r="N328" s="5">
        <f t="shared" ref="N328:O328" si="1867">IF(N326+N327=2,1,0)</f>
        <v>1</v>
      </c>
      <c r="O328" s="5">
        <f t="shared" si="1867"/>
        <v>0</v>
      </c>
      <c r="P328" s="5">
        <f t="shared" ref="P328" si="1868">IF(P326+P327=2,1,0)</f>
        <v>0</v>
      </c>
      <c r="Q328" s="5">
        <f t="shared" ref="Q328" si="1869">IF(Q326+Q327=2,1,0)</f>
        <v>0</v>
      </c>
      <c r="S328" s="31">
        <f t="shared" ref="S328" si="1870">IF(B328="","",IF(D328="NB",S325,IF(D328="L",S325+1,IF(D328="W",0))))</f>
        <v>3</v>
      </c>
      <c r="Y328" s="29" t="str">
        <f t="shared" si="1853"/>
        <v/>
      </c>
      <c r="Z328" s="29" t="str">
        <f t="shared" si="1534"/>
        <v/>
      </c>
      <c r="AA328" s="29" t="str">
        <f t="shared" si="1535"/>
        <v/>
      </c>
      <c r="AB328" s="29" t="str">
        <f t="shared" si="1536"/>
        <v/>
      </c>
      <c r="AC328" s="29" t="str">
        <f t="shared" si="1537"/>
        <v/>
      </c>
      <c r="AD328" s="29" t="str">
        <f t="shared" si="1538"/>
        <v/>
      </c>
      <c r="AE328" s="29" t="str">
        <f t="shared" si="1539"/>
        <v/>
      </c>
      <c r="AF328" s="29" t="str">
        <f t="shared" si="1540"/>
        <v/>
      </c>
      <c r="AG328" s="29" t="str">
        <f t="shared" si="1541"/>
        <v/>
      </c>
      <c r="AH328" s="29" t="str">
        <f t="shared" si="1542"/>
        <v/>
      </c>
      <c r="AI328" s="29" t="str">
        <f t="shared" si="1543"/>
        <v/>
      </c>
      <c r="AJ328" s="29" t="str">
        <f t="shared" si="1544"/>
        <v/>
      </c>
      <c r="AK328" s="29" t="str">
        <f t="shared" si="1545"/>
        <v/>
      </c>
      <c r="AL328" s="29" t="str">
        <f t="shared" si="1546"/>
        <v/>
      </c>
      <c r="AM328" s="29" t="str">
        <f t="shared" si="1547"/>
        <v/>
      </c>
    </row>
    <row r="329" spans="2:39">
      <c r="B329" s="16">
        <v>28</v>
      </c>
      <c r="C329" s="16">
        <f>IF(B329="","",VLOOKUP(B329,Tabelle2!$A$2:$B$38,2,0))</f>
        <v>5</v>
      </c>
      <c r="D329" s="6"/>
      <c r="E329" s="6"/>
      <c r="F329" s="6"/>
      <c r="G329" s="6"/>
      <c r="H329" s="6"/>
      <c r="I329" s="9"/>
      <c r="J329" s="9"/>
      <c r="K329" s="6"/>
      <c r="L329" s="6"/>
      <c r="M329" s="6"/>
      <c r="N329" s="3">
        <f t="shared" si="1621"/>
        <v>0</v>
      </c>
      <c r="O329" s="3">
        <f t="shared" ref="O329:O392" si="1871">IF(OR(C329=1,C329=3,C329=5),1,0)</f>
        <v>1</v>
      </c>
      <c r="P329" s="3">
        <f t="shared" ref="P329:P392" si="1872">IF(OR(C329=2,C329=4,C329=6),1,0)</f>
        <v>0</v>
      </c>
      <c r="Q329" s="3">
        <f t="shared" ref="Q329:Q392" si="1873">IF(OR(C329=1,C329=3,C329=5),1,0)</f>
        <v>1</v>
      </c>
      <c r="Y329" s="29" t="str">
        <f t="shared" si="1853"/>
        <v/>
      </c>
      <c r="Z329" s="29" t="str">
        <f t="shared" si="1534"/>
        <v/>
      </c>
      <c r="AA329" s="29" t="str">
        <f t="shared" si="1535"/>
        <v/>
      </c>
      <c r="AB329" s="29" t="str">
        <f t="shared" si="1536"/>
        <v/>
      </c>
      <c r="AC329" s="29" t="str">
        <f t="shared" si="1537"/>
        <v/>
      </c>
      <c r="AD329" s="29" t="str">
        <f t="shared" si="1538"/>
        <v/>
      </c>
      <c r="AE329" s="29" t="str">
        <f t="shared" si="1539"/>
        <v/>
      </c>
      <c r="AF329" s="29" t="str">
        <f t="shared" si="1540"/>
        <v/>
      </c>
      <c r="AG329" s="29" t="str">
        <f t="shared" si="1541"/>
        <v/>
      </c>
      <c r="AH329" s="29" t="str">
        <f t="shared" si="1542"/>
        <v/>
      </c>
      <c r="AI329" s="29" t="str">
        <f t="shared" si="1543"/>
        <v/>
      </c>
      <c r="AJ329" s="29" t="str">
        <f t="shared" si="1544"/>
        <v/>
      </c>
      <c r="AK329" s="29" t="str">
        <f t="shared" si="1545"/>
        <v/>
      </c>
      <c r="AL329" s="29" t="str">
        <f t="shared" si="1546"/>
        <v/>
      </c>
      <c r="AM329" s="29" t="str">
        <f t="shared" si="1547"/>
        <v/>
      </c>
    </row>
    <row r="330" spans="2:39">
      <c r="B330" s="15">
        <v>28</v>
      </c>
      <c r="C330" s="15">
        <f>IF(B330="","",VLOOKUP(B330,Tabelle2!$A$2:$B$38,2,0))</f>
        <v>5</v>
      </c>
      <c r="D330" s="26" t="str">
        <f t="shared" ref="D330:D393" si="1874">IF(B330="","",IF(OR(B329=0,B330=0),"No Bet",IF(N331=1,"Bet 1,3,5",IF(O331=1,"Bet 2,4,6",IF(P331=1,"Bet 1,3,5",IF(Q331=1,"Bet 2,4,6"))))))</f>
        <v>Bet 2,4,6</v>
      </c>
      <c r="E330" s="8"/>
      <c r="F330" s="8"/>
      <c r="G330" s="8"/>
      <c r="H330" s="8"/>
      <c r="I330" s="17"/>
      <c r="J330" s="17"/>
      <c r="K330" s="7">
        <f t="shared" ref="K330:K393" si="1875">IF(B330="","",IF(N331=1,"1",IF(O331=1,2,IF(P331=1,1,IF(Q331=1,2)))))</f>
        <v>2</v>
      </c>
      <c r="L330" s="7">
        <f t="shared" ref="L330:L393" si="1876">IF(B330="","",IF(N331=1,"3",IF(O331=1,4,IF(P331=1,3,IF(Q331=1,4)))))</f>
        <v>4</v>
      </c>
      <c r="M330" s="7">
        <f t="shared" ref="M330:M393" si="1877">IF(B330="","",IF(N331=1,"5",IF(O331=1,6,IF(P331=1,5,IF(Q331=1,6)))))</f>
        <v>6</v>
      </c>
      <c r="N330" s="4">
        <f t="shared" si="1621"/>
        <v>0</v>
      </c>
      <c r="O330" s="4">
        <f t="shared" si="1871"/>
        <v>1</v>
      </c>
      <c r="P330" s="4">
        <f t="shared" ref="P330:P393" si="1878">IF(OR(C330=1,C330=3,C330=5),1,0)</f>
        <v>1</v>
      </c>
      <c r="Q330" s="4">
        <f t="shared" ref="Q330:Q393" si="1879">IF(OR(C330=2,C330=4,C330=6),1,0)</f>
        <v>0</v>
      </c>
      <c r="Y330" s="29" t="str">
        <f t="shared" si="1853"/>
        <v/>
      </c>
      <c r="Z330" s="29" t="str">
        <f t="shared" si="1534"/>
        <v/>
      </c>
      <c r="AA330" s="29" t="str">
        <f t="shared" si="1535"/>
        <v/>
      </c>
      <c r="AB330" s="29" t="str">
        <f t="shared" si="1536"/>
        <v/>
      </c>
      <c r="AC330" s="29" t="str">
        <f t="shared" si="1537"/>
        <v/>
      </c>
      <c r="AD330" s="29" t="str">
        <f t="shared" si="1538"/>
        <v/>
      </c>
      <c r="AE330" s="29" t="str">
        <f t="shared" si="1539"/>
        <v/>
      </c>
      <c r="AF330" s="29" t="str">
        <f t="shared" si="1540"/>
        <v/>
      </c>
      <c r="AG330" s="29" t="str">
        <f t="shared" si="1541"/>
        <v/>
      </c>
      <c r="AH330" s="29" t="str">
        <f t="shared" si="1542"/>
        <v/>
      </c>
      <c r="AI330" s="29" t="str">
        <f t="shared" si="1543"/>
        <v/>
      </c>
      <c r="AJ330" s="29" t="str">
        <f t="shared" si="1544"/>
        <v/>
      </c>
      <c r="AK330" s="29" t="str">
        <f t="shared" si="1545"/>
        <v/>
      </c>
      <c r="AL330" s="29" t="str">
        <f t="shared" si="1546"/>
        <v/>
      </c>
      <c r="AM330" s="29" t="str">
        <f t="shared" si="1547"/>
        <v/>
      </c>
    </row>
    <row r="331" spans="2:39" ht="15.75" thickBot="1">
      <c r="B331" s="22">
        <v>5</v>
      </c>
      <c r="C331" s="22">
        <f>IF(B331="","",VLOOKUP(B331,Tabelle2!$A$2:$B$38,2,0))</f>
        <v>1</v>
      </c>
      <c r="D331" s="23" t="str">
        <f t="shared" ref="D331" si="1880">IF(B331="","",IF(OR(B329=0,B330=0),"NB",IF(COUNTIF(K330:M330,C331)=1,"W","L")))</f>
        <v>L</v>
      </c>
      <c r="E331" s="22">
        <f t="shared" ref="E331" si="1881">IF(D331="NB",0,IF(D331="L",-3,IF(D331="W",3,"")))</f>
        <v>-3</v>
      </c>
      <c r="F331" s="22">
        <v>1</v>
      </c>
      <c r="G331" s="22">
        <f t="shared" ref="G331" si="1882">IF(B331="","",E331*F331)</f>
        <v>-3</v>
      </c>
      <c r="H331" s="22">
        <f>IF(B331="","",SUM($G$4:G331))</f>
        <v>-75</v>
      </c>
      <c r="I331" s="20"/>
      <c r="J331" s="20"/>
      <c r="K331" s="21"/>
      <c r="L331" s="21"/>
      <c r="M331" s="21"/>
      <c r="N331" s="5">
        <f t="shared" si="1733"/>
        <v>0</v>
      </c>
      <c r="O331" s="5">
        <f t="shared" ref="O331" si="1883">IF(O329+O330=2,1,0)</f>
        <v>1</v>
      </c>
      <c r="P331" s="5">
        <f t="shared" ref="P331" si="1884">IF(P329+P330=2,1,0)</f>
        <v>0</v>
      </c>
      <c r="Q331" s="5">
        <f t="shared" ref="Q331" si="1885">IF(Q329+Q330=2,1,0)</f>
        <v>0</v>
      </c>
      <c r="S331" s="31">
        <f t="shared" ref="S331" si="1886">IF(B331="","",IF(D331="NB",S328,IF(D331="L",S328+1,IF(D331="W",0))))</f>
        <v>4</v>
      </c>
      <c r="Y331" s="29" t="str">
        <f t="shared" si="1853"/>
        <v/>
      </c>
      <c r="Z331" s="29" t="str">
        <f t="shared" si="1534"/>
        <v/>
      </c>
      <c r="AA331" s="29" t="str">
        <f t="shared" si="1535"/>
        <v/>
      </c>
      <c r="AB331" s="29" t="str">
        <f t="shared" si="1536"/>
        <v/>
      </c>
      <c r="AC331" s="29" t="str">
        <f t="shared" si="1537"/>
        <v/>
      </c>
      <c r="AD331" s="29" t="str">
        <f t="shared" si="1538"/>
        <v/>
      </c>
      <c r="AE331" s="29" t="str">
        <f t="shared" si="1539"/>
        <v/>
      </c>
      <c r="AF331" s="29" t="str">
        <f t="shared" si="1540"/>
        <v/>
      </c>
      <c r="AG331" s="29" t="str">
        <f t="shared" si="1541"/>
        <v/>
      </c>
      <c r="AH331" s="29" t="str">
        <f t="shared" si="1542"/>
        <v/>
      </c>
      <c r="AI331" s="29" t="str">
        <f t="shared" si="1543"/>
        <v/>
      </c>
      <c r="AJ331" s="29" t="str">
        <f t="shared" si="1544"/>
        <v/>
      </c>
      <c r="AK331" s="29" t="str">
        <f t="shared" si="1545"/>
        <v/>
      </c>
      <c r="AL331" s="29" t="str">
        <f t="shared" si="1546"/>
        <v/>
      </c>
      <c r="AM331" s="29" t="str">
        <f t="shared" si="1547"/>
        <v/>
      </c>
    </row>
    <row r="332" spans="2:39">
      <c r="B332" s="14">
        <v>11</v>
      </c>
      <c r="C332" s="14">
        <f>IF(B332="","",VLOOKUP(B332,Tabelle2!$A$2:$B$38,2,0))</f>
        <v>2</v>
      </c>
      <c r="D332" s="6"/>
      <c r="E332" s="10"/>
      <c r="F332" s="6"/>
      <c r="G332" s="6"/>
      <c r="H332" s="6"/>
      <c r="I332" s="9"/>
      <c r="J332" s="9"/>
      <c r="K332" s="6"/>
      <c r="L332" s="6"/>
      <c r="M332" s="6"/>
      <c r="N332" s="3">
        <f t="shared" si="1638"/>
        <v>1</v>
      </c>
      <c r="O332" s="3">
        <f t="shared" ref="O332:O395" si="1887">IF(OR(C332=1,C332=3,C332=5),1,0)</f>
        <v>0</v>
      </c>
      <c r="P332" s="3">
        <f t="shared" ref="P332:P395" si="1888">IF(OR(C332=2,C332=4,C332=6),1,0)</f>
        <v>1</v>
      </c>
      <c r="Q332" s="3">
        <f t="shared" ref="Q332:Q395" si="1889">IF(OR(C332=1,C332=3,C332=5),1,0)</f>
        <v>0</v>
      </c>
      <c r="Y332" s="29" t="str">
        <f t="shared" si="1853"/>
        <v/>
      </c>
      <c r="Z332" s="29" t="str">
        <f t="shared" si="1534"/>
        <v/>
      </c>
      <c r="AA332" s="29" t="str">
        <f t="shared" si="1535"/>
        <v/>
      </c>
      <c r="AB332" s="29" t="str">
        <f t="shared" si="1536"/>
        <v/>
      </c>
      <c r="AC332" s="29" t="str">
        <f t="shared" si="1537"/>
        <v/>
      </c>
      <c r="AD332" s="29" t="str">
        <f t="shared" si="1538"/>
        <v/>
      </c>
      <c r="AE332" s="29" t="str">
        <f t="shared" si="1539"/>
        <v/>
      </c>
      <c r="AF332" s="29" t="str">
        <f t="shared" si="1540"/>
        <v/>
      </c>
      <c r="AG332" s="29" t="str">
        <f t="shared" si="1541"/>
        <v/>
      </c>
      <c r="AH332" s="29" t="str">
        <f t="shared" si="1542"/>
        <v/>
      </c>
      <c r="AI332" s="29" t="str">
        <f t="shared" si="1543"/>
        <v/>
      </c>
      <c r="AJ332" s="29" t="str">
        <f t="shared" si="1544"/>
        <v/>
      </c>
      <c r="AK332" s="29" t="str">
        <f t="shared" si="1545"/>
        <v/>
      </c>
      <c r="AL332" s="29" t="str">
        <f t="shared" si="1546"/>
        <v/>
      </c>
      <c r="AM332" s="29" t="str">
        <f t="shared" si="1547"/>
        <v/>
      </c>
    </row>
    <row r="333" spans="2:39">
      <c r="B333" s="13">
        <v>11</v>
      </c>
      <c r="C333" s="13">
        <f>IF(B333="","",VLOOKUP(B333,Tabelle2!$A$2:$B$38,2,0))</f>
        <v>2</v>
      </c>
      <c r="D333" s="25" t="str">
        <f t="shared" ref="D333:D396" si="1890">IF(B333="","",IF(OR(B332=0,B333=0),"No Bet",IF(N334=1,"Bet 1,3,5",IF(O334=1,"Bet 2,4,6",IF(P334=1,"Bet 1,3,5",IF(Q334=1,"Bet 2,4,6"))))))</f>
        <v>Bet 1,3,5</v>
      </c>
      <c r="E333" s="8"/>
      <c r="F333" s="8"/>
      <c r="G333" s="8"/>
      <c r="H333" s="8"/>
      <c r="I333" s="12"/>
      <c r="J333" s="12"/>
      <c r="K333" s="7" t="str">
        <f t="shared" ref="K333:K396" si="1891">IF(B333="","",IF(N334=1,"1",IF(O334=1,2,IF(P334=1,1,IF(Q334=1,2)))))</f>
        <v>1</v>
      </c>
      <c r="L333" s="7" t="str">
        <f t="shared" ref="L333:L396" si="1892">IF(B333="","",IF(N334=1,"3",IF(O334=1,4,IF(P334=1,3,IF(Q334=1,4)))))</f>
        <v>3</v>
      </c>
      <c r="M333" s="7" t="str">
        <f t="shared" ref="M333:M396" si="1893">IF(B333="","",IF(N334=1,"5",IF(O334=1,6,IF(P334=1,5,IF(Q334=1,6)))))</f>
        <v>5</v>
      </c>
      <c r="N333" s="4">
        <f t="shared" si="1638"/>
        <v>1</v>
      </c>
      <c r="O333" s="4">
        <f t="shared" si="1887"/>
        <v>0</v>
      </c>
      <c r="P333" s="4">
        <f t="shared" ref="P333:P396" si="1894">IF(OR(C333=1,C333=3,C333=5),1,0)</f>
        <v>0</v>
      </c>
      <c r="Q333" s="4">
        <f t="shared" ref="Q333:Q396" si="1895">IF(OR(C333=2,C333=4,C333=6),1,0)</f>
        <v>1</v>
      </c>
      <c r="Y333" s="29" t="str">
        <f t="shared" si="1853"/>
        <v/>
      </c>
      <c r="Z333" s="29" t="str">
        <f t="shared" si="1534"/>
        <v/>
      </c>
      <c r="AA333" s="29" t="str">
        <f t="shared" si="1535"/>
        <v/>
      </c>
      <c r="AB333" s="29" t="str">
        <f t="shared" si="1536"/>
        <v/>
      </c>
      <c r="AC333" s="29" t="str">
        <f t="shared" si="1537"/>
        <v/>
      </c>
      <c r="AD333" s="29" t="str">
        <f t="shared" si="1538"/>
        <v/>
      </c>
      <c r="AE333" s="29" t="str">
        <f t="shared" si="1539"/>
        <v/>
      </c>
      <c r="AF333" s="29" t="str">
        <f t="shared" si="1540"/>
        <v/>
      </c>
      <c r="AG333" s="29" t="str">
        <f t="shared" si="1541"/>
        <v/>
      </c>
      <c r="AH333" s="29" t="str">
        <f t="shared" si="1542"/>
        <v/>
      </c>
      <c r="AI333" s="29" t="str">
        <f t="shared" si="1543"/>
        <v/>
      </c>
      <c r="AJ333" s="29" t="str">
        <f t="shared" si="1544"/>
        <v/>
      </c>
      <c r="AK333" s="29" t="str">
        <f t="shared" si="1545"/>
        <v/>
      </c>
      <c r="AL333" s="29" t="str">
        <f t="shared" si="1546"/>
        <v/>
      </c>
      <c r="AM333" s="29" t="str">
        <f t="shared" si="1547"/>
        <v/>
      </c>
    </row>
    <row r="334" spans="2:39" ht="15.75" thickBot="1">
      <c r="B334" s="18">
        <v>32</v>
      </c>
      <c r="C334" s="18">
        <f>IF(B334="","",VLOOKUP(B334,Tabelle2!$A$2:$B$38,2,0))</f>
        <v>6</v>
      </c>
      <c r="D334" s="19" t="str">
        <f t="shared" ref="D334" si="1896">IF(B334="","",IF(OR(B332=0,B333=0),"NB",IF(COUNTIF(K333:M333,C334)=1,"W","L")))</f>
        <v>L</v>
      </c>
      <c r="E334" s="18">
        <f t="shared" ref="E334" si="1897">IF(D334="NB","0",IF(D334="L",-3,IF(D334="W",3,"")))</f>
        <v>-3</v>
      </c>
      <c r="F334" s="18">
        <v>1</v>
      </c>
      <c r="G334" s="18">
        <f t="shared" ref="G334" si="1898">IF(B334="","",E334*F334)</f>
        <v>-3</v>
      </c>
      <c r="H334" s="18">
        <f>IF(B334="","",SUM($G$4:G334))</f>
        <v>-78</v>
      </c>
      <c r="I334" s="20"/>
      <c r="J334" s="20"/>
      <c r="K334" s="21"/>
      <c r="L334" s="21"/>
      <c r="M334" s="24"/>
      <c r="N334" s="5">
        <f t="shared" si="1750"/>
        <v>1</v>
      </c>
      <c r="O334" s="5">
        <f t="shared" ref="O334" si="1899">IF(O332+O333=2,1,0)</f>
        <v>0</v>
      </c>
      <c r="P334" s="5">
        <f t="shared" ref="P334" si="1900">IF(P332+P333=2,1,0)</f>
        <v>0</v>
      </c>
      <c r="Q334" s="5">
        <f t="shared" ref="Q334" si="1901">IF(Q332+Q333=2,1,0)</f>
        <v>0</v>
      </c>
      <c r="S334" s="31">
        <f t="shared" ref="S334" si="1902">IF(B334="","",IF(D334="NB",S331,IF(D334="L",S331+1,IF(D334="W",0))))</f>
        <v>5</v>
      </c>
      <c r="Y334" s="29" t="str">
        <f t="shared" si="1853"/>
        <v/>
      </c>
      <c r="Z334" s="29" t="str">
        <f t="shared" ref="Z334:Z397" si="1903">IF(AND(S334=0,S331=2),1,"")</f>
        <v/>
      </c>
      <c r="AA334" s="29" t="str">
        <f t="shared" ref="AA334:AA397" si="1904">IF(AND(S334=0,S331=3),1,"")</f>
        <v/>
      </c>
      <c r="AB334" s="29" t="str">
        <f t="shared" ref="AB334:AB397" si="1905">IF(AND(S334=0,S331=4),1,"")</f>
        <v/>
      </c>
      <c r="AC334" s="29" t="str">
        <f t="shared" ref="AC334:AC397" si="1906">IF(AND(S334=0,S331=5),1,"")</f>
        <v/>
      </c>
      <c r="AD334" s="29" t="str">
        <f t="shared" ref="AD334:AD397" si="1907">IF(AND(S334=0,S331=6),1,"")</f>
        <v/>
      </c>
      <c r="AE334" s="29" t="str">
        <f t="shared" ref="AE334:AE397" si="1908">IF(AND(S334=0,S331=7),1,"")</f>
        <v/>
      </c>
      <c r="AF334" s="29" t="str">
        <f t="shared" ref="AF334:AF397" si="1909">IF(AND(S334=0,S331=8),1,"")</f>
        <v/>
      </c>
      <c r="AG334" s="29" t="str">
        <f t="shared" ref="AG334:AG397" si="1910">IF(AND(S334=0,S331=9),1,"")</f>
        <v/>
      </c>
      <c r="AH334" s="29" t="str">
        <f t="shared" ref="AH334:AH397" si="1911">IF(AND(S334=0,S331=10),1,"")</f>
        <v/>
      </c>
      <c r="AI334" s="29" t="str">
        <f t="shared" ref="AI334:AI397" si="1912">IF(AND(S334=0,S331=11),1,"")</f>
        <v/>
      </c>
      <c r="AJ334" s="29" t="str">
        <f t="shared" ref="AJ334:AJ397" si="1913">IF(AND(S334=0,S331=12),1,"")</f>
        <v/>
      </c>
      <c r="AK334" s="29" t="str">
        <f t="shared" ref="AK334:AK397" si="1914">IF(AND(S334=0,S331=13),1,"")</f>
        <v/>
      </c>
      <c r="AL334" s="29" t="str">
        <f t="shared" ref="AL334:AL397" si="1915">IF(AND(S334=0,S331=14),1,"")</f>
        <v/>
      </c>
      <c r="AM334" s="29" t="str">
        <f t="shared" ref="AM334:AM397" si="1916">IF(AND(S334=0,S331&gt;14),1,"")</f>
        <v/>
      </c>
    </row>
    <row r="335" spans="2:39">
      <c r="B335" s="16">
        <v>9</v>
      </c>
      <c r="C335" s="16">
        <f>IF(B335="","",VLOOKUP(B335,Tabelle2!$A$2:$B$38,2,0))</f>
        <v>2</v>
      </c>
      <c r="D335" s="6"/>
      <c r="E335" s="6"/>
      <c r="F335" s="6"/>
      <c r="G335" s="6"/>
      <c r="H335" s="6"/>
      <c r="I335" s="9"/>
      <c r="J335" s="9"/>
      <c r="K335" s="6"/>
      <c r="L335" s="6"/>
      <c r="M335" s="6"/>
      <c r="N335" s="3">
        <f t="shared" ref="N335:N398" si="1917">IF(OR(C335=2,C335=4,C335=6),1,0)</f>
        <v>1</v>
      </c>
      <c r="O335" s="3">
        <f t="shared" ref="O335:O398" si="1918">IF(OR(C335=1,C335=3,C335=5),1,0)</f>
        <v>0</v>
      </c>
      <c r="P335" s="3">
        <f t="shared" ref="P335:P398" si="1919">IF(OR(C335=2,C335=4,C335=6),1,0)</f>
        <v>1</v>
      </c>
      <c r="Q335" s="3">
        <f t="shared" ref="Q335:Q398" si="1920">IF(OR(C335=1,C335=3,C335=5),1,0)</f>
        <v>0</v>
      </c>
      <c r="Y335" s="29" t="str">
        <f t="shared" si="1853"/>
        <v/>
      </c>
      <c r="Z335" s="29" t="str">
        <f t="shared" si="1903"/>
        <v/>
      </c>
      <c r="AA335" s="29" t="str">
        <f t="shared" si="1904"/>
        <v/>
      </c>
      <c r="AB335" s="29" t="str">
        <f t="shared" si="1905"/>
        <v/>
      </c>
      <c r="AC335" s="29" t="str">
        <f t="shared" si="1906"/>
        <v/>
      </c>
      <c r="AD335" s="29" t="str">
        <f t="shared" si="1907"/>
        <v/>
      </c>
      <c r="AE335" s="29" t="str">
        <f t="shared" si="1908"/>
        <v/>
      </c>
      <c r="AF335" s="29" t="str">
        <f t="shared" si="1909"/>
        <v/>
      </c>
      <c r="AG335" s="29" t="str">
        <f t="shared" si="1910"/>
        <v/>
      </c>
      <c r="AH335" s="29" t="str">
        <f t="shared" si="1911"/>
        <v/>
      </c>
      <c r="AI335" s="29" t="str">
        <f t="shared" si="1912"/>
        <v/>
      </c>
      <c r="AJ335" s="29" t="str">
        <f t="shared" si="1913"/>
        <v/>
      </c>
      <c r="AK335" s="29" t="str">
        <f t="shared" si="1914"/>
        <v/>
      </c>
      <c r="AL335" s="29" t="str">
        <f t="shared" si="1915"/>
        <v/>
      </c>
      <c r="AM335" s="29" t="str">
        <f t="shared" si="1916"/>
        <v/>
      </c>
    </row>
    <row r="336" spans="2:39">
      <c r="B336" s="15">
        <v>14</v>
      </c>
      <c r="C336" s="15">
        <f>IF(B336="","",VLOOKUP(B336,Tabelle2!$A$2:$B$38,2,0))</f>
        <v>3</v>
      </c>
      <c r="D336" s="26" t="str">
        <f t="shared" ref="D336:D399" si="1921">IF(B336="","",IF(OR(B335=0,B336=0),"No Bet",IF(N337=1,"Bet 1,3,5",IF(O337=1,"Bet 2,4,6",IF(P337=1,"Bet 1,3,5",IF(Q337=1,"Bet 2,4,6"))))))</f>
        <v>Bet 1,3,5</v>
      </c>
      <c r="E336" s="8"/>
      <c r="F336" s="8"/>
      <c r="G336" s="8"/>
      <c r="H336" s="8"/>
      <c r="I336" s="17"/>
      <c r="J336" s="17"/>
      <c r="K336" s="7">
        <f t="shared" ref="K336:K399" si="1922">IF(B336="","",IF(N337=1,"1",IF(O337=1,2,IF(P337=1,1,IF(Q337=1,2)))))</f>
        <v>1</v>
      </c>
      <c r="L336" s="7">
        <f t="shared" ref="L336:L399" si="1923">IF(B336="","",IF(N337=1,"3",IF(O337=1,4,IF(P337=1,3,IF(Q337=1,4)))))</f>
        <v>3</v>
      </c>
      <c r="M336" s="7">
        <f t="shared" ref="M336:M399" si="1924">IF(B336="","",IF(N337=1,"5",IF(O337=1,6,IF(P337=1,5,IF(Q337=1,6)))))</f>
        <v>5</v>
      </c>
      <c r="N336" s="4">
        <f t="shared" si="1917"/>
        <v>0</v>
      </c>
      <c r="O336" s="4">
        <f t="shared" si="1918"/>
        <v>1</v>
      </c>
      <c r="P336" s="4">
        <f t="shared" ref="P336:P399" si="1925">IF(OR(C336=1,C336=3,C336=5),1,0)</f>
        <v>1</v>
      </c>
      <c r="Q336" s="4">
        <f t="shared" ref="Q336:Q399" si="1926">IF(OR(C336=2,C336=4,C336=6),1,0)</f>
        <v>0</v>
      </c>
      <c r="Y336" s="29" t="str">
        <f t="shared" si="1853"/>
        <v/>
      </c>
      <c r="Z336" s="29" t="str">
        <f t="shared" si="1903"/>
        <v/>
      </c>
      <c r="AA336" s="29" t="str">
        <f t="shared" si="1904"/>
        <v/>
      </c>
      <c r="AB336" s="29" t="str">
        <f t="shared" si="1905"/>
        <v/>
      </c>
      <c r="AC336" s="29" t="str">
        <f t="shared" si="1906"/>
        <v/>
      </c>
      <c r="AD336" s="29" t="str">
        <f t="shared" si="1907"/>
        <v/>
      </c>
      <c r="AE336" s="29" t="str">
        <f t="shared" si="1908"/>
        <v/>
      </c>
      <c r="AF336" s="29" t="str">
        <f t="shared" si="1909"/>
        <v/>
      </c>
      <c r="AG336" s="29" t="str">
        <f t="shared" si="1910"/>
        <v/>
      </c>
      <c r="AH336" s="29" t="str">
        <f t="shared" si="1911"/>
        <v/>
      </c>
      <c r="AI336" s="29" t="str">
        <f t="shared" si="1912"/>
        <v/>
      </c>
      <c r="AJ336" s="29" t="str">
        <f t="shared" si="1913"/>
        <v/>
      </c>
      <c r="AK336" s="29" t="str">
        <f t="shared" si="1914"/>
        <v/>
      </c>
      <c r="AL336" s="29" t="str">
        <f t="shared" si="1915"/>
        <v/>
      </c>
      <c r="AM336" s="29" t="str">
        <f t="shared" si="1916"/>
        <v/>
      </c>
    </row>
    <row r="337" spans="2:39" ht="15.75" thickBot="1">
      <c r="B337" s="22">
        <v>12</v>
      </c>
      <c r="C337" s="22">
        <f>IF(B337="","",VLOOKUP(B337,Tabelle2!$A$2:$B$38,2,0))</f>
        <v>2</v>
      </c>
      <c r="D337" s="23" t="str">
        <f t="shared" ref="D337" si="1927">IF(B337="","",IF(OR(B335=0,B336=0),"NB",IF(COUNTIF(K336:M336,C337)=1,"W","L")))</f>
        <v>L</v>
      </c>
      <c r="E337" s="22">
        <f t="shared" ref="E337" si="1928">IF(D337="NB",0,IF(D337="L",-3,IF(D337="W",3,"")))</f>
        <v>-3</v>
      </c>
      <c r="F337" s="22">
        <v>1</v>
      </c>
      <c r="G337" s="22">
        <f t="shared" ref="G337" si="1929">IF(B337="","",E337*F337)</f>
        <v>-3</v>
      </c>
      <c r="H337" s="22">
        <f>IF(B337="","",SUM($G$4:G337))</f>
        <v>-81</v>
      </c>
      <c r="I337" s="20"/>
      <c r="J337" s="20"/>
      <c r="K337" s="21"/>
      <c r="L337" s="21"/>
      <c r="M337" s="21"/>
      <c r="N337" s="5">
        <f t="shared" ref="N337:O337" si="1930">IF(N335+N336=2,1,0)</f>
        <v>0</v>
      </c>
      <c r="O337" s="5">
        <f t="shared" si="1930"/>
        <v>0</v>
      </c>
      <c r="P337" s="5">
        <f t="shared" ref="P337" si="1931">IF(P335+P336=2,1,0)</f>
        <v>1</v>
      </c>
      <c r="Q337" s="5">
        <f t="shared" ref="Q337" si="1932">IF(Q335+Q336=2,1,0)</f>
        <v>0</v>
      </c>
      <c r="S337" s="31">
        <f t="shared" ref="S337" si="1933">IF(B337="","",IF(D337="NB",S334,IF(D337="L",S334+1,IF(D337="W",0))))</f>
        <v>6</v>
      </c>
      <c r="Y337" s="29" t="str">
        <f t="shared" si="1853"/>
        <v/>
      </c>
      <c r="Z337" s="29" t="str">
        <f t="shared" si="1903"/>
        <v/>
      </c>
      <c r="AA337" s="29" t="str">
        <f t="shared" si="1904"/>
        <v/>
      </c>
      <c r="AB337" s="29" t="str">
        <f t="shared" si="1905"/>
        <v/>
      </c>
      <c r="AC337" s="29" t="str">
        <f t="shared" si="1906"/>
        <v/>
      </c>
      <c r="AD337" s="29" t="str">
        <f t="shared" si="1907"/>
        <v/>
      </c>
      <c r="AE337" s="29" t="str">
        <f t="shared" si="1908"/>
        <v/>
      </c>
      <c r="AF337" s="29" t="str">
        <f t="shared" si="1909"/>
        <v/>
      </c>
      <c r="AG337" s="29" t="str">
        <f t="shared" si="1910"/>
        <v/>
      </c>
      <c r="AH337" s="29" t="str">
        <f t="shared" si="1911"/>
        <v/>
      </c>
      <c r="AI337" s="29" t="str">
        <f t="shared" si="1912"/>
        <v/>
      </c>
      <c r="AJ337" s="29" t="str">
        <f t="shared" si="1913"/>
        <v/>
      </c>
      <c r="AK337" s="29" t="str">
        <f t="shared" si="1914"/>
        <v/>
      </c>
      <c r="AL337" s="29" t="str">
        <f t="shared" si="1915"/>
        <v/>
      </c>
      <c r="AM337" s="29" t="str">
        <f t="shared" si="1916"/>
        <v/>
      </c>
    </row>
    <row r="338" spans="2:39">
      <c r="B338" s="14">
        <v>12</v>
      </c>
      <c r="C338" s="14">
        <f>IF(B338="","",VLOOKUP(B338,Tabelle2!$A$2:$B$38,2,0))</f>
        <v>2</v>
      </c>
      <c r="D338" s="6"/>
      <c r="E338" s="10"/>
      <c r="F338" s="6"/>
      <c r="G338" s="6"/>
      <c r="H338" s="6"/>
      <c r="I338" s="9"/>
      <c r="J338" s="9"/>
      <c r="K338" s="6"/>
      <c r="L338" s="6"/>
      <c r="M338" s="6"/>
      <c r="N338" s="3">
        <f t="shared" si="1621"/>
        <v>1</v>
      </c>
      <c r="O338" s="3">
        <f t="shared" ref="O338:O401" si="1934">IF(OR(C338=1,C338=3,C338=5),1,0)</f>
        <v>0</v>
      </c>
      <c r="P338" s="3">
        <f t="shared" ref="P338:P401" si="1935">IF(OR(C338=2,C338=4,C338=6),1,0)</f>
        <v>1</v>
      </c>
      <c r="Q338" s="3">
        <f t="shared" ref="Q338:Q401" si="1936">IF(OR(C338=1,C338=3,C338=5),1,0)</f>
        <v>0</v>
      </c>
      <c r="Y338" s="29" t="str">
        <f t="shared" si="1853"/>
        <v/>
      </c>
      <c r="Z338" s="29" t="str">
        <f t="shared" si="1903"/>
        <v/>
      </c>
      <c r="AA338" s="29" t="str">
        <f t="shared" si="1904"/>
        <v/>
      </c>
      <c r="AB338" s="29" t="str">
        <f t="shared" si="1905"/>
        <v/>
      </c>
      <c r="AC338" s="29" t="str">
        <f t="shared" si="1906"/>
        <v/>
      </c>
      <c r="AD338" s="29" t="str">
        <f t="shared" si="1907"/>
        <v/>
      </c>
      <c r="AE338" s="29" t="str">
        <f t="shared" si="1908"/>
        <v/>
      </c>
      <c r="AF338" s="29" t="str">
        <f t="shared" si="1909"/>
        <v/>
      </c>
      <c r="AG338" s="29" t="str">
        <f t="shared" si="1910"/>
        <v/>
      </c>
      <c r="AH338" s="29" t="str">
        <f t="shared" si="1911"/>
        <v/>
      </c>
      <c r="AI338" s="29" t="str">
        <f t="shared" si="1912"/>
        <v/>
      </c>
      <c r="AJ338" s="29" t="str">
        <f t="shared" si="1913"/>
        <v/>
      </c>
      <c r="AK338" s="29" t="str">
        <f t="shared" si="1914"/>
        <v/>
      </c>
      <c r="AL338" s="29" t="str">
        <f t="shared" si="1915"/>
        <v/>
      </c>
      <c r="AM338" s="29" t="str">
        <f t="shared" si="1916"/>
        <v/>
      </c>
    </row>
    <row r="339" spans="2:39">
      <c r="B339" s="13">
        <v>18</v>
      </c>
      <c r="C339" s="13">
        <f>IF(B339="","",VLOOKUP(B339,Tabelle2!$A$2:$B$38,2,0))</f>
        <v>3</v>
      </c>
      <c r="D339" s="25" t="str">
        <f t="shared" ref="D339:D402" si="1937">IF(B339="","",IF(OR(B338=0,B339=0),"No Bet",IF(N340=1,"Bet 1,3,5",IF(O340=1,"Bet 2,4,6",IF(P340=1,"Bet 1,3,5",IF(Q340=1,"Bet 2,4,6"))))))</f>
        <v>Bet 1,3,5</v>
      </c>
      <c r="E339" s="8"/>
      <c r="F339" s="8"/>
      <c r="G339" s="8"/>
      <c r="H339" s="8"/>
      <c r="I339" s="12"/>
      <c r="J339" s="12"/>
      <c r="K339" s="7">
        <f t="shared" ref="K339:K402" si="1938">IF(B339="","",IF(N340=1,"1",IF(O340=1,2,IF(P340=1,1,IF(Q340=1,2)))))</f>
        <v>1</v>
      </c>
      <c r="L339" s="7">
        <f t="shared" ref="L339:L402" si="1939">IF(B339="","",IF(N340=1,"3",IF(O340=1,4,IF(P340=1,3,IF(Q340=1,4)))))</f>
        <v>3</v>
      </c>
      <c r="M339" s="7">
        <f t="shared" ref="M339:M402" si="1940">IF(B339="","",IF(N340=1,"5",IF(O340=1,6,IF(P340=1,5,IF(Q340=1,6)))))</f>
        <v>5</v>
      </c>
      <c r="N339" s="4">
        <f t="shared" si="1621"/>
        <v>0</v>
      </c>
      <c r="O339" s="4">
        <f t="shared" si="1934"/>
        <v>1</v>
      </c>
      <c r="P339" s="4">
        <f t="shared" ref="P339:P402" si="1941">IF(OR(C339=1,C339=3,C339=5),1,0)</f>
        <v>1</v>
      </c>
      <c r="Q339" s="4">
        <f t="shared" ref="Q339:Q402" si="1942">IF(OR(C339=2,C339=4,C339=6),1,0)</f>
        <v>0</v>
      </c>
      <c r="Y339" s="29" t="str">
        <f t="shared" si="1853"/>
        <v/>
      </c>
      <c r="Z339" s="29" t="str">
        <f t="shared" si="1903"/>
        <v/>
      </c>
      <c r="AA339" s="29" t="str">
        <f t="shared" si="1904"/>
        <v/>
      </c>
      <c r="AB339" s="29" t="str">
        <f t="shared" si="1905"/>
        <v/>
      </c>
      <c r="AC339" s="29" t="str">
        <f t="shared" si="1906"/>
        <v/>
      </c>
      <c r="AD339" s="29" t="str">
        <f t="shared" si="1907"/>
        <v/>
      </c>
      <c r="AE339" s="29" t="str">
        <f t="shared" si="1908"/>
        <v/>
      </c>
      <c r="AF339" s="29" t="str">
        <f t="shared" si="1909"/>
        <v/>
      </c>
      <c r="AG339" s="29" t="str">
        <f t="shared" si="1910"/>
        <v/>
      </c>
      <c r="AH339" s="29" t="str">
        <f t="shared" si="1911"/>
        <v/>
      </c>
      <c r="AI339" s="29" t="str">
        <f t="shared" si="1912"/>
        <v/>
      </c>
      <c r="AJ339" s="29" t="str">
        <f t="shared" si="1913"/>
        <v/>
      </c>
      <c r="AK339" s="29" t="str">
        <f t="shared" si="1914"/>
        <v/>
      </c>
      <c r="AL339" s="29" t="str">
        <f t="shared" si="1915"/>
        <v/>
      </c>
      <c r="AM339" s="29" t="str">
        <f t="shared" si="1916"/>
        <v/>
      </c>
    </row>
    <row r="340" spans="2:39" ht="15.75" thickBot="1">
      <c r="B340" s="18">
        <v>31</v>
      </c>
      <c r="C340" s="18">
        <f>IF(B340="","",VLOOKUP(B340,Tabelle2!$A$2:$B$38,2,0))</f>
        <v>6</v>
      </c>
      <c r="D340" s="19" t="str">
        <f t="shared" ref="D340" si="1943">IF(B340="","",IF(OR(B338=0,B339=0),"NB",IF(COUNTIF(K339:M339,C340)=1,"W","L")))</f>
        <v>L</v>
      </c>
      <c r="E340" s="18">
        <f t="shared" ref="E340" si="1944">IF(D340="NB","0",IF(D340="L",-3,IF(D340="W",3,"")))</f>
        <v>-3</v>
      </c>
      <c r="F340" s="18">
        <v>1</v>
      </c>
      <c r="G340" s="18">
        <f t="shared" ref="G340" si="1945">IF(B340="","",E340*F340)</f>
        <v>-3</v>
      </c>
      <c r="H340" s="18">
        <f>IF(B340="","",SUM($G$4:G340))</f>
        <v>-84</v>
      </c>
      <c r="I340" s="20"/>
      <c r="J340" s="20"/>
      <c r="K340" s="21"/>
      <c r="L340" s="21"/>
      <c r="M340" s="24"/>
      <c r="N340" s="5">
        <f t="shared" si="1733"/>
        <v>0</v>
      </c>
      <c r="O340" s="5">
        <f t="shared" ref="O340" si="1946">IF(O338+O339=2,1,0)</f>
        <v>0</v>
      </c>
      <c r="P340" s="5">
        <f t="shared" ref="P340" si="1947">IF(P338+P339=2,1,0)</f>
        <v>1</v>
      </c>
      <c r="Q340" s="5">
        <f t="shared" ref="Q340" si="1948">IF(Q338+Q339=2,1,0)</f>
        <v>0</v>
      </c>
      <c r="S340" s="31">
        <f t="shared" ref="S340" si="1949">IF(B340="","",IF(D340="NB",S337,IF(D340="L",S337+1,IF(D340="W",0))))</f>
        <v>7</v>
      </c>
      <c r="Y340" s="29" t="str">
        <f t="shared" si="1853"/>
        <v/>
      </c>
      <c r="Z340" s="29" t="str">
        <f t="shared" si="1903"/>
        <v/>
      </c>
      <c r="AA340" s="29" t="str">
        <f t="shared" si="1904"/>
        <v/>
      </c>
      <c r="AB340" s="29" t="str">
        <f t="shared" si="1905"/>
        <v/>
      </c>
      <c r="AC340" s="29" t="str">
        <f t="shared" si="1906"/>
        <v/>
      </c>
      <c r="AD340" s="29" t="str">
        <f t="shared" si="1907"/>
        <v/>
      </c>
      <c r="AE340" s="29" t="str">
        <f t="shared" si="1908"/>
        <v/>
      </c>
      <c r="AF340" s="29" t="str">
        <f t="shared" si="1909"/>
        <v/>
      </c>
      <c r="AG340" s="29" t="str">
        <f t="shared" si="1910"/>
        <v/>
      </c>
      <c r="AH340" s="29" t="str">
        <f t="shared" si="1911"/>
        <v/>
      </c>
      <c r="AI340" s="29" t="str">
        <f t="shared" si="1912"/>
        <v/>
      </c>
      <c r="AJ340" s="29" t="str">
        <f t="shared" si="1913"/>
        <v/>
      </c>
      <c r="AK340" s="29" t="str">
        <f t="shared" si="1914"/>
        <v/>
      </c>
      <c r="AL340" s="29" t="str">
        <f t="shared" si="1915"/>
        <v/>
      </c>
      <c r="AM340" s="29" t="str">
        <f t="shared" si="1916"/>
        <v/>
      </c>
    </row>
    <row r="341" spans="2:39">
      <c r="B341" s="16">
        <v>23</v>
      </c>
      <c r="C341" s="16">
        <f>IF(B341="","",VLOOKUP(B341,Tabelle2!$A$2:$B$38,2,0))</f>
        <v>4</v>
      </c>
      <c r="D341" s="6"/>
      <c r="E341" s="6"/>
      <c r="F341" s="6"/>
      <c r="G341" s="6"/>
      <c r="H341" s="6"/>
      <c r="I341" s="9"/>
      <c r="J341" s="9"/>
      <c r="K341" s="6"/>
      <c r="L341" s="6"/>
      <c r="M341" s="6"/>
      <c r="N341" s="3">
        <f t="shared" si="1638"/>
        <v>1</v>
      </c>
      <c r="O341" s="3">
        <f t="shared" ref="O341:O404" si="1950">IF(OR(C341=1,C341=3,C341=5),1,0)</f>
        <v>0</v>
      </c>
      <c r="P341" s="3">
        <f t="shared" ref="P341:P404" si="1951">IF(OR(C341=2,C341=4,C341=6),1,0)</f>
        <v>1</v>
      </c>
      <c r="Q341" s="3">
        <f t="shared" ref="Q341:Q404" si="1952">IF(OR(C341=1,C341=3,C341=5),1,0)</f>
        <v>0</v>
      </c>
      <c r="Y341" s="29" t="str">
        <f t="shared" si="1853"/>
        <v/>
      </c>
      <c r="Z341" s="29" t="str">
        <f t="shared" si="1903"/>
        <v/>
      </c>
      <c r="AA341" s="29" t="str">
        <f t="shared" si="1904"/>
        <v/>
      </c>
      <c r="AB341" s="29" t="str">
        <f t="shared" si="1905"/>
        <v/>
      </c>
      <c r="AC341" s="29" t="str">
        <f t="shared" si="1906"/>
        <v/>
      </c>
      <c r="AD341" s="29" t="str">
        <f t="shared" si="1907"/>
        <v/>
      </c>
      <c r="AE341" s="29" t="str">
        <f t="shared" si="1908"/>
        <v/>
      </c>
      <c r="AF341" s="29" t="str">
        <f t="shared" si="1909"/>
        <v/>
      </c>
      <c r="AG341" s="29" t="str">
        <f t="shared" si="1910"/>
        <v/>
      </c>
      <c r="AH341" s="29" t="str">
        <f t="shared" si="1911"/>
        <v/>
      </c>
      <c r="AI341" s="29" t="str">
        <f t="shared" si="1912"/>
        <v/>
      </c>
      <c r="AJ341" s="29" t="str">
        <f t="shared" si="1913"/>
        <v/>
      </c>
      <c r="AK341" s="29" t="str">
        <f t="shared" si="1914"/>
        <v/>
      </c>
      <c r="AL341" s="29" t="str">
        <f t="shared" si="1915"/>
        <v/>
      </c>
      <c r="AM341" s="29" t="str">
        <f t="shared" si="1916"/>
        <v/>
      </c>
    </row>
    <row r="342" spans="2:39">
      <c r="B342" s="15">
        <v>4</v>
      </c>
      <c r="C342" s="15">
        <f>IF(B342="","",VLOOKUP(B342,Tabelle2!$A$2:$B$38,2,0))</f>
        <v>1</v>
      </c>
      <c r="D342" s="26" t="str">
        <f t="shared" ref="D342:D405" si="1953">IF(B342="","",IF(OR(B341=0,B342=0),"No Bet",IF(N343=1,"Bet 1,3,5",IF(O343=1,"Bet 2,4,6",IF(P343=1,"Bet 1,3,5",IF(Q343=1,"Bet 2,4,6"))))))</f>
        <v>Bet 1,3,5</v>
      </c>
      <c r="E342" s="8"/>
      <c r="F342" s="8"/>
      <c r="G342" s="8"/>
      <c r="H342" s="8"/>
      <c r="I342" s="17"/>
      <c r="J342" s="17"/>
      <c r="K342" s="7">
        <f t="shared" ref="K342:K405" si="1954">IF(B342="","",IF(N343=1,"1",IF(O343=1,2,IF(P343=1,1,IF(Q343=1,2)))))</f>
        <v>1</v>
      </c>
      <c r="L342" s="7">
        <f t="shared" ref="L342:L405" si="1955">IF(B342="","",IF(N343=1,"3",IF(O343=1,4,IF(P343=1,3,IF(Q343=1,4)))))</f>
        <v>3</v>
      </c>
      <c r="M342" s="7">
        <f t="shared" ref="M342:M405" si="1956">IF(B342="","",IF(N343=1,"5",IF(O343=1,6,IF(P343=1,5,IF(Q343=1,6)))))</f>
        <v>5</v>
      </c>
      <c r="N342" s="4">
        <f t="shared" si="1638"/>
        <v>0</v>
      </c>
      <c r="O342" s="4">
        <f t="shared" si="1950"/>
        <v>1</v>
      </c>
      <c r="P342" s="4">
        <f t="shared" ref="P342:P405" si="1957">IF(OR(C342=1,C342=3,C342=5),1,0)</f>
        <v>1</v>
      </c>
      <c r="Q342" s="4">
        <f t="shared" ref="Q342:Q405" si="1958">IF(OR(C342=2,C342=4,C342=6),1,0)</f>
        <v>0</v>
      </c>
      <c r="Y342" s="29" t="str">
        <f t="shared" si="1853"/>
        <v/>
      </c>
      <c r="Z342" s="29" t="str">
        <f t="shared" si="1903"/>
        <v/>
      </c>
      <c r="AA342" s="29" t="str">
        <f t="shared" si="1904"/>
        <v/>
      </c>
      <c r="AB342" s="29" t="str">
        <f t="shared" si="1905"/>
        <v/>
      </c>
      <c r="AC342" s="29" t="str">
        <f t="shared" si="1906"/>
        <v/>
      </c>
      <c r="AD342" s="29" t="str">
        <f t="shared" si="1907"/>
        <v/>
      </c>
      <c r="AE342" s="29" t="str">
        <f t="shared" si="1908"/>
        <v/>
      </c>
      <c r="AF342" s="29" t="str">
        <f t="shared" si="1909"/>
        <v/>
      </c>
      <c r="AG342" s="29" t="str">
        <f t="shared" si="1910"/>
        <v/>
      </c>
      <c r="AH342" s="29" t="str">
        <f t="shared" si="1911"/>
        <v/>
      </c>
      <c r="AI342" s="29" t="str">
        <f t="shared" si="1912"/>
        <v/>
      </c>
      <c r="AJ342" s="29" t="str">
        <f t="shared" si="1913"/>
        <v/>
      </c>
      <c r="AK342" s="29" t="str">
        <f t="shared" si="1914"/>
        <v/>
      </c>
      <c r="AL342" s="29" t="str">
        <f t="shared" si="1915"/>
        <v/>
      </c>
      <c r="AM342" s="29" t="str">
        <f t="shared" si="1916"/>
        <v/>
      </c>
    </row>
    <row r="343" spans="2:39" ht="15.75" thickBot="1">
      <c r="B343" s="22">
        <v>4</v>
      </c>
      <c r="C343" s="22">
        <f>IF(B343="","",VLOOKUP(B343,Tabelle2!$A$2:$B$38,2,0))</f>
        <v>1</v>
      </c>
      <c r="D343" s="23" t="str">
        <f t="shared" ref="D343" si="1959">IF(B343="","",IF(OR(B341=0,B342=0),"NB",IF(COUNTIF(K342:M342,C343)=1,"W","L")))</f>
        <v>W</v>
      </c>
      <c r="E343" s="22">
        <f t="shared" ref="E343" si="1960">IF(D343="NB",0,IF(D343="L",-3,IF(D343="W",3,"")))</f>
        <v>3</v>
      </c>
      <c r="F343" s="22">
        <v>1</v>
      </c>
      <c r="G343" s="22">
        <f t="shared" ref="G343" si="1961">IF(B343="","",E343*F343)</f>
        <v>3</v>
      </c>
      <c r="H343" s="22">
        <f>IF(B343="","",SUM($G$4:G343))</f>
        <v>-81</v>
      </c>
      <c r="I343" s="20"/>
      <c r="J343" s="20"/>
      <c r="K343" s="21"/>
      <c r="L343" s="21"/>
      <c r="M343" s="21"/>
      <c r="N343" s="5">
        <f t="shared" si="1750"/>
        <v>0</v>
      </c>
      <c r="O343" s="5">
        <f t="shared" ref="O343" si="1962">IF(O341+O342=2,1,0)</f>
        <v>0</v>
      </c>
      <c r="P343" s="5">
        <f t="shared" ref="P343" si="1963">IF(P341+P342=2,1,0)</f>
        <v>1</v>
      </c>
      <c r="Q343" s="5">
        <f t="shared" ref="Q343" si="1964">IF(Q341+Q342=2,1,0)</f>
        <v>0</v>
      </c>
      <c r="S343" s="31">
        <f t="shared" ref="S343" si="1965">IF(B343="","",IF(D343="NB",S340,IF(D343="L",S340+1,IF(D343="W",0))))</f>
        <v>0</v>
      </c>
      <c r="Y343" s="29" t="str">
        <f t="shared" si="1853"/>
        <v/>
      </c>
      <c r="Z343" s="29" t="str">
        <f t="shared" si="1903"/>
        <v/>
      </c>
      <c r="AA343" s="29" t="str">
        <f t="shared" si="1904"/>
        <v/>
      </c>
      <c r="AB343" s="29" t="str">
        <f t="shared" si="1905"/>
        <v/>
      </c>
      <c r="AC343" s="29" t="str">
        <f t="shared" si="1906"/>
        <v/>
      </c>
      <c r="AD343" s="29" t="str">
        <f t="shared" si="1907"/>
        <v/>
      </c>
      <c r="AE343" s="29">
        <f t="shared" si="1908"/>
        <v>1</v>
      </c>
      <c r="AF343" s="29" t="str">
        <f t="shared" si="1909"/>
        <v/>
      </c>
      <c r="AG343" s="29" t="str">
        <f t="shared" si="1910"/>
        <v/>
      </c>
      <c r="AH343" s="29" t="str">
        <f t="shared" si="1911"/>
        <v/>
      </c>
      <c r="AI343" s="29" t="str">
        <f t="shared" si="1912"/>
        <v/>
      </c>
      <c r="AJ343" s="29" t="str">
        <f t="shared" si="1913"/>
        <v/>
      </c>
      <c r="AK343" s="29" t="str">
        <f t="shared" si="1914"/>
        <v/>
      </c>
      <c r="AL343" s="29" t="str">
        <f t="shared" si="1915"/>
        <v/>
      </c>
      <c r="AM343" s="29" t="str">
        <f t="shared" si="1916"/>
        <v/>
      </c>
    </row>
    <row r="344" spans="2:39">
      <c r="B344" s="14">
        <v>32</v>
      </c>
      <c r="C344" s="14">
        <f>IF(B344="","",VLOOKUP(B344,Tabelle2!$A$2:$B$38,2,0))</f>
        <v>6</v>
      </c>
      <c r="D344" s="6"/>
      <c r="E344" s="10"/>
      <c r="F344" s="6"/>
      <c r="G344" s="6"/>
      <c r="H344" s="6"/>
      <c r="I344" s="9"/>
      <c r="J344" s="9"/>
      <c r="K344" s="6"/>
      <c r="L344" s="6"/>
      <c r="M344" s="6"/>
      <c r="N344" s="3">
        <f t="shared" ref="N344:N407" si="1966">IF(OR(C344=2,C344=4,C344=6),1,0)</f>
        <v>1</v>
      </c>
      <c r="O344" s="3">
        <f t="shared" ref="O344:O407" si="1967">IF(OR(C344=1,C344=3,C344=5),1,0)</f>
        <v>0</v>
      </c>
      <c r="P344" s="3">
        <f t="shared" ref="P344:P407" si="1968">IF(OR(C344=2,C344=4,C344=6),1,0)</f>
        <v>1</v>
      </c>
      <c r="Q344" s="3">
        <f t="shared" ref="Q344:Q407" si="1969">IF(OR(C344=1,C344=3,C344=5),1,0)</f>
        <v>0</v>
      </c>
      <c r="Y344" s="29" t="str">
        <f t="shared" si="1853"/>
        <v/>
      </c>
      <c r="Z344" s="29" t="str">
        <f t="shared" si="1903"/>
        <v/>
      </c>
      <c r="AA344" s="29" t="str">
        <f t="shared" si="1904"/>
        <v/>
      </c>
      <c r="AB344" s="29" t="str">
        <f t="shared" si="1905"/>
        <v/>
      </c>
      <c r="AC344" s="29" t="str">
        <f t="shared" si="1906"/>
        <v/>
      </c>
      <c r="AD344" s="29" t="str">
        <f t="shared" si="1907"/>
        <v/>
      </c>
      <c r="AE344" s="29" t="str">
        <f t="shared" si="1908"/>
        <v/>
      </c>
      <c r="AF344" s="29" t="str">
        <f t="shared" si="1909"/>
        <v/>
      </c>
      <c r="AG344" s="29" t="str">
        <f t="shared" si="1910"/>
        <v/>
      </c>
      <c r="AH344" s="29" t="str">
        <f t="shared" si="1911"/>
        <v/>
      </c>
      <c r="AI344" s="29" t="str">
        <f t="shared" si="1912"/>
        <v/>
      </c>
      <c r="AJ344" s="29" t="str">
        <f t="shared" si="1913"/>
        <v/>
      </c>
      <c r="AK344" s="29" t="str">
        <f t="shared" si="1914"/>
        <v/>
      </c>
      <c r="AL344" s="29" t="str">
        <f t="shared" si="1915"/>
        <v/>
      </c>
      <c r="AM344" s="29" t="str">
        <f t="shared" si="1916"/>
        <v/>
      </c>
    </row>
    <row r="345" spans="2:39">
      <c r="B345" s="13">
        <v>8</v>
      </c>
      <c r="C345" s="13">
        <f>IF(B345="","",VLOOKUP(B345,Tabelle2!$A$2:$B$38,2,0))</f>
        <v>2</v>
      </c>
      <c r="D345" s="25" t="str">
        <f t="shared" ref="D345:D408" si="1970">IF(B345="","",IF(OR(B344=0,B345=0),"No Bet",IF(N346=1,"Bet 1,3,5",IF(O346=1,"Bet 2,4,6",IF(P346=1,"Bet 1,3,5",IF(Q346=1,"Bet 2,4,6"))))))</f>
        <v>Bet 1,3,5</v>
      </c>
      <c r="E345" s="8"/>
      <c r="F345" s="8"/>
      <c r="G345" s="8"/>
      <c r="H345" s="8"/>
      <c r="I345" s="12"/>
      <c r="J345" s="12"/>
      <c r="K345" s="7" t="str">
        <f t="shared" ref="K345:K408" si="1971">IF(B345="","",IF(N346=1,"1",IF(O346=1,2,IF(P346=1,1,IF(Q346=1,2)))))</f>
        <v>1</v>
      </c>
      <c r="L345" s="7" t="str">
        <f t="shared" ref="L345:L408" si="1972">IF(B345="","",IF(N346=1,"3",IF(O346=1,4,IF(P346=1,3,IF(Q346=1,4)))))</f>
        <v>3</v>
      </c>
      <c r="M345" s="7" t="str">
        <f t="shared" ref="M345:M408" si="1973">IF(B345="","",IF(N346=1,"5",IF(O346=1,6,IF(P346=1,5,IF(Q346=1,6)))))</f>
        <v>5</v>
      </c>
      <c r="N345" s="4">
        <f t="shared" si="1966"/>
        <v>1</v>
      </c>
      <c r="O345" s="4">
        <f t="shared" si="1967"/>
        <v>0</v>
      </c>
      <c r="P345" s="4">
        <f t="shared" ref="P345:P408" si="1974">IF(OR(C345=1,C345=3,C345=5),1,0)</f>
        <v>0</v>
      </c>
      <c r="Q345" s="4">
        <f t="shared" ref="Q345:Q408" si="1975">IF(OR(C345=2,C345=4,C345=6),1,0)</f>
        <v>1</v>
      </c>
      <c r="Y345" s="29" t="str">
        <f t="shared" si="1853"/>
        <v/>
      </c>
      <c r="Z345" s="29" t="str">
        <f t="shared" si="1903"/>
        <v/>
      </c>
      <c r="AA345" s="29" t="str">
        <f t="shared" si="1904"/>
        <v/>
      </c>
      <c r="AB345" s="29" t="str">
        <f t="shared" si="1905"/>
        <v/>
      </c>
      <c r="AC345" s="29" t="str">
        <f t="shared" si="1906"/>
        <v/>
      </c>
      <c r="AD345" s="29" t="str">
        <f t="shared" si="1907"/>
        <v/>
      </c>
      <c r="AE345" s="29" t="str">
        <f t="shared" si="1908"/>
        <v/>
      </c>
      <c r="AF345" s="29" t="str">
        <f t="shared" si="1909"/>
        <v/>
      </c>
      <c r="AG345" s="29" t="str">
        <f t="shared" si="1910"/>
        <v/>
      </c>
      <c r="AH345" s="29" t="str">
        <f t="shared" si="1911"/>
        <v/>
      </c>
      <c r="AI345" s="29" t="str">
        <f t="shared" si="1912"/>
        <v/>
      </c>
      <c r="AJ345" s="29" t="str">
        <f t="shared" si="1913"/>
        <v/>
      </c>
      <c r="AK345" s="29" t="str">
        <f t="shared" si="1914"/>
        <v/>
      </c>
      <c r="AL345" s="29" t="str">
        <f t="shared" si="1915"/>
        <v/>
      </c>
      <c r="AM345" s="29" t="str">
        <f t="shared" si="1916"/>
        <v/>
      </c>
    </row>
    <row r="346" spans="2:39" ht="15.75" thickBot="1">
      <c r="B346" s="18">
        <v>22</v>
      </c>
      <c r="C346" s="18">
        <f>IF(B346="","",VLOOKUP(B346,Tabelle2!$A$2:$B$38,2,0))</f>
        <v>4</v>
      </c>
      <c r="D346" s="19" t="str">
        <f t="shared" ref="D346" si="1976">IF(B346="","",IF(OR(B344=0,B345=0),"NB",IF(COUNTIF(K345:M345,C346)=1,"W","L")))</f>
        <v>L</v>
      </c>
      <c r="E346" s="18">
        <f t="shared" ref="E346" si="1977">IF(D346="NB","0",IF(D346="L",-3,IF(D346="W",3,"")))</f>
        <v>-3</v>
      </c>
      <c r="F346" s="18">
        <v>1</v>
      </c>
      <c r="G346" s="18">
        <f t="shared" ref="G346" si="1978">IF(B346="","",E346*F346)</f>
        <v>-3</v>
      </c>
      <c r="H346" s="18">
        <f>IF(B346="","",SUM($G$4:G346))</f>
        <v>-84</v>
      </c>
      <c r="I346" s="20"/>
      <c r="J346" s="20"/>
      <c r="K346" s="21"/>
      <c r="L346" s="21"/>
      <c r="M346" s="24"/>
      <c r="N346" s="5">
        <f t="shared" ref="N346:O346" si="1979">IF(N344+N345=2,1,0)</f>
        <v>1</v>
      </c>
      <c r="O346" s="5">
        <f t="shared" si="1979"/>
        <v>0</v>
      </c>
      <c r="P346" s="5">
        <f t="shared" ref="P346" si="1980">IF(P344+P345=2,1,0)</f>
        <v>0</v>
      </c>
      <c r="Q346" s="5">
        <f t="shared" ref="Q346" si="1981">IF(Q344+Q345=2,1,0)</f>
        <v>0</v>
      </c>
      <c r="S346" s="31">
        <f t="shared" ref="S346" si="1982">IF(B346="","",IF(D346="NB",S343,IF(D346="L",S343+1,IF(D346="W",0))))</f>
        <v>1</v>
      </c>
      <c r="Y346" s="29" t="str">
        <f t="shared" si="1853"/>
        <v/>
      </c>
      <c r="Z346" s="29" t="str">
        <f t="shared" si="1903"/>
        <v/>
      </c>
      <c r="AA346" s="29" t="str">
        <f t="shared" si="1904"/>
        <v/>
      </c>
      <c r="AB346" s="29" t="str">
        <f t="shared" si="1905"/>
        <v/>
      </c>
      <c r="AC346" s="29" t="str">
        <f t="shared" si="1906"/>
        <v/>
      </c>
      <c r="AD346" s="29" t="str">
        <f t="shared" si="1907"/>
        <v/>
      </c>
      <c r="AE346" s="29" t="str">
        <f t="shared" si="1908"/>
        <v/>
      </c>
      <c r="AF346" s="29" t="str">
        <f t="shared" si="1909"/>
        <v/>
      </c>
      <c r="AG346" s="29" t="str">
        <f t="shared" si="1910"/>
        <v/>
      </c>
      <c r="AH346" s="29" t="str">
        <f t="shared" si="1911"/>
        <v/>
      </c>
      <c r="AI346" s="29" t="str">
        <f t="shared" si="1912"/>
        <v/>
      </c>
      <c r="AJ346" s="29" t="str">
        <f t="shared" si="1913"/>
        <v/>
      </c>
      <c r="AK346" s="29" t="str">
        <f t="shared" si="1914"/>
        <v/>
      </c>
      <c r="AL346" s="29" t="str">
        <f t="shared" si="1915"/>
        <v/>
      </c>
      <c r="AM346" s="29" t="str">
        <f t="shared" si="1916"/>
        <v/>
      </c>
    </row>
    <row r="347" spans="2:39">
      <c r="B347" s="16">
        <v>11</v>
      </c>
      <c r="C347" s="16">
        <f>IF(B347="","",VLOOKUP(B347,Tabelle2!$A$2:$B$38,2,0))</f>
        <v>2</v>
      </c>
      <c r="D347" s="6"/>
      <c r="E347" s="6"/>
      <c r="F347" s="6"/>
      <c r="G347" s="6"/>
      <c r="H347" s="6"/>
      <c r="I347" s="9"/>
      <c r="J347" s="9"/>
      <c r="K347" s="6"/>
      <c r="L347" s="6"/>
      <c r="M347" s="6"/>
      <c r="N347" s="3">
        <f t="shared" si="1621"/>
        <v>1</v>
      </c>
      <c r="O347" s="3">
        <f t="shared" ref="O347:O410" si="1983">IF(OR(C347=1,C347=3,C347=5),1,0)</f>
        <v>0</v>
      </c>
      <c r="P347" s="3">
        <f t="shared" ref="P347:P410" si="1984">IF(OR(C347=2,C347=4,C347=6),1,0)</f>
        <v>1</v>
      </c>
      <c r="Q347" s="3">
        <f t="shared" ref="Q347:Q410" si="1985">IF(OR(C347=1,C347=3,C347=5),1,0)</f>
        <v>0</v>
      </c>
      <c r="Y347" s="29" t="str">
        <f t="shared" si="1853"/>
        <v/>
      </c>
      <c r="Z347" s="29" t="str">
        <f t="shared" si="1903"/>
        <v/>
      </c>
      <c r="AA347" s="29" t="str">
        <f t="shared" si="1904"/>
        <v/>
      </c>
      <c r="AB347" s="29" t="str">
        <f t="shared" si="1905"/>
        <v/>
      </c>
      <c r="AC347" s="29" t="str">
        <f t="shared" si="1906"/>
        <v/>
      </c>
      <c r="AD347" s="29" t="str">
        <f t="shared" si="1907"/>
        <v/>
      </c>
      <c r="AE347" s="29" t="str">
        <f t="shared" si="1908"/>
        <v/>
      </c>
      <c r="AF347" s="29" t="str">
        <f t="shared" si="1909"/>
        <v/>
      </c>
      <c r="AG347" s="29" t="str">
        <f t="shared" si="1910"/>
        <v/>
      </c>
      <c r="AH347" s="29" t="str">
        <f t="shared" si="1911"/>
        <v/>
      </c>
      <c r="AI347" s="29" t="str">
        <f t="shared" si="1912"/>
        <v/>
      </c>
      <c r="AJ347" s="29" t="str">
        <f t="shared" si="1913"/>
        <v/>
      </c>
      <c r="AK347" s="29" t="str">
        <f t="shared" si="1914"/>
        <v/>
      </c>
      <c r="AL347" s="29" t="str">
        <f t="shared" si="1915"/>
        <v/>
      </c>
      <c r="AM347" s="29" t="str">
        <f t="shared" si="1916"/>
        <v/>
      </c>
    </row>
    <row r="348" spans="2:39">
      <c r="B348" s="15">
        <v>11</v>
      </c>
      <c r="C348" s="15">
        <f>IF(B348="","",VLOOKUP(B348,Tabelle2!$A$2:$B$38,2,0))</f>
        <v>2</v>
      </c>
      <c r="D348" s="26" t="str">
        <f t="shared" ref="D348:D411" si="1986">IF(B348="","",IF(OR(B347=0,B348=0),"No Bet",IF(N349=1,"Bet 1,3,5",IF(O349=1,"Bet 2,4,6",IF(P349=1,"Bet 1,3,5",IF(Q349=1,"Bet 2,4,6"))))))</f>
        <v>Bet 1,3,5</v>
      </c>
      <c r="E348" s="8"/>
      <c r="F348" s="8"/>
      <c r="G348" s="8"/>
      <c r="H348" s="8"/>
      <c r="I348" s="17"/>
      <c r="J348" s="17"/>
      <c r="K348" s="7" t="str">
        <f t="shared" ref="K348:K411" si="1987">IF(B348="","",IF(N349=1,"1",IF(O349=1,2,IF(P349=1,1,IF(Q349=1,2)))))</f>
        <v>1</v>
      </c>
      <c r="L348" s="7" t="str">
        <f t="shared" ref="L348:L411" si="1988">IF(B348="","",IF(N349=1,"3",IF(O349=1,4,IF(P349=1,3,IF(Q349=1,4)))))</f>
        <v>3</v>
      </c>
      <c r="M348" s="7" t="str">
        <f t="shared" ref="M348:M411" si="1989">IF(B348="","",IF(N349=1,"5",IF(O349=1,6,IF(P349=1,5,IF(Q349=1,6)))))</f>
        <v>5</v>
      </c>
      <c r="N348" s="4">
        <f t="shared" ref="N348:N411" si="1990">IF(OR(C348=2,C348=4,C348=6),1,0)</f>
        <v>1</v>
      </c>
      <c r="O348" s="4">
        <f t="shared" si="1983"/>
        <v>0</v>
      </c>
      <c r="P348" s="4">
        <f t="shared" ref="P348:P411" si="1991">IF(OR(C348=1,C348=3,C348=5),1,0)</f>
        <v>0</v>
      </c>
      <c r="Q348" s="4">
        <f t="shared" ref="Q348:Q411" si="1992">IF(OR(C348=2,C348=4,C348=6),1,0)</f>
        <v>1</v>
      </c>
      <c r="Y348" s="29" t="str">
        <f t="shared" si="1853"/>
        <v/>
      </c>
      <c r="Z348" s="29" t="str">
        <f t="shared" si="1903"/>
        <v/>
      </c>
      <c r="AA348" s="29" t="str">
        <f t="shared" si="1904"/>
        <v/>
      </c>
      <c r="AB348" s="29" t="str">
        <f t="shared" si="1905"/>
        <v/>
      </c>
      <c r="AC348" s="29" t="str">
        <f t="shared" si="1906"/>
        <v/>
      </c>
      <c r="AD348" s="29" t="str">
        <f t="shared" si="1907"/>
        <v/>
      </c>
      <c r="AE348" s="29" t="str">
        <f t="shared" si="1908"/>
        <v/>
      </c>
      <c r="AF348" s="29" t="str">
        <f t="shared" si="1909"/>
        <v/>
      </c>
      <c r="AG348" s="29" t="str">
        <f t="shared" si="1910"/>
        <v/>
      </c>
      <c r="AH348" s="29" t="str">
        <f t="shared" si="1911"/>
        <v/>
      </c>
      <c r="AI348" s="29" t="str">
        <f t="shared" si="1912"/>
        <v/>
      </c>
      <c r="AJ348" s="29" t="str">
        <f t="shared" si="1913"/>
        <v/>
      </c>
      <c r="AK348" s="29" t="str">
        <f t="shared" si="1914"/>
        <v/>
      </c>
      <c r="AL348" s="29" t="str">
        <f t="shared" si="1915"/>
        <v/>
      </c>
      <c r="AM348" s="29" t="str">
        <f t="shared" si="1916"/>
        <v/>
      </c>
    </row>
    <row r="349" spans="2:39" ht="15.75" thickBot="1">
      <c r="B349" s="22">
        <v>21</v>
      </c>
      <c r="C349" s="22">
        <f>IF(B349="","",VLOOKUP(B349,Tabelle2!$A$2:$B$38,2,0))</f>
        <v>4</v>
      </c>
      <c r="D349" s="23" t="str">
        <f t="shared" ref="D349" si="1993">IF(B349="","",IF(OR(B347=0,B348=0),"NB",IF(COUNTIF(K348:M348,C349)=1,"W","L")))</f>
        <v>L</v>
      </c>
      <c r="E349" s="22">
        <f t="shared" ref="E349" si="1994">IF(D349="NB",0,IF(D349="L",-3,IF(D349="W",3,"")))</f>
        <v>-3</v>
      </c>
      <c r="F349" s="22">
        <v>1</v>
      </c>
      <c r="G349" s="22">
        <f t="shared" ref="G349" si="1995">IF(B349="","",E349*F349)</f>
        <v>-3</v>
      </c>
      <c r="H349" s="22">
        <f>IF(B349="","",SUM($G$4:G349))</f>
        <v>-87</v>
      </c>
      <c r="I349" s="20"/>
      <c r="J349" s="20"/>
      <c r="K349" s="21"/>
      <c r="L349" s="21"/>
      <c r="M349" s="21"/>
      <c r="N349" s="5">
        <f t="shared" si="1733"/>
        <v>1</v>
      </c>
      <c r="O349" s="5">
        <f t="shared" ref="O349" si="1996">IF(O347+O348=2,1,0)</f>
        <v>0</v>
      </c>
      <c r="P349" s="5">
        <f t="shared" ref="P349" si="1997">IF(P347+P348=2,1,0)</f>
        <v>0</v>
      </c>
      <c r="Q349" s="5">
        <f t="shared" ref="Q349" si="1998">IF(Q347+Q348=2,1,0)</f>
        <v>0</v>
      </c>
      <c r="S349" s="31">
        <f t="shared" ref="S349" si="1999">IF(B349="","",IF(D349="NB",S346,IF(D349="L",S346+1,IF(D349="W",0))))</f>
        <v>2</v>
      </c>
      <c r="Y349" s="29" t="str">
        <f t="shared" si="1853"/>
        <v/>
      </c>
      <c r="Z349" s="29" t="str">
        <f t="shared" si="1903"/>
        <v/>
      </c>
      <c r="AA349" s="29" t="str">
        <f t="shared" si="1904"/>
        <v/>
      </c>
      <c r="AB349" s="29" t="str">
        <f t="shared" si="1905"/>
        <v/>
      </c>
      <c r="AC349" s="29" t="str">
        <f t="shared" si="1906"/>
        <v/>
      </c>
      <c r="AD349" s="29" t="str">
        <f t="shared" si="1907"/>
        <v/>
      </c>
      <c r="AE349" s="29" t="str">
        <f t="shared" si="1908"/>
        <v/>
      </c>
      <c r="AF349" s="29" t="str">
        <f t="shared" si="1909"/>
        <v/>
      </c>
      <c r="AG349" s="29" t="str">
        <f t="shared" si="1910"/>
        <v/>
      </c>
      <c r="AH349" s="29" t="str">
        <f t="shared" si="1911"/>
        <v/>
      </c>
      <c r="AI349" s="29" t="str">
        <f t="shared" si="1912"/>
        <v/>
      </c>
      <c r="AJ349" s="29" t="str">
        <f t="shared" si="1913"/>
        <v/>
      </c>
      <c r="AK349" s="29" t="str">
        <f t="shared" si="1914"/>
        <v/>
      </c>
      <c r="AL349" s="29" t="str">
        <f t="shared" si="1915"/>
        <v/>
      </c>
      <c r="AM349" s="29" t="str">
        <f t="shared" si="1916"/>
        <v/>
      </c>
    </row>
    <row r="350" spans="2:39">
      <c r="B350" s="14">
        <v>21</v>
      </c>
      <c r="C350" s="14">
        <f>IF(B350="","",VLOOKUP(B350,Tabelle2!$A$2:$B$38,2,0))</f>
        <v>4</v>
      </c>
      <c r="D350" s="6"/>
      <c r="E350" s="10"/>
      <c r="F350" s="6"/>
      <c r="G350" s="6"/>
      <c r="H350" s="6"/>
      <c r="I350" s="9"/>
      <c r="J350" s="9"/>
      <c r="K350" s="6"/>
      <c r="L350" s="6"/>
      <c r="M350" s="6"/>
      <c r="N350" s="3">
        <f t="shared" si="1638"/>
        <v>1</v>
      </c>
      <c r="O350" s="3">
        <f t="shared" ref="O350:O413" si="2000">IF(OR(C350=1,C350=3,C350=5),1,0)</f>
        <v>0</v>
      </c>
      <c r="P350" s="3">
        <f t="shared" ref="P350:P413" si="2001">IF(OR(C350=2,C350=4,C350=6),1,0)</f>
        <v>1</v>
      </c>
      <c r="Q350" s="3">
        <f t="shared" ref="Q350:Q413" si="2002">IF(OR(C350=1,C350=3,C350=5),1,0)</f>
        <v>0</v>
      </c>
      <c r="Y350" s="29" t="str">
        <f t="shared" si="1853"/>
        <v/>
      </c>
      <c r="Z350" s="29" t="str">
        <f t="shared" si="1903"/>
        <v/>
      </c>
      <c r="AA350" s="29" t="str">
        <f t="shared" si="1904"/>
        <v/>
      </c>
      <c r="AB350" s="29" t="str">
        <f t="shared" si="1905"/>
        <v/>
      </c>
      <c r="AC350" s="29" t="str">
        <f t="shared" si="1906"/>
        <v/>
      </c>
      <c r="AD350" s="29" t="str">
        <f t="shared" si="1907"/>
        <v/>
      </c>
      <c r="AE350" s="29" t="str">
        <f t="shared" si="1908"/>
        <v/>
      </c>
      <c r="AF350" s="29" t="str">
        <f t="shared" si="1909"/>
        <v/>
      </c>
      <c r="AG350" s="29" t="str">
        <f t="shared" si="1910"/>
        <v/>
      </c>
      <c r="AH350" s="29" t="str">
        <f t="shared" si="1911"/>
        <v/>
      </c>
      <c r="AI350" s="29" t="str">
        <f t="shared" si="1912"/>
        <v/>
      </c>
      <c r="AJ350" s="29" t="str">
        <f t="shared" si="1913"/>
        <v/>
      </c>
      <c r="AK350" s="29" t="str">
        <f t="shared" si="1914"/>
        <v/>
      </c>
      <c r="AL350" s="29" t="str">
        <f t="shared" si="1915"/>
        <v/>
      </c>
      <c r="AM350" s="29" t="str">
        <f t="shared" si="1916"/>
        <v/>
      </c>
    </row>
    <row r="351" spans="2:39">
      <c r="B351" s="13">
        <v>8</v>
      </c>
      <c r="C351" s="13">
        <f>IF(B351="","",VLOOKUP(B351,Tabelle2!$A$2:$B$38,2,0))</f>
        <v>2</v>
      </c>
      <c r="D351" s="25" t="str">
        <f t="shared" ref="D351:D414" si="2003">IF(B351="","",IF(OR(B350=0,B351=0),"No Bet",IF(N352=1,"Bet 1,3,5",IF(O352=1,"Bet 2,4,6",IF(P352=1,"Bet 1,3,5",IF(Q352=1,"Bet 2,4,6"))))))</f>
        <v>Bet 1,3,5</v>
      </c>
      <c r="E351" s="8"/>
      <c r="F351" s="8"/>
      <c r="G351" s="8"/>
      <c r="H351" s="8"/>
      <c r="I351" s="12"/>
      <c r="J351" s="12"/>
      <c r="K351" s="7" t="str">
        <f t="shared" ref="K351:K414" si="2004">IF(B351="","",IF(N352=1,"1",IF(O352=1,2,IF(P352=1,1,IF(Q352=1,2)))))</f>
        <v>1</v>
      </c>
      <c r="L351" s="7" t="str">
        <f t="shared" ref="L351:L414" si="2005">IF(B351="","",IF(N352=1,"3",IF(O352=1,4,IF(P352=1,3,IF(Q352=1,4)))))</f>
        <v>3</v>
      </c>
      <c r="M351" s="7" t="str">
        <f t="shared" ref="M351:M414" si="2006">IF(B351="","",IF(N352=1,"5",IF(O352=1,6,IF(P352=1,5,IF(Q352=1,6)))))</f>
        <v>5</v>
      </c>
      <c r="N351" s="4">
        <f t="shared" ref="N351:N414" si="2007">IF(OR(C351=2,C351=4,C351=6),1,0)</f>
        <v>1</v>
      </c>
      <c r="O351" s="4">
        <f t="shared" si="2000"/>
        <v>0</v>
      </c>
      <c r="P351" s="4">
        <f t="shared" ref="P351:P414" si="2008">IF(OR(C351=1,C351=3,C351=5),1,0)</f>
        <v>0</v>
      </c>
      <c r="Q351" s="4">
        <f t="shared" ref="Q351:Q414" si="2009">IF(OR(C351=2,C351=4,C351=6),1,0)</f>
        <v>1</v>
      </c>
      <c r="Y351" s="29" t="str">
        <f t="shared" si="1853"/>
        <v/>
      </c>
      <c r="Z351" s="29" t="str">
        <f t="shared" si="1903"/>
        <v/>
      </c>
      <c r="AA351" s="29" t="str">
        <f t="shared" si="1904"/>
        <v/>
      </c>
      <c r="AB351" s="29" t="str">
        <f t="shared" si="1905"/>
        <v/>
      </c>
      <c r="AC351" s="29" t="str">
        <f t="shared" si="1906"/>
        <v/>
      </c>
      <c r="AD351" s="29" t="str">
        <f t="shared" si="1907"/>
        <v/>
      </c>
      <c r="AE351" s="29" t="str">
        <f t="shared" si="1908"/>
        <v/>
      </c>
      <c r="AF351" s="29" t="str">
        <f t="shared" si="1909"/>
        <v/>
      </c>
      <c r="AG351" s="29" t="str">
        <f t="shared" si="1910"/>
        <v/>
      </c>
      <c r="AH351" s="29" t="str">
        <f t="shared" si="1911"/>
        <v/>
      </c>
      <c r="AI351" s="29" t="str">
        <f t="shared" si="1912"/>
        <v/>
      </c>
      <c r="AJ351" s="29" t="str">
        <f t="shared" si="1913"/>
        <v/>
      </c>
      <c r="AK351" s="29" t="str">
        <f t="shared" si="1914"/>
        <v/>
      </c>
      <c r="AL351" s="29" t="str">
        <f t="shared" si="1915"/>
        <v/>
      </c>
      <c r="AM351" s="29" t="str">
        <f t="shared" si="1916"/>
        <v/>
      </c>
    </row>
    <row r="352" spans="2:39" ht="15.75" thickBot="1">
      <c r="B352" s="18">
        <v>15</v>
      </c>
      <c r="C352" s="18">
        <f>IF(B352="","",VLOOKUP(B352,Tabelle2!$A$2:$B$38,2,0))</f>
        <v>3</v>
      </c>
      <c r="D352" s="19" t="str">
        <f t="shared" ref="D352" si="2010">IF(B352="","",IF(OR(B350=0,B351=0),"NB",IF(COUNTIF(K351:M351,C352)=1,"W","L")))</f>
        <v>W</v>
      </c>
      <c r="E352" s="18">
        <f t="shared" ref="E352" si="2011">IF(D352="NB","0",IF(D352="L",-3,IF(D352="W",3,"")))</f>
        <v>3</v>
      </c>
      <c r="F352" s="18">
        <v>1</v>
      </c>
      <c r="G352" s="18">
        <f t="shared" ref="G352" si="2012">IF(B352="","",E352*F352)</f>
        <v>3</v>
      </c>
      <c r="H352" s="18">
        <f>IF(B352="","",SUM($G$4:G352))</f>
        <v>-84</v>
      </c>
      <c r="I352" s="20"/>
      <c r="J352" s="20"/>
      <c r="K352" s="21"/>
      <c r="L352" s="21"/>
      <c r="M352" s="24"/>
      <c r="N352" s="5">
        <f t="shared" si="1750"/>
        <v>1</v>
      </c>
      <c r="O352" s="5">
        <f t="shared" ref="O352" si="2013">IF(O350+O351=2,1,0)</f>
        <v>0</v>
      </c>
      <c r="P352" s="5">
        <f t="shared" ref="P352" si="2014">IF(P350+P351=2,1,0)</f>
        <v>0</v>
      </c>
      <c r="Q352" s="5">
        <f t="shared" ref="Q352" si="2015">IF(Q350+Q351=2,1,0)</f>
        <v>0</v>
      </c>
      <c r="S352" s="31">
        <f t="shared" ref="S352" si="2016">IF(B352="","",IF(D352="NB",S349,IF(D352="L",S349+1,IF(D352="W",0))))</f>
        <v>0</v>
      </c>
      <c r="Y352" s="29" t="str">
        <f t="shared" si="1853"/>
        <v/>
      </c>
      <c r="Z352" s="29">
        <f t="shared" si="1903"/>
        <v>1</v>
      </c>
      <c r="AA352" s="29" t="str">
        <f t="shared" si="1904"/>
        <v/>
      </c>
      <c r="AB352" s="29" t="str">
        <f t="shared" si="1905"/>
        <v/>
      </c>
      <c r="AC352" s="29" t="str">
        <f t="shared" si="1906"/>
        <v/>
      </c>
      <c r="AD352" s="29" t="str">
        <f t="shared" si="1907"/>
        <v/>
      </c>
      <c r="AE352" s="29" t="str">
        <f t="shared" si="1908"/>
        <v/>
      </c>
      <c r="AF352" s="29" t="str">
        <f t="shared" si="1909"/>
        <v/>
      </c>
      <c r="AG352" s="29" t="str">
        <f t="shared" si="1910"/>
        <v/>
      </c>
      <c r="AH352" s="29" t="str">
        <f t="shared" si="1911"/>
        <v/>
      </c>
      <c r="AI352" s="29" t="str">
        <f t="shared" si="1912"/>
        <v/>
      </c>
      <c r="AJ352" s="29" t="str">
        <f t="shared" si="1913"/>
        <v/>
      </c>
      <c r="AK352" s="29" t="str">
        <f t="shared" si="1914"/>
        <v/>
      </c>
      <c r="AL352" s="29" t="str">
        <f t="shared" si="1915"/>
        <v/>
      </c>
      <c r="AM352" s="29" t="str">
        <f t="shared" si="1916"/>
        <v/>
      </c>
    </row>
    <row r="353" spans="2:39">
      <c r="B353" s="16">
        <v>15</v>
      </c>
      <c r="C353" s="16">
        <f>IF(B353="","",VLOOKUP(B353,Tabelle2!$A$2:$B$38,2,0))</f>
        <v>3</v>
      </c>
      <c r="D353" s="6"/>
      <c r="E353" s="6"/>
      <c r="F353" s="6"/>
      <c r="G353" s="6"/>
      <c r="H353" s="6"/>
      <c r="I353" s="9"/>
      <c r="J353" s="9"/>
      <c r="K353" s="6"/>
      <c r="L353" s="6"/>
      <c r="M353" s="6"/>
      <c r="N353" s="3">
        <f t="shared" ref="N353:N416" si="2017">IF(OR(C353=2,C353=4,C353=6),1,0)</f>
        <v>0</v>
      </c>
      <c r="O353" s="3">
        <f t="shared" ref="O353:O416" si="2018">IF(OR(C353=1,C353=3,C353=5),1,0)</f>
        <v>1</v>
      </c>
      <c r="P353" s="3">
        <f t="shared" ref="P353:P416" si="2019">IF(OR(C353=2,C353=4,C353=6),1,0)</f>
        <v>0</v>
      </c>
      <c r="Q353" s="3">
        <f t="shared" ref="Q353:Q416" si="2020">IF(OR(C353=1,C353=3,C353=5),1,0)</f>
        <v>1</v>
      </c>
      <c r="Y353" s="29" t="str">
        <f t="shared" si="1853"/>
        <v/>
      </c>
      <c r="Z353" s="29" t="str">
        <f t="shared" si="1903"/>
        <v/>
      </c>
      <c r="AA353" s="29" t="str">
        <f t="shared" si="1904"/>
        <v/>
      </c>
      <c r="AB353" s="29" t="str">
        <f t="shared" si="1905"/>
        <v/>
      </c>
      <c r="AC353" s="29" t="str">
        <f t="shared" si="1906"/>
        <v/>
      </c>
      <c r="AD353" s="29" t="str">
        <f t="shared" si="1907"/>
        <v/>
      </c>
      <c r="AE353" s="29" t="str">
        <f t="shared" si="1908"/>
        <v/>
      </c>
      <c r="AF353" s="29" t="str">
        <f t="shared" si="1909"/>
        <v/>
      </c>
      <c r="AG353" s="29" t="str">
        <f t="shared" si="1910"/>
        <v/>
      </c>
      <c r="AH353" s="29" t="str">
        <f t="shared" si="1911"/>
        <v/>
      </c>
      <c r="AI353" s="29" t="str">
        <f t="shared" si="1912"/>
        <v/>
      </c>
      <c r="AJ353" s="29" t="str">
        <f t="shared" si="1913"/>
        <v/>
      </c>
      <c r="AK353" s="29" t="str">
        <f t="shared" si="1914"/>
        <v/>
      </c>
      <c r="AL353" s="29" t="str">
        <f t="shared" si="1915"/>
        <v/>
      </c>
      <c r="AM353" s="29" t="str">
        <f t="shared" si="1916"/>
        <v/>
      </c>
    </row>
    <row r="354" spans="2:39">
      <c r="B354" s="15">
        <v>3</v>
      </c>
      <c r="C354" s="15">
        <f>IF(B354="","",VLOOKUP(B354,Tabelle2!$A$2:$B$38,2,0))</f>
        <v>1</v>
      </c>
      <c r="D354" s="26" t="str">
        <f t="shared" ref="D354:D417" si="2021">IF(B354="","",IF(OR(B353=0,B354=0),"No Bet",IF(N355=1,"Bet 1,3,5",IF(O355=1,"Bet 2,4,6",IF(P355=1,"Bet 1,3,5",IF(Q355=1,"Bet 2,4,6"))))))</f>
        <v>Bet 2,4,6</v>
      </c>
      <c r="E354" s="8"/>
      <c r="F354" s="8"/>
      <c r="G354" s="8"/>
      <c r="H354" s="8"/>
      <c r="I354" s="17"/>
      <c r="J354" s="17"/>
      <c r="K354" s="7">
        <f t="shared" ref="K354:K417" si="2022">IF(B354="","",IF(N355=1,"1",IF(O355=1,2,IF(P355=1,1,IF(Q355=1,2)))))</f>
        <v>2</v>
      </c>
      <c r="L354" s="7">
        <f t="shared" ref="L354:L417" si="2023">IF(B354="","",IF(N355=1,"3",IF(O355=1,4,IF(P355=1,3,IF(Q355=1,4)))))</f>
        <v>4</v>
      </c>
      <c r="M354" s="7">
        <f t="shared" ref="M354:M417" si="2024">IF(B354="","",IF(N355=1,"5",IF(O355=1,6,IF(P355=1,5,IF(Q355=1,6)))))</f>
        <v>6</v>
      </c>
      <c r="N354" s="4">
        <f t="shared" si="2017"/>
        <v>0</v>
      </c>
      <c r="O354" s="4">
        <f t="shared" si="2018"/>
        <v>1</v>
      </c>
      <c r="P354" s="4">
        <f t="shared" ref="P354:P417" si="2025">IF(OR(C354=1,C354=3,C354=5),1,0)</f>
        <v>1</v>
      </c>
      <c r="Q354" s="4">
        <f t="shared" ref="Q354:Q417" si="2026">IF(OR(C354=2,C354=4,C354=6),1,0)</f>
        <v>0</v>
      </c>
      <c r="Y354" s="29" t="str">
        <f t="shared" si="1853"/>
        <v/>
      </c>
      <c r="Z354" s="29" t="str">
        <f t="shared" si="1903"/>
        <v/>
      </c>
      <c r="AA354" s="29" t="str">
        <f t="shared" si="1904"/>
        <v/>
      </c>
      <c r="AB354" s="29" t="str">
        <f t="shared" si="1905"/>
        <v/>
      </c>
      <c r="AC354" s="29" t="str">
        <f t="shared" si="1906"/>
        <v/>
      </c>
      <c r="AD354" s="29" t="str">
        <f t="shared" si="1907"/>
        <v/>
      </c>
      <c r="AE354" s="29" t="str">
        <f t="shared" si="1908"/>
        <v/>
      </c>
      <c r="AF354" s="29" t="str">
        <f t="shared" si="1909"/>
        <v/>
      </c>
      <c r="AG354" s="29" t="str">
        <f t="shared" si="1910"/>
        <v/>
      </c>
      <c r="AH354" s="29" t="str">
        <f t="shared" si="1911"/>
        <v/>
      </c>
      <c r="AI354" s="29" t="str">
        <f t="shared" si="1912"/>
        <v/>
      </c>
      <c r="AJ354" s="29" t="str">
        <f t="shared" si="1913"/>
        <v/>
      </c>
      <c r="AK354" s="29" t="str">
        <f t="shared" si="1914"/>
        <v/>
      </c>
      <c r="AL354" s="29" t="str">
        <f t="shared" si="1915"/>
        <v/>
      </c>
      <c r="AM354" s="29" t="str">
        <f t="shared" si="1916"/>
        <v/>
      </c>
    </row>
    <row r="355" spans="2:39" ht="15.75" thickBot="1">
      <c r="B355" s="22">
        <v>3</v>
      </c>
      <c r="C355" s="22">
        <f>IF(B355="","",VLOOKUP(B355,Tabelle2!$A$2:$B$38,2,0))</f>
        <v>1</v>
      </c>
      <c r="D355" s="23" t="str">
        <f t="shared" ref="D355" si="2027">IF(B355="","",IF(OR(B353=0,B354=0),"NB",IF(COUNTIF(K354:M354,C355)=1,"W","L")))</f>
        <v>L</v>
      </c>
      <c r="E355" s="22">
        <f t="shared" ref="E355" si="2028">IF(D355="NB",0,IF(D355="L",-3,IF(D355="W",3,"")))</f>
        <v>-3</v>
      </c>
      <c r="F355" s="22">
        <v>1</v>
      </c>
      <c r="G355" s="22">
        <f t="shared" ref="G355" si="2029">IF(B355="","",E355*F355)</f>
        <v>-3</v>
      </c>
      <c r="H355" s="22">
        <f>IF(B355="","",SUM($G$4:G355))</f>
        <v>-87</v>
      </c>
      <c r="I355" s="20"/>
      <c r="J355" s="20"/>
      <c r="K355" s="21"/>
      <c r="L355" s="21"/>
      <c r="M355" s="21"/>
      <c r="N355" s="5">
        <f t="shared" ref="N355:O355" si="2030">IF(N353+N354=2,1,0)</f>
        <v>0</v>
      </c>
      <c r="O355" s="5">
        <f t="shared" si="2030"/>
        <v>1</v>
      </c>
      <c r="P355" s="5">
        <f t="shared" ref="P355" si="2031">IF(P353+P354=2,1,0)</f>
        <v>0</v>
      </c>
      <c r="Q355" s="5">
        <f t="shared" ref="Q355" si="2032">IF(Q353+Q354=2,1,0)</f>
        <v>0</v>
      </c>
      <c r="S355" s="31">
        <f t="shared" ref="S355" si="2033">IF(B355="","",IF(D355="NB",S352,IF(D355="L",S352+1,IF(D355="W",0))))</f>
        <v>1</v>
      </c>
      <c r="Y355" s="29" t="str">
        <f t="shared" si="1853"/>
        <v/>
      </c>
      <c r="Z355" s="29" t="str">
        <f t="shared" si="1903"/>
        <v/>
      </c>
      <c r="AA355" s="29" t="str">
        <f t="shared" si="1904"/>
        <v/>
      </c>
      <c r="AB355" s="29" t="str">
        <f t="shared" si="1905"/>
        <v/>
      </c>
      <c r="AC355" s="29" t="str">
        <f t="shared" si="1906"/>
        <v/>
      </c>
      <c r="AD355" s="29" t="str">
        <f t="shared" si="1907"/>
        <v/>
      </c>
      <c r="AE355" s="29" t="str">
        <f t="shared" si="1908"/>
        <v/>
      </c>
      <c r="AF355" s="29" t="str">
        <f t="shared" si="1909"/>
        <v/>
      </c>
      <c r="AG355" s="29" t="str">
        <f t="shared" si="1910"/>
        <v/>
      </c>
      <c r="AH355" s="29" t="str">
        <f t="shared" si="1911"/>
        <v/>
      </c>
      <c r="AI355" s="29" t="str">
        <f t="shared" si="1912"/>
        <v/>
      </c>
      <c r="AJ355" s="29" t="str">
        <f t="shared" si="1913"/>
        <v/>
      </c>
      <c r="AK355" s="29" t="str">
        <f t="shared" si="1914"/>
        <v/>
      </c>
      <c r="AL355" s="29" t="str">
        <f t="shared" si="1915"/>
        <v/>
      </c>
      <c r="AM355" s="29" t="str">
        <f t="shared" si="1916"/>
        <v/>
      </c>
    </row>
    <row r="356" spans="2:39">
      <c r="B356" s="14">
        <v>13</v>
      </c>
      <c r="C356" s="14">
        <f>IF(B356="","",VLOOKUP(B356,Tabelle2!$A$2:$B$38,2,0))</f>
        <v>3</v>
      </c>
      <c r="D356" s="6"/>
      <c r="E356" s="10"/>
      <c r="F356" s="6"/>
      <c r="G356" s="6"/>
      <c r="H356" s="6"/>
      <c r="I356" s="9"/>
      <c r="J356" s="9"/>
      <c r="K356" s="6"/>
      <c r="L356" s="6"/>
      <c r="M356" s="6"/>
      <c r="N356" s="3">
        <f t="shared" si="1990"/>
        <v>0</v>
      </c>
      <c r="O356" s="3">
        <f t="shared" ref="O356:O419" si="2034">IF(OR(C356=1,C356=3,C356=5),1,0)</f>
        <v>1</v>
      </c>
      <c r="P356" s="3">
        <f t="shared" ref="P356:P419" si="2035">IF(OR(C356=2,C356=4,C356=6),1,0)</f>
        <v>0</v>
      </c>
      <c r="Q356" s="3">
        <f t="shared" ref="Q356:Q419" si="2036">IF(OR(C356=1,C356=3,C356=5),1,0)</f>
        <v>1</v>
      </c>
      <c r="Y356" s="29" t="str">
        <f t="shared" si="1853"/>
        <v/>
      </c>
      <c r="Z356" s="29" t="str">
        <f t="shared" si="1903"/>
        <v/>
      </c>
      <c r="AA356" s="29" t="str">
        <f t="shared" si="1904"/>
        <v/>
      </c>
      <c r="AB356" s="29" t="str">
        <f t="shared" si="1905"/>
        <v/>
      </c>
      <c r="AC356" s="29" t="str">
        <f t="shared" si="1906"/>
        <v/>
      </c>
      <c r="AD356" s="29" t="str">
        <f t="shared" si="1907"/>
        <v/>
      </c>
      <c r="AE356" s="29" t="str">
        <f t="shared" si="1908"/>
        <v/>
      </c>
      <c r="AF356" s="29" t="str">
        <f t="shared" si="1909"/>
        <v/>
      </c>
      <c r="AG356" s="29" t="str">
        <f t="shared" si="1910"/>
        <v/>
      </c>
      <c r="AH356" s="29" t="str">
        <f t="shared" si="1911"/>
        <v/>
      </c>
      <c r="AI356" s="29" t="str">
        <f t="shared" si="1912"/>
        <v/>
      </c>
      <c r="AJ356" s="29" t="str">
        <f t="shared" si="1913"/>
        <v/>
      </c>
      <c r="AK356" s="29" t="str">
        <f t="shared" si="1914"/>
        <v/>
      </c>
      <c r="AL356" s="29" t="str">
        <f t="shared" si="1915"/>
        <v/>
      </c>
      <c r="AM356" s="29" t="str">
        <f t="shared" si="1916"/>
        <v/>
      </c>
    </row>
    <row r="357" spans="2:39">
      <c r="B357" s="13">
        <v>0</v>
      </c>
      <c r="C357" s="13">
        <f>IF(B357="","",VLOOKUP(B357,Tabelle2!$A$2:$B$38,2,0))</f>
        <v>0</v>
      </c>
      <c r="D357" s="25" t="str">
        <f t="shared" ref="D357:D420" si="2037">IF(B357="","",IF(OR(B356=0,B357=0),"No Bet",IF(N358=1,"Bet 1,3,5",IF(O358=1,"Bet 2,4,6",IF(P358=1,"Bet 1,3,5",IF(Q358=1,"Bet 2,4,6"))))))</f>
        <v>No Bet</v>
      </c>
      <c r="E357" s="8"/>
      <c r="F357" s="8"/>
      <c r="G357" s="8"/>
      <c r="H357" s="8"/>
      <c r="I357" s="12"/>
      <c r="J357" s="12"/>
      <c r="K357" s="7" t="b">
        <f t="shared" ref="K357:K420" si="2038">IF(B357="","",IF(N358=1,"1",IF(O358=1,2,IF(P358=1,1,IF(Q358=1,2)))))</f>
        <v>0</v>
      </c>
      <c r="L357" s="7" t="b">
        <f t="shared" ref="L357:L420" si="2039">IF(B357="","",IF(N358=1,"3",IF(O358=1,4,IF(P358=1,3,IF(Q358=1,4)))))</f>
        <v>0</v>
      </c>
      <c r="M357" s="7" t="b">
        <f t="shared" ref="M357:M420" si="2040">IF(B357="","",IF(N358=1,"5",IF(O358=1,6,IF(P358=1,5,IF(Q358=1,6)))))</f>
        <v>0</v>
      </c>
      <c r="N357" s="4">
        <f t="shared" si="1990"/>
        <v>0</v>
      </c>
      <c r="O357" s="4">
        <f t="shared" si="2034"/>
        <v>0</v>
      </c>
      <c r="P357" s="4">
        <f t="shared" ref="P357:P420" si="2041">IF(OR(C357=1,C357=3,C357=5),1,0)</f>
        <v>0</v>
      </c>
      <c r="Q357" s="4">
        <f t="shared" ref="Q357:Q420" si="2042">IF(OR(C357=2,C357=4,C357=6),1,0)</f>
        <v>0</v>
      </c>
      <c r="Y357" s="29" t="str">
        <f t="shared" si="1853"/>
        <v/>
      </c>
      <c r="Z357" s="29" t="str">
        <f t="shared" si="1903"/>
        <v/>
      </c>
      <c r="AA357" s="29" t="str">
        <f t="shared" si="1904"/>
        <v/>
      </c>
      <c r="AB357" s="29" t="str">
        <f t="shared" si="1905"/>
        <v/>
      </c>
      <c r="AC357" s="29" t="str">
        <f t="shared" si="1906"/>
        <v/>
      </c>
      <c r="AD357" s="29" t="str">
        <f t="shared" si="1907"/>
        <v/>
      </c>
      <c r="AE357" s="29" t="str">
        <f t="shared" si="1908"/>
        <v/>
      </c>
      <c r="AF357" s="29" t="str">
        <f t="shared" si="1909"/>
        <v/>
      </c>
      <c r="AG357" s="29" t="str">
        <f t="shared" si="1910"/>
        <v/>
      </c>
      <c r="AH357" s="29" t="str">
        <f t="shared" si="1911"/>
        <v/>
      </c>
      <c r="AI357" s="29" t="str">
        <f t="shared" si="1912"/>
        <v/>
      </c>
      <c r="AJ357" s="29" t="str">
        <f t="shared" si="1913"/>
        <v/>
      </c>
      <c r="AK357" s="29" t="str">
        <f t="shared" si="1914"/>
        <v/>
      </c>
      <c r="AL357" s="29" t="str">
        <f t="shared" si="1915"/>
        <v/>
      </c>
      <c r="AM357" s="29" t="str">
        <f t="shared" si="1916"/>
        <v/>
      </c>
    </row>
    <row r="358" spans="2:39" ht="15.75" thickBot="1">
      <c r="B358" s="18">
        <v>0</v>
      </c>
      <c r="C358" s="18">
        <f>IF(B358="","",VLOOKUP(B358,Tabelle2!$A$2:$B$38,2,0))</f>
        <v>0</v>
      </c>
      <c r="D358" s="19" t="str">
        <f t="shared" ref="D358" si="2043">IF(B358="","",IF(OR(B356=0,B357=0),"NB",IF(COUNTIF(K357:M357,C358)=1,"W","L")))</f>
        <v>NB</v>
      </c>
      <c r="E358" s="18" t="str">
        <f t="shared" ref="E358" si="2044">IF(D358="NB","0",IF(D358="L",-3,IF(D358="W",3,"")))</f>
        <v>0</v>
      </c>
      <c r="F358" s="18">
        <v>1</v>
      </c>
      <c r="G358" s="18">
        <f t="shared" ref="G358" si="2045">IF(B358="","",E358*F358)</f>
        <v>0</v>
      </c>
      <c r="H358" s="18">
        <f>IF(B358="","",SUM($G$4:G358))</f>
        <v>-87</v>
      </c>
      <c r="I358" s="20"/>
      <c r="J358" s="20"/>
      <c r="K358" s="21"/>
      <c r="L358" s="21"/>
      <c r="M358" s="24"/>
      <c r="N358" s="5">
        <f t="shared" si="1733"/>
        <v>0</v>
      </c>
      <c r="O358" s="5">
        <f t="shared" ref="O358" si="2046">IF(O356+O357=2,1,0)</f>
        <v>0</v>
      </c>
      <c r="P358" s="5">
        <f t="shared" ref="P358" si="2047">IF(P356+P357=2,1,0)</f>
        <v>0</v>
      </c>
      <c r="Q358" s="5">
        <f t="shared" ref="Q358" si="2048">IF(Q356+Q357=2,1,0)</f>
        <v>0</v>
      </c>
      <c r="S358" s="31">
        <f t="shared" ref="S358" si="2049">IF(B358="","",IF(D358="NB",S355,IF(D358="L",S355+1,IF(D358="W",0))))</f>
        <v>1</v>
      </c>
      <c r="Y358" s="29" t="str">
        <f t="shared" si="1853"/>
        <v/>
      </c>
      <c r="Z358" s="29" t="str">
        <f t="shared" si="1903"/>
        <v/>
      </c>
      <c r="AA358" s="29" t="str">
        <f t="shared" si="1904"/>
        <v/>
      </c>
      <c r="AB358" s="29" t="str">
        <f t="shared" si="1905"/>
        <v/>
      </c>
      <c r="AC358" s="29" t="str">
        <f t="shared" si="1906"/>
        <v/>
      </c>
      <c r="AD358" s="29" t="str">
        <f t="shared" si="1907"/>
        <v/>
      </c>
      <c r="AE358" s="29" t="str">
        <f t="shared" si="1908"/>
        <v/>
      </c>
      <c r="AF358" s="29" t="str">
        <f t="shared" si="1909"/>
        <v/>
      </c>
      <c r="AG358" s="29" t="str">
        <f t="shared" si="1910"/>
        <v/>
      </c>
      <c r="AH358" s="29" t="str">
        <f t="shared" si="1911"/>
        <v/>
      </c>
      <c r="AI358" s="29" t="str">
        <f t="shared" si="1912"/>
        <v/>
      </c>
      <c r="AJ358" s="29" t="str">
        <f t="shared" si="1913"/>
        <v/>
      </c>
      <c r="AK358" s="29" t="str">
        <f t="shared" si="1914"/>
        <v/>
      </c>
      <c r="AL358" s="29" t="str">
        <f t="shared" si="1915"/>
        <v/>
      </c>
      <c r="AM358" s="29" t="str">
        <f t="shared" si="1916"/>
        <v/>
      </c>
    </row>
    <row r="359" spans="2:39">
      <c r="B359" s="16">
        <v>8</v>
      </c>
      <c r="C359" s="16">
        <f>IF(B359="","",VLOOKUP(B359,Tabelle2!$A$2:$B$38,2,0))</f>
        <v>2</v>
      </c>
      <c r="D359" s="6"/>
      <c r="E359" s="6"/>
      <c r="F359" s="6"/>
      <c r="G359" s="6"/>
      <c r="H359" s="6"/>
      <c r="I359" s="9"/>
      <c r="J359" s="9"/>
      <c r="K359" s="6"/>
      <c r="L359" s="6"/>
      <c r="M359" s="6"/>
      <c r="N359" s="3">
        <f t="shared" si="2007"/>
        <v>1</v>
      </c>
      <c r="O359" s="3">
        <f t="shared" ref="O359:O422" si="2050">IF(OR(C359=1,C359=3,C359=5),1,0)</f>
        <v>0</v>
      </c>
      <c r="P359" s="3">
        <f t="shared" ref="P359:P422" si="2051">IF(OR(C359=2,C359=4,C359=6),1,0)</f>
        <v>1</v>
      </c>
      <c r="Q359" s="3">
        <f t="shared" ref="Q359:Q422" si="2052">IF(OR(C359=1,C359=3,C359=5),1,0)</f>
        <v>0</v>
      </c>
      <c r="Y359" s="29" t="str">
        <f t="shared" si="1853"/>
        <v/>
      </c>
      <c r="Z359" s="29" t="str">
        <f t="shared" si="1903"/>
        <v/>
      </c>
      <c r="AA359" s="29" t="str">
        <f t="shared" si="1904"/>
        <v/>
      </c>
      <c r="AB359" s="29" t="str">
        <f t="shared" si="1905"/>
        <v/>
      </c>
      <c r="AC359" s="29" t="str">
        <f t="shared" si="1906"/>
        <v/>
      </c>
      <c r="AD359" s="29" t="str">
        <f t="shared" si="1907"/>
        <v/>
      </c>
      <c r="AE359" s="29" t="str">
        <f t="shared" si="1908"/>
        <v/>
      </c>
      <c r="AF359" s="29" t="str">
        <f t="shared" si="1909"/>
        <v/>
      </c>
      <c r="AG359" s="29" t="str">
        <f t="shared" si="1910"/>
        <v/>
      </c>
      <c r="AH359" s="29" t="str">
        <f t="shared" si="1911"/>
        <v/>
      </c>
      <c r="AI359" s="29" t="str">
        <f t="shared" si="1912"/>
        <v/>
      </c>
      <c r="AJ359" s="29" t="str">
        <f t="shared" si="1913"/>
        <v/>
      </c>
      <c r="AK359" s="29" t="str">
        <f t="shared" si="1914"/>
        <v/>
      </c>
      <c r="AL359" s="29" t="str">
        <f t="shared" si="1915"/>
        <v/>
      </c>
      <c r="AM359" s="29" t="str">
        <f t="shared" si="1916"/>
        <v/>
      </c>
    </row>
    <row r="360" spans="2:39">
      <c r="B360" s="15">
        <v>8</v>
      </c>
      <c r="C360" s="15">
        <f>IF(B360="","",VLOOKUP(B360,Tabelle2!$A$2:$B$38,2,0))</f>
        <v>2</v>
      </c>
      <c r="D360" s="26" t="str">
        <f t="shared" ref="D360:D423" si="2053">IF(B360="","",IF(OR(B359=0,B360=0),"No Bet",IF(N361=1,"Bet 1,3,5",IF(O361=1,"Bet 2,4,6",IF(P361=1,"Bet 1,3,5",IF(Q361=1,"Bet 2,4,6"))))))</f>
        <v>Bet 1,3,5</v>
      </c>
      <c r="E360" s="8"/>
      <c r="F360" s="8"/>
      <c r="G360" s="8"/>
      <c r="H360" s="8"/>
      <c r="I360" s="17"/>
      <c r="J360" s="17"/>
      <c r="K360" s="7" t="str">
        <f t="shared" ref="K360:K423" si="2054">IF(B360="","",IF(N361=1,"1",IF(O361=1,2,IF(P361=1,1,IF(Q361=1,2)))))</f>
        <v>1</v>
      </c>
      <c r="L360" s="7" t="str">
        <f t="shared" ref="L360:L423" si="2055">IF(B360="","",IF(N361=1,"3",IF(O361=1,4,IF(P361=1,3,IF(Q361=1,4)))))</f>
        <v>3</v>
      </c>
      <c r="M360" s="7" t="str">
        <f t="shared" ref="M360:M423" si="2056">IF(B360="","",IF(N361=1,"5",IF(O361=1,6,IF(P361=1,5,IF(Q361=1,6)))))</f>
        <v>5</v>
      </c>
      <c r="N360" s="4">
        <f t="shared" si="2007"/>
        <v>1</v>
      </c>
      <c r="O360" s="4">
        <f t="shared" si="2050"/>
        <v>0</v>
      </c>
      <c r="P360" s="4">
        <f t="shared" ref="P360:P423" si="2057">IF(OR(C360=1,C360=3,C360=5),1,0)</f>
        <v>0</v>
      </c>
      <c r="Q360" s="4">
        <f t="shared" ref="Q360:Q423" si="2058">IF(OR(C360=2,C360=4,C360=6),1,0)</f>
        <v>1</v>
      </c>
      <c r="Y360" s="29" t="str">
        <f t="shared" si="1853"/>
        <v/>
      </c>
      <c r="Z360" s="29" t="str">
        <f t="shared" si="1903"/>
        <v/>
      </c>
      <c r="AA360" s="29" t="str">
        <f t="shared" si="1904"/>
        <v/>
      </c>
      <c r="AB360" s="29" t="str">
        <f t="shared" si="1905"/>
        <v/>
      </c>
      <c r="AC360" s="29" t="str">
        <f t="shared" si="1906"/>
        <v/>
      </c>
      <c r="AD360" s="29" t="str">
        <f t="shared" si="1907"/>
        <v/>
      </c>
      <c r="AE360" s="29" t="str">
        <f t="shared" si="1908"/>
        <v/>
      </c>
      <c r="AF360" s="29" t="str">
        <f t="shared" si="1909"/>
        <v/>
      </c>
      <c r="AG360" s="29" t="str">
        <f t="shared" si="1910"/>
        <v/>
      </c>
      <c r="AH360" s="29" t="str">
        <f t="shared" si="1911"/>
        <v/>
      </c>
      <c r="AI360" s="29" t="str">
        <f t="shared" si="1912"/>
        <v/>
      </c>
      <c r="AJ360" s="29" t="str">
        <f t="shared" si="1913"/>
        <v/>
      </c>
      <c r="AK360" s="29" t="str">
        <f t="shared" si="1914"/>
        <v/>
      </c>
      <c r="AL360" s="29" t="str">
        <f t="shared" si="1915"/>
        <v/>
      </c>
      <c r="AM360" s="29" t="str">
        <f t="shared" si="1916"/>
        <v/>
      </c>
    </row>
    <row r="361" spans="2:39" ht="15.75" thickBot="1">
      <c r="B361" s="22">
        <v>23</v>
      </c>
      <c r="C361" s="22">
        <f>IF(B361="","",VLOOKUP(B361,Tabelle2!$A$2:$B$38,2,0))</f>
        <v>4</v>
      </c>
      <c r="D361" s="23" t="str">
        <f t="shared" ref="D361" si="2059">IF(B361="","",IF(OR(B359=0,B360=0),"NB",IF(COUNTIF(K360:M360,C361)=1,"W","L")))</f>
        <v>L</v>
      </c>
      <c r="E361" s="22">
        <f t="shared" ref="E361" si="2060">IF(D361="NB",0,IF(D361="L",-3,IF(D361="W",3,"")))</f>
        <v>-3</v>
      </c>
      <c r="F361" s="22">
        <v>1</v>
      </c>
      <c r="G361" s="22">
        <f t="shared" ref="G361" si="2061">IF(B361="","",E361*F361)</f>
        <v>-3</v>
      </c>
      <c r="H361" s="22">
        <f>IF(B361="","",SUM($G$4:G361))</f>
        <v>-90</v>
      </c>
      <c r="I361" s="20"/>
      <c r="J361" s="20"/>
      <c r="K361" s="21"/>
      <c r="L361" s="21"/>
      <c r="M361" s="21"/>
      <c r="N361" s="5">
        <f t="shared" si="1750"/>
        <v>1</v>
      </c>
      <c r="O361" s="5">
        <f t="shared" ref="O361" si="2062">IF(O359+O360=2,1,0)</f>
        <v>0</v>
      </c>
      <c r="P361" s="5">
        <f t="shared" ref="P361" si="2063">IF(P359+P360=2,1,0)</f>
        <v>0</v>
      </c>
      <c r="Q361" s="5">
        <f t="shared" ref="Q361" si="2064">IF(Q359+Q360=2,1,0)</f>
        <v>0</v>
      </c>
      <c r="S361" s="31">
        <f t="shared" ref="S361" si="2065">IF(B361="","",IF(D361="NB",S358,IF(D361="L",S358+1,IF(D361="W",0))))</f>
        <v>2</v>
      </c>
      <c r="Y361" s="29" t="str">
        <f t="shared" si="1853"/>
        <v/>
      </c>
      <c r="Z361" s="29" t="str">
        <f t="shared" si="1903"/>
        <v/>
      </c>
      <c r="AA361" s="29" t="str">
        <f t="shared" si="1904"/>
        <v/>
      </c>
      <c r="AB361" s="29" t="str">
        <f t="shared" si="1905"/>
        <v/>
      </c>
      <c r="AC361" s="29" t="str">
        <f t="shared" si="1906"/>
        <v/>
      </c>
      <c r="AD361" s="29" t="str">
        <f t="shared" si="1907"/>
        <v/>
      </c>
      <c r="AE361" s="29" t="str">
        <f t="shared" si="1908"/>
        <v/>
      </c>
      <c r="AF361" s="29" t="str">
        <f t="shared" si="1909"/>
        <v/>
      </c>
      <c r="AG361" s="29" t="str">
        <f t="shared" si="1910"/>
        <v/>
      </c>
      <c r="AH361" s="29" t="str">
        <f t="shared" si="1911"/>
        <v/>
      </c>
      <c r="AI361" s="29" t="str">
        <f t="shared" si="1912"/>
        <v/>
      </c>
      <c r="AJ361" s="29" t="str">
        <f t="shared" si="1913"/>
        <v/>
      </c>
      <c r="AK361" s="29" t="str">
        <f t="shared" si="1914"/>
        <v/>
      </c>
      <c r="AL361" s="29" t="str">
        <f t="shared" si="1915"/>
        <v/>
      </c>
      <c r="AM361" s="29" t="str">
        <f t="shared" si="1916"/>
        <v/>
      </c>
    </row>
    <row r="362" spans="2:39">
      <c r="B362" s="14">
        <v>23</v>
      </c>
      <c r="C362" s="14">
        <f>IF(B362="","",VLOOKUP(B362,Tabelle2!$A$2:$B$38,2,0))</f>
        <v>4</v>
      </c>
      <c r="D362" s="6"/>
      <c r="E362" s="10"/>
      <c r="F362" s="6"/>
      <c r="G362" s="6"/>
      <c r="H362" s="6"/>
      <c r="I362" s="9"/>
      <c r="J362" s="9"/>
      <c r="K362" s="6"/>
      <c r="L362" s="6"/>
      <c r="M362" s="6"/>
      <c r="N362" s="3">
        <f t="shared" ref="N362:N425" si="2066">IF(OR(C362=2,C362=4,C362=6),1,0)</f>
        <v>1</v>
      </c>
      <c r="O362" s="3">
        <f t="shared" ref="O362:O425" si="2067">IF(OR(C362=1,C362=3,C362=5),1,0)</f>
        <v>0</v>
      </c>
      <c r="P362" s="3">
        <f t="shared" ref="P362:P425" si="2068">IF(OR(C362=2,C362=4,C362=6),1,0)</f>
        <v>1</v>
      </c>
      <c r="Q362" s="3">
        <f t="shared" ref="Q362:Q425" si="2069">IF(OR(C362=1,C362=3,C362=5),1,0)</f>
        <v>0</v>
      </c>
      <c r="Y362" s="29" t="str">
        <f t="shared" si="1853"/>
        <v/>
      </c>
      <c r="Z362" s="29" t="str">
        <f t="shared" si="1903"/>
        <v/>
      </c>
      <c r="AA362" s="29" t="str">
        <f t="shared" si="1904"/>
        <v/>
      </c>
      <c r="AB362" s="29" t="str">
        <f t="shared" si="1905"/>
        <v/>
      </c>
      <c r="AC362" s="29" t="str">
        <f t="shared" si="1906"/>
        <v/>
      </c>
      <c r="AD362" s="29" t="str">
        <f t="shared" si="1907"/>
        <v/>
      </c>
      <c r="AE362" s="29" t="str">
        <f t="shared" si="1908"/>
        <v/>
      </c>
      <c r="AF362" s="29" t="str">
        <f t="shared" si="1909"/>
        <v/>
      </c>
      <c r="AG362" s="29" t="str">
        <f t="shared" si="1910"/>
        <v/>
      </c>
      <c r="AH362" s="29" t="str">
        <f t="shared" si="1911"/>
        <v/>
      </c>
      <c r="AI362" s="29" t="str">
        <f t="shared" si="1912"/>
        <v/>
      </c>
      <c r="AJ362" s="29" t="str">
        <f t="shared" si="1913"/>
        <v/>
      </c>
      <c r="AK362" s="29" t="str">
        <f t="shared" si="1914"/>
        <v/>
      </c>
      <c r="AL362" s="29" t="str">
        <f t="shared" si="1915"/>
        <v/>
      </c>
      <c r="AM362" s="29" t="str">
        <f t="shared" si="1916"/>
        <v/>
      </c>
    </row>
    <row r="363" spans="2:39">
      <c r="B363" s="13">
        <v>12</v>
      </c>
      <c r="C363" s="13">
        <f>IF(B363="","",VLOOKUP(B363,Tabelle2!$A$2:$B$38,2,0))</f>
        <v>2</v>
      </c>
      <c r="D363" s="25" t="str">
        <f t="shared" ref="D363:D426" si="2070">IF(B363="","",IF(OR(B362=0,B363=0),"No Bet",IF(N364=1,"Bet 1,3,5",IF(O364=1,"Bet 2,4,6",IF(P364=1,"Bet 1,3,5",IF(Q364=1,"Bet 2,4,6"))))))</f>
        <v>Bet 1,3,5</v>
      </c>
      <c r="E363" s="8"/>
      <c r="F363" s="8"/>
      <c r="G363" s="8"/>
      <c r="H363" s="8"/>
      <c r="I363" s="12"/>
      <c r="J363" s="12"/>
      <c r="K363" s="7" t="str">
        <f t="shared" ref="K363:K426" si="2071">IF(B363="","",IF(N364=1,"1",IF(O364=1,2,IF(P364=1,1,IF(Q364=1,2)))))</f>
        <v>1</v>
      </c>
      <c r="L363" s="7" t="str">
        <f t="shared" ref="L363:L426" si="2072">IF(B363="","",IF(N364=1,"3",IF(O364=1,4,IF(P364=1,3,IF(Q364=1,4)))))</f>
        <v>3</v>
      </c>
      <c r="M363" s="7" t="str">
        <f t="shared" ref="M363:M426" si="2073">IF(B363="","",IF(N364=1,"5",IF(O364=1,6,IF(P364=1,5,IF(Q364=1,6)))))</f>
        <v>5</v>
      </c>
      <c r="N363" s="4">
        <f t="shared" si="2066"/>
        <v>1</v>
      </c>
      <c r="O363" s="4">
        <f t="shared" si="2067"/>
        <v>0</v>
      </c>
      <c r="P363" s="4">
        <f t="shared" ref="P363:P426" si="2074">IF(OR(C363=1,C363=3,C363=5),1,0)</f>
        <v>0</v>
      </c>
      <c r="Q363" s="4">
        <f t="shared" ref="Q363:Q426" si="2075">IF(OR(C363=2,C363=4,C363=6),1,0)</f>
        <v>1</v>
      </c>
      <c r="Y363" s="29" t="str">
        <f t="shared" si="1853"/>
        <v/>
      </c>
      <c r="Z363" s="29" t="str">
        <f t="shared" si="1903"/>
        <v/>
      </c>
      <c r="AA363" s="29" t="str">
        <f t="shared" si="1904"/>
        <v/>
      </c>
      <c r="AB363" s="29" t="str">
        <f t="shared" si="1905"/>
        <v/>
      </c>
      <c r="AC363" s="29" t="str">
        <f t="shared" si="1906"/>
        <v/>
      </c>
      <c r="AD363" s="29" t="str">
        <f t="shared" si="1907"/>
        <v/>
      </c>
      <c r="AE363" s="29" t="str">
        <f t="shared" si="1908"/>
        <v/>
      </c>
      <c r="AF363" s="29" t="str">
        <f t="shared" si="1909"/>
        <v/>
      </c>
      <c r="AG363" s="29" t="str">
        <f t="shared" si="1910"/>
        <v/>
      </c>
      <c r="AH363" s="29" t="str">
        <f t="shared" si="1911"/>
        <v/>
      </c>
      <c r="AI363" s="29" t="str">
        <f t="shared" si="1912"/>
        <v/>
      </c>
      <c r="AJ363" s="29" t="str">
        <f t="shared" si="1913"/>
        <v/>
      </c>
      <c r="AK363" s="29" t="str">
        <f t="shared" si="1914"/>
        <v/>
      </c>
      <c r="AL363" s="29" t="str">
        <f t="shared" si="1915"/>
        <v/>
      </c>
      <c r="AM363" s="29" t="str">
        <f t="shared" si="1916"/>
        <v/>
      </c>
    </row>
    <row r="364" spans="2:39" ht="15.75" thickBot="1">
      <c r="B364" s="18">
        <v>12</v>
      </c>
      <c r="C364" s="18">
        <f>IF(B364="","",VLOOKUP(B364,Tabelle2!$A$2:$B$38,2,0))</f>
        <v>2</v>
      </c>
      <c r="D364" s="19" t="str">
        <f t="shared" ref="D364" si="2076">IF(B364="","",IF(OR(B362=0,B363=0),"NB",IF(COUNTIF(K363:M363,C364)=1,"W","L")))</f>
        <v>L</v>
      </c>
      <c r="E364" s="18">
        <f t="shared" ref="E364" si="2077">IF(D364="NB","0",IF(D364="L",-3,IF(D364="W",3,"")))</f>
        <v>-3</v>
      </c>
      <c r="F364" s="18">
        <v>1</v>
      </c>
      <c r="G364" s="18">
        <f t="shared" ref="G364" si="2078">IF(B364="","",E364*F364)</f>
        <v>-3</v>
      </c>
      <c r="H364" s="18">
        <f>IF(B364="","",SUM($G$4:G364))</f>
        <v>-93</v>
      </c>
      <c r="I364" s="20"/>
      <c r="J364" s="20"/>
      <c r="K364" s="21"/>
      <c r="L364" s="21"/>
      <c r="M364" s="24"/>
      <c r="N364" s="5">
        <f t="shared" ref="N364:O364" si="2079">IF(N362+N363=2,1,0)</f>
        <v>1</v>
      </c>
      <c r="O364" s="5">
        <f t="shared" si="2079"/>
        <v>0</v>
      </c>
      <c r="P364" s="5">
        <f t="shared" ref="P364" si="2080">IF(P362+P363=2,1,0)</f>
        <v>0</v>
      </c>
      <c r="Q364" s="5">
        <f t="shared" ref="Q364" si="2081">IF(Q362+Q363=2,1,0)</f>
        <v>0</v>
      </c>
      <c r="S364" s="31">
        <f t="shared" ref="S364" si="2082">IF(B364="","",IF(D364="NB",S361,IF(D364="L",S361+1,IF(D364="W",0))))</f>
        <v>3</v>
      </c>
      <c r="Y364" s="29" t="str">
        <f t="shared" si="1853"/>
        <v/>
      </c>
      <c r="Z364" s="29" t="str">
        <f t="shared" si="1903"/>
        <v/>
      </c>
      <c r="AA364" s="29" t="str">
        <f t="shared" si="1904"/>
        <v/>
      </c>
      <c r="AB364" s="29" t="str">
        <f t="shared" si="1905"/>
        <v/>
      </c>
      <c r="AC364" s="29" t="str">
        <f t="shared" si="1906"/>
        <v/>
      </c>
      <c r="AD364" s="29" t="str">
        <f t="shared" si="1907"/>
        <v/>
      </c>
      <c r="AE364" s="29" t="str">
        <f t="shared" si="1908"/>
        <v/>
      </c>
      <c r="AF364" s="29" t="str">
        <f t="shared" si="1909"/>
        <v/>
      </c>
      <c r="AG364" s="29" t="str">
        <f t="shared" si="1910"/>
        <v/>
      </c>
      <c r="AH364" s="29" t="str">
        <f t="shared" si="1911"/>
        <v/>
      </c>
      <c r="AI364" s="29" t="str">
        <f t="shared" si="1912"/>
        <v/>
      </c>
      <c r="AJ364" s="29" t="str">
        <f t="shared" si="1913"/>
        <v/>
      </c>
      <c r="AK364" s="29" t="str">
        <f t="shared" si="1914"/>
        <v/>
      </c>
      <c r="AL364" s="29" t="str">
        <f t="shared" si="1915"/>
        <v/>
      </c>
      <c r="AM364" s="29" t="str">
        <f t="shared" si="1916"/>
        <v/>
      </c>
    </row>
    <row r="365" spans="2:39">
      <c r="B365" s="16">
        <v>30</v>
      </c>
      <c r="C365" s="16">
        <f>IF(B365="","",VLOOKUP(B365,Tabelle2!$A$2:$B$38,2,0))</f>
        <v>5</v>
      </c>
      <c r="D365" s="6"/>
      <c r="E365" s="6"/>
      <c r="F365" s="6"/>
      <c r="G365" s="6"/>
      <c r="H365" s="6"/>
      <c r="I365" s="9"/>
      <c r="J365" s="9"/>
      <c r="K365" s="6"/>
      <c r="L365" s="6"/>
      <c r="M365" s="6"/>
      <c r="N365" s="3">
        <f t="shared" si="1990"/>
        <v>0</v>
      </c>
      <c r="O365" s="3">
        <f t="shared" ref="O365:O428" si="2083">IF(OR(C365=1,C365=3,C365=5),1,0)</f>
        <v>1</v>
      </c>
      <c r="P365" s="3">
        <f t="shared" ref="P365:P428" si="2084">IF(OR(C365=2,C365=4,C365=6),1,0)</f>
        <v>0</v>
      </c>
      <c r="Q365" s="3">
        <f t="shared" ref="Q365:Q428" si="2085">IF(OR(C365=1,C365=3,C365=5),1,0)</f>
        <v>1</v>
      </c>
      <c r="Y365" s="29" t="str">
        <f t="shared" si="1853"/>
        <v/>
      </c>
      <c r="Z365" s="29" t="str">
        <f t="shared" si="1903"/>
        <v/>
      </c>
      <c r="AA365" s="29" t="str">
        <f t="shared" si="1904"/>
        <v/>
      </c>
      <c r="AB365" s="29" t="str">
        <f t="shared" si="1905"/>
        <v/>
      </c>
      <c r="AC365" s="29" t="str">
        <f t="shared" si="1906"/>
        <v/>
      </c>
      <c r="AD365" s="29" t="str">
        <f t="shared" si="1907"/>
        <v/>
      </c>
      <c r="AE365" s="29" t="str">
        <f t="shared" si="1908"/>
        <v/>
      </c>
      <c r="AF365" s="29" t="str">
        <f t="shared" si="1909"/>
        <v/>
      </c>
      <c r="AG365" s="29" t="str">
        <f t="shared" si="1910"/>
        <v/>
      </c>
      <c r="AH365" s="29" t="str">
        <f t="shared" si="1911"/>
        <v/>
      </c>
      <c r="AI365" s="29" t="str">
        <f t="shared" si="1912"/>
        <v/>
      </c>
      <c r="AJ365" s="29" t="str">
        <f t="shared" si="1913"/>
        <v/>
      </c>
      <c r="AK365" s="29" t="str">
        <f t="shared" si="1914"/>
        <v/>
      </c>
      <c r="AL365" s="29" t="str">
        <f t="shared" si="1915"/>
        <v/>
      </c>
      <c r="AM365" s="29" t="str">
        <f t="shared" si="1916"/>
        <v/>
      </c>
    </row>
    <row r="366" spans="2:39">
      <c r="B366" s="15">
        <v>30</v>
      </c>
      <c r="C366" s="15">
        <f>IF(B366="","",VLOOKUP(B366,Tabelle2!$A$2:$B$38,2,0))</f>
        <v>5</v>
      </c>
      <c r="D366" s="26" t="str">
        <f t="shared" ref="D366:D429" si="2086">IF(B366="","",IF(OR(B365=0,B366=0),"No Bet",IF(N367=1,"Bet 1,3,5",IF(O367=1,"Bet 2,4,6",IF(P367=1,"Bet 1,3,5",IF(Q367=1,"Bet 2,4,6"))))))</f>
        <v>Bet 2,4,6</v>
      </c>
      <c r="E366" s="8"/>
      <c r="F366" s="8"/>
      <c r="G366" s="8"/>
      <c r="H366" s="8"/>
      <c r="I366" s="17"/>
      <c r="J366" s="17"/>
      <c r="K366" s="7">
        <f t="shared" ref="K366:K429" si="2087">IF(B366="","",IF(N367=1,"1",IF(O367=1,2,IF(P367=1,1,IF(Q367=1,2)))))</f>
        <v>2</v>
      </c>
      <c r="L366" s="7">
        <f t="shared" ref="L366:L429" si="2088">IF(B366="","",IF(N367=1,"3",IF(O367=1,4,IF(P367=1,3,IF(Q367=1,4)))))</f>
        <v>4</v>
      </c>
      <c r="M366" s="7">
        <f t="shared" ref="M366:M429" si="2089">IF(B366="","",IF(N367=1,"5",IF(O367=1,6,IF(P367=1,5,IF(Q367=1,6)))))</f>
        <v>6</v>
      </c>
      <c r="N366" s="4">
        <f t="shared" si="1990"/>
        <v>0</v>
      </c>
      <c r="O366" s="4">
        <f t="shared" si="2083"/>
        <v>1</v>
      </c>
      <c r="P366" s="4">
        <f t="shared" ref="P366:P429" si="2090">IF(OR(C366=1,C366=3,C366=5),1,0)</f>
        <v>1</v>
      </c>
      <c r="Q366" s="4">
        <f t="shared" ref="Q366:Q429" si="2091">IF(OR(C366=2,C366=4,C366=6),1,0)</f>
        <v>0</v>
      </c>
      <c r="Y366" s="29" t="str">
        <f t="shared" si="1853"/>
        <v/>
      </c>
      <c r="Z366" s="29" t="str">
        <f t="shared" si="1903"/>
        <v/>
      </c>
      <c r="AA366" s="29" t="str">
        <f t="shared" si="1904"/>
        <v/>
      </c>
      <c r="AB366" s="29" t="str">
        <f t="shared" si="1905"/>
        <v/>
      </c>
      <c r="AC366" s="29" t="str">
        <f t="shared" si="1906"/>
        <v/>
      </c>
      <c r="AD366" s="29" t="str">
        <f t="shared" si="1907"/>
        <v/>
      </c>
      <c r="AE366" s="29" t="str">
        <f t="shared" si="1908"/>
        <v/>
      </c>
      <c r="AF366" s="29" t="str">
        <f t="shared" si="1909"/>
        <v/>
      </c>
      <c r="AG366" s="29" t="str">
        <f t="shared" si="1910"/>
        <v/>
      </c>
      <c r="AH366" s="29" t="str">
        <f t="shared" si="1911"/>
        <v/>
      </c>
      <c r="AI366" s="29" t="str">
        <f t="shared" si="1912"/>
        <v/>
      </c>
      <c r="AJ366" s="29" t="str">
        <f t="shared" si="1913"/>
        <v/>
      </c>
      <c r="AK366" s="29" t="str">
        <f t="shared" si="1914"/>
        <v/>
      </c>
      <c r="AL366" s="29" t="str">
        <f t="shared" si="1915"/>
        <v/>
      </c>
      <c r="AM366" s="29" t="str">
        <f t="shared" si="1916"/>
        <v/>
      </c>
    </row>
    <row r="367" spans="2:39" ht="15.75" thickBot="1">
      <c r="B367" s="22">
        <v>1</v>
      </c>
      <c r="C367" s="22">
        <f>IF(B367="","",VLOOKUP(B367,Tabelle2!$A$2:$B$38,2,0))</f>
        <v>1</v>
      </c>
      <c r="D367" s="23" t="str">
        <f t="shared" ref="D367" si="2092">IF(B367="","",IF(OR(B365=0,B366=0),"NB",IF(COUNTIF(K366:M366,C367)=1,"W","L")))</f>
        <v>L</v>
      </c>
      <c r="E367" s="22">
        <f t="shared" ref="E367" si="2093">IF(D367="NB",0,IF(D367="L",-3,IF(D367="W",3,"")))</f>
        <v>-3</v>
      </c>
      <c r="F367" s="22">
        <v>1</v>
      </c>
      <c r="G367" s="22">
        <f t="shared" ref="G367" si="2094">IF(B367="","",E367*F367)</f>
        <v>-3</v>
      </c>
      <c r="H367" s="22">
        <f>IF(B367="","",SUM($G$4:G367))</f>
        <v>-96</v>
      </c>
      <c r="I367" s="20"/>
      <c r="J367" s="20"/>
      <c r="K367" s="21"/>
      <c r="L367" s="21"/>
      <c r="M367" s="21"/>
      <c r="N367" s="5">
        <f t="shared" si="1733"/>
        <v>0</v>
      </c>
      <c r="O367" s="5">
        <f t="shared" ref="O367" si="2095">IF(O365+O366=2,1,0)</f>
        <v>1</v>
      </c>
      <c r="P367" s="5">
        <f t="shared" ref="P367" si="2096">IF(P365+P366=2,1,0)</f>
        <v>0</v>
      </c>
      <c r="Q367" s="5">
        <f t="shared" ref="Q367" si="2097">IF(Q365+Q366=2,1,0)</f>
        <v>0</v>
      </c>
      <c r="S367" s="31">
        <f t="shared" ref="S367" si="2098">IF(B367="","",IF(D367="NB",S364,IF(D367="L",S364+1,IF(D367="W",0))))</f>
        <v>4</v>
      </c>
      <c r="Y367" s="29" t="str">
        <f t="shared" si="1853"/>
        <v/>
      </c>
      <c r="Z367" s="29" t="str">
        <f t="shared" si="1903"/>
        <v/>
      </c>
      <c r="AA367" s="29" t="str">
        <f t="shared" si="1904"/>
        <v/>
      </c>
      <c r="AB367" s="29" t="str">
        <f t="shared" si="1905"/>
        <v/>
      </c>
      <c r="AC367" s="29" t="str">
        <f t="shared" si="1906"/>
        <v/>
      </c>
      <c r="AD367" s="29" t="str">
        <f t="shared" si="1907"/>
        <v/>
      </c>
      <c r="AE367" s="29" t="str">
        <f t="shared" si="1908"/>
        <v/>
      </c>
      <c r="AF367" s="29" t="str">
        <f t="shared" si="1909"/>
        <v/>
      </c>
      <c r="AG367" s="29" t="str">
        <f t="shared" si="1910"/>
        <v/>
      </c>
      <c r="AH367" s="29" t="str">
        <f t="shared" si="1911"/>
        <v/>
      </c>
      <c r="AI367" s="29" t="str">
        <f t="shared" si="1912"/>
        <v/>
      </c>
      <c r="AJ367" s="29" t="str">
        <f t="shared" si="1913"/>
        <v/>
      </c>
      <c r="AK367" s="29" t="str">
        <f t="shared" si="1914"/>
        <v/>
      </c>
      <c r="AL367" s="29" t="str">
        <f t="shared" si="1915"/>
        <v/>
      </c>
      <c r="AM367" s="29" t="str">
        <f t="shared" si="1916"/>
        <v/>
      </c>
    </row>
    <row r="368" spans="2:39">
      <c r="B368" s="14">
        <v>25</v>
      </c>
      <c r="C368" s="14">
        <f>IF(B368="","",VLOOKUP(B368,Tabelle2!$A$2:$B$38,2,0))</f>
        <v>5</v>
      </c>
      <c r="D368" s="6"/>
      <c r="E368" s="10"/>
      <c r="F368" s="6"/>
      <c r="G368" s="6"/>
      <c r="H368" s="6"/>
      <c r="I368" s="9"/>
      <c r="J368" s="9"/>
      <c r="K368" s="6"/>
      <c r="L368" s="6"/>
      <c r="M368" s="6"/>
      <c r="N368" s="3">
        <f t="shared" si="2007"/>
        <v>0</v>
      </c>
      <c r="O368" s="3">
        <f t="shared" ref="O368:O431" si="2099">IF(OR(C368=1,C368=3,C368=5),1,0)</f>
        <v>1</v>
      </c>
      <c r="P368" s="3">
        <f t="shared" ref="P368:P431" si="2100">IF(OR(C368=2,C368=4,C368=6),1,0)</f>
        <v>0</v>
      </c>
      <c r="Q368" s="3">
        <f t="shared" ref="Q368:Q431" si="2101">IF(OR(C368=1,C368=3,C368=5),1,0)</f>
        <v>1</v>
      </c>
      <c r="Y368" s="29" t="str">
        <f t="shared" si="1853"/>
        <v/>
      </c>
      <c r="Z368" s="29" t="str">
        <f t="shared" si="1903"/>
        <v/>
      </c>
      <c r="AA368" s="29" t="str">
        <f t="shared" si="1904"/>
        <v/>
      </c>
      <c r="AB368" s="29" t="str">
        <f t="shared" si="1905"/>
        <v/>
      </c>
      <c r="AC368" s="29" t="str">
        <f t="shared" si="1906"/>
        <v/>
      </c>
      <c r="AD368" s="29" t="str">
        <f t="shared" si="1907"/>
        <v/>
      </c>
      <c r="AE368" s="29" t="str">
        <f t="shared" si="1908"/>
        <v/>
      </c>
      <c r="AF368" s="29" t="str">
        <f t="shared" si="1909"/>
        <v/>
      </c>
      <c r="AG368" s="29" t="str">
        <f t="shared" si="1910"/>
        <v/>
      </c>
      <c r="AH368" s="29" t="str">
        <f t="shared" si="1911"/>
        <v/>
      </c>
      <c r="AI368" s="29" t="str">
        <f t="shared" si="1912"/>
        <v/>
      </c>
      <c r="AJ368" s="29" t="str">
        <f t="shared" si="1913"/>
        <v/>
      </c>
      <c r="AK368" s="29" t="str">
        <f t="shared" si="1914"/>
        <v/>
      </c>
      <c r="AL368" s="29" t="str">
        <f t="shared" si="1915"/>
        <v/>
      </c>
      <c r="AM368" s="29" t="str">
        <f t="shared" si="1916"/>
        <v/>
      </c>
    </row>
    <row r="369" spans="2:39">
      <c r="B369" s="13">
        <v>4</v>
      </c>
      <c r="C369" s="13">
        <f>IF(B369="","",VLOOKUP(B369,Tabelle2!$A$2:$B$38,2,0))</f>
        <v>1</v>
      </c>
      <c r="D369" s="25" t="str">
        <f t="shared" ref="D369:D432" si="2102">IF(B369="","",IF(OR(B368=0,B369=0),"No Bet",IF(N370=1,"Bet 1,3,5",IF(O370=1,"Bet 2,4,6",IF(P370=1,"Bet 1,3,5",IF(Q370=1,"Bet 2,4,6"))))))</f>
        <v>Bet 2,4,6</v>
      </c>
      <c r="E369" s="8"/>
      <c r="F369" s="8"/>
      <c r="G369" s="8"/>
      <c r="H369" s="8"/>
      <c r="I369" s="12"/>
      <c r="J369" s="12"/>
      <c r="K369" s="7">
        <f t="shared" ref="K369:K432" si="2103">IF(B369="","",IF(N370=1,"1",IF(O370=1,2,IF(P370=1,1,IF(Q370=1,2)))))</f>
        <v>2</v>
      </c>
      <c r="L369" s="7">
        <f t="shared" ref="L369:L432" si="2104">IF(B369="","",IF(N370=1,"3",IF(O370=1,4,IF(P370=1,3,IF(Q370=1,4)))))</f>
        <v>4</v>
      </c>
      <c r="M369" s="7">
        <f t="shared" ref="M369:M432" si="2105">IF(B369="","",IF(N370=1,"5",IF(O370=1,6,IF(P370=1,5,IF(Q370=1,6)))))</f>
        <v>6</v>
      </c>
      <c r="N369" s="4">
        <f t="shared" si="2007"/>
        <v>0</v>
      </c>
      <c r="O369" s="4">
        <f t="shared" si="2099"/>
        <v>1</v>
      </c>
      <c r="P369" s="4">
        <f t="shared" ref="P369:P432" si="2106">IF(OR(C369=1,C369=3,C369=5),1,0)</f>
        <v>1</v>
      </c>
      <c r="Q369" s="4">
        <f t="shared" ref="Q369:Q432" si="2107">IF(OR(C369=2,C369=4,C369=6),1,0)</f>
        <v>0</v>
      </c>
      <c r="Y369" s="29" t="str">
        <f t="shared" si="1853"/>
        <v/>
      </c>
      <c r="Z369" s="29" t="str">
        <f t="shared" si="1903"/>
        <v/>
      </c>
      <c r="AA369" s="29" t="str">
        <f t="shared" si="1904"/>
        <v/>
      </c>
      <c r="AB369" s="29" t="str">
        <f t="shared" si="1905"/>
        <v/>
      </c>
      <c r="AC369" s="29" t="str">
        <f t="shared" si="1906"/>
        <v/>
      </c>
      <c r="AD369" s="29" t="str">
        <f t="shared" si="1907"/>
        <v/>
      </c>
      <c r="AE369" s="29" t="str">
        <f t="shared" si="1908"/>
        <v/>
      </c>
      <c r="AF369" s="29" t="str">
        <f t="shared" si="1909"/>
        <v/>
      </c>
      <c r="AG369" s="29" t="str">
        <f t="shared" si="1910"/>
        <v/>
      </c>
      <c r="AH369" s="29" t="str">
        <f t="shared" si="1911"/>
        <v/>
      </c>
      <c r="AI369" s="29" t="str">
        <f t="shared" si="1912"/>
        <v/>
      </c>
      <c r="AJ369" s="29" t="str">
        <f t="shared" si="1913"/>
        <v/>
      </c>
      <c r="AK369" s="29" t="str">
        <f t="shared" si="1914"/>
        <v/>
      </c>
      <c r="AL369" s="29" t="str">
        <f t="shared" si="1915"/>
        <v/>
      </c>
      <c r="AM369" s="29" t="str">
        <f t="shared" si="1916"/>
        <v/>
      </c>
    </row>
    <row r="370" spans="2:39" ht="15.75" thickBot="1">
      <c r="B370" s="18">
        <v>22</v>
      </c>
      <c r="C370" s="18">
        <f>IF(B370="","",VLOOKUP(B370,Tabelle2!$A$2:$B$38,2,0))</f>
        <v>4</v>
      </c>
      <c r="D370" s="19" t="str">
        <f t="shared" ref="D370" si="2108">IF(B370="","",IF(OR(B368=0,B369=0),"NB",IF(COUNTIF(K369:M369,C370)=1,"W","L")))</f>
        <v>W</v>
      </c>
      <c r="E370" s="18">
        <f t="shared" ref="E370" si="2109">IF(D370="NB","0",IF(D370="L",-3,IF(D370="W",3,"")))</f>
        <v>3</v>
      </c>
      <c r="F370" s="18">
        <v>1</v>
      </c>
      <c r="G370" s="18">
        <f t="shared" ref="G370" si="2110">IF(B370="","",E370*F370)</f>
        <v>3</v>
      </c>
      <c r="H370" s="18">
        <f>IF(B370="","",SUM($G$4:G370))</f>
        <v>-93</v>
      </c>
      <c r="I370" s="20"/>
      <c r="J370" s="20"/>
      <c r="K370" s="21"/>
      <c r="L370" s="21"/>
      <c r="M370" s="24"/>
      <c r="N370" s="5">
        <f t="shared" si="1750"/>
        <v>0</v>
      </c>
      <c r="O370" s="5">
        <f t="shared" ref="O370" si="2111">IF(O368+O369=2,1,0)</f>
        <v>1</v>
      </c>
      <c r="P370" s="5">
        <f t="shared" ref="P370" si="2112">IF(P368+P369=2,1,0)</f>
        <v>0</v>
      </c>
      <c r="Q370" s="5">
        <f t="shared" ref="Q370" si="2113">IF(Q368+Q369=2,1,0)</f>
        <v>0</v>
      </c>
      <c r="S370" s="31">
        <f t="shared" ref="S370" si="2114">IF(B370="","",IF(D370="NB",S367,IF(D370="L",S367+1,IF(D370="W",0))))</f>
        <v>0</v>
      </c>
      <c r="Y370" s="29" t="str">
        <f t="shared" si="1853"/>
        <v/>
      </c>
      <c r="Z370" s="29" t="str">
        <f t="shared" si="1903"/>
        <v/>
      </c>
      <c r="AA370" s="29" t="str">
        <f t="shared" si="1904"/>
        <v/>
      </c>
      <c r="AB370" s="29">
        <f t="shared" si="1905"/>
        <v>1</v>
      </c>
      <c r="AC370" s="29" t="str">
        <f t="shared" si="1906"/>
        <v/>
      </c>
      <c r="AD370" s="29" t="str">
        <f t="shared" si="1907"/>
        <v/>
      </c>
      <c r="AE370" s="29" t="str">
        <f t="shared" si="1908"/>
        <v/>
      </c>
      <c r="AF370" s="29" t="str">
        <f t="shared" si="1909"/>
        <v/>
      </c>
      <c r="AG370" s="29" t="str">
        <f t="shared" si="1910"/>
        <v/>
      </c>
      <c r="AH370" s="29" t="str">
        <f t="shared" si="1911"/>
        <v/>
      </c>
      <c r="AI370" s="29" t="str">
        <f t="shared" si="1912"/>
        <v/>
      </c>
      <c r="AJ370" s="29" t="str">
        <f t="shared" si="1913"/>
        <v/>
      </c>
      <c r="AK370" s="29" t="str">
        <f t="shared" si="1914"/>
        <v/>
      </c>
      <c r="AL370" s="29" t="str">
        <f t="shared" si="1915"/>
        <v/>
      </c>
      <c r="AM370" s="29" t="str">
        <f t="shared" si="1916"/>
        <v/>
      </c>
    </row>
    <row r="371" spans="2:39">
      <c r="B371" s="16">
        <v>22</v>
      </c>
      <c r="C371" s="16">
        <f>IF(B371="","",VLOOKUP(B371,Tabelle2!$A$2:$B$38,2,0))</f>
        <v>4</v>
      </c>
      <c r="D371" s="6"/>
      <c r="E371" s="6"/>
      <c r="F371" s="6"/>
      <c r="G371" s="6"/>
      <c r="H371" s="6"/>
      <c r="I371" s="9"/>
      <c r="J371" s="9"/>
      <c r="K371" s="6"/>
      <c r="L371" s="6"/>
      <c r="M371" s="6"/>
      <c r="N371" s="3">
        <f t="shared" ref="N371:N434" si="2115">IF(OR(C371=2,C371=4,C371=6),1,0)</f>
        <v>1</v>
      </c>
      <c r="O371" s="3">
        <f t="shared" ref="O371:O434" si="2116">IF(OR(C371=1,C371=3,C371=5),1,0)</f>
        <v>0</v>
      </c>
      <c r="P371" s="3">
        <f t="shared" ref="P371:P434" si="2117">IF(OR(C371=2,C371=4,C371=6),1,0)</f>
        <v>1</v>
      </c>
      <c r="Q371" s="3">
        <f t="shared" ref="Q371:Q434" si="2118">IF(OR(C371=1,C371=3,C371=5),1,0)</f>
        <v>0</v>
      </c>
      <c r="Y371" s="29" t="str">
        <f t="shared" si="1853"/>
        <v/>
      </c>
      <c r="Z371" s="29" t="str">
        <f t="shared" si="1903"/>
        <v/>
      </c>
      <c r="AA371" s="29" t="str">
        <f t="shared" si="1904"/>
        <v/>
      </c>
      <c r="AB371" s="29" t="str">
        <f t="shared" si="1905"/>
        <v/>
      </c>
      <c r="AC371" s="29" t="str">
        <f t="shared" si="1906"/>
        <v/>
      </c>
      <c r="AD371" s="29" t="str">
        <f t="shared" si="1907"/>
        <v/>
      </c>
      <c r="AE371" s="29" t="str">
        <f t="shared" si="1908"/>
        <v/>
      </c>
      <c r="AF371" s="29" t="str">
        <f t="shared" si="1909"/>
        <v/>
      </c>
      <c r="AG371" s="29" t="str">
        <f t="shared" si="1910"/>
        <v/>
      </c>
      <c r="AH371" s="29" t="str">
        <f t="shared" si="1911"/>
        <v/>
      </c>
      <c r="AI371" s="29" t="str">
        <f t="shared" si="1912"/>
        <v/>
      </c>
      <c r="AJ371" s="29" t="str">
        <f t="shared" si="1913"/>
        <v/>
      </c>
      <c r="AK371" s="29" t="str">
        <f t="shared" si="1914"/>
        <v/>
      </c>
      <c r="AL371" s="29" t="str">
        <f t="shared" si="1915"/>
        <v/>
      </c>
      <c r="AM371" s="29" t="str">
        <f t="shared" si="1916"/>
        <v/>
      </c>
    </row>
    <row r="372" spans="2:39">
      <c r="B372" s="15">
        <v>26</v>
      </c>
      <c r="C372" s="15">
        <f>IF(B372="","",VLOOKUP(B372,Tabelle2!$A$2:$B$38,2,0))</f>
        <v>5</v>
      </c>
      <c r="D372" s="26" t="str">
        <f t="shared" ref="D372:D435" si="2119">IF(B372="","",IF(OR(B371=0,B372=0),"No Bet",IF(N373=1,"Bet 1,3,5",IF(O373=1,"Bet 2,4,6",IF(P373=1,"Bet 1,3,5",IF(Q373=1,"Bet 2,4,6"))))))</f>
        <v>Bet 1,3,5</v>
      </c>
      <c r="E372" s="8"/>
      <c r="F372" s="8"/>
      <c r="G372" s="8"/>
      <c r="H372" s="8"/>
      <c r="I372" s="17"/>
      <c r="J372" s="17"/>
      <c r="K372" s="7">
        <f t="shared" ref="K372:K435" si="2120">IF(B372="","",IF(N373=1,"1",IF(O373=1,2,IF(P373=1,1,IF(Q373=1,2)))))</f>
        <v>1</v>
      </c>
      <c r="L372" s="7">
        <f t="shared" ref="L372:L435" si="2121">IF(B372="","",IF(N373=1,"3",IF(O373=1,4,IF(P373=1,3,IF(Q373=1,4)))))</f>
        <v>3</v>
      </c>
      <c r="M372" s="7">
        <f t="shared" ref="M372:M435" si="2122">IF(B372="","",IF(N373=1,"5",IF(O373=1,6,IF(P373=1,5,IF(Q373=1,6)))))</f>
        <v>5</v>
      </c>
      <c r="N372" s="4">
        <f t="shared" si="2115"/>
        <v>0</v>
      </c>
      <c r="O372" s="4">
        <f t="shared" si="2116"/>
        <v>1</v>
      </c>
      <c r="P372" s="4">
        <f t="shared" ref="P372:P435" si="2123">IF(OR(C372=1,C372=3,C372=5),1,0)</f>
        <v>1</v>
      </c>
      <c r="Q372" s="4">
        <f t="shared" ref="Q372:Q435" si="2124">IF(OR(C372=2,C372=4,C372=6),1,0)</f>
        <v>0</v>
      </c>
      <c r="Y372" s="29" t="str">
        <f t="shared" si="1853"/>
        <v/>
      </c>
      <c r="Z372" s="29" t="str">
        <f t="shared" si="1903"/>
        <v/>
      </c>
      <c r="AA372" s="29" t="str">
        <f t="shared" si="1904"/>
        <v/>
      </c>
      <c r="AB372" s="29" t="str">
        <f t="shared" si="1905"/>
        <v/>
      </c>
      <c r="AC372" s="29" t="str">
        <f t="shared" si="1906"/>
        <v/>
      </c>
      <c r="AD372" s="29" t="str">
        <f t="shared" si="1907"/>
        <v/>
      </c>
      <c r="AE372" s="29" t="str">
        <f t="shared" si="1908"/>
        <v/>
      </c>
      <c r="AF372" s="29" t="str">
        <f t="shared" si="1909"/>
        <v/>
      </c>
      <c r="AG372" s="29" t="str">
        <f t="shared" si="1910"/>
        <v/>
      </c>
      <c r="AH372" s="29" t="str">
        <f t="shared" si="1911"/>
        <v/>
      </c>
      <c r="AI372" s="29" t="str">
        <f t="shared" si="1912"/>
        <v/>
      </c>
      <c r="AJ372" s="29" t="str">
        <f t="shared" si="1913"/>
        <v/>
      </c>
      <c r="AK372" s="29" t="str">
        <f t="shared" si="1914"/>
        <v/>
      </c>
      <c r="AL372" s="29" t="str">
        <f t="shared" si="1915"/>
        <v/>
      </c>
      <c r="AM372" s="29" t="str">
        <f t="shared" si="1916"/>
        <v/>
      </c>
    </row>
    <row r="373" spans="2:39" ht="15.75" thickBot="1">
      <c r="B373" s="22">
        <v>34</v>
      </c>
      <c r="C373" s="22">
        <f>IF(B373="","",VLOOKUP(B373,Tabelle2!$A$2:$B$38,2,0))</f>
        <v>6</v>
      </c>
      <c r="D373" s="23" t="str">
        <f t="shared" ref="D373" si="2125">IF(B373="","",IF(OR(B371=0,B372=0),"NB",IF(COUNTIF(K372:M372,C373)=1,"W","L")))</f>
        <v>L</v>
      </c>
      <c r="E373" s="22">
        <f t="shared" ref="E373" si="2126">IF(D373="NB",0,IF(D373="L",-3,IF(D373="W",3,"")))</f>
        <v>-3</v>
      </c>
      <c r="F373" s="22">
        <v>1</v>
      </c>
      <c r="G373" s="22">
        <f t="shared" ref="G373" si="2127">IF(B373="","",E373*F373)</f>
        <v>-3</v>
      </c>
      <c r="H373" s="22">
        <f>IF(B373="","",SUM($G$4:G373))</f>
        <v>-96</v>
      </c>
      <c r="I373" s="20"/>
      <c r="J373" s="20"/>
      <c r="K373" s="21"/>
      <c r="L373" s="21"/>
      <c r="M373" s="21"/>
      <c r="N373" s="5">
        <f t="shared" ref="N373:O373" si="2128">IF(N371+N372=2,1,0)</f>
        <v>0</v>
      </c>
      <c r="O373" s="5">
        <f t="shared" si="2128"/>
        <v>0</v>
      </c>
      <c r="P373" s="5">
        <f t="shared" ref="P373" si="2129">IF(P371+P372=2,1,0)</f>
        <v>1</v>
      </c>
      <c r="Q373" s="5">
        <f t="shared" ref="Q373" si="2130">IF(Q371+Q372=2,1,0)</f>
        <v>0</v>
      </c>
      <c r="S373" s="31">
        <f t="shared" ref="S373" si="2131">IF(B373="","",IF(D373="NB",S370,IF(D373="L",S370+1,IF(D373="W",0))))</f>
        <v>1</v>
      </c>
      <c r="Y373" s="29" t="str">
        <f t="shared" si="1853"/>
        <v/>
      </c>
      <c r="Z373" s="29" t="str">
        <f t="shared" si="1903"/>
        <v/>
      </c>
      <c r="AA373" s="29" t="str">
        <f t="shared" si="1904"/>
        <v/>
      </c>
      <c r="AB373" s="29" t="str">
        <f t="shared" si="1905"/>
        <v/>
      </c>
      <c r="AC373" s="29" t="str">
        <f t="shared" si="1906"/>
        <v/>
      </c>
      <c r="AD373" s="29" t="str">
        <f t="shared" si="1907"/>
        <v/>
      </c>
      <c r="AE373" s="29" t="str">
        <f t="shared" si="1908"/>
        <v/>
      </c>
      <c r="AF373" s="29" t="str">
        <f t="shared" si="1909"/>
        <v/>
      </c>
      <c r="AG373" s="29" t="str">
        <f t="shared" si="1910"/>
        <v/>
      </c>
      <c r="AH373" s="29" t="str">
        <f t="shared" si="1911"/>
        <v/>
      </c>
      <c r="AI373" s="29" t="str">
        <f t="shared" si="1912"/>
        <v/>
      </c>
      <c r="AJ373" s="29" t="str">
        <f t="shared" si="1913"/>
        <v/>
      </c>
      <c r="AK373" s="29" t="str">
        <f t="shared" si="1914"/>
        <v/>
      </c>
      <c r="AL373" s="29" t="str">
        <f t="shared" si="1915"/>
        <v/>
      </c>
      <c r="AM373" s="29" t="str">
        <f t="shared" si="1916"/>
        <v/>
      </c>
    </row>
    <row r="374" spans="2:39">
      <c r="B374" s="14">
        <v>4</v>
      </c>
      <c r="C374" s="14">
        <f>IF(B374="","",VLOOKUP(B374,Tabelle2!$A$2:$B$38,2,0))</f>
        <v>1</v>
      </c>
      <c r="D374" s="6"/>
      <c r="E374" s="10"/>
      <c r="F374" s="6"/>
      <c r="G374" s="6"/>
      <c r="H374" s="6"/>
      <c r="I374" s="9"/>
      <c r="J374" s="9"/>
      <c r="K374" s="6"/>
      <c r="L374" s="6"/>
      <c r="M374" s="6"/>
      <c r="N374" s="3">
        <f t="shared" si="1990"/>
        <v>0</v>
      </c>
      <c r="O374" s="3">
        <f t="shared" ref="O374:O437" si="2132">IF(OR(C374=1,C374=3,C374=5),1,0)</f>
        <v>1</v>
      </c>
      <c r="P374" s="3">
        <f t="shared" ref="P374:P437" si="2133">IF(OR(C374=2,C374=4,C374=6),1,0)</f>
        <v>0</v>
      </c>
      <c r="Q374" s="3">
        <f t="shared" ref="Q374:Q437" si="2134">IF(OR(C374=1,C374=3,C374=5),1,0)</f>
        <v>1</v>
      </c>
      <c r="Y374" s="29" t="str">
        <f t="shared" si="1853"/>
        <v/>
      </c>
      <c r="Z374" s="29" t="str">
        <f t="shared" si="1903"/>
        <v/>
      </c>
      <c r="AA374" s="29" t="str">
        <f t="shared" si="1904"/>
        <v/>
      </c>
      <c r="AB374" s="29" t="str">
        <f t="shared" si="1905"/>
        <v/>
      </c>
      <c r="AC374" s="29" t="str">
        <f t="shared" si="1906"/>
        <v/>
      </c>
      <c r="AD374" s="29" t="str">
        <f t="shared" si="1907"/>
        <v/>
      </c>
      <c r="AE374" s="29" t="str">
        <f t="shared" si="1908"/>
        <v/>
      </c>
      <c r="AF374" s="29" t="str">
        <f t="shared" si="1909"/>
        <v/>
      </c>
      <c r="AG374" s="29" t="str">
        <f t="shared" si="1910"/>
        <v/>
      </c>
      <c r="AH374" s="29" t="str">
        <f t="shared" si="1911"/>
        <v/>
      </c>
      <c r="AI374" s="29" t="str">
        <f t="shared" si="1912"/>
        <v/>
      </c>
      <c r="AJ374" s="29" t="str">
        <f t="shared" si="1913"/>
        <v/>
      </c>
      <c r="AK374" s="29" t="str">
        <f t="shared" si="1914"/>
        <v/>
      </c>
      <c r="AL374" s="29" t="str">
        <f t="shared" si="1915"/>
        <v/>
      </c>
      <c r="AM374" s="29" t="str">
        <f t="shared" si="1916"/>
        <v/>
      </c>
    </row>
    <row r="375" spans="2:39">
      <c r="B375" s="13">
        <v>6</v>
      </c>
      <c r="C375" s="13">
        <f>IF(B375="","",VLOOKUP(B375,Tabelle2!$A$2:$B$38,2,0))</f>
        <v>1</v>
      </c>
      <c r="D375" s="25" t="str">
        <f t="shared" ref="D375:D438" si="2135">IF(B375="","",IF(OR(B374=0,B375=0),"No Bet",IF(N376=1,"Bet 1,3,5",IF(O376=1,"Bet 2,4,6",IF(P376=1,"Bet 1,3,5",IF(Q376=1,"Bet 2,4,6"))))))</f>
        <v>Bet 2,4,6</v>
      </c>
      <c r="E375" s="8"/>
      <c r="F375" s="8"/>
      <c r="G375" s="8"/>
      <c r="H375" s="8"/>
      <c r="I375" s="12"/>
      <c r="J375" s="12"/>
      <c r="K375" s="7">
        <f t="shared" ref="K375:K438" si="2136">IF(B375="","",IF(N376=1,"1",IF(O376=1,2,IF(P376=1,1,IF(Q376=1,2)))))</f>
        <v>2</v>
      </c>
      <c r="L375" s="7">
        <f t="shared" ref="L375:L438" si="2137">IF(B375="","",IF(N376=1,"3",IF(O376=1,4,IF(P376=1,3,IF(Q376=1,4)))))</f>
        <v>4</v>
      </c>
      <c r="M375" s="7">
        <f t="shared" ref="M375:M438" si="2138">IF(B375="","",IF(N376=1,"5",IF(O376=1,6,IF(P376=1,5,IF(Q376=1,6)))))</f>
        <v>6</v>
      </c>
      <c r="N375" s="4">
        <f t="shared" si="1990"/>
        <v>0</v>
      </c>
      <c r="O375" s="4">
        <f t="shared" si="2132"/>
        <v>1</v>
      </c>
      <c r="P375" s="4">
        <f t="shared" ref="P375:P438" si="2139">IF(OR(C375=1,C375=3,C375=5),1,0)</f>
        <v>1</v>
      </c>
      <c r="Q375" s="4">
        <f t="shared" ref="Q375:Q438" si="2140">IF(OR(C375=2,C375=4,C375=6),1,0)</f>
        <v>0</v>
      </c>
      <c r="Y375" s="29" t="str">
        <f t="shared" si="1853"/>
        <v/>
      </c>
      <c r="Z375" s="29" t="str">
        <f t="shared" si="1903"/>
        <v/>
      </c>
      <c r="AA375" s="29" t="str">
        <f t="shared" si="1904"/>
        <v/>
      </c>
      <c r="AB375" s="29" t="str">
        <f t="shared" si="1905"/>
        <v/>
      </c>
      <c r="AC375" s="29" t="str">
        <f t="shared" si="1906"/>
        <v/>
      </c>
      <c r="AD375" s="29" t="str">
        <f t="shared" si="1907"/>
        <v/>
      </c>
      <c r="AE375" s="29" t="str">
        <f t="shared" si="1908"/>
        <v/>
      </c>
      <c r="AF375" s="29" t="str">
        <f t="shared" si="1909"/>
        <v/>
      </c>
      <c r="AG375" s="29" t="str">
        <f t="shared" si="1910"/>
        <v/>
      </c>
      <c r="AH375" s="29" t="str">
        <f t="shared" si="1911"/>
        <v/>
      </c>
      <c r="AI375" s="29" t="str">
        <f t="shared" si="1912"/>
        <v/>
      </c>
      <c r="AJ375" s="29" t="str">
        <f t="shared" si="1913"/>
        <v/>
      </c>
      <c r="AK375" s="29" t="str">
        <f t="shared" si="1914"/>
        <v/>
      </c>
      <c r="AL375" s="29" t="str">
        <f t="shared" si="1915"/>
        <v/>
      </c>
      <c r="AM375" s="29" t="str">
        <f t="shared" si="1916"/>
        <v/>
      </c>
    </row>
    <row r="376" spans="2:39" ht="15.75" thickBot="1">
      <c r="B376" s="18">
        <v>6</v>
      </c>
      <c r="C376" s="18">
        <f>IF(B376="","",VLOOKUP(B376,Tabelle2!$A$2:$B$38,2,0))</f>
        <v>1</v>
      </c>
      <c r="D376" s="19" t="str">
        <f t="shared" ref="D376" si="2141">IF(B376="","",IF(OR(B374=0,B375=0),"NB",IF(COUNTIF(K375:M375,C376)=1,"W","L")))</f>
        <v>L</v>
      </c>
      <c r="E376" s="18">
        <f t="shared" ref="E376" si="2142">IF(D376="NB","0",IF(D376="L",-3,IF(D376="W",3,"")))</f>
        <v>-3</v>
      </c>
      <c r="F376" s="18">
        <v>1</v>
      </c>
      <c r="G376" s="18">
        <f t="shared" ref="G376" si="2143">IF(B376="","",E376*F376)</f>
        <v>-3</v>
      </c>
      <c r="H376" s="18">
        <f>IF(B376="","",SUM($G$4:G376))</f>
        <v>-99</v>
      </c>
      <c r="I376" s="20"/>
      <c r="J376" s="20"/>
      <c r="K376" s="21"/>
      <c r="L376" s="21"/>
      <c r="M376" s="24"/>
      <c r="N376" s="5">
        <f t="shared" ref="N376:N439" si="2144">IF(N374+N375=2,1,0)</f>
        <v>0</v>
      </c>
      <c r="O376" s="5">
        <f t="shared" ref="O376" si="2145">IF(O374+O375=2,1,0)</f>
        <v>1</v>
      </c>
      <c r="P376" s="5">
        <f t="shared" ref="P376" si="2146">IF(P374+P375=2,1,0)</f>
        <v>0</v>
      </c>
      <c r="Q376" s="5">
        <f t="shared" ref="Q376" si="2147">IF(Q374+Q375=2,1,0)</f>
        <v>0</v>
      </c>
      <c r="S376" s="31">
        <f t="shared" ref="S376" si="2148">IF(B376="","",IF(D376="NB",S373,IF(D376="L",S373+1,IF(D376="W",0))))</f>
        <v>2</v>
      </c>
      <c r="Y376" s="29" t="str">
        <f t="shared" si="1853"/>
        <v/>
      </c>
      <c r="Z376" s="29" t="str">
        <f t="shared" si="1903"/>
        <v/>
      </c>
      <c r="AA376" s="29" t="str">
        <f t="shared" si="1904"/>
        <v/>
      </c>
      <c r="AB376" s="29" t="str">
        <f t="shared" si="1905"/>
        <v/>
      </c>
      <c r="AC376" s="29" t="str">
        <f t="shared" si="1906"/>
        <v/>
      </c>
      <c r="AD376" s="29" t="str">
        <f t="shared" si="1907"/>
        <v/>
      </c>
      <c r="AE376" s="29" t="str">
        <f t="shared" si="1908"/>
        <v/>
      </c>
      <c r="AF376" s="29" t="str">
        <f t="shared" si="1909"/>
        <v/>
      </c>
      <c r="AG376" s="29" t="str">
        <f t="shared" si="1910"/>
        <v/>
      </c>
      <c r="AH376" s="29" t="str">
        <f t="shared" si="1911"/>
        <v/>
      </c>
      <c r="AI376" s="29" t="str">
        <f t="shared" si="1912"/>
        <v/>
      </c>
      <c r="AJ376" s="29" t="str">
        <f t="shared" si="1913"/>
        <v/>
      </c>
      <c r="AK376" s="29" t="str">
        <f t="shared" si="1914"/>
        <v/>
      </c>
      <c r="AL376" s="29" t="str">
        <f t="shared" si="1915"/>
        <v/>
      </c>
      <c r="AM376" s="29" t="str">
        <f t="shared" si="1916"/>
        <v/>
      </c>
    </row>
    <row r="377" spans="2:39">
      <c r="B377" s="16">
        <v>34</v>
      </c>
      <c r="C377" s="16">
        <f>IF(B377="","",VLOOKUP(B377,Tabelle2!$A$2:$B$38,2,0))</f>
        <v>6</v>
      </c>
      <c r="D377" s="6"/>
      <c r="E377" s="6"/>
      <c r="F377" s="6"/>
      <c r="G377" s="6"/>
      <c r="H377" s="6"/>
      <c r="I377" s="9"/>
      <c r="J377" s="9"/>
      <c r="K377" s="6"/>
      <c r="L377" s="6"/>
      <c r="M377" s="6"/>
      <c r="N377" s="3">
        <f t="shared" si="2007"/>
        <v>1</v>
      </c>
      <c r="O377" s="3">
        <f t="shared" ref="O377:O440" si="2149">IF(OR(C377=1,C377=3,C377=5),1,0)</f>
        <v>0</v>
      </c>
      <c r="P377" s="3">
        <f t="shared" ref="P377:P440" si="2150">IF(OR(C377=2,C377=4,C377=6),1,0)</f>
        <v>1</v>
      </c>
      <c r="Q377" s="3">
        <f t="shared" ref="Q377:Q440" si="2151">IF(OR(C377=1,C377=3,C377=5),1,0)</f>
        <v>0</v>
      </c>
      <c r="Y377" s="29" t="str">
        <f t="shared" si="1853"/>
        <v/>
      </c>
      <c r="Z377" s="29" t="str">
        <f t="shared" si="1903"/>
        <v/>
      </c>
      <c r="AA377" s="29" t="str">
        <f t="shared" si="1904"/>
        <v/>
      </c>
      <c r="AB377" s="29" t="str">
        <f t="shared" si="1905"/>
        <v/>
      </c>
      <c r="AC377" s="29" t="str">
        <f t="shared" si="1906"/>
        <v/>
      </c>
      <c r="AD377" s="29" t="str">
        <f t="shared" si="1907"/>
        <v/>
      </c>
      <c r="AE377" s="29" t="str">
        <f t="shared" si="1908"/>
        <v/>
      </c>
      <c r="AF377" s="29" t="str">
        <f t="shared" si="1909"/>
        <v/>
      </c>
      <c r="AG377" s="29" t="str">
        <f t="shared" si="1910"/>
        <v/>
      </c>
      <c r="AH377" s="29" t="str">
        <f t="shared" si="1911"/>
        <v/>
      </c>
      <c r="AI377" s="29" t="str">
        <f t="shared" si="1912"/>
        <v/>
      </c>
      <c r="AJ377" s="29" t="str">
        <f t="shared" si="1913"/>
        <v/>
      </c>
      <c r="AK377" s="29" t="str">
        <f t="shared" si="1914"/>
        <v/>
      </c>
      <c r="AL377" s="29" t="str">
        <f t="shared" si="1915"/>
        <v/>
      </c>
      <c r="AM377" s="29" t="str">
        <f t="shared" si="1916"/>
        <v/>
      </c>
    </row>
    <row r="378" spans="2:39">
      <c r="B378" s="15">
        <v>34</v>
      </c>
      <c r="C378" s="15">
        <f>IF(B378="","",VLOOKUP(B378,Tabelle2!$A$2:$B$38,2,0))</f>
        <v>6</v>
      </c>
      <c r="D378" s="26" t="str">
        <f t="shared" ref="D378:D441" si="2152">IF(B378="","",IF(OR(B377=0,B378=0),"No Bet",IF(N379=1,"Bet 1,3,5",IF(O379=1,"Bet 2,4,6",IF(P379=1,"Bet 1,3,5",IF(Q379=1,"Bet 2,4,6"))))))</f>
        <v>Bet 1,3,5</v>
      </c>
      <c r="E378" s="8"/>
      <c r="F378" s="8"/>
      <c r="G378" s="8"/>
      <c r="H378" s="8"/>
      <c r="I378" s="17"/>
      <c r="J378" s="17"/>
      <c r="K378" s="7" t="str">
        <f t="shared" ref="K378:K441" si="2153">IF(B378="","",IF(N379=1,"1",IF(O379=1,2,IF(P379=1,1,IF(Q379=1,2)))))</f>
        <v>1</v>
      </c>
      <c r="L378" s="7" t="str">
        <f t="shared" ref="L378:L441" si="2154">IF(B378="","",IF(N379=1,"3",IF(O379=1,4,IF(P379=1,3,IF(Q379=1,4)))))</f>
        <v>3</v>
      </c>
      <c r="M378" s="7" t="str">
        <f t="shared" ref="M378:M441" si="2155">IF(B378="","",IF(N379=1,"5",IF(O379=1,6,IF(P379=1,5,IF(Q379=1,6)))))</f>
        <v>5</v>
      </c>
      <c r="N378" s="4">
        <f t="shared" si="2007"/>
        <v>1</v>
      </c>
      <c r="O378" s="4">
        <f t="shared" si="2149"/>
        <v>0</v>
      </c>
      <c r="P378" s="4">
        <f t="shared" ref="P378:P441" si="2156">IF(OR(C378=1,C378=3,C378=5),1,0)</f>
        <v>0</v>
      </c>
      <c r="Q378" s="4">
        <f t="shared" ref="Q378:Q441" si="2157">IF(OR(C378=2,C378=4,C378=6),1,0)</f>
        <v>1</v>
      </c>
      <c r="Y378" s="29" t="str">
        <f t="shared" si="1853"/>
        <v/>
      </c>
      <c r="Z378" s="29" t="str">
        <f t="shared" si="1903"/>
        <v/>
      </c>
      <c r="AA378" s="29" t="str">
        <f t="shared" si="1904"/>
        <v/>
      </c>
      <c r="AB378" s="29" t="str">
        <f t="shared" si="1905"/>
        <v/>
      </c>
      <c r="AC378" s="29" t="str">
        <f t="shared" si="1906"/>
        <v/>
      </c>
      <c r="AD378" s="29" t="str">
        <f t="shared" si="1907"/>
        <v/>
      </c>
      <c r="AE378" s="29" t="str">
        <f t="shared" si="1908"/>
        <v/>
      </c>
      <c r="AF378" s="29" t="str">
        <f t="shared" si="1909"/>
        <v/>
      </c>
      <c r="AG378" s="29" t="str">
        <f t="shared" si="1910"/>
        <v/>
      </c>
      <c r="AH378" s="29" t="str">
        <f t="shared" si="1911"/>
        <v/>
      </c>
      <c r="AI378" s="29" t="str">
        <f t="shared" si="1912"/>
        <v/>
      </c>
      <c r="AJ378" s="29" t="str">
        <f t="shared" si="1913"/>
        <v/>
      </c>
      <c r="AK378" s="29" t="str">
        <f t="shared" si="1914"/>
        <v/>
      </c>
      <c r="AL378" s="29" t="str">
        <f t="shared" si="1915"/>
        <v/>
      </c>
      <c r="AM378" s="29" t="str">
        <f t="shared" si="1916"/>
        <v/>
      </c>
    </row>
    <row r="379" spans="2:39" ht="15.75" thickBot="1">
      <c r="B379" s="22">
        <v>21</v>
      </c>
      <c r="C379" s="22">
        <f>IF(B379="","",VLOOKUP(B379,Tabelle2!$A$2:$B$38,2,0))</f>
        <v>4</v>
      </c>
      <c r="D379" s="23" t="str">
        <f t="shared" ref="D379" si="2158">IF(B379="","",IF(OR(B377=0,B378=0),"NB",IF(COUNTIF(K378:M378,C379)=1,"W","L")))</f>
        <v>L</v>
      </c>
      <c r="E379" s="22">
        <f t="shared" ref="E379" si="2159">IF(D379="NB",0,IF(D379="L",-3,IF(D379="W",3,"")))</f>
        <v>-3</v>
      </c>
      <c r="F379" s="22">
        <v>1</v>
      </c>
      <c r="G379" s="22">
        <f t="shared" ref="G379" si="2160">IF(B379="","",E379*F379)</f>
        <v>-3</v>
      </c>
      <c r="H379" s="22">
        <f>IF(B379="","",SUM($G$4:G379))</f>
        <v>-102</v>
      </c>
      <c r="I379" s="20"/>
      <c r="J379" s="20"/>
      <c r="K379" s="21"/>
      <c r="L379" s="21"/>
      <c r="M379" s="21"/>
      <c r="N379" s="5">
        <f t="shared" ref="N379:N442" si="2161">IF(N377+N378=2,1,0)</f>
        <v>1</v>
      </c>
      <c r="O379" s="5">
        <f t="shared" ref="O379" si="2162">IF(O377+O378=2,1,0)</f>
        <v>0</v>
      </c>
      <c r="P379" s="5">
        <f t="shared" ref="P379" si="2163">IF(P377+P378=2,1,0)</f>
        <v>0</v>
      </c>
      <c r="Q379" s="5">
        <f t="shared" ref="Q379" si="2164">IF(Q377+Q378=2,1,0)</f>
        <v>0</v>
      </c>
      <c r="S379" s="31">
        <f t="shared" ref="S379" si="2165">IF(B379="","",IF(D379="NB",S376,IF(D379="L",S376+1,IF(D379="W",0))))</f>
        <v>3</v>
      </c>
      <c r="Y379" s="29" t="str">
        <f t="shared" si="1853"/>
        <v/>
      </c>
      <c r="Z379" s="29" t="str">
        <f t="shared" si="1903"/>
        <v/>
      </c>
      <c r="AA379" s="29" t="str">
        <f t="shared" si="1904"/>
        <v/>
      </c>
      <c r="AB379" s="29" t="str">
        <f t="shared" si="1905"/>
        <v/>
      </c>
      <c r="AC379" s="29" t="str">
        <f t="shared" si="1906"/>
        <v/>
      </c>
      <c r="AD379" s="29" t="str">
        <f t="shared" si="1907"/>
        <v/>
      </c>
      <c r="AE379" s="29" t="str">
        <f t="shared" si="1908"/>
        <v/>
      </c>
      <c r="AF379" s="29" t="str">
        <f t="shared" si="1909"/>
        <v/>
      </c>
      <c r="AG379" s="29" t="str">
        <f t="shared" si="1910"/>
        <v/>
      </c>
      <c r="AH379" s="29" t="str">
        <f t="shared" si="1911"/>
        <v/>
      </c>
      <c r="AI379" s="29" t="str">
        <f t="shared" si="1912"/>
        <v/>
      </c>
      <c r="AJ379" s="29" t="str">
        <f t="shared" si="1913"/>
        <v/>
      </c>
      <c r="AK379" s="29" t="str">
        <f t="shared" si="1914"/>
        <v/>
      </c>
      <c r="AL379" s="29" t="str">
        <f t="shared" si="1915"/>
        <v/>
      </c>
      <c r="AM379" s="29" t="str">
        <f t="shared" si="1916"/>
        <v/>
      </c>
    </row>
    <row r="380" spans="2:39">
      <c r="B380" s="14">
        <v>21</v>
      </c>
      <c r="C380" s="14">
        <f>IF(B380="","",VLOOKUP(B380,Tabelle2!$A$2:$B$38,2,0))</f>
        <v>4</v>
      </c>
      <c r="D380" s="6"/>
      <c r="E380" s="10"/>
      <c r="F380" s="6"/>
      <c r="G380" s="6"/>
      <c r="H380" s="6"/>
      <c r="I380" s="9"/>
      <c r="J380" s="9"/>
      <c r="K380" s="6"/>
      <c r="L380" s="6"/>
      <c r="M380" s="6"/>
      <c r="N380" s="3">
        <f t="shared" ref="N380:N443" si="2166">IF(OR(C380=2,C380=4,C380=6),1,0)</f>
        <v>1</v>
      </c>
      <c r="O380" s="3">
        <f t="shared" ref="O380:O443" si="2167">IF(OR(C380=1,C380=3,C380=5),1,0)</f>
        <v>0</v>
      </c>
      <c r="P380" s="3">
        <f t="shared" ref="P380:P443" si="2168">IF(OR(C380=2,C380=4,C380=6),1,0)</f>
        <v>1</v>
      </c>
      <c r="Q380" s="3">
        <f t="shared" ref="Q380:Q443" si="2169">IF(OR(C380=1,C380=3,C380=5),1,0)</f>
        <v>0</v>
      </c>
      <c r="Y380" s="29" t="str">
        <f t="shared" si="1853"/>
        <v/>
      </c>
      <c r="Z380" s="29" t="str">
        <f t="shared" si="1903"/>
        <v/>
      </c>
      <c r="AA380" s="29" t="str">
        <f t="shared" si="1904"/>
        <v/>
      </c>
      <c r="AB380" s="29" t="str">
        <f t="shared" si="1905"/>
        <v/>
      </c>
      <c r="AC380" s="29" t="str">
        <f t="shared" si="1906"/>
        <v/>
      </c>
      <c r="AD380" s="29" t="str">
        <f t="shared" si="1907"/>
        <v/>
      </c>
      <c r="AE380" s="29" t="str">
        <f t="shared" si="1908"/>
        <v/>
      </c>
      <c r="AF380" s="29" t="str">
        <f t="shared" si="1909"/>
        <v/>
      </c>
      <c r="AG380" s="29" t="str">
        <f t="shared" si="1910"/>
        <v/>
      </c>
      <c r="AH380" s="29" t="str">
        <f t="shared" si="1911"/>
        <v/>
      </c>
      <c r="AI380" s="29" t="str">
        <f t="shared" si="1912"/>
        <v/>
      </c>
      <c r="AJ380" s="29" t="str">
        <f t="shared" si="1913"/>
        <v/>
      </c>
      <c r="AK380" s="29" t="str">
        <f t="shared" si="1914"/>
        <v/>
      </c>
      <c r="AL380" s="29" t="str">
        <f t="shared" si="1915"/>
        <v/>
      </c>
      <c r="AM380" s="29" t="str">
        <f t="shared" si="1916"/>
        <v/>
      </c>
    </row>
    <row r="381" spans="2:39">
      <c r="B381" s="13">
        <v>32</v>
      </c>
      <c r="C381" s="13">
        <f>IF(B381="","",VLOOKUP(B381,Tabelle2!$A$2:$B$38,2,0))</f>
        <v>6</v>
      </c>
      <c r="D381" s="25" t="str">
        <f t="shared" ref="D381:D444" si="2170">IF(B381="","",IF(OR(B380=0,B381=0),"No Bet",IF(N382=1,"Bet 1,3,5",IF(O382=1,"Bet 2,4,6",IF(P382=1,"Bet 1,3,5",IF(Q382=1,"Bet 2,4,6"))))))</f>
        <v>Bet 1,3,5</v>
      </c>
      <c r="E381" s="8"/>
      <c r="F381" s="8"/>
      <c r="G381" s="8"/>
      <c r="H381" s="8"/>
      <c r="I381" s="12"/>
      <c r="J381" s="12"/>
      <c r="K381" s="7" t="str">
        <f t="shared" ref="K381:K444" si="2171">IF(B381="","",IF(N382=1,"1",IF(O382=1,2,IF(P382=1,1,IF(Q382=1,2)))))</f>
        <v>1</v>
      </c>
      <c r="L381" s="7" t="str">
        <f t="shared" ref="L381:L444" si="2172">IF(B381="","",IF(N382=1,"3",IF(O382=1,4,IF(P382=1,3,IF(Q382=1,4)))))</f>
        <v>3</v>
      </c>
      <c r="M381" s="7" t="str">
        <f t="shared" ref="M381:M444" si="2173">IF(B381="","",IF(N382=1,"5",IF(O382=1,6,IF(P382=1,5,IF(Q382=1,6)))))</f>
        <v>5</v>
      </c>
      <c r="N381" s="4">
        <f t="shared" si="2166"/>
        <v>1</v>
      </c>
      <c r="O381" s="4">
        <f t="shared" si="2167"/>
        <v>0</v>
      </c>
      <c r="P381" s="4">
        <f t="shared" ref="P381:P444" si="2174">IF(OR(C381=1,C381=3,C381=5),1,0)</f>
        <v>0</v>
      </c>
      <c r="Q381" s="4">
        <f t="shared" ref="Q381:Q444" si="2175">IF(OR(C381=2,C381=4,C381=6),1,0)</f>
        <v>1</v>
      </c>
      <c r="Y381" s="29" t="str">
        <f t="shared" si="1853"/>
        <v/>
      </c>
      <c r="Z381" s="29" t="str">
        <f t="shared" si="1903"/>
        <v/>
      </c>
      <c r="AA381" s="29" t="str">
        <f t="shared" si="1904"/>
        <v/>
      </c>
      <c r="AB381" s="29" t="str">
        <f t="shared" si="1905"/>
        <v/>
      </c>
      <c r="AC381" s="29" t="str">
        <f t="shared" si="1906"/>
        <v/>
      </c>
      <c r="AD381" s="29" t="str">
        <f t="shared" si="1907"/>
        <v/>
      </c>
      <c r="AE381" s="29" t="str">
        <f t="shared" si="1908"/>
        <v/>
      </c>
      <c r="AF381" s="29" t="str">
        <f t="shared" si="1909"/>
        <v/>
      </c>
      <c r="AG381" s="29" t="str">
        <f t="shared" si="1910"/>
        <v/>
      </c>
      <c r="AH381" s="29" t="str">
        <f t="shared" si="1911"/>
        <v/>
      </c>
      <c r="AI381" s="29" t="str">
        <f t="shared" si="1912"/>
        <v/>
      </c>
      <c r="AJ381" s="29" t="str">
        <f t="shared" si="1913"/>
        <v/>
      </c>
      <c r="AK381" s="29" t="str">
        <f t="shared" si="1914"/>
        <v/>
      </c>
      <c r="AL381" s="29" t="str">
        <f t="shared" si="1915"/>
        <v/>
      </c>
      <c r="AM381" s="29" t="str">
        <f t="shared" si="1916"/>
        <v/>
      </c>
    </row>
    <row r="382" spans="2:39" ht="15.75" thickBot="1">
      <c r="B382" s="18">
        <v>8</v>
      </c>
      <c r="C382" s="18">
        <f>IF(B382="","",VLOOKUP(B382,Tabelle2!$A$2:$B$38,2,0))</f>
        <v>2</v>
      </c>
      <c r="D382" s="19" t="str">
        <f t="shared" ref="D382" si="2176">IF(B382="","",IF(OR(B380=0,B381=0),"NB",IF(COUNTIF(K381:M381,C382)=1,"W","L")))</f>
        <v>L</v>
      </c>
      <c r="E382" s="18">
        <f t="shared" ref="E382" si="2177">IF(D382="NB","0",IF(D382="L",-3,IF(D382="W",3,"")))</f>
        <v>-3</v>
      </c>
      <c r="F382" s="18">
        <v>1</v>
      </c>
      <c r="G382" s="18">
        <f t="shared" ref="G382" si="2178">IF(B382="","",E382*F382)</f>
        <v>-3</v>
      </c>
      <c r="H382" s="18">
        <f>IF(B382="","",SUM($G$4:G382))</f>
        <v>-105</v>
      </c>
      <c r="I382" s="20"/>
      <c r="J382" s="20"/>
      <c r="K382" s="21"/>
      <c r="L382" s="21"/>
      <c r="M382" s="24"/>
      <c r="N382" s="5">
        <f t="shared" ref="N382:O382" si="2179">IF(N380+N381=2,1,0)</f>
        <v>1</v>
      </c>
      <c r="O382" s="5">
        <f t="shared" si="2179"/>
        <v>0</v>
      </c>
      <c r="P382" s="5">
        <f t="shared" ref="P382" si="2180">IF(P380+P381=2,1,0)</f>
        <v>0</v>
      </c>
      <c r="Q382" s="5">
        <f t="shared" ref="Q382" si="2181">IF(Q380+Q381=2,1,0)</f>
        <v>0</v>
      </c>
      <c r="S382" s="31">
        <f t="shared" ref="S382" si="2182">IF(B382="","",IF(D382="NB",S379,IF(D382="L",S379+1,IF(D382="W",0))))</f>
        <v>4</v>
      </c>
      <c r="Y382" s="29" t="str">
        <f t="shared" si="1853"/>
        <v/>
      </c>
      <c r="Z382" s="29" t="str">
        <f t="shared" si="1903"/>
        <v/>
      </c>
      <c r="AA382" s="29" t="str">
        <f t="shared" si="1904"/>
        <v/>
      </c>
      <c r="AB382" s="29" t="str">
        <f t="shared" si="1905"/>
        <v/>
      </c>
      <c r="AC382" s="29" t="str">
        <f t="shared" si="1906"/>
        <v/>
      </c>
      <c r="AD382" s="29" t="str">
        <f t="shared" si="1907"/>
        <v/>
      </c>
      <c r="AE382" s="29" t="str">
        <f t="shared" si="1908"/>
        <v/>
      </c>
      <c r="AF382" s="29" t="str">
        <f t="shared" si="1909"/>
        <v/>
      </c>
      <c r="AG382" s="29" t="str">
        <f t="shared" si="1910"/>
        <v/>
      </c>
      <c r="AH382" s="29" t="str">
        <f t="shared" si="1911"/>
        <v/>
      </c>
      <c r="AI382" s="29" t="str">
        <f t="shared" si="1912"/>
        <v/>
      </c>
      <c r="AJ382" s="29" t="str">
        <f t="shared" si="1913"/>
        <v/>
      </c>
      <c r="AK382" s="29" t="str">
        <f t="shared" si="1914"/>
        <v/>
      </c>
      <c r="AL382" s="29" t="str">
        <f t="shared" si="1915"/>
        <v/>
      </c>
      <c r="AM382" s="29" t="str">
        <f t="shared" si="1916"/>
        <v/>
      </c>
    </row>
    <row r="383" spans="2:39">
      <c r="B383" s="16">
        <v>8</v>
      </c>
      <c r="C383" s="16">
        <f>IF(B383="","",VLOOKUP(B383,Tabelle2!$A$2:$B$38,2,0))</f>
        <v>2</v>
      </c>
      <c r="D383" s="6"/>
      <c r="E383" s="6"/>
      <c r="F383" s="6"/>
      <c r="G383" s="6"/>
      <c r="H383" s="6"/>
      <c r="I383" s="9"/>
      <c r="J383" s="9"/>
      <c r="K383" s="6"/>
      <c r="L383" s="6"/>
      <c r="M383" s="6"/>
      <c r="N383" s="3">
        <f t="shared" si="1990"/>
        <v>1</v>
      </c>
      <c r="O383" s="3">
        <f t="shared" ref="O383:O446" si="2183">IF(OR(C383=1,C383=3,C383=5),1,0)</f>
        <v>0</v>
      </c>
      <c r="P383" s="3">
        <f t="shared" ref="P383:P446" si="2184">IF(OR(C383=2,C383=4,C383=6),1,0)</f>
        <v>1</v>
      </c>
      <c r="Q383" s="3">
        <f t="shared" ref="Q383:Q446" si="2185">IF(OR(C383=1,C383=3,C383=5),1,0)</f>
        <v>0</v>
      </c>
      <c r="Y383" s="29" t="str">
        <f t="shared" si="1853"/>
        <v/>
      </c>
      <c r="Z383" s="29" t="str">
        <f t="shared" si="1903"/>
        <v/>
      </c>
      <c r="AA383" s="29" t="str">
        <f t="shared" si="1904"/>
        <v/>
      </c>
      <c r="AB383" s="29" t="str">
        <f t="shared" si="1905"/>
        <v/>
      </c>
      <c r="AC383" s="29" t="str">
        <f t="shared" si="1906"/>
        <v/>
      </c>
      <c r="AD383" s="29" t="str">
        <f t="shared" si="1907"/>
        <v/>
      </c>
      <c r="AE383" s="29" t="str">
        <f t="shared" si="1908"/>
        <v/>
      </c>
      <c r="AF383" s="29" t="str">
        <f t="shared" si="1909"/>
        <v/>
      </c>
      <c r="AG383" s="29" t="str">
        <f t="shared" si="1910"/>
        <v/>
      </c>
      <c r="AH383" s="29" t="str">
        <f t="shared" si="1911"/>
        <v/>
      </c>
      <c r="AI383" s="29" t="str">
        <f t="shared" si="1912"/>
        <v/>
      </c>
      <c r="AJ383" s="29" t="str">
        <f t="shared" si="1913"/>
        <v/>
      </c>
      <c r="AK383" s="29" t="str">
        <f t="shared" si="1914"/>
        <v/>
      </c>
      <c r="AL383" s="29" t="str">
        <f t="shared" si="1915"/>
        <v/>
      </c>
      <c r="AM383" s="29" t="str">
        <f t="shared" si="1916"/>
        <v/>
      </c>
    </row>
    <row r="384" spans="2:39">
      <c r="B384" s="15">
        <v>9</v>
      </c>
      <c r="C384" s="15">
        <f>IF(B384="","",VLOOKUP(B384,Tabelle2!$A$2:$B$38,2,0))</f>
        <v>2</v>
      </c>
      <c r="D384" s="26" t="str">
        <f t="shared" ref="D384:D447" si="2186">IF(B384="","",IF(OR(B383=0,B384=0),"No Bet",IF(N385=1,"Bet 1,3,5",IF(O385=1,"Bet 2,4,6",IF(P385=1,"Bet 1,3,5",IF(Q385=1,"Bet 2,4,6"))))))</f>
        <v>Bet 1,3,5</v>
      </c>
      <c r="E384" s="8"/>
      <c r="F384" s="8"/>
      <c r="G384" s="8"/>
      <c r="H384" s="8"/>
      <c r="I384" s="17"/>
      <c r="J384" s="17"/>
      <c r="K384" s="7" t="str">
        <f t="shared" ref="K384:K447" si="2187">IF(B384="","",IF(N385=1,"1",IF(O385=1,2,IF(P385=1,1,IF(Q385=1,2)))))</f>
        <v>1</v>
      </c>
      <c r="L384" s="7" t="str">
        <f t="shared" ref="L384:L447" si="2188">IF(B384="","",IF(N385=1,"3",IF(O385=1,4,IF(P385=1,3,IF(Q385=1,4)))))</f>
        <v>3</v>
      </c>
      <c r="M384" s="7" t="str">
        <f t="shared" ref="M384:M447" si="2189">IF(B384="","",IF(N385=1,"5",IF(O385=1,6,IF(P385=1,5,IF(Q385=1,6)))))</f>
        <v>5</v>
      </c>
      <c r="N384" s="4">
        <f t="shared" si="1990"/>
        <v>1</v>
      </c>
      <c r="O384" s="4">
        <f t="shared" si="2183"/>
        <v>0</v>
      </c>
      <c r="P384" s="4">
        <f t="shared" ref="P384:P447" si="2190">IF(OR(C384=1,C384=3,C384=5),1,0)</f>
        <v>0</v>
      </c>
      <c r="Q384" s="4">
        <f t="shared" ref="Q384:Q447" si="2191">IF(OR(C384=2,C384=4,C384=6),1,0)</f>
        <v>1</v>
      </c>
      <c r="Y384" s="29" t="str">
        <f t="shared" si="1853"/>
        <v/>
      </c>
      <c r="Z384" s="29" t="str">
        <f t="shared" si="1903"/>
        <v/>
      </c>
      <c r="AA384" s="29" t="str">
        <f t="shared" si="1904"/>
        <v/>
      </c>
      <c r="AB384" s="29" t="str">
        <f t="shared" si="1905"/>
        <v/>
      </c>
      <c r="AC384" s="29" t="str">
        <f t="shared" si="1906"/>
        <v/>
      </c>
      <c r="AD384" s="29" t="str">
        <f t="shared" si="1907"/>
        <v/>
      </c>
      <c r="AE384" s="29" t="str">
        <f t="shared" si="1908"/>
        <v/>
      </c>
      <c r="AF384" s="29" t="str">
        <f t="shared" si="1909"/>
        <v/>
      </c>
      <c r="AG384" s="29" t="str">
        <f t="shared" si="1910"/>
        <v/>
      </c>
      <c r="AH384" s="29" t="str">
        <f t="shared" si="1911"/>
        <v/>
      </c>
      <c r="AI384" s="29" t="str">
        <f t="shared" si="1912"/>
        <v/>
      </c>
      <c r="AJ384" s="29" t="str">
        <f t="shared" si="1913"/>
        <v/>
      </c>
      <c r="AK384" s="29" t="str">
        <f t="shared" si="1914"/>
        <v/>
      </c>
      <c r="AL384" s="29" t="str">
        <f t="shared" si="1915"/>
        <v/>
      </c>
      <c r="AM384" s="29" t="str">
        <f t="shared" si="1916"/>
        <v/>
      </c>
    </row>
    <row r="385" spans="2:39" ht="15.75" thickBot="1">
      <c r="B385" s="22">
        <v>11</v>
      </c>
      <c r="C385" s="22">
        <f>IF(B385="","",VLOOKUP(B385,Tabelle2!$A$2:$B$38,2,0))</f>
        <v>2</v>
      </c>
      <c r="D385" s="23" t="str">
        <f t="shared" ref="D385" si="2192">IF(B385="","",IF(OR(B383=0,B384=0),"NB",IF(COUNTIF(K384:M384,C385)=1,"W","L")))</f>
        <v>L</v>
      </c>
      <c r="E385" s="22">
        <f t="shared" ref="E385" si="2193">IF(D385="NB",0,IF(D385="L",-3,IF(D385="W",3,"")))</f>
        <v>-3</v>
      </c>
      <c r="F385" s="22">
        <v>1</v>
      </c>
      <c r="G385" s="22">
        <f t="shared" ref="G385" si="2194">IF(B385="","",E385*F385)</f>
        <v>-3</v>
      </c>
      <c r="H385" s="22">
        <f>IF(B385="","",SUM($G$4:G385))</f>
        <v>-108</v>
      </c>
      <c r="I385" s="20"/>
      <c r="J385" s="20"/>
      <c r="K385" s="21"/>
      <c r="L385" s="21"/>
      <c r="M385" s="21"/>
      <c r="N385" s="5">
        <f t="shared" si="2144"/>
        <v>1</v>
      </c>
      <c r="O385" s="5">
        <f t="shared" ref="O385" si="2195">IF(O383+O384=2,1,0)</f>
        <v>0</v>
      </c>
      <c r="P385" s="5">
        <f t="shared" ref="P385" si="2196">IF(P383+P384=2,1,0)</f>
        <v>0</v>
      </c>
      <c r="Q385" s="5">
        <f t="shared" ref="Q385" si="2197">IF(Q383+Q384=2,1,0)</f>
        <v>0</v>
      </c>
      <c r="S385" s="31">
        <f t="shared" ref="S385" si="2198">IF(B385="","",IF(D385="NB",S382,IF(D385="L",S382+1,IF(D385="W",0))))</f>
        <v>5</v>
      </c>
      <c r="Y385" s="29" t="str">
        <f t="shared" si="1853"/>
        <v/>
      </c>
      <c r="Z385" s="29" t="str">
        <f t="shared" si="1903"/>
        <v/>
      </c>
      <c r="AA385" s="29" t="str">
        <f t="shared" si="1904"/>
        <v/>
      </c>
      <c r="AB385" s="29" t="str">
        <f t="shared" si="1905"/>
        <v/>
      </c>
      <c r="AC385" s="29" t="str">
        <f t="shared" si="1906"/>
        <v/>
      </c>
      <c r="AD385" s="29" t="str">
        <f t="shared" si="1907"/>
        <v/>
      </c>
      <c r="AE385" s="29" t="str">
        <f t="shared" si="1908"/>
        <v/>
      </c>
      <c r="AF385" s="29" t="str">
        <f t="shared" si="1909"/>
        <v/>
      </c>
      <c r="AG385" s="29" t="str">
        <f t="shared" si="1910"/>
        <v/>
      </c>
      <c r="AH385" s="29" t="str">
        <f t="shared" si="1911"/>
        <v/>
      </c>
      <c r="AI385" s="29" t="str">
        <f t="shared" si="1912"/>
        <v/>
      </c>
      <c r="AJ385" s="29" t="str">
        <f t="shared" si="1913"/>
        <v/>
      </c>
      <c r="AK385" s="29" t="str">
        <f t="shared" si="1914"/>
        <v/>
      </c>
      <c r="AL385" s="29" t="str">
        <f t="shared" si="1915"/>
        <v/>
      </c>
      <c r="AM385" s="29" t="str">
        <f t="shared" si="1916"/>
        <v/>
      </c>
    </row>
    <row r="386" spans="2:39">
      <c r="B386" s="14">
        <v>11</v>
      </c>
      <c r="C386" s="14">
        <f>IF(B386="","",VLOOKUP(B386,Tabelle2!$A$2:$B$38,2,0))</f>
        <v>2</v>
      </c>
      <c r="D386" s="6"/>
      <c r="E386" s="10"/>
      <c r="F386" s="6"/>
      <c r="G386" s="6"/>
      <c r="H386" s="6"/>
      <c r="I386" s="9"/>
      <c r="J386" s="9"/>
      <c r="K386" s="6"/>
      <c r="L386" s="6"/>
      <c r="M386" s="6"/>
      <c r="N386" s="3">
        <f t="shared" si="2007"/>
        <v>1</v>
      </c>
      <c r="O386" s="3">
        <f t="shared" ref="O386:O449" si="2199">IF(OR(C386=1,C386=3,C386=5),1,0)</f>
        <v>0</v>
      </c>
      <c r="P386" s="3">
        <f t="shared" ref="P386:P449" si="2200">IF(OR(C386=2,C386=4,C386=6),1,0)</f>
        <v>1</v>
      </c>
      <c r="Q386" s="3">
        <f t="shared" ref="Q386:Q449" si="2201">IF(OR(C386=1,C386=3,C386=5),1,0)</f>
        <v>0</v>
      </c>
      <c r="Y386" s="29" t="str">
        <f t="shared" si="1853"/>
        <v/>
      </c>
      <c r="Z386" s="29" t="str">
        <f t="shared" si="1903"/>
        <v/>
      </c>
      <c r="AA386" s="29" t="str">
        <f t="shared" si="1904"/>
        <v/>
      </c>
      <c r="AB386" s="29" t="str">
        <f t="shared" si="1905"/>
        <v/>
      </c>
      <c r="AC386" s="29" t="str">
        <f t="shared" si="1906"/>
        <v/>
      </c>
      <c r="AD386" s="29" t="str">
        <f t="shared" si="1907"/>
        <v/>
      </c>
      <c r="AE386" s="29" t="str">
        <f t="shared" si="1908"/>
        <v/>
      </c>
      <c r="AF386" s="29" t="str">
        <f t="shared" si="1909"/>
        <v/>
      </c>
      <c r="AG386" s="29" t="str">
        <f t="shared" si="1910"/>
        <v/>
      </c>
      <c r="AH386" s="29" t="str">
        <f t="shared" si="1911"/>
        <v/>
      </c>
      <c r="AI386" s="29" t="str">
        <f t="shared" si="1912"/>
        <v/>
      </c>
      <c r="AJ386" s="29" t="str">
        <f t="shared" si="1913"/>
        <v/>
      </c>
      <c r="AK386" s="29" t="str">
        <f t="shared" si="1914"/>
        <v/>
      </c>
      <c r="AL386" s="29" t="str">
        <f t="shared" si="1915"/>
        <v/>
      </c>
      <c r="AM386" s="29" t="str">
        <f t="shared" si="1916"/>
        <v/>
      </c>
    </row>
    <row r="387" spans="2:39">
      <c r="B387" s="13">
        <v>25</v>
      </c>
      <c r="C387" s="13">
        <f>IF(B387="","",VLOOKUP(B387,Tabelle2!$A$2:$B$38,2,0))</f>
        <v>5</v>
      </c>
      <c r="D387" s="25" t="str">
        <f t="shared" ref="D387:D450" si="2202">IF(B387="","",IF(OR(B386=0,B387=0),"No Bet",IF(N388=1,"Bet 1,3,5",IF(O388=1,"Bet 2,4,6",IF(P388=1,"Bet 1,3,5",IF(Q388=1,"Bet 2,4,6"))))))</f>
        <v>Bet 1,3,5</v>
      </c>
      <c r="E387" s="8"/>
      <c r="F387" s="8"/>
      <c r="G387" s="8"/>
      <c r="H387" s="8"/>
      <c r="I387" s="12"/>
      <c r="J387" s="12"/>
      <c r="K387" s="7">
        <f t="shared" ref="K387:K450" si="2203">IF(B387="","",IF(N388=1,"1",IF(O388=1,2,IF(P388=1,1,IF(Q388=1,2)))))</f>
        <v>1</v>
      </c>
      <c r="L387" s="7">
        <f t="shared" ref="L387:L450" si="2204">IF(B387="","",IF(N388=1,"3",IF(O388=1,4,IF(P388=1,3,IF(Q388=1,4)))))</f>
        <v>3</v>
      </c>
      <c r="M387" s="7">
        <f t="shared" ref="M387:M450" si="2205">IF(B387="","",IF(N388=1,"5",IF(O388=1,6,IF(P388=1,5,IF(Q388=1,6)))))</f>
        <v>5</v>
      </c>
      <c r="N387" s="4">
        <f t="shared" si="2007"/>
        <v>0</v>
      </c>
      <c r="O387" s="4">
        <f t="shared" si="2199"/>
        <v>1</v>
      </c>
      <c r="P387" s="4">
        <f t="shared" ref="P387:P450" si="2206">IF(OR(C387=1,C387=3,C387=5),1,0)</f>
        <v>1</v>
      </c>
      <c r="Q387" s="4">
        <f t="shared" ref="Q387:Q450" si="2207">IF(OR(C387=2,C387=4,C387=6),1,0)</f>
        <v>0</v>
      </c>
      <c r="Y387" s="29" t="str">
        <f t="shared" si="1853"/>
        <v/>
      </c>
      <c r="Z387" s="29" t="str">
        <f t="shared" si="1903"/>
        <v/>
      </c>
      <c r="AA387" s="29" t="str">
        <f t="shared" si="1904"/>
        <v/>
      </c>
      <c r="AB387" s="29" t="str">
        <f t="shared" si="1905"/>
        <v/>
      </c>
      <c r="AC387" s="29" t="str">
        <f t="shared" si="1906"/>
        <v/>
      </c>
      <c r="AD387" s="29" t="str">
        <f t="shared" si="1907"/>
        <v/>
      </c>
      <c r="AE387" s="29" t="str">
        <f t="shared" si="1908"/>
        <v/>
      </c>
      <c r="AF387" s="29" t="str">
        <f t="shared" si="1909"/>
        <v/>
      </c>
      <c r="AG387" s="29" t="str">
        <f t="shared" si="1910"/>
        <v/>
      </c>
      <c r="AH387" s="29" t="str">
        <f t="shared" si="1911"/>
        <v/>
      </c>
      <c r="AI387" s="29" t="str">
        <f t="shared" si="1912"/>
        <v/>
      </c>
      <c r="AJ387" s="29" t="str">
        <f t="shared" si="1913"/>
        <v/>
      </c>
      <c r="AK387" s="29" t="str">
        <f t="shared" si="1914"/>
        <v/>
      </c>
      <c r="AL387" s="29" t="str">
        <f t="shared" si="1915"/>
        <v/>
      </c>
      <c r="AM387" s="29" t="str">
        <f t="shared" si="1916"/>
        <v/>
      </c>
    </row>
    <row r="388" spans="2:39" ht="15.75" thickBot="1">
      <c r="B388" s="18">
        <v>25</v>
      </c>
      <c r="C388" s="18">
        <f>IF(B388="","",VLOOKUP(B388,Tabelle2!$A$2:$B$38,2,0))</f>
        <v>5</v>
      </c>
      <c r="D388" s="19" t="str">
        <f t="shared" ref="D388" si="2208">IF(B388="","",IF(OR(B386=0,B387=0),"NB",IF(COUNTIF(K387:M387,C388)=1,"W","L")))</f>
        <v>W</v>
      </c>
      <c r="E388" s="18">
        <f t="shared" ref="E388" si="2209">IF(D388="NB","0",IF(D388="L",-3,IF(D388="W",3,"")))</f>
        <v>3</v>
      </c>
      <c r="F388" s="18">
        <v>1</v>
      </c>
      <c r="G388" s="18">
        <f t="shared" ref="G388" si="2210">IF(B388="","",E388*F388)</f>
        <v>3</v>
      </c>
      <c r="H388" s="18">
        <f>IF(B388="","",SUM($G$4:G388))</f>
        <v>-105</v>
      </c>
      <c r="I388" s="20"/>
      <c r="J388" s="20"/>
      <c r="K388" s="21"/>
      <c r="L388" s="21"/>
      <c r="M388" s="24"/>
      <c r="N388" s="5">
        <f t="shared" si="2161"/>
        <v>0</v>
      </c>
      <c r="O388" s="5">
        <f t="shared" ref="O388" si="2211">IF(O386+O387=2,1,0)</f>
        <v>0</v>
      </c>
      <c r="P388" s="5">
        <f t="shared" ref="P388" si="2212">IF(P386+P387=2,1,0)</f>
        <v>1</v>
      </c>
      <c r="Q388" s="5">
        <f t="shared" ref="Q388" si="2213">IF(Q386+Q387=2,1,0)</f>
        <v>0</v>
      </c>
      <c r="S388" s="31">
        <f t="shared" ref="S388" si="2214">IF(B388="","",IF(D388="NB",S385,IF(D388="L",S385+1,IF(D388="W",0))))</f>
        <v>0</v>
      </c>
      <c r="Y388" s="29" t="str">
        <f t="shared" si="1853"/>
        <v/>
      </c>
      <c r="Z388" s="29" t="str">
        <f t="shared" si="1903"/>
        <v/>
      </c>
      <c r="AA388" s="29" t="str">
        <f t="shared" si="1904"/>
        <v/>
      </c>
      <c r="AB388" s="29" t="str">
        <f t="shared" si="1905"/>
        <v/>
      </c>
      <c r="AC388" s="29">
        <f t="shared" si="1906"/>
        <v>1</v>
      </c>
      <c r="AD388" s="29" t="str">
        <f t="shared" si="1907"/>
        <v/>
      </c>
      <c r="AE388" s="29" t="str">
        <f t="shared" si="1908"/>
        <v/>
      </c>
      <c r="AF388" s="29" t="str">
        <f t="shared" si="1909"/>
        <v/>
      </c>
      <c r="AG388" s="29" t="str">
        <f t="shared" si="1910"/>
        <v/>
      </c>
      <c r="AH388" s="29" t="str">
        <f t="shared" si="1911"/>
        <v/>
      </c>
      <c r="AI388" s="29" t="str">
        <f t="shared" si="1912"/>
        <v/>
      </c>
      <c r="AJ388" s="29" t="str">
        <f t="shared" si="1913"/>
        <v/>
      </c>
      <c r="AK388" s="29" t="str">
        <f t="shared" si="1914"/>
        <v/>
      </c>
      <c r="AL388" s="29" t="str">
        <f t="shared" si="1915"/>
        <v/>
      </c>
      <c r="AM388" s="29" t="str">
        <f t="shared" si="1916"/>
        <v/>
      </c>
    </row>
    <row r="389" spans="2:39">
      <c r="B389" s="16">
        <v>31</v>
      </c>
      <c r="C389" s="16">
        <f>IF(B389="","",VLOOKUP(B389,Tabelle2!$A$2:$B$38,2,0))</f>
        <v>6</v>
      </c>
      <c r="D389" s="6"/>
      <c r="E389" s="6"/>
      <c r="F389" s="6"/>
      <c r="G389" s="6"/>
      <c r="H389" s="6"/>
      <c r="I389" s="9"/>
      <c r="J389" s="9"/>
      <c r="K389" s="6"/>
      <c r="L389" s="6"/>
      <c r="M389" s="6"/>
      <c r="N389" s="3">
        <f t="shared" ref="N389:N452" si="2215">IF(OR(C389=2,C389=4,C389=6),1,0)</f>
        <v>1</v>
      </c>
      <c r="O389" s="3">
        <f t="shared" ref="O389:O452" si="2216">IF(OR(C389=1,C389=3,C389=5),1,0)</f>
        <v>0</v>
      </c>
      <c r="P389" s="3">
        <f t="shared" ref="P389:P452" si="2217">IF(OR(C389=2,C389=4,C389=6),1,0)</f>
        <v>1</v>
      </c>
      <c r="Q389" s="3">
        <f t="shared" ref="Q389:Q452" si="2218">IF(OR(C389=1,C389=3,C389=5),1,0)</f>
        <v>0</v>
      </c>
      <c r="Y389" s="29" t="str">
        <f t="shared" ref="Y389:Y452" si="2219">IF(AND(S389=0,S386=1),1,"")</f>
        <v/>
      </c>
      <c r="Z389" s="29" t="str">
        <f t="shared" si="1903"/>
        <v/>
      </c>
      <c r="AA389" s="29" t="str">
        <f t="shared" si="1904"/>
        <v/>
      </c>
      <c r="AB389" s="29" t="str">
        <f t="shared" si="1905"/>
        <v/>
      </c>
      <c r="AC389" s="29" t="str">
        <f t="shared" si="1906"/>
        <v/>
      </c>
      <c r="AD389" s="29" t="str">
        <f t="shared" si="1907"/>
        <v/>
      </c>
      <c r="AE389" s="29" t="str">
        <f t="shared" si="1908"/>
        <v/>
      </c>
      <c r="AF389" s="29" t="str">
        <f t="shared" si="1909"/>
        <v/>
      </c>
      <c r="AG389" s="29" t="str">
        <f t="shared" si="1910"/>
        <v/>
      </c>
      <c r="AH389" s="29" t="str">
        <f t="shared" si="1911"/>
        <v/>
      </c>
      <c r="AI389" s="29" t="str">
        <f t="shared" si="1912"/>
        <v/>
      </c>
      <c r="AJ389" s="29" t="str">
        <f t="shared" si="1913"/>
        <v/>
      </c>
      <c r="AK389" s="29" t="str">
        <f t="shared" si="1914"/>
        <v/>
      </c>
      <c r="AL389" s="29" t="str">
        <f t="shared" si="1915"/>
        <v/>
      </c>
      <c r="AM389" s="29" t="str">
        <f t="shared" si="1916"/>
        <v/>
      </c>
    </row>
    <row r="390" spans="2:39">
      <c r="B390" s="15">
        <v>17</v>
      </c>
      <c r="C390" s="15">
        <f>IF(B390="","",VLOOKUP(B390,Tabelle2!$A$2:$B$38,2,0))</f>
        <v>3</v>
      </c>
      <c r="D390" s="26" t="str">
        <f t="shared" ref="D390:D453" si="2220">IF(B390="","",IF(OR(B389=0,B390=0),"No Bet",IF(N391=1,"Bet 1,3,5",IF(O391=1,"Bet 2,4,6",IF(P391=1,"Bet 1,3,5",IF(Q391=1,"Bet 2,4,6"))))))</f>
        <v>Bet 1,3,5</v>
      </c>
      <c r="E390" s="8"/>
      <c r="F390" s="8"/>
      <c r="G390" s="8"/>
      <c r="H390" s="8"/>
      <c r="I390" s="17"/>
      <c r="J390" s="17"/>
      <c r="K390" s="7">
        <f t="shared" ref="K390:K453" si="2221">IF(B390="","",IF(N391=1,"1",IF(O391=1,2,IF(P391=1,1,IF(Q391=1,2)))))</f>
        <v>1</v>
      </c>
      <c r="L390" s="7">
        <f t="shared" ref="L390:L453" si="2222">IF(B390="","",IF(N391=1,"3",IF(O391=1,4,IF(P391=1,3,IF(Q391=1,4)))))</f>
        <v>3</v>
      </c>
      <c r="M390" s="7">
        <f t="shared" ref="M390:M453" si="2223">IF(B390="","",IF(N391=1,"5",IF(O391=1,6,IF(P391=1,5,IF(Q391=1,6)))))</f>
        <v>5</v>
      </c>
      <c r="N390" s="4">
        <f t="shared" si="2215"/>
        <v>0</v>
      </c>
      <c r="O390" s="4">
        <f t="shared" si="2216"/>
        <v>1</v>
      </c>
      <c r="P390" s="4">
        <f t="shared" ref="P390:P453" si="2224">IF(OR(C390=1,C390=3,C390=5),1,0)</f>
        <v>1</v>
      </c>
      <c r="Q390" s="4">
        <f t="shared" ref="Q390:Q453" si="2225">IF(OR(C390=2,C390=4,C390=6),1,0)</f>
        <v>0</v>
      </c>
      <c r="Y390" s="29" t="str">
        <f t="shared" si="2219"/>
        <v/>
      </c>
      <c r="Z390" s="29" t="str">
        <f t="shared" si="1903"/>
        <v/>
      </c>
      <c r="AA390" s="29" t="str">
        <f t="shared" si="1904"/>
        <v/>
      </c>
      <c r="AB390" s="29" t="str">
        <f t="shared" si="1905"/>
        <v/>
      </c>
      <c r="AC390" s="29" t="str">
        <f t="shared" si="1906"/>
        <v/>
      </c>
      <c r="AD390" s="29" t="str">
        <f t="shared" si="1907"/>
        <v/>
      </c>
      <c r="AE390" s="29" t="str">
        <f t="shared" si="1908"/>
        <v/>
      </c>
      <c r="AF390" s="29" t="str">
        <f t="shared" si="1909"/>
        <v/>
      </c>
      <c r="AG390" s="29" t="str">
        <f t="shared" si="1910"/>
        <v/>
      </c>
      <c r="AH390" s="29" t="str">
        <f t="shared" si="1911"/>
        <v/>
      </c>
      <c r="AI390" s="29" t="str">
        <f t="shared" si="1912"/>
        <v/>
      </c>
      <c r="AJ390" s="29" t="str">
        <f t="shared" si="1913"/>
        <v/>
      </c>
      <c r="AK390" s="29" t="str">
        <f t="shared" si="1914"/>
        <v/>
      </c>
      <c r="AL390" s="29" t="str">
        <f t="shared" si="1915"/>
        <v/>
      </c>
      <c r="AM390" s="29" t="str">
        <f t="shared" si="1916"/>
        <v/>
      </c>
    </row>
    <row r="391" spans="2:39" ht="15.75" thickBot="1">
      <c r="B391" s="22">
        <v>34</v>
      </c>
      <c r="C391" s="22">
        <f>IF(B391="","",VLOOKUP(B391,Tabelle2!$A$2:$B$38,2,0))</f>
        <v>6</v>
      </c>
      <c r="D391" s="23" t="str">
        <f t="shared" ref="D391" si="2226">IF(B391="","",IF(OR(B389=0,B390=0),"NB",IF(COUNTIF(K390:M390,C391)=1,"W","L")))</f>
        <v>L</v>
      </c>
      <c r="E391" s="22">
        <f t="shared" ref="E391" si="2227">IF(D391="NB",0,IF(D391="L",-3,IF(D391="W",3,"")))</f>
        <v>-3</v>
      </c>
      <c r="F391" s="22">
        <v>1</v>
      </c>
      <c r="G391" s="22">
        <f t="shared" ref="G391" si="2228">IF(B391="","",E391*F391)</f>
        <v>-3</v>
      </c>
      <c r="H391" s="22">
        <f>IF(B391="","",SUM($G$4:G391))</f>
        <v>-108</v>
      </c>
      <c r="I391" s="20"/>
      <c r="J391" s="20"/>
      <c r="K391" s="21"/>
      <c r="L391" s="21"/>
      <c r="M391" s="21"/>
      <c r="N391" s="5">
        <f t="shared" ref="N391:O391" si="2229">IF(N389+N390=2,1,0)</f>
        <v>0</v>
      </c>
      <c r="O391" s="5">
        <f t="shared" si="2229"/>
        <v>0</v>
      </c>
      <c r="P391" s="5">
        <f t="shared" ref="P391" si="2230">IF(P389+P390=2,1,0)</f>
        <v>1</v>
      </c>
      <c r="Q391" s="5">
        <f t="shared" ref="Q391" si="2231">IF(Q389+Q390=2,1,0)</f>
        <v>0</v>
      </c>
      <c r="S391" s="31">
        <f t="shared" ref="S391" si="2232">IF(B391="","",IF(D391="NB",S388,IF(D391="L",S388+1,IF(D391="W",0))))</f>
        <v>1</v>
      </c>
      <c r="Y391" s="29" t="str">
        <f t="shared" si="2219"/>
        <v/>
      </c>
      <c r="Z391" s="29" t="str">
        <f t="shared" si="1903"/>
        <v/>
      </c>
      <c r="AA391" s="29" t="str">
        <f t="shared" si="1904"/>
        <v/>
      </c>
      <c r="AB391" s="29" t="str">
        <f t="shared" si="1905"/>
        <v/>
      </c>
      <c r="AC391" s="29" t="str">
        <f t="shared" si="1906"/>
        <v/>
      </c>
      <c r="AD391" s="29" t="str">
        <f t="shared" si="1907"/>
        <v/>
      </c>
      <c r="AE391" s="29" t="str">
        <f t="shared" si="1908"/>
        <v/>
      </c>
      <c r="AF391" s="29" t="str">
        <f t="shared" si="1909"/>
        <v/>
      </c>
      <c r="AG391" s="29" t="str">
        <f t="shared" si="1910"/>
        <v/>
      </c>
      <c r="AH391" s="29" t="str">
        <f t="shared" si="1911"/>
        <v/>
      </c>
      <c r="AI391" s="29" t="str">
        <f t="shared" si="1912"/>
        <v/>
      </c>
      <c r="AJ391" s="29" t="str">
        <f t="shared" si="1913"/>
        <v/>
      </c>
      <c r="AK391" s="29" t="str">
        <f t="shared" si="1914"/>
        <v/>
      </c>
      <c r="AL391" s="29" t="str">
        <f t="shared" si="1915"/>
        <v/>
      </c>
      <c r="AM391" s="29" t="str">
        <f t="shared" si="1916"/>
        <v/>
      </c>
    </row>
    <row r="392" spans="2:39">
      <c r="B392" s="14">
        <v>34</v>
      </c>
      <c r="C392" s="14">
        <f>IF(B392="","",VLOOKUP(B392,Tabelle2!$A$2:$B$38,2,0))</f>
        <v>6</v>
      </c>
      <c r="D392" s="6"/>
      <c r="E392" s="10"/>
      <c r="F392" s="6"/>
      <c r="G392" s="6"/>
      <c r="H392" s="6"/>
      <c r="I392" s="9"/>
      <c r="J392" s="9"/>
      <c r="K392" s="6"/>
      <c r="L392" s="6"/>
      <c r="M392" s="6"/>
      <c r="N392" s="3">
        <f t="shared" si="1990"/>
        <v>1</v>
      </c>
      <c r="O392" s="3">
        <f t="shared" ref="O392:O455" si="2233">IF(OR(C392=1,C392=3,C392=5),1,0)</f>
        <v>0</v>
      </c>
      <c r="P392" s="3">
        <f t="shared" ref="P392:P455" si="2234">IF(OR(C392=2,C392=4,C392=6),1,0)</f>
        <v>1</v>
      </c>
      <c r="Q392" s="3">
        <f t="shared" ref="Q392:Q455" si="2235">IF(OR(C392=1,C392=3,C392=5),1,0)</f>
        <v>0</v>
      </c>
      <c r="Y392" s="29" t="str">
        <f t="shared" si="2219"/>
        <v/>
      </c>
      <c r="Z392" s="29" t="str">
        <f t="shared" si="1903"/>
        <v/>
      </c>
      <c r="AA392" s="29" t="str">
        <f t="shared" si="1904"/>
        <v/>
      </c>
      <c r="AB392" s="29" t="str">
        <f t="shared" si="1905"/>
        <v/>
      </c>
      <c r="AC392" s="29" t="str">
        <f t="shared" si="1906"/>
        <v/>
      </c>
      <c r="AD392" s="29" t="str">
        <f t="shared" si="1907"/>
        <v/>
      </c>
      <c r="AE392" s="29" t="str">
        <f t="shared" si="1908"/>
        <v/>
      </c>
      <c r="AF392" s="29" t="str">
        <f t="shared" si="1909"/>
        <v/>
      </c>
      <c r="AG392" s="29" t="str">
        <f t="shared" si="1910"/>
        <v/>
      </c>
      <c r="AH392" s="29" t="str">
        <f t="shared" si="1911"/>
        <v/>
      </c>
      <c r="AI392" s="29" t="str">
        <f t="shared" si="1912"/>
        <v/>
      </c>
      <c r="AJ392" s="29" t="str">
        <f t="shared" si="1913"/>
        <v/>
      </c>
      <c r="AK392" s="29" t="str">
        <f t="shared" si="1914"/>
        <v/>
      </c>
      <c r="AL392" s="29" t="str">
        <f t="shared" si="1915"/>
        <v/>
      </c>
      <c r="AM392" s="29" t="str">
        <f t="shared" si="1916"/>
        <v/>
      </c>
    </row>
    <row r="393" spans="2:39">
      <c r="B393" s="13">
        <v>0</v>
      </c>
      <c r="C393" s="13">
        <f>IF(B393="","",VLOOKUP(B393,Tabelle2!$A$2:$B$38,2,0))</f>
        <v>0</v>
      </c>
      <c r="D393" s="25" t="str">
        <f t="shared" ref="D393:D456" si="2236">IF(B393="","",IF(OR(B392=0,B393=0),"No Bet",IF(N394=1,"Bet 1,3,5",IF(O394=1,"Bet 2,4,6",IF(P394=1,"Bet 1,3,5",IF(Q394=1,"Bet 2,4,6"))))))</f>
        <v>No Bet</v>
      </c>
      <c r="E393" s="8"/>
      <c r="F393" s="8"/>
      <c r="G393" s="8"/>
      <c r="H393" s="8"/>
      <c r="I393" s="12"/>
      <c r="J393" s="12"/>
      <c r="K393" s="7" t="b">
        <f t="shared" ref="K393:K456" si="2237">IF(B393="","",IF(N394=1,"1",IF(O394=1,2,IF(P394=1,1,IF(Q394=1,2)))))</f>
        <v>0</v>
      </c>
      <c r="L393" s="7" t="b">
        <f t="shared" ref="L393:L456" si="2238">IF(B393="","",IF(N394=1,"3",IF(O394=1,4,IF(P394=1,3,IF(Q394=1,4)))))</f>
        <v>0</v>
      </c>
      <c r="M393" s="7" t="b">
        <f t="shared" ref="M393:M456" si="2239">IF(B393="","",IF(N394=1,"5",IF(O394=1,6,IF(P394=1,5,IF(Q394=1,6)))))</f>
        <v>0</v>
      </c>
      <c r="N393" s="4">
        <f t="shared" si="1990"/>
        <v>0</v>
      </c>
      <c r="O393" s="4">
        <f t="shared" si="2233"/>
        <v>0</v>
      </c>
      <c r="P393" s="4">
        <f t="shared" ref="P393:P456" si="2240">IF(OR(C393=1,C393=3,C393=5),1,0)</f>
        <v>0</v>
      </c>
      <c r="Q393" s="4">
        <f t="shared" ref="Q393:Q456" si="2241">IF(OR(C393=2,C393=4,C393=6),1,0)</f>
        <v>0</v>
      </c>
      <c r="Y393" s="29" t="str">
        <f t="shared" si="2219"/>
        <v/>
      </c>
      <c r="Z393" s="29" t="str">
        <f t="shared" si="1903"/>
        <v/>
      </c>
      <c r="AA393" s="29" t="str">
        <f t="shared" si="1904"/>
        <v/>
      </c>
      <c r="AB393" s="29" t="str">
        <f t="shared" si="1905"/>
        <v/>
      </c>
      <c r="AC393" s="29" t="str">
        <f t="shared" si="1906"/>
        <v/>
      </c>
      <c r="AD393" s="29" t="str">
        <f t="shared" si="1907"/>
        <v/>
      </c>
      <c r="AE393" s="29" t="str">
        <f t="shared" si="1908"/>
        <v/>
      </c>
      <c r="AF393" s="29" t="str">
        <f t="shared" si="1909"/>
        <v/>
      </c>
      <c r="AG393" s="29" t="str">
        <f t="shared" si="1910"/>
        <v/>
      </c>
      <c r="AH393" s="29" t="str">
        <f t="shared" si="1911"/>
        <v/>
      </c>
      <c r="AI393" s="29" t="str">
        <f t="shared" si="1912"/>
        <v/>
      </c>
      <c r="AJ393" s="29" t="str">
        <f t="shared" si="1913"/>
        <v/>
      </c>
      <c r="AK393" s="29" t="str">
        <f t="shared" si="1914"/>
        <v/>
      </c>
      <c r="AL393" s="29" t="str">
        <f t="shared" si="1915"/>
        <v/>
      </c>
      <c r="AM393" s="29" t="str">
        <f t="shared" si="1916"/>
        <v/>
      </c>
    </row>
    <row r="394" spans="2:39" ht="15.75" thickBot="1">
      <c r="B394" s="18">
        <v>0</v>
      </c>
      <c r="C394" s="18">
        <f>IF(B394="","",VLOOKUP(B394,Tabelle2!$A$2:$B$38,2,0))</f>
        <v>0</v>
      </c>
      <c r="D394" s="19" t="str">
        <f t="shared" ref="D394" si="2242">IF(B394="","",IF(OR(B392=0,B393=0),"NB",IF(COUNTIF(K393:M393,C394)=1,"W","L")))</f>
        <v>NB</v>
      </c>
      <c r="E394" s="18" t="str">
        <f t="shared" ref="E394" si="2243">IF(D394="NB","0",IF(D394="L",-3,IF(D394="W",3,"")))</f>
        <v>0</v>
      </c>
      <c r="F394" s="18">
        <v>1</v>
      </c>
      <c r="G394" s="18">
        <f t="shared" ref="G394" si="2244">IF(B394="","",E394*F394)</f>
        <v>0</v>
      </c>
      <c r="H394" s="18">
        <f>IF(B394="","",SUM($G$4:G394))</f>
        <v>-108</v>
      </c>
      <c r="I394" s="20"/>
      <c r="J394" s="20"/>
      <c r="K394" s="21"/>
      <c r="L394" s="21"/>
      <c r="M394" s="24"/>
      <c r="N394" s="5">
        <f t="shared" si="2144"/>
        <v>0</v>
      </c>
      <c r="O394" s="5">
        <f t="shared" ref="O394" si="2245">IF(O392+O393=2,1,0)</f>
        <v>0</v>
      </c>
      <c r="P394" s="5">
        <f t="shared" ref="P394" si="2246">IF(P392+P393=2,1,0)</f>
        <v>0</v>
      </c>
      <c r="Q394" s="5">
        <f t="shared" ref="Q394" si="2247">IF(Q392+Q393=2,1,0)</f>
        <v>0</v>
      </c>
      <c r="S394" s="31">
        <f t="shared" ref="S394" si="2248">IF(B394="","",IF(D394="NB",S391,IF(D394="L",S391+1,IF(D394="W",0))))</f>
        <v>1</v>
      </c>
      <c r="Y394" s="29" t="str">
        <f t="shared" si="2219"/>
        <v/>
      </c>
      <c r="Z394" s="29" t="str">
        <f t="shared" si="1903"/>
        <v/>
      </c>
      <c r="AA394" s="29" t="str">
        <f t="shared" si="1904"/>
        <v/>
      </c>
      <c r="AB394" s="29" t="str">
        <f t="shared" si="1905"/>
        <v/>
      </c>
      <c r="AC394" s="29" t="str">
        <f t="shared" si="1906"/>
        <v/>
      </c>
      <c r="AD394" s="29" t="str">
        <f t="shared" si="1907"/>
        <v/>
      </c>
      <c r="AE394" s="29" t="str">
        <f t="shared" si="1908"/>
        <v/>
      </c>
      <c r="AF394" s="29" t="str">
        <f t="shared" si="1909"/>
        <v/>
      </c>
      <c r="AG394" s="29" t="str">
        <f t="shared" si="1910"/>
        <v/>
      </c>
      <c r="AH394" s="29" t="str">
        <f t="shared" si="1911"/>
        <v/>
      </c>
      <c r="AI394" s="29" t="str">
        <f t="shared" si="1912"/>
        <v/>
      </c>
      <c r="AJ394" s="29" t="str">
        <f t="shared" si="1913"/>
        <v/>
      </c>
      <c r="AK394" s="29" t="str">
        <f t="shared" si="1914"/>
        <v/>
      </c>
      <c r="AL394" s="29" t="str">
        <f t="shared" si="1915"/>
        <v/>
      </c>
      <c r="AM394" s="29" t="str">
        <f t="shared" si="1916"/>
        <v/>
      </c>
    </row>
    <row r="395" spans="2:39">
      <c r="B395" s="16">
        <v>26</v>
      </c>
      <c r="C395" s="16">
        <f>IF(B395="","",VLOOKUP(B395,Tabelle2!$A$2:$B$38,2,0))</f>
        <v>5</v>
      </c>
      <c r="D395" s="6"/>
      <c r="E395" s="6"/>
      <c r="F395" s="6"/>
      <c r="G395" s="6"/>
      <c r="H395" s="6"/>
      <c r="I395" s="9"/>
      <c r="J395" s="9"/>
      <c r="K395" s="6"/>
      <c r="L395" s="6"/>
      <c r="M395" s="6"/>
      <c r="N395" s="3">
        <f t="shared" si="2007"/>
        <v>0</v>
      </c>
      <c r="O395" s="3">
        <f t="shared" ref="O395:O458" si="2249">IF(OR(C395=1,C395=3,C395=5),1,0)</f>
        <v>1</v>
      </c>
      <c r="P395" s="3">
        <f t="shared" ref="P395:P458" si="2250">IF(OR(C395=2,C395=4,C395=6),1,0)</f>
        <v>0</v>
      </c>
      <c r="Q395" s="3">
        <f t="shared" ref="Q395:Q458" si="2251">IF(OR(C395=1,C395=3,C395=5),1,0)</f>
        <v>1</v>
      </c>
      <c r="Y395" s="29" t="str">
        <f t="shared" si="2219"/>
        <v/>
      </c>
      <c r="Z395" s="29" t="str">
        <f t="shared" si="1903"/>
        <v/>
      </c>
      <c r="AA395" s="29" t="str">
        <f t="shared" si="1904"/>
        <v/>
      </c>
      <c r="AB395" s="29" t="str">
        <f t="shared" si="1905"/>
        <v/>
      </c>
      <c r="AC395" s="29" t="str">
        <f t="shared" si="1906"/>
        <v/>
      </c>
      <c r="AD395" s="29" t="str">
        <f t="shared" si="1907"/>
        <v/>
      </c>
      <c r="AE395" s="29" t="str">
        <f t="shared" si="1908"/>
        <v/>
      </c>
      <c r="AF395" s="29" t="str">
        <f t="shared" si="1909"/>
        <v/>
      </c>
      <c r="AG395" s="29" t="str">
        <f t="shared" si="1910"/>
        <v/>
      </c>
      <c r="AH395" s="29" t="str">
        <f t="shared" si="1911"/>
        <v/>
      </c>
      <c r="AI395" s="29" t="str">
        <f t="shared" si="1912"/>
        <v/>
      </c>
      <c r="AJ395" s="29" t="str">
        <f t="shared" si="1913"/>
        <v/>
      </c>
      <c r="AK395" s="29" t="str">
        <f t="shared" si="1914"/>
        <v/>
      </c>
      <c r="AL395" s="29" t="str">
        <f t="shared" si="1915"/>
        <v/>
      </c>
      <c r="AM395" s="29" t="str">
        <f t="shared" si="1916"/>
        <v/>
      </c>
    </row>
    <row r="396" spans="2:39">
      <c r="B396" s="15">
        <v>19</v>
      </c>
      <c r="C396" s="15">
        <f>IF(B396="","",VLOOKUP(B396,Tabelle2!$A$2:$B$38,2,0))</f>
        <v>4</v>
      </c>
      <c r="D396" s="26" t="str">
        <f t="shared" ref="D396:D459" si="2252">IF(B396="","",IF(OR(B395=0,B396=0),"No Bet",IF(N397=1,"Bet 1,3,5",IF(O397=1,"Bet 2,4,6",IF(P397=1,"Bet 1,3,5",IF(Q397=1,"Bet 2,4,6"))))))</f>
        <v>Bet 2,4,6</v>
      </c>
      <c r="E396" s="8"/>
      <c r="F396" s="8"/>
      <c r="G396" s="8"/>
      <c r="H396" s="8"/>
      <c r="I396" s="17"/>
      <c r="J396" s="17"/>
      <c r="K396" s="7">
        <f t="shared" ref="K396:K459" si="2253">IF(B396="","",IF(N397=1,"1",IF(O397=1,2,IF(P397=1,1,IF(Q397=1,2)))))</f>
        <v>2</v>
      </c>
      <c r="L396" s="7">
        <f t="shared" ref="L396:L459" si="2254">IF(B396="","",IF(N397=1,"3",IF(O397=1,4,IF(P397=1,3,IF(Q397=1,4)))))</f>
        <v>4</v>
      </c>
      <c r="M396" s="7">
        <f t="shared" ref="M396:M459" si="2255">IF(B396="","",IF(N397=1,"5",IF(O397=1,6,IF(P397=1,5,IF(Q397=1,6)))))</f>
        <v>6</v>
      </c>
      <c r="N396" s="4">
        <f t="shared" si="2007"/>
        <v>1</v>
      </c>
      <c r="O396" s="4">
        <f t="shared" si="2249"/>
        <v>0</v>
      </c>
      <c r="P396" s="4">
        <f t="shared" ref="P396:P459" si="2256">IF(OR(C396=1,C396=3,C396=5),1,0)</f>
        <v>0</v>
      </c>
      <c r="Q396" s="4">
        <f t="shared" ref="Q396:Q459" si="2257">IF(OR(C396=2,C396=4,C396=6),1,0)</f>
        <v>1</v>
      </c>
      <c r="Y396" s="29" t="str">
        <f t="shared" si="2219"/>
        <v/>
      </c>
      <c r="Z396" s="29" t="str">
        <f t="shared" si="1903"/>
        <v/>
      </c>
      <c r="AA396" s="29" t="str">
        <f t="shared" si="1904"/>
        <v/>
      </c>
      <c r="AB396" s="29" t="str">
        <f t="shared" si="1905"/>
        <v/>
      </c>
      <c r="AC396" s="29" t="str">
        <f t="shared" si="1906"/>
        <v/>
      </c>
      <c r="AD396" s="29" t="str">
        <f t="shared" si="1907"/>
        <v/>
      </c>
      <c r="AE396" s="29" t="str">
        <f t="shared" si="1908"/>
        <v/>
      </c>
      <c r="AF396" s="29" t="str">
        <f t="shared" si="1909"/>
        <v/>
      </c>
      <c r="AG396" s="29" t="str">
        <f t="shared" si="1910"/>
        <v/>
      </c>
      <c r="AH396" s="29" t="str">
        <f t="shared" si="1911"/>
        <v/>
      </c>
      <c r="AI396" s="29" t="str">
        <f t="shared" si="1912"/>
        <v/>
      </c>
      <c r="AJ396" s="29" t="str">
        <f t="shared" si="1913"/>
        <v/>
      </c>
      <c r="AK396" s="29" t="str">
        <f t="shared" si="1914"/>
        <v/>
      </c>
      <c r="AL396" s="29" t="str">
        <f t="shared" si="1915"/>
        <v/>
      </c>
      <c r="AM396" s="29" t="str">
        <f t="shared" si="1916"/>
        <v/>
      </c>
    </row>
    <row r="397" spans="2:39" ht="15.75" thickBot="1">
      <c r="B397" s="22">
        <v>19</v>
      </c>
      <c r="C397" s="22">
        <f>IF(B397="","",VLOOKUP(B397,Tabelle2!$A$2:$B$38,2,0))</f>
        <v>4</v>
      </c>
      <c r="D397" s="23" t="str">
        <f t="shared" ref="D397" si="2258">IF(B397="","",IF(OR(B395=0,B396=0),"NB",IF(COUNTIF(K396:M396,C397)=1,"W","L")))</f>
        <v>W</v>
      </c>
      <c r="E397" s="22">
        <f t="shared" ref="E397" si="2259">IF(D397="NB",0,IF(D397="L",-3,IF(D397="W",3,"")))</f>
        <v>3</v>
      </c>
      <c r="F397" s="22">
        <v>1</v>
      </c>
      <c r="G397" s="22">
        <f t="shared" ref="G397" si="2260">IF(B397="","",E397*F397)</f>
        <v>3</v>
      </c>
      <c r="H397" s="22">
        <f>IF(B397="","",SUM($G$4:G397))</f>
        <v>-105</v>
      </c>
      <c r="I397" s="20"/>
      <c r="J397" s="20"/>
      <c r="K397" s="21"/>
      <c r="L397" s="21"/>
      <c r="M397" s="21"/>
      <c r="N397" s="5">
        <f t="shared" si="2161"/>
        <v>0</v>
      </c>
      <c r="O397" s="5">
        <f t="shared" ref="O397" si="2261">IF(O395+O396=2,1,0)</f>
        <v>0</v>
      </c>
      <c r="P397" s="5">
        <f t="shared" ref="P397" si="2262">IF(P395+P396=2,1,0)</f>
        <v>0</v>
      </c>
      <c r="Q397" s="5">
        <f t="shared" ref="Q397" si="2263">IF(Q395+Q396=2,1,0)</f>
        <v>1</v>
      </c>
      <c r="S397" s="31">
        <f t="shared" ref="S397" si="2264">IF(B397="","",IF(D397="NB",S394,IF(D397="L",S394+1,IF(D397="W",0))))</f>
        <v>0</v>
      </c>
      <c r="Y397" s="29">
        <f t="shared" si="2219"/>
        <v>1</v>
      </c>
      <c r="Z397" s="29" t="str">
        <f t="shared" si="1903"/>
        <v/>
      </c>
      <c r="AA397" s="29" t="str">
        <f t="shared" si="1904"/>
        <v/>
      </c>
      <c r="AB397" s="29" t="str">
        <f t="shared" si="1905"/>
        <v/>
      </c>
      <c r="AC397" s="29" t="str">
        <f t="shared" si="1906"/>
        <v/>
      </c>
      <c r="AD397" s="29" t="str">
        <f t="shared" si="1907"/>
        <v/>
      </c>
      <c r="AE397" s="29" t="str">
        <f t="shared" si="1908"/>
        <v/>
      </c>
      <c r="AF397" s="29" t="str">
        <f t="shared" si="1909"/>
        <v/>
      </c>
      <c r="AG397" s="29" t="str">
        <f t="shared" si="1910"/>
        <v/>
      </c>
      <c r="AH397" s="29" t="str">
        <f t="shared" si="1911"/>
        <v/>
      </c>
      <c r="AI397" s="29" t="str">
        <f t="shared" si="1912"/>
        <v/>
      </c>
      <c r="AJ397" s="29" t="str">
        <f t="shared" si="1913"/>
        <v/>
      </c>
      <c r="AK397" s="29" t="str">
        <f t="shared" si="1914"/>
        <v/>
      </c>
      <c r="AL397" s="29" t="str">
        <f t="shared" si="1915"/>
        <v/>
      </c>
      <c r="AM397" s="29" t="str">
        <f t="shared" si="1916"/>
        <v/>
      </c>
    </row>
    <row r="398" spans="2:39">
      <c r="B398" s="14">
        <v>33</v>
      </c>
      <c r="C398" s="14">
        <f>IF(B398="","",VLOOKUP(B398,Tabelle2!$A$2:$B$38,2,0))</f>
        <v>6</v>
      </c>
      <c r="D398" s="6"/>
      <c r="E398" s="10"/>
      <c r="F398" s="6"/>
      <c r="G398" s="6"/>
      <c r="H398" s="6"/>
      <c r="I398" s="9"/>
      <c r="J398" s="9"/>
      <c r="K398" s="6"/>
      <c r="L398" s="6"/>
      <c r="M398" s="6"/>
      <c r="N398" s="3">
        <f t="shared" ref="N398:N461" si="2265">IF(OR(C398=2,C398=4,C398=6),1,0)</f>
        <v>1</v>
      </c>
      <c r="O398" s="3">
        <f t="shared" ref="O398:O461" si="2266">IF(OR(C398=1,C398=3,C398=5),1,0)</f>
        <v>0</v>
      </c>
      <c r="P398" s="3">
        <f t="shared" ref="P398:P461" si="2267">IF(OR(C398=2,C398=4,C398=6),1,0)</f>
        <v>1</v>
      </c>
      <c r="Q398" s="3">
        <f t="shared" ref="Q398:Q461" si="2268">IF(OR(C398=1,C398=3,C398=5),1,0)</f>
        <v>0</v>
      </c>
      <c r="Y398" s="29" t="str">
        <f t="shared" si="2219"/>
        <v/>
      </c>
      <c r="Z398" s="29" t="str">
        <f t="shared" ref="Z398:Z461" si="2269">IF(AND(S398=0,S395=2),1,"")</f>
        <v/>
      </c>
      <c r="AA398" s="29" t="str">
        <f t="shared" ref="AA398:AA461" si="2270">IF(AND(S398=0,S395=3),1,"")</f>
        <v/>
      </c>
      <c r="AB398" s="29" t="str">
        <f t="shared" ref="AB398:AB461" si="2271">IF(AND(S398=0,S395=4),1,"")</f>
        <v/>
      </c>
      <c r="AC398" s="29" t="str">
        <f t="shared" ref="AC398:AC461" si="2272">IF(AND(S398=0,S395=5),1,"")</f>
        <v/>
      </c>
      <c r="AD398" s="29" t="str">
        <f t="shared" ref="AD398:AD461" si="2273">IF(AND(S398=0,S395=6),1,"")</f>
        <v/>
      </c>
      <c r="AE398" s="29" t="str">
        <f t="shared" ref="AE398:AE461" si="2274">IF(AND(S398=0,S395=7),1,"")</f>
        <v/>
      </c>
      <c r="AF398" s="29" t="str">
        <f t="shared" ref="AF398:AF461" si="2275">IF(AND(S398=0,S395=8),1,"")</f>
        <v/>
      </c>
      <c r="AG398" s="29" t="str">
        <f t="shared" ref="AG398:AG461" si="2276">IF(AND(S398=0,S395=9),1,"")</f>
        <v/>
      </c>
      <c r="AH398" s="29" t="str">
        <f t="shared" ref="AH398:AH461" si="2277">IF(AND(S398=0,S395=10),1,"")</f>
        <v/>
      </c>
      <c r="AI398" s="29" t="str">
        <f t="shared" ref="AI398:AI461" si="2278">IF(AND(S398=0,S395=11),1,"")</f>
        <v/>
      </c>
      <c r="AJ398" s="29" t="str">
        <f t="shared" ref="AJ398:AJ461" si="2279">IF(AND(S398=0,S395=12),1,"")</f>
        <v/>
      </c>
      <c r="AK398" s="29" t="str">
        <f t="shared" ref="AK398:AK461" si="2280">IF(AND(S398=0,S395=13),1,"")</f>
        <v/>
      </c>
      <c r="AL398" s="29" t="str">
        <f t="shared" ref="AL398:AL461" si="2281">IF(AND(S398=0,S395=14),1,"")</f>
        <v/>
      </c>
      <c r="AM398" s="29" t="str">
        <f t="shared" ref="AM398:AM461" si="2282">IF(AND(S398=0,S395&gt;14),1,"")</f>
        <v/>
      </c>
    </row>
    <row r="399" spans="2:39">
      <c r="B399" s="13">
        <v>33</v>
      </c>
      <c r="C399" s="13">
        <f>IF(B399="","",VLOOKUP(B399,Tabelle2!$A$2:$B$38,2,0))</f>
        <v>6</v>
      </c>
      <c r="D399" s="25" t="str">
        <f t="shared" ref="D399:D462" si="2283">IF(B399="","",IF(OR(B398=0,B399=0),"No Bet",IF(N400=1,"Bet 1,3,5",IF(O400=1,"Bet 2,4,6",IF(P400=1,"Bet 1,3,5",IF(Q400=1,"Bet 2,4,6"))))))</f>
        <v>Bet 1,3,5</v>
      </c>
      <c r="E399" s="8"/>
      <c r="F399" s="8"/>
      <c r="G399" s="8"/>
      <c r="H399" s="8"/>
      <c r="I399" s="12"/>
      <c r="J399" s="12"/>
      <c r="K399" s="7" t="str">
        <f t="shared" ref="K399:K462" si="2284">IF(B399="","",IF(N400=1,"1",IF(O400=1,2,IF(P400=1,1,IF(Q400=1,2)))))</f>
        <v>1</v>
      </c>
      <c r="L399" s="7" t="str">
        <f t="shared" ref="L399:L462" si="2285">IF(B399="","",IF(N400=1,"3",IF(O400=1,4,IF(P400=1,3,IF(Q400=1,4)))))</f>
        <v>3</v>
      </c>
      <c r="M399" s="7" t="str">
        <f t="shared" ref="M399:M462" si="2286">IF(B399="","",IF(N400=1,"5",IF(O400=1,6,IF(P400=1,5,IF(Q400=1,6)))))</f>
        <v>5</v>
      </c>
      <c r="N399" s="4">
        <f t="shared" si="2265"/>
        <v>1</v>
      </c>
      <c r="O399" s="4">
        <f t="shared" si="2266"/>
        <v>0</v>
      </c>
      <c r="P399" s="4">
        <f t="shared" ref="P399:P462" si="2287">IF(OR(C399=1,C399=3,C399=5),1,0)</f>
        <v>0</v>
      </c>
      <c r="Q399" s="4">
        <f t="shared" ref="Q399:Q462" si="2288">IF(OR(C399=2,C399=4,C399=6),1,0)</f>
        <v>1</v>
      </c>
      <c r="Y399" s="29" t="str">
        <f t="shared" si="2219"/>
        <v/>
      </c>
      <c r="Z399" s="29" t="str">
        <f t="shared" si="2269"/>
        <v/>
      </c>
      <c r="AA399" s="29" t="str">
        <f t="shared" si="2270"/>
        <v/>
      </c>
      <c r="AB399" s="29" t="str">
        <f t="shared" si="2271"/>
        <v/>
      </c>
      <c r="AC399" s="29" t="str">
        <f t="shared" si="2272"/>
        <v/>
      </c>
      <c r="AD399" s="29" t="str">
        <f t="shared" si="2273"/>
        <v/>
      </c>
      <c r="AE399" s="29" t="str">
        <f t="shared" si="2274"/>
        <v/>
      </c>
      <c r="AF399" s="29" t="str">
        <f t="shared" si="2275"/>
        <v/>
      </c>
      <c r="AG399" s="29" t="str">
        <f t="shared" si="2276"/>
        <v/>
      </c>
      <c r="AH399" s="29" t="str">
        <f t="shared" si="2277"/>
        <v/>
      </c>
      <c r="AI399" s="29" t="str">
        <f t="shared" si="2278"/>
        <v/>
      </c>
      <c r="AJ399" s="29" t="str">
        <f t="shared" si="2279"/>
        <v/>
      </c>
      <c r="AK399" s="29" t="str">
        <f t="shared" si="2280"/>
        <v/>
      </c>
      <c r="AL399" s="29" t="str">
        <f t="shared" si="2281"/>
        <v/>
      </c>
      <c r="AM399" s="29" t="str">
        <f t="shared" si="2282"/>
        <v/>
      </c>
    </row>
    <row r="400" spans="2:39" ht="15.75" thickBot="1">
      <c r="B400" s="18">
        <v>16</v>
      </c>
      <c r="C400" s="18">
        <f>IF(B400="","",VLOOKUP(B400,Tabelle2!$A$2:$B$38,2,0))</f>
        <v>3</v>
      </c>
      <c r="D400" s="19" t="str">
        <f t="shared" ref="D400" si="2289">IF(B400="","",IF(OR(B398=0,B399=0),"NB",IF(COUNTIF(K399:M399,C400)=1,"W","L")))</f>
        <v>W</v>
      </c>
      <c r="E400" s="18">
        <f t="shared" ref="E400" si="2290">IF(D400="NB","0",IF(D400="L",-3,IF(D400="W",3,"")))</f>
        <v>3</v>
      </c>
      <c r="F400" s="18">
        <v>1</v>
      </c>
      <c r="G400" s="18">
        <f t="shared" ref="G400" si="2291">IF(B400="","",E400*F400)</f>
        <v>3</v>
      </c>
      <c r="H400" s="18">
        <f>IF(B400="","",SUM($G$4:G400))</f>
        <v>-102</v>
      </c>
      <c r="I400" s="20"/>
      <c r="J400" s="20"/>
      <c r="K400" s="21"/>
      <c r="L400" s="21"/>
      <c r="M400" s="24"/>
      <c r="N400" s="5">
        <f t="shared" ref="N400:O400" si="2292">IF(N398+N399=2,1,0)</f>
        <v>1</v>
      </c>
      <c r="O400" s="5">
        <f t="shared" si="2292"/>
        <v>0</v>
      </c>
      <c r="P400" s="5">
        <f t="shared" ref="P400" si="2293">IF(P398+P399=2,1,0)</f>
        <v>0</v>
      </c>
      <c r="Q400" s="5">
        <f t="shared" ref="Q400" si="2294">IF(Q398+Q399=2,1,0)</f>
        <v>0</v>
      </c>
      <c r="S400" s="31">
        <f t="shared" ref="S400" si="2295">IF(B400="","",IF(D400="NB",S397,IF(D400="L",S397+1,IF(D400="W",0))))</f>
        <v>0</v>
      </c>
      <c r="Y400" s="29" t="str">
        <f t="shared" si="2219"/>
        <v/>
      </c>
      <c r="Z400" s="29" t="str">
        <f t="shared" si="2269"/>
        <v/>
      </c>
      <c r="AA400" s="29" t="str">
        <f t="shared" si="2270"/>
        <v/>
      </c>
      <c r="AB400" s="29" t="str">
        <f t="shared" si="2271"/>
        <v/>
      </c>
      <c r="AC400" s="29" t="str">
        <f t="shared" si="2272"/>
        <v/>
      </c>
      <c r="AD400" s="29" t="str">
        <f t="shared" si="2273"/>
        <v/>
      </c>
      <c r="AE400" s="29" t="str">
        <f t="shared" si="2274"/>
        <v/>
      </c>
      <c r="AF400" s="29" t="str">
        <f t="shared" si="2275"/>
        <v/>
      </c>
      <c r="AG400" s="29" t="str">
        <f t="shared" si="2276"/>
        <v/>
      </c>
      <c r="AH400" s="29" t="str">
        <f t="shared" si="2277"/>
        <v/>
      </c>
      <c r="AI400" s="29" t="str">
        <f t="shared" si="2278"/>
        <v/>
      </c>
      <c r="AJ400" s="29" t="str">
        <f t="shared" si="2279"/>
        <v/>
      </c>
      <c r="AK400" s="29" t="str">
        <f t="shared" si="2280"/>
        <v/>
      </c>
      <c r="AL400" s="29" t="str">
        <f t="shared" si="2281"/>
        <v/>
      </c>
      <c r="AM400" s="29" t="str">
        <f t="shared" si="2282"/>
        <v/>
      </c>
    </row>
    <row r="401" spans="2:39">
      <c r="B401" s="16">
        <v>11</v>
      </c>
      <c r="C401" s="16">
        <f>IF(B401="","",VLOOKUP(B401,Tabelle2!$A$2:$B$38,2,0))</f>
        <v>2</v>
      </c>
      <c r="D401" s="6"/>
      <c r="E401" s="6"/>
      <c r="F401" s="6"/>
      <c r="G401" s="6"/>
      <c r="H401" s="6"/>
      <c r="I401" s="9"/>
      <c r="J401" s="9"/>
      <c r="K401" s="6"/>
      <c r="L401" s="6"/>
      <c r="M401" s="6"/>
      <c r="N401" s="3">
        <f t="shared" si="1990"/>
        <v>1</v>
      </c>
      <c r="O401" s="3">
        <f t="shared" ref="O401:O464" si="2296">IF(OR(C401=1,C401=3,C401=5),1,0)</f>
        <v>0</v>
      </c>
      <c r="P401" s="3">
        <f t="shared" ref="P401:P464" si="2297">IF(OR(C401=2,C401=4,C401=6),1,0)</f>
        <v>1</v>
      </c>
      <c r="Q401" s="3">
        <f t="shared" ref="Q401:Q464" si="2298">IF(OR(C401=1,C401=3,C401=5),1,0)</f>
        <v>0</v>
      </c>
      <c r="Y401" s="29" t="str">
        <f t="shared" si="2219"/>
        <v/>
      </c>
      <c r="Z401" s="29" t="str">
        <f t="shared" si="2269"/>
        <v/>
      </c>
      <c r="AA401" s="29" t="str">
        <f t="shared" si="2270"/>
        <v/>
      </c>
      <c r="AB401" s="29" t="str">
        <f t="shared" si="2271"/>
        <v/>
      </c>
      <c r="AC401" s="29" t="str">
        <f t="shared" si="2272"/>
        <v/>
      </c>
      <c r="AD401" s="29" t="str">
        <f t="shared" si="2273"/>
        <v/>
      </c>
      <c r="AE401" s="29" t="str">
        <f t="shared" si="2274"/>
        <v/>
      </c>
      <c r="AF401" s="29" t="str">
        <f t="shared" si="2275"/>
        <v/>
      </c>
      <c r="AG401" s="29" t="str">
        <f t="shared" si="2276"/>
        <v/>
      </c>
      <c r="AH401" s="29" t="str">
        <f t="shared" si="2277"/>
        <v/>
      </c>
      <c r="AI401" s="29" t="str">
        <f t="shared" si="2278"/>
        <v/>
      </c>
      <c r="AJ401" s="29" t="str">
        <f t="shared" si="2279"/>
        <v/>
      </c>
      <c r="AK401" s="29" t="str">
        <f t="shared" si="2280"/>
        <v/>
      </c>
      <c r="AL401" s="29" t="str">
        <f t="shared" si="2281"/>
        <v/>
      </c>
      <c r="AM401" s="29" t="str">
        <f t="shared" si="2282"/>
        <v/>
      </c>
    </row>
    <row r="402" spans="2:39">
      <c r="B402" s="15">
        <v>11</v>
      </c>
      <c r="C402" s="15">
        <f>IF(B402="","",VLOOKUP(B402,Tabelle2!$A$2:$B$38,2,0))</f>
        <v>2</v>
      </c>
      <c r="D402" s="26" t="str">
        <f t="shared" ref="D402:D465" si="2299">IF(B402="","",IF(OR(B401=0,B402=0),"No Bet",IF(N403=1,"Bet 1,3,5",IF(O403=1,"Bet 2,4,6",IF(P403=1,"Bet 1,3,5",IF(Q403=1,"Bet 2,4,6"))))))</f>
        <v>Bet 1,3,5</v>
      </c>
      <c r="E402" s="8"/>
      <c r="F402" s="8"/>
      <c r="G402" s="8"/>
      <c r="H402" s="8"/>
      <c r="I402" s="17"/>
      <c r="J402" s="17"/>
      <c r="K402" s="7" t="str">
        <f t="shared" ref="K402:K433" si="2300">IF(B402="","",IF(N403=1,"1",IF(O403=1,2,IF(P403=1,1,IF(Q403=1,2)))))</f>
        <v>1</v>
      </c>
      <c r="L402" s="7" t="str">
        <f t="shared" ref="L402:L433" si="2301">IF(B402="","",IF(N403=1,"3",IF(O403=1,4,IF(P403=1,3,IF(Q403=1,4)))))</f>
        <v>3</v>
      </c>
      <c r="M402" s="7" t="str">
        <f t="shared" ref="M402:M433" si="2302">IF(B402="","",IF(N403=1,"5",IF(O403=1,6,IF(P403=1,5,IF(Q403=1,6)))))</f>
        <v>5</v>
      </c>
      <c r="N402" s="4">
        <f t="shared" si="1990"/>
        <v>1</v>
      </c>
      <c r="O402" s="4">
        <f t="shared" si="2296"/>
        <v>0</v>
      </c>
      <c r="P402" s="4">
        <f t="shared" ref="P402:P433" si="2303">IF(OR(C402=1,C402=3,C402=5),1,0)</f>
        <v>0</v>
      </c>
      <c r="Q402" s="4">
        <f t="shared" ref="Q402:Q433" si="2304">IF(OR(C402=2,C402=4,C402=6),1,0)</f>
        <v>1</v>
      </c>
      <c r="Y402" s="29" t="str">
        <f t="shared" si="2219"/>
        <v/>
      </c>
      <c r="Z402" s="29" t="str">
        <f t="shared" si="2269"/>
        <v/>
      </c>
      <c r="AA402" s="29" t="str">
        <f t="shared" si="2270"/>
        <v/>
      </c>
      <c r="AB402" s="29" t="str">
        <f t="shared" si="2271"/>
        <v/>
      </c>
      <c r="AC402" s="29" t="str">
        <f t="shared" si="2272"/>
        <v/>
      </c>
      <c r="AD402" s="29" t="str">
        <f t="shared" si="2273"/>
        <v/>
      </c>
      <c r="AE402" s="29" t="str">
        <f t="shared" si="2274"/>
        <v/>
      </c>
      <c r="AF402" s="29" t="str">
        <f t="shared" si="2275"/>
        <v/>
      </c>
      <c r="AG402" s="29" t="str">
        <f t="shared" si="2276"/>
        <v/>
      </c>
      <c r="AH402" s="29" t="str">
        <f t="shared" si="2277"/>
        <v/>
      </c>
      <c r="AI402" s="29" t="str">
        <f t="shared" si="2278"/>
        <v/>
      </c>
      <c r="AJ402" s="29" t="str">
        <f t="shared" si="2279"/>
        <v/>
      </c>
      <c r="AK402" s="29" t="str">
        <f t="shared" si="2280"/>
        <v/>
      </c>
      <c r="AL402" s="29" t="str">
        <f t="shared" si="2281"/>
        <v/>
      </c>
      <c r="AM402" s="29" t="str">
        <f t="shared" si="2282"/>
        <v/>
      </c>
    </row>
    <row r="403" spans="2:39" ht="15.75" thickBot="1">
      <c r="B403" s="22">
        <v>8</v>
      </c>
      <c r="C403" s="22">
        <f>IF(B403="","",VLOOKUP(B403,Tabelle2!$A$2:$B$38,2,0))</f>
        <v>2</v>
      </c>
      <c r="D403" s="23" t="str">
        <f t="shared" ref="D403" si="2305">IF(B403="","",IF(OR(B401=0,B402=0),"NB",IF(COUNTIF(K402:M402,C403)=1,"W","L")))</f>
        <v>L</v>
      </c>
      <c r="E403" s="22">
        <f t="shared" ref="E403" si="2306">IF(D403="NB",0,IF(D403="L",-3,IF(D403="W",3,"")))</f>
        <v>-3</v>
      </c>
      <c r="F403" s="22">
        <v>1</v>
      </c>
      <c r="G403" s="22">
        <f t="shared" ref="G403" si="2307">IF(B403="","",E403*F403)</f>
        <v>-3</v>
      </c>
      <c r="H403" s="22">
        <f>IF(B403="","",SUM($G$4:G403))</f>
        <v>-105</v>
      </c>
      <c r="I403" s="20"/>
      <c r="J403" s="20"/>
      <c r="K403" s="21"/>
      <c r="L403" s="21"/>
      <c r="M403" s="21"/>
      <c r="N403" s="5">
        <f t="shared" si="2144"/>
        <v>1</v>
      </c>
      <c r="O403" s="5">
        <f t="shared" ref="O403" si="2308">IF(O401+O402=2,1,0)</f>
        <v>0</v>
      </c>
      <c r="P403" s="5">
        <f t="shared" ref="P403" si="2309">IF(P401+P402=2,1,0)</f>
        <v>0</v>
      </c>
      <c r="Q403" s="5">
        <f t="shared" ref="Q403" si="2310">IF(Q401+Q402=2,1,0)</f>
        <v>0</v>
      </c>
      <c r="S403" s="31">
        <f t="shared" ref="S403" si="2311">IF(B403="","",IF(D403="NB",S400,IF(D403="L",S400+1,IF(D403="W",0))))</f>
        <v>1</v>
      </c>
      <c r="Y403" s="29" t="str">
        <f t="shared" si="2219"/>
        <v/>
      </c>
      <c r="Z403" s="29" t="str">
        <f t="shared" si="2269"/>
        <v/>
      </c>
      <c r="AA403" s="29" t="str">
        <f t="shared" si="2270"/>
        <v/>
      </c>
      <c r="AB403" s="29" t="str">
        <f t="shared" si="2271"/>
        <v/>
      </c>
      <c r="AC403" s="29" t="str">
        <f t="shared" si="2272"/>
        <v/>
      </c>
      <c r="AD403" s="29" t="str">
        <f t="shared" si="2273"/>
        <v/>
      </c>
      <c r="AE403" s="29" t="str">
        <f t="shared" si="2274"/>
        <v/>
      </c>
      <c r="AF403" s="29" t="str">
        <f t="shared" si="2275"/>
        <v/>
      </c>
      <c r="AG403" s="29" t="str">
        <f t="shared" si="2276"/>
        <v/>
      </c>
      <c r="AH403" s="29" t="str">
        <f t="shared" si="2277"/>
        <v/>
      </c>
      <c r="AI403" s="29" t="str">
        <f t="shared" si="2278"/>
        <v/>
      </c>
      <c r="AJ403" s="29" t="str">
        <f t="shared" si="2279"/>
        <v/>
      </c>
      <c r="AK403" s="29" t="str">
        <f t="shared" si="2280"/>
        <v/>
      </c>
      <c r="AL403" s="29" t="str">
        <f t="shared" si="2281"/>
        <v/>
      </c>
      <c r="AM403" s="29" t="str">
        <f t="shared" si="2282"/>
        <v/>
      </c>
    </row>
    <row r="404" spans="2:39">
      <c r="B404" s="14">
        <v>16</v>
      </c>
      <c r="C404" s="14">
        <f>IF(B404="","",VLOOKUP(B404,Tabelle2!$A$2:$B$38,2,0))</f>
        <v>3</v>
      </c>
      <c r="D404" s="6"/>
      <c r="E404" s="10"/>
      <c r="F404" s="6"/>
      <c r="G404" s="6"/>
      <c r="H404" s="6"/>
      <c r="I404" s="9"/>
      <c r="J404" s="9"/>
      <c r="K404" s="6"/>
      <c r="L404" s="6"/>
      <c r="M404" s="6"/>
      <c r="N404" s="3">
        <f t="shared" si="2007"/>
        <v>0</v>
      </c>
      <c r="O404" s="3">
        <f t="shared" ref="O404:O435" si="2312">IF(OR(C404=1,C404=3,C404=5),1,0)</f>
        <v>1</v>
      </c>
      <c r="P404" s="3">
        <f t="shared" ref="P404:P435" si="2313">IF(OR(C404=2,C404=4,C404=6),1,0)</f>
        <v>0</v>
      </c>
      <c r="Q404" s="3">
        <f t="shared" ref="Q404:Q435" si="2314">IF(OR(C404=1,C404=3,C404=5),1,0)</f>
        <v>1</v>
      </c>
      <c r="Y404" s="29" t="str">
        <f t="shared" si="2219"/>
        <v/>
      </c>
      <c r="Z404" s="29" t="str">
        <f t="shared" si="2269"/>
        <v/>
      </c>
      <c r="AA404" s="29" t="str">
        <f t="shared" si="2270"/>
        <v/>
      </c>
      <c r="AB404" s="29" t="str">
        <f t="shared" si="2271"/>
        <v/>
      </c>
      <c r="AC404" s="29" t="str">
        <f t="shared" si="2272"/>
        <v/>
      </c>
      <c r="AD404" s="29" t="str">
        <f t="shared" si="2273"/>
        <v/>
      </c>
      <c r="AE404" s="29" t="str">
        <f t="shared" si="2274"/>
        <v/>
      </c>
      <c r="AF404" s="29" t="str">
        <f t="shared" si="2275"/>
        <v/>
      </c>
      <c r="AG404" s="29" t="str">
        <f t="shared" si="2276"/>
        <v/>
      </c>
      <c r="AH404" s="29" t="str">
        <f t="shared" si="2277"/>
        <v/>
      </c>
      <c r="AI404" s="29" t="str">
        <f t="shared" si="2278"/>
        <v/>
      </c>
      <c r="AJ404" s="29" t="str">
        <f t="shared" si="2279"/>
        <v/>
      </c>
      <c r="AK404" s="29" t="str">
        <f t="shared" si="2280"/>
        <v/>
      </c>
      <c r="AL404" s="29" t="str">
        <f t="shared" si="2281"/>
        <v/>
      </c>
      <c r="AM404" s="29" t="str">
        <f t="shared" si="2282"/>
        <v/>
      </c>
    </row>
    <row r="405" spans="2:39">
      <c r="B405" s="13">
        <v>0</v>
      </c>
      <c r="C405" s="13">
        <f>IF(B405="","",VLOOKUP(B405,Tabelle2!$A$2:$B$38,2,0))</f>
        <v>0</v>
      </c>
      <c r="D405" s="25" t="str">
        <f t="shared" ref="D405:D468" si="2315">IF(B405="","",IF(OR(B404=0,B405=0),"No Bet",IF(N406=1,"Bet 1,3,5",IF(O406=1,"Bet 2,4,6",IF(P406=1,"Bet 1,3,5",IF(Q406=1,"Bet 2,4,6"))))))</f>
        <v>No Bet</v>
      </c>
      <c r="E405" s="8"/>
      <c r="F405" s="8"/>
      <c r="G405" s="8"/>
      <c r="H405" s="8"/>
      <c r="I405" s="12"/>
      <c r="J405" s="12"/>
      <c r="K405" s="7" t="b">
        <f t="shared" ref="K405:K436" si="2316">IF(B405="","",IF(N406=1,"1",IF(O406=1,2,IF(P406=1,1,IF(Q406=1,2)))))</f>
        <v>0</v>
      </c>
      <c r="L405" s="7" t="b">
        <f t="shared" ref="L405:L436" si="2317">IF(B405="","",IF(N406=1,"3",IF(O406=1,4,IF(P406=1,3,IF(Q406=1,4)))))</f>
        <v>0</v>
      </c>
      <c r="M405" s="7" t="b">
        <f t="shared" ref="M405:M436" si="2318">IF(B405="","",IF(N406=1,"5",IF(O406=1,6,IF(P406=1,5,IF(Q406=1,6)))))</f>
        <v>0</v>
      </c>
      <c r="N405" s="4">
        <f t="shared" si="2007"/>
        <v>0</v>
      </c>
      <c r="O405" s="4">
        <f t="shared" si="2312"/>
        <v>0</v>
      </c>
      <c r="P405" s="4">
        <f t="shared" ref="P405:P436" si="2319">IF(OR(C405=1,C405=3,C405=5),1,0)</f>
        <v>0</v>
      </c>
      <c r="Q405" s="4">
        <f t="shared" ref="Q405:Q436" si="2320">IF(OR(C405=2,C405=4,C405=6),1,0)</f>
        <v>0</v>
      </c>
      <c r="Y405" s="29" t="str">
        <f t="shared" si="2219"/>
        <v/>
      </c>
      <c r="Z405" s="29" t="str">
        <f t="shared" si="2269"/>
        <v/>
      </c>
      <c r="AA405" s="29" t="str">
        <f t="shared" si="2270"/>
        <v/>
      </c>
      <c r="AB405" s="29" t="str">
        <f t="shared" si="2271"/>
        <v/>
      </c>
      <c r="AC405" s="29" t="str">
        <f t="shared" si="2272"/>
        <v/>
      </c>
      <c r="AD405" s="29" t="str">
        <f t="shared" si="2273"/>
        <v/>
      </c>
      <c r="AE405" s="29" t="str">
        <f t="shared" si="2274"/>
        <v/>
      </c>
      <c r="AF405" s="29" t="str">
        <f t="shared" si="2275"/>
        <v/>
      </c>
      <c r="AG405" s="29" t="str">
        <f t="shared" si="2276"/>
        <v/>
      </c>
      <c r="AH405" s="29" t="str">
        <f t="shared" si="2277"/>
        <v/>
      </c>
      <c r="AI405" s="29" t="str">
        <f t="shared" si="2278"/>
        <v/>
      </c>
      <c r="AJ405" s="29" t="str">
        <f t="shared" si="2279"/>
        <v/>
      </c>
      <c r="AK405" s="29" t="str">
        <f t="shared" si="2280"/>
        <v/>
      </c>
      <c r="AL405" s="29" t="str">
        <f t="shared" si="2281"/>
        <v/>
      </c>
      <c r="AM405" s="29" t="str">
        <f t="shared" si="2282"/>
        <v/>
      </c>
    </row>
    <row r="406" spans="2:39" ht="15.75" thickBot="1">
      <c r="B406" s="18">
        <v>1</v>
      </c>
      <c r="C406" s="18">
        <f>IF(B406="","",VLOOKUP(B406,Tabelle2!$A$2:$B$38,2,0))</f>
        <v>1</v>
      </c>
      <c r="D406" s="19" t="str">
        <f t="shared" ref="D406" si="2321">IF(B406="","",IF(OR(B404=0,B405=0),"NB",IF(COUNTIF(K405:M405,C406)=1,"W","L")))</f>
        <v>NB</v>
      </c>
      <c r="E406" s="18" t="str">
        <f t="shared" ref="E406" si="2322">IF(D406="NB","0",IF(D406="L",-3,IF(D406="W",3,"")))</f>
        <v>0</v>
      </c>
      <c r="F406" s="18">
        <v>1</v>
      </c>
      <c r="G406" s="18">
        <f t="shared" ref="G406" si="2323">IF(B406="","",E406*F406)</f>
        <v>0</v>
      </c>
      <c r="H406" s="18">
        <f>IF(B406="","",SUM($G$4:G406))</f>
        <v>-105</v>
      </c>
      <c r="I406" s="20"/>
      <c r="J406" s="20"/>
      <c r="K406" s="21"/>
      <c r="L406" s="21"/>
      <c r="M406" s="24"/>
      <c r="N406" s="5">
        <f t="shared" si="2161"/>
        <v>0</v>
      </c>
      <c r="O406" s="5">
        <f t="shared" ref="O406" si="2324">IF(O404+O405=2,1,0)</f>
        <v>0</v>
      </c>
      <c r="P406" s="5">
        <f t="shared" ref="P406" si="2325">IF(P404+P405=2,1,0)</f>
        <v>0</v>
      </c>
      <c r="Q406" s="5">
        <f t="shared" ref="Q406" si="2326">IF(Q404+Q405=2,1,0)</f>
        <v>0</v>
      </c>
      <c r="S406" s="31">
        <f t="shared" ref="S406" si="2327">IF(B406="","",IF(D406="NB",S403,IF(D406="L",S403+1,IF(D406="W",0))))</f>
        <v>1</v>
      </c>
      <c r="Y406" s="29" t="str">
        <f t="shared" si="2219"/>
        <v/>
      </c>
      <c r="Z406" s="29" t="str">
        <f t="shared" si="2269"/>
        <v/>
      </c>
      <c r="AA406" s="29" t="str">
        <f t="shared" si="2270"/>
        <v/>
      </c>
      <c r="AB406" s="29" t="str">
        <f t="shared" si="2271"/>
        <v/>
      </c>
      <c r="AC406" s="29" t="str">
        <f t="shared" si="2272"/>
        <v/>
      </c>
      <c r="AD406" s="29" t="str">
        <f t="shared" si="2273"/>
        <v/>
      </c>
      <c r="AE406" s="29" t="str">
        <f t="shared" si="2274"/>
        <v/>
      </c>
      <c r="AF406" s="29" t="str">
        <f t="shared" si="2275"/>
        <v/>
      </c>
      <c r="AG406" s="29" t="str">
        <f t="shared" si="2276"/>
        <v/>
      </c>
      <c r="AH406" s="29" t="str">
        <f t="shared" si="2277"/>
        <v/>
      </c>
      <c r="AI406" s="29" t="str">
        <f t="shared" si="2278"/>
        <v/>
      </c>
      <c r="AJ406" s="29" t="str">
        <f t="shared" si="2279"/>
        <v/>
      </c>
      <c r="AK406" s="29" t="str">
        <f t="shared" si="2280"/>
        <v/>
      </c>
      <c r="AL406" s="29" t="str">
        <f t="shared" si="2281"/>
        <v/>
      </c>
      <c r="AM406" s="29" t="str">
        <f t="shared" si="2282"/>
        <v/>
      </c>
    </row>
    <row r="407" spans="2:39">
      <c r="B407" s="16">
        <v>4</v>
      </c>
      <c r="C407" s="16">
        <f>IF(B407="","",VLOOKUP(B407,Tabelle2!$A$2:$B$38,2,0))</f>
        <v>1</v>
      </c>
      <c r="D407" s="6"/>
      <c r="E407" s="6"/>
      <c r="F407" s="6"/>
      <c r="G407" s="6"/>
      <c r="H407" s="6"/>
      <c r="I407" s="9"/>
      <c r="J407" s="9"/>
      <c r="K407" s="6"/>
      <c r="L407" s="6"/>
      <c r="M407" s="6"/>
      <c r="N407" s="3">
        <f t="shared" ref="N407:N438" si="2328">IF(OR(C407=2,C407=4,C407=6),1,0)</f>
        <v>0</v>
      </c>
      <c r="O407" s="3">
        <f t="shared" ref="O407:O438" si="2329">IF(OR(C407=1,C407=3,C407=5),1,0)</f>
        <v>1</v>
      </c>
      <c r="P407" s="3">
        <f t="shared" ref="P407:P438" si="2330">IF(OR(C407=2,C407=4,C407=6),1,0)</f>
        <v>0</v>
      </c>
      <c r="Q407" s="3">
        <f t="shared" ref="Q407:Q438" si="2331">IF(OR(C407=1,C407=3,C407=5),1,0)</f>
        <v>1</v>
      </c>
      <c r="Y407" s="29" t="str">
        <f t="shared" si="2219"/>
        <v/>
      </c>
      <c r="Z407" s="29" t="str">
        <f t="shared" si="2269"/>
        <v/>
      </c>
      <c r="AA407" s="29" t="str">
        <f t="shared" si="2270"/>
        <v/>
      </c>
      <c r="AB407" s="29" t="str">
        <f t="shared" si="2271"/>
        <v/>
      </c>
      <c r="AC407" s="29" t="str">
        <f t="shared" si="2272"/>
        <v/>
      </c>
      <c r="AD407" s="29" t="str">
        <f t="shared" si="2273"/>
        <v/>
      </c>
      <c r="AE407" s="29" t="str">
        <f t="shared" si="2274"/>
        <v/>
      </c>
      <c r="AF407" s="29" t="str">
        <f t="shared" si="2275"/>
        <v/>
      </c>
      <c r="AG407" s="29" t="str">
        <f t="shared" si="2276"/>
        <v/>
      </c>
      <c r="AH407" s="29" t="str">
        <f t="shared" si="2277"/>
        <v/>
      </c>
      <c r="AI407" s="29" t="str">
        <f t="shared" si="2278"/>
        <v/>
      </c>
      <c r="AJ407" s="29" t="str">
        <f t="shared" si="2279"/>
        <v/>
      </c>
      <c r="AK407" s="29" t="str">
        <f t="shared" si="2280"/>
        <v/>
      </c>
      <c r="AL407" s="29" t="str">
        <f t="shared" si="2281"/>
        <v/>
      </c>
      <c r="AM407" s="29" t="str">
        <f t="shared" si="2282"/>
        <v/>
      </c>
    </row>
    <row r="408" spans="2:39">
      <c r="B408" s="15">
        <v>12</v>
      </c>
      <c r="C408" s="15">
        <f>IF(B408="","",VLOOKUP(B408,Tabelle2!$A$2:$B$38,2,0))</f>
        <v>2</v>
      </c>
      <c r="D408" s="26" t="str">
        <f t="shared" ref="D408:D471" si="2332">IF(B408="","",IF(OR(B407=0,B408=0),"No Bet",IF(N409=1,"Bet 1,3,5",IF(O409=1,"Bet 2,4,6",IF(P409=1,"Bet 1,3,5",IF(Q409=1,"Bet 2,4,6"))))))</f>
        <v>Bet 2,4,6</v>
      </c>
      <c r="E408" s="8"/>
      <c r="F408" s="8"/>
      <c r="G408" s="8"/>
      <c r="H408" s="8"/>
      <c r="I408" s="17"/>
      <c r="J408" s="17"/>
      <c r="K408" s="7">
        <f t="shared" ref="K408:K439" si="2333">IF(B408="","",IF(N409=1,"1",IF(O409=1,2,IF(P409=1,1,IF(Q409=1,2)))))</f>
        <v>2</v>
      </c>
      <c r="L408" s="7">
        <f t="shared" ref="L408:L439" si="2334">IF(B408="","",IF(N409=1,"3",IF(O409=1,4,IF(P409=1,3,IF(Q409=1,4)))))</f>
        <v>4</v>
      </c>
      <c r="M408" s="7">
        <f t="shared" ref="M408:M439" si="2335">IF(B408="","",IF(N409=1,"5",IF(O409=1,6,IF(P409=1,5,IF(Q409=1,6)))))</f>
        <v>6</v>
      </c>
      <c r="N408" s="4">
        <f t="shared" si="2328"/>
        <v>1</v>
      </c>
      <c r="O408" s="4">
        <f t="shared" si="2329"/>
        <v>0</v>
      </c>
      <c r="P408" s="4">
        <f t="shared" ref="P408:P439" si="2336">IF(OR(C408=1,C408=3,C408=5),1,0)</f>
        <v>0</v>
      </c>
      <c r="Q408" s="4">
        <f t="shared" ref="Q408:Q439" si="2337">IF(OR(C408=2,C408=4,C408=6),1,0)</f>
        <v>1</v>
      </c>
      <c r="Y408" s="29" t="str">
        <f t="shared" si="2219"/>
        <v/>
      </c>
      <c r="Z408" s="29" t="str">
        <f t="shared" si="2269"/>
        <v/>
      </c>
      <c r="AA408" s="29" t="str">
        <f t="shared" si="2270"/>
        <v/>
      </c>
      <c r="AB408" s="29" t="str">
        <f t="shared" si="2271"/>
        <v/>
      </c>
      <c r="AC408" s="29" t="str">
        <f t="shared" si="2272"/>
        <v/>
      </c>
      <c r="AD408" s="29" t="str">
        <f t="shared" si="2273"/>
        <v/>
      </c>
      <c r="AE408" s="29" t="str">
        <f t="shared" si="2274"/>
        <v/>
      </c>
      <c r="AF408" s="29" t="str">
        <f t="shared" si="2275"/>
        <v/>
      </c>
      <c r="AG408" s="29" t="str">
        <f t="shared" si="2276"/>
        <v/>
      </c>
      <c r="AH408" s="29" t="str">
        <f t="shared" si="2277"/>
        <v/>
      </c>
      <c r="AI408" s="29" t="str">
        <f t="shared" si="2278"/>
        <v/>
      </c>
      <c r="AJ408" s="29" t="str">
        <f t="shared" si="2279"/>
        <v/>
      </c>
      <c r="AK408" s="29" t="str">
        <f t="shared" si="2280"/>
        <v/>
      </c>
      <c r="AL408" s="29" t="str">
        <f t="shared" si="2281"/>
        <v/>
      </c>
      <c r="AM408" s="29" t="str">
        <f t="shared" si="2282"/>
        <v/>
      </c>
    </row>
    <row r="409" spans="2:39" ht="15.75" thickBot="1">
      <c r="B409" s="22">
        <v>26</v>
      </c>
      <c r="C409" s="22">
        <f>IF(B409="","",VLOOKUP(B409,Tabelle2!$A$2:$B$38,2,0))</f>
        <v>5</v>
      </c>
      <c r="D409" s="23" t="str">
        <f t="shared" ref="D409" si="2338">IF(B409="","",IF(OR(B407=0,B408=0),"NB",IF(COUNTIF(K408:M408,C409)=1,"W","L")))</f>
        <v>L</v>
      </c>
      <c r="E409" s="22">
        <f t="shared" ref="E409" si="2339">IF(D409="NB",0,IF(D409="L",-3,IF(D409="W",3,"")))</f>
        <v>-3</v>
      </c>
      <c r="F409" s="22">
        <v>1</v>
      </c>
      <c r="G409" s="22">
        <f t="shared" ref="G409" si="2340">IF(B409="","",E409*F409)</f>
        <v>-3</v>
      </c>
      <c r="H409" s="22">
        <f>IF(B409="","",SUM($G$4:G409))</f>
        <v>-108</v>
      </c>
      <c r="I409" s="20"/>
      <c r="J409" s="20"/>
      <c r="K409" s="21"/>
      <c r="L409" s="21"/>
      <c r="M409" s="21"/>
      <c r="N409" s="5">
        <f t="shared" ref="N409:O409" si="2341">IF(N407+N408=2,1,0)</f>
        <v>0</v>
      </c>
      <c r="O409" s="5">
        <f t="shared" si="2341"/>
        <v>0</v>
      </c>
      <c r="P409" s="5">
        <f t="shared" ref="P409" si="2342">IF(P407+P408=2,1,0)</f>
        <v>0</v>
      </c>
      <c r="Q409" s="5">
        <f t="shared" ref="Q409" si="2343">IF(Q407+Q408=2,1,0)</f>
        <v>1</v>
      </c>
      <c r="S409" s="31">
        <f t="shared" ref="S409" si="2344">IF(B409="","",IF(D409="NB",S406,IF(D409="L",S406+1,IF(D409="W",0))))</f>
        <v>2</v>
      </c>
      <c r="Y409" s="29" t="str">
        <f t="shared" si="2219"/>
        <v/>
      </c>
      <c r="Z409" s="29" t="str">
        <f t="shared" si="2269"/>
        <v/>
      </c>
      <c r="AA409" s="29" t="str">
        <f t="shared" si="2270"/>
        <v/>
      </c>
      <c r="AB409" s="29" t="str">
        <f t="shared" si="2271"/>
        <v/>
      </c>
      <c r="AC409" s="29" t="str">
        <f t="shared" si="2272"/>
        <v/>
      </c>
      <c r="AD409" s="29" t="str">
        <f t="shared" si="2273"/>
        <v/>
      </c>
      <c r="AE409" s="29" t="str">
        <f t="shared" si="2274"/>
        <v/>
      </c>
      <c r="AF409" s="29" t="str">
        <f t="shared" si="2275"/>
        <v/>
      </c>
      <c r="AG409" s="29" t="str">
        <f t="shared" si="2276"/>
        <v/>
      </c>
      <c r="AH409" s="29" t="str">
        <f t="shared" si="2277"/>
        <v/>
      </c>
      <c r="AI409" s="29" t="str">
        <f t="shared" si="2278"/>
        <v/>
      </c>
      <c r="AJ409" s="29" t="str">
        <f t="shared" si="2279"/>
        <v/>
      </c>
      <c r="AK409" s="29" t="str">
        <f t="shared" si="2280"/>
        <v/>
      </c>
      <c r="AL409" s="29" t="str">
        <f t="shared" si="2281"/>
        <v/>
      </c>
      <c r="AM409" s="29" t="str">
        <f t="shared" si="2282"/>
        <v/>
      </c>
    </row>
    <row r="410" spans="2:39">
      <c r="B410" s="14">
        <v>26</v>
      </c>
      <c r="C410" s="14">
        <f>IF(B410="","",VLOOKUP(B410,Tabelle2!$A$2:$B$38,2,0))</f>
        <v>5</v>
      </c>
      <c r="D410" s="6"/>
      <c r="E410" s="10"/>
      <c r="F410" s="6"/>
      <c r="G410" s="6"/>
      <c r="H410" s="6"/>
      <c r="I410" s="9"/>
      <c r="J410" s="9"/>
      <c r="K410" s="6"/>
      <c r="L410" s="6"/>
      <c r="M410" s="6"/>
      <c r="N410" s="3">
        <f t="shared" si="1990"/>
        <v>0</v>
      </c>
      <c r="O410" s="3">
        <f t="shared" ref="O410:O441" si="2345">IF(OR(C410=1,C410=3,C410=5),1,0)</f>
        <v>1</v>
      </c>
      <c r="P410" s="3">
        <f t="shared" ref="P410:P441" si="2346">IF(OR(C410=2,C410=4,C410=6),1,0)</f>
        <v>0</v>
      </c>
      <c r="Q410" s="3">
        <f t="shared" ref="Q410:Q441" si="2347">IF(OR(C410=1,C410=3,C410=5),1,0)</f>
        <v>1</v>
      </c>
      <c r="Y410" s="29" t="str">
        <f t="shared" si="2219"/>
        <v/>
      </c>
      <c r="Z410" s="29" t="str">
        <f t="shared" si="2269"/>
        <v/>
      </c>
      <c r="AA410" s="29" t="str">
        <f t="shared" si="2270"/>
        <v/>
      </c>
      <c r="AB410" s="29" t="str">
        <f t="shared" si="2271"/>
        <v/>
      </c>
      <c r="AC410" s="29" t="str">
        <f t="shared" si="2272"/>
        <v/>
      </c>
      <c r="AD410" s="29" t="str">
        <f t="shared" si="2273"/>
        <v/>
      </c>
      <c r="AE410" s="29" t="str">
        <f t="shared" si="2274"/>
        <v/>
      </c>
      <c r="AF410" s="29" t="str">
        <f t="shared" si="2275"/>
        <v/>
      </c>
      <c r="AG410" s="29" t="str">
        <f t="shared" si="2276"/>
        <v/>
      </c>
      <c r="AH410" s="29" t="str">
        <f t="shared" si="2277"/>
        <v/>
      </c>
      <c r="AI410" s="29" t="str">
        <f t="shared" si="2278"/>
        <v/>
      </c>
      <c r="AJ410" s="29" t="str">
        <f t="shared" si="2279"/>
        <v/>
      </c>
      <c r="AK410" s="29" t="str">
        <f t="shared" si="2280"/>
        <v/>
      </c>
      <c r="AL410" s="29" t="str">
        <f t="shared" si="2281"/>
        <v/>
      </c>
      <c r="AM410" s="29" t="str">
        <f t="shared" si="2282"/>
        <v/>
      </c>
    </row>
    <row r="411" spans="2:39">
      <c r="B411" s="13">
        <v>13</v>
      </c>
      <c r="C411" s="13">
        <f>IF(B411="","",VLOOKUP(B411,Tabelle2!$A$2:$B$38,2,0))</f>
        <v>3</v>
      </c>
      <c r="D411" s="25" t="str">
        <f t="shared" ref="D411:D474" si="2348">IF(B411="","",IF(OR(B410=0,B411=0),"No Bet",IF(N412=1,"Bet 1,3,5",IF(O412=1,"Bet 2,4,6",IF(P412=1,"Bet 1,3,5",IF(Q412=1,"Bet 2,4,6"))))))</f>
        <v>Bet 2,4,6</v>
      </c>
      <c r="E411" s="8"/>
      <c r="F411" s="8"/>
      <c r="G411" s="8"/>
      <c r="H411" s="8"/>
      <c r="I411" s="12"/>
      <c r="J411" s="12"/>
      <c r="K411" s="7">
        <f t="shared" ref="K411:K442" si="2349">IF(B411="","",IF(N412=1,"1",IF(O412=1,2,IF(P412=1,1,IF(Q412=1,2)))))</f>
        <v>2</v>
      </c>
      <c r="L411" s="7">
        <f t="shared" ref="L411:L442" si="2350">IF(B411="","",IF(N412=1,"3",IF(O412=1,4,IF(P412=1,3,IF(Q412=1,4)))))</f>
        <v>4</v>
      </c>
      <c r="M411" s="7">
        <f t="shared" ref="M411:M442" si="2351">IF(B411="","",IF(N412=1,"5",IF(O412=1,6,IF(P412=1,5,IF(Q412=1,6)))))</f>
        <v>6</v>
      </c>
      <c r="N411" s="4">
        <f t="shared" si="1990"/>
        <v>0</v>
      </c>
      <c r="O411" s="4">
        <f t="shared" si="2345"/>
        <v>1</v>
      </c>
      <c r="P411" s="4">
        <f t="shared" ref="P411:P442" si="2352">IF(OR(C411=1,C411=3,C411=5),1,0)</f>
        <v>1</v>
      </c>
      <c r="Q411" s="4">
        <f t="shared" ref="Q411:Q442" si="2353">IF(OR(C411=2,C411=4,C411=6),1,0)</f>
        <v>0</v>
      </c>
      <c r="Y411" s="29" t="str">
        <f t="shared" si="2219"/>
        <v/>
      </c>
      <c r="Z411" s="29" t="str">
        <f t="shared" si="2269"/>
        <v/>
      </c>
      <c r="AA411" s="29" t="str">
        <f t="shared" si="2270"/>
        <v/>
      </c>
      <c r="AB411" s="29" t="str">
        <f t="shared" si="2271"/>
        <v/>
      </c>
      <c r="AC411" s="29" t="str">
        <f t="shared" si="2272"/>
        <v/>
      </c>
      <c r="AD411" s="29" t="str">
        <f t="shared" si="2273"/>
        <v/>
      </c>
      <c r="AE411" s="29" t="str">
        <f t="shared" si="2274"/>
        <v/>
      </c>
      <c r="AF411" s="29" t="str">
        <f t="shared" si="2275"/>
        <v/>
      </c>
      <c r="AG411" s="29" t="str">
        <f t="shared" si="2276"/>
        <v/>
      </c>
      <c r="AH411" s="29" t="str">
        <f t="shared" si="2277"/>
        <v/>
      </c>
      <c r="AI411" s="29" t="str">
        <f t="shared" si="2278"/>
        <v/>
      </c>
      <c r="AJ411" s="29" t="str">
        <f t="shared" si="2279"/>
        <v/>
      </c>
      <c r="AK411" s="29" t="str">
        <f t="shared" si="2280"/>
        <v/>
      </c>
      <c r="AL411" s="29" t="str">
        <f t="shared" si="2281"/>
        <v/>
      </c>
      <c r="AM411" s="29" t="str">
        <f t="shared" si="2282"/>
        <v/>
      </c>
    </row>
    <row r="412" spans="2:39" ht="15.75" thickBot="1">
      <c r="B412" s="18">
        <v>13</v>
      </c>
      <c r="C412" s="18">
        <f>IF(B412="","",VLOOKUP(B412,Tabelle2!$A$2:$B$38,2,0))</f>
        <v>3</v>
      </c>
      <c r="D412" s="19" t="str">
        <f t="shared" ref="D412" si="2354">IF(B412="","",IF(OR(B410=0,B411=0),"NB",IF(COUNTIF(K411:M411,C412)=1,"W","L")))</f>
        <v>L</v>
      </c>
      <c r="E412" s="18">
        <f t="shared" ref="E412" si="2355">IF(D412="NB","0",IF(D412="L",-3,IF(D412="W",3,"")))</f>
        <v>-3</v>
      </c>
      <c r="F412" s="18">
        <v>1</v>
      </c>
      <c r="G412" s="18">
        <f t="shared" ref="G412" si="2356">IF(B412="","",E412*F412)</f>
        <v>-3</v>
      </c>
      <c r="H412" s="18">
        <f>IF(B412="","",SUM($G$4:G412))</f>
        <v>-111</v>
      </c>
      <c r="I412" s="20"/>
      <c r="J412" s="20"/>
      <c r="K412" s="21"/>
      <c r="L412" s="21"/>
      <c r="M412" s="24"/>
      <c r="N412" s="5">
        <f t="shared" si="2144"/>
        <v>0</v>
      </c>
      <c r="O412" s="5">
        <f t="shared" ref="O412" si="2357">IF(O410+O411=2,1,0)</f>
        <v>1</v>
      </c>
      <c r="P412" s="5">
        <f t="shared" ref="P412" si="2358">IF(P410+P411=2,1,0)</f>
        <v>0</v>
      </c>
      <c r="Q412" s="5">
        <f t="shared" ref="Q412" si="2359">IF(Q410+Q411=2,1,0)</f>
        <v>0</v>
      </c>
      <c r="S412" s="31">
        <f t="shared" ref="S412" si="2360">IF(B412="","",IF(D412="NB",S409,IF(D412="L",S409+1,IF(D412="W",0))))</f>
        <v>3</v>
      </c>
      <c r="Y412" s="29" t="str">
        <f t="shared" si="2219"/>
        <v/>
      </c>
      <c r="Z412" s="29" t="str">
        <f t="shared" si="2269"/>
        <v/>
      </c>
      <c r="AA412" s="29" t="str">
        <f t="shared" si="2270"/>
        <v/>
      </c>
      <c r="AB412" s="29" t="str">
        <f t="shared" si="2271"/>
        <v/>
      </c>
      <c r="AC412" s="29" t="str">
        <f t="shared" si="2272"/>
        <v/>
      </c>
      <c r="AD412" s="29" t="str">
        <f t="shared" si="2273"/>
        <v/>
      </c>
      <c r="AE412" s="29" t="str">
        <f t="shared" si="2274"/>
        <v/>
      </c>
      <c r="AF412" s="29" t="str">
        <f t="shared" si="2275"/>
        <v/>
      </c>
      <c r="AG412" s="29" t="str">
        <f t="shared" si="2276"/>
        <v/>
      </c>
      <c r="AH412" s="29" t="str">
        <f t="shared" si="2277"/>
        <v/>
      </c>
      <c r="AI412" s="29" t="str">
        <f t="shared" si="2278"/>
        <v/>
      </c>
      <c r="AJ412" s="29" t="str">
        <f t="shared" si="2279"/>
        <v/>
      </c>
      <c r="AK412" s="29" t="str">
        <f t="shared" si="2280"/>
        <v/>
      </c>
      <c r="AL412" s="29" t="str">
        <f t="shared" si="2281"/>
        <v/>
      </c>
      <c r="AM412" s="29" t="str">
        <f t="shared" si="2282"/>
        <v/>
      </c>
    </row>
    <row r="413" spans="2:39">
      <c r="B413" s="16">
        <v>28</v>
      </c>
      <c r="C413" s="16">
        <f>IF(B413="","",VLOOKUP(B413,Tabelle2!$A$2:$B$38,2,0))</f>
        <v>5</v>
      </c>
      <c r="D413" s="6"/>
      <c r="E413" s="6"/>
      <c r="F413" s="6"/>
      <c r="G413" s="6"/>
      <c r="H413" s="6"/>
      <c r="I413" s="9"/>
      <c r="J413" s="9"/>
      <c r="K413" s="6"/>
      <c r="L413" s="6"/>
      <c r="M413" s="6"/>
      <c r="N413" s="3">
        <f t="shared" si="2007"/>
        <v>0</v>
      </c>
      <c r="O413" s="3">
        <f t="shared" ref="O413:O444" si="2361">IF(OR(C413=1,C413=3,C413=5),1,0)</f>
        <v>1</v>
      </c>
      <c r="P413" s="3">
        <f t="shared" ref="P413:P444" si="2362">IF(OR(C413=2,C413=4,C413=6),1,0)</f>
        <v>0</v>
      </c>
      <c r="Q413" s="3">
        <f t="shared" ref="Q413:Q444" si="2363">IF(OR(C413=1,C413=3,C413=5),1,0)</f>
        <v>1</v>
      </c>
      <c r="Y413" s="29" t="str">
        <f t="shared" si="2219"/>
        <v/>
      </c>
      <c r="Z413" s="29" t="str">
        <f t="shared" si="2269"/>
        <v/>
      </c>
      <c r="AA413" s="29" t="str">
        <f t="shared" si="2270"/>
        <v/>
      </c>
      <c r="AB413" s="29" t="str">
        <f t="shared" si="2271"/>
        <v/>
      </c>
      <c r="AC413" s="29" t="str">
        <f t="shared" si="2272"/>
        <v/>
      </c>
      <c r="AD413" s="29" t="str">
        <f t="shared" si="2273"/>
        <v/>
      </c>
      <c r="AE413" s="29" t="str">
        <f t="shared" si="2274"/>
        <v/>
      </c>
      <c r="AF413" s="29" t="str">
        <f t="shared" si="2275"/>
        <v/>
      </c>
      <c r="AG413" s="29" t="str">
        <f t="shared" si="2276"/>
        <v/>
      </c>
      <c r="AH413" s="29" t="str">
        <f t="shared" si="2277"/>
        <v/>
      </c>
      <c r="AI413" s="29" t="str">
        <f t="shared" si="2278"/>
        <v/>
      </c>
      <c r="AJ413" s="29" t="str">
        <f t="shared" si="2279"/>
        <v/>
      </c>
      <c r="AK413" s="29" t="str">
        <f t="shared" si="2280"/>
        <v/>
      </c>
      <c r="AL413" s="29" t="str">
        <f t="shared" si="2281"/>
        <v/>
      </c>
      <c r="AM413" s="29" t="str">
        <f t="shared" si="2282"/>
        <v/>
      </c>
    </row>
    <row r="414" spans="2:39">
      <c r="B414" s="15">
        <v>28</v>
      </c>
      <c r="C414" s="15">
        <f>IF(B414="","",VLOOKUP(B414,Tabelle2!$A$2:$B$38,2,0))</f>
        <v>5</v>
      </c>
      <c r="D414" s="26" t="str">
        <f t="shared" ref="D414:D477" si="2364">IF(B414="","",IF(OR(B413=0,B414=0),"No Bet",IF(N415=1,"Bet 1,3,5",IF(O415=1,"Bet 2,4,6",IF(P415=1,"Bet 1,3,5",IF(Q415=1,"Bet 2,4,6"))))))</f>
        <v>Bet 2,4,6</v>
      </c>
      <c r="E414" s="8"/>
      <c r="F414" s="8"/>
      <c r="G414" s="8"/>
      <c r="H414" s="8"/>
      <c r="I414" s="17"/>
      <c r="J414" s="17"/>
      <c r="K414" s="7">
        <f t="shared" ref="K414:K445" si="2365">IF(B414="","",IF(N415=1,"1",IF(O415=1,2,IF(P415=1,1,IF(Q415=1,2)))))</f>
        <v>2</v>
      </c>
      <c r="L414" s="7">
        <f t="shared" ref="L414:L445" si="2366">IF(B414="","",IF(N415=1,"3",IF(O415=1,4,IF(P415=1,3,IF(Q415=1,4)))))</f>
        <v>4</v>
      </c>
      <c r="M414" s="7">
        <f t="shared" ref="M414:M445" si="2367">IF(B414="","",IF(N415=1,"5",IF(O415=1,6,IF(P415=1,5,IF(Q415=1,6)))))</f>
        <v>6</v>
      </c>
      <c r="N414" s="4">
        <f t="shared" si="2007"/>
        <v>0</v>
      </c>
      <c r="O414" s="4">
        <f t="shared" si="2361"/>
        <v>1</v>
      </c>
      <c r="P414" s="4">
        <f t="shared" ref="P414:P445" si="2368">IF(OR(C414=1,C414=3,C414=5),1,0)</f>
        <v>1</v>
      </c>
      <c r="Q414" s="4">
        <f t="shared" ref="Q414:Q445" si="2369">IF(OR(C414=2,C414=4,C414=6),1,0)</f>
        <v>0</v>
      </c>
      <c r="Y414" s="29" t="str">
        <f t="shared" si="2219"/>
        <v/>
      </c>
      <c r="Z414" s="29" t="str">
        <f t="shared" si="2269"/>
        <v/>
      </c>
      <c r="AA414" s="29" t="str">
        <f t="shared" si="2270"/>
        <v/>
      </c>
      <c r="AB414" s="29" t="str">
        <f t="shared" si="2271"/>
        <v/>
      </c>
      <c r="AC414" s="29" t="str">
        <f t="shared" si="2272"/>
        <v/>
      </c>
      <c r="AD414" s="29" t="str">
        <f t="shared" si="2273"/>
        <v/>
      </c>
      <c r="AE414" s="29" t="str">
        <f t="shared" si="2274"/>
        <v/>
      </c>
      <c r="AF414" s="29" t="str">
        <f t="shared" si="2275"/>
        <v/>
      </c>
      <c r="AG414" s="29" t="str">
        <f t="shared" si="2276"/>
        <v/>
      </c>
      <c r="AH414" s="29" t="str">
        <f t="shared" si="2277"/>
        <v/>
      </c>
      <c r="AI414" s="29" t="str">
        <f t="shared" si="2278"/>
        <v/>
      </c>
      <c r="AJ414" s="29" t="str">
        <f t="shared" si="2279"/>
        <v/>
      </c>
      <c r="AK414" s="29" t="str">
        <f t="shared" si="2280"/>
        <v/>
      </c>
      <c r="AL414" s="29" t="str">
        <f t="shared" si="2281"/>
        <v/>
      </c>
      <c r="AM414" s="29" t="str">
        <f t="shared" si="2282"/>
        <v/>
      </c>
    </row>
    <row r="415" spans="2:39" ht="15.75" thickBot="1">
      <c r="B415" s="22">
        <v>19</v>
      </c>
      <c r="C415" s="22">
        <f>IF(B415="","",VLOOKUP(B415,Tabelle2!$A$2:$B$38,2,0))</f>
        <v>4</v>
      </c>
      <c r="D415" s="23" t="str">
        <f t="shared" ref="D415" si="2370">IF(B415="","",IF(OR(B413=0,B414=0),"NB",IF(COUNTIF(K414:M414,C415)=1,"W","L")))</f>
        <v>W</v>
      </c>
      <c r="E415" s="22">
        <f t="shared" ref="E415" si="2371">IF(D415="NB",0,IF(D415="L",-3,IF(D415="W",3,"")))</f>
        <v>3</v>
      </c>
      <c r="F415" s="22">
        <v>1</v>
      </c>
      <c r="G415" s="22">
        <f t="shared" ref="G415" si="2372">IF(B415="","",E415*F415)</f>
        <v>3</v>
      </c>
      <c r="H415" s="22">
        <f>IF(B415="","",SUM($G$4:G415))</f>
        <v>-108</v>
      </c>
      <c r="I415" s="20"/>
      <c r="J415" s="20"/>
      <c r="K415" s="21"/>
      <c r="L415" s="21"/>
      <c r="M415" s="21"/>
      <c r="N415" s="5">
        <f t="shared" si="2161"/>
        <v>0</v>
      </c>
      <c r="O415" s="5">
        <f t="shared" ref="O415" si="2373">IF(O413+O414=2,1,0)</f>
        <v>1</v>
      </c>
      <c r="P415" s="5">
        <f t="shared" ref="P415" si="2374">IF(P413+P414=2,1,0)</f>
        <v>0</v>
      </c>
      <c r="Q415" s="5">
        <f t="shared" ref="Q415" si="2375">IF(Q413+Q414=2,1,0)</f>
        <v>0</v>
      </c>
      <c r="S415" s="31">
        <f t="shared" ref="S415" si="2376">IF(B415="","",IF(D415="NB",S412,IF(D415="L",S412+1,IF(D415="W",0))))</f>
        <v>0</v>
      </c>
      <c r="Y415" s="29" t="str">
        <f t="shared" si="2219"/>
        <v/>
      </c>
      <c r="Z415" s="29" t="str">
        <f t="shared" si="2269"/>
        <v/>
      </c>
      <c r="AA415" s="29">
        <f t="shared" si="2270"/>
        <v>1</v>
      </c>
      <c r="AB415" s="29" t="str">
        <f t="shared" si="2271"/>
        <v/>
      </c>
      <c r="AC415" s="29" t="str">
        <f t="shared" si="2272"/>
        <v/>
      </c>
      <c r="AD415" s="29" t="str">
        <f t="shared" si="2273"/>
        <v/>
      </c>
      <c r="AE415" s="29" t="str">
        <f t="shared" si="2274"/>
        <v/>
      </c>
      <c r="AF415" s="29" t="str">
        <f t="shared" si="2275"/>
        <v/>
      </c>
      <c r="AG415" s="29" t="str">
        <f t="shared" si="2276"/>
        <v/>
      </c>
      <c r="AH415" s="29" t="str">
        <f t="shared" si="2277"/>
        <v/>
      </c>
      <c r="AI415" s="29" t="str">
        <f t="shared" si="2278"/>
        <v/>
      </c>
      <c r="AJ415" s="29" t="str">
        <f t="shared" si="2279"/>
        <v/>
      </c>
      <c r="AK415" s="29" t="str">
        <f t="shared" si="2280"/>
        <v/>
      </c>
      <c r="AL415" s="29" t="str">
        <f t="shared" si="2281"/>
        <v/>
      </c>
      <c r="AM415" s="29" t="str">
        <f t="shared" si="2282"/>
        <v/>
      </c>
    </row>
    <row r="416" spans="2:39">
      <c r="B416" s="14">
        <v>19</v>
      </c>
      <c r="C416" s="14">
        <f>IF(B416="","",VLOOKUP(B416,Tabelle2!$A$2:$B$38,2,0))</f>
        <v>4</v>
      </c>
      <c r="D416" s="6"/>
      <c r="E416" s="10"/>
      <c r="F416" s="6"/>
      <c r="G416" s="6"/>
      <c r="H416" s="6"/>
      <c r="I416" s="9"/>
      <c r="J416" s="9"/>
      <c r="K416" s="6"/>
      <c r="L416" s="6"/>
      <c r="M416" s="6"/>
      <c r="N416" s="3">
        <f t="shared" ref="N416:N447" si="2377">IF(OR(C416=2,C416=4,C416=6),1,0)</f>
        <v>1</v>
      </c>
      <c r="O416" s="3">
        <f t="shared" ref="O416:O447" si="2378">IF(OR(C416=1,C416=3,C416=5),1,0)</f>
        <v>0</v>
      </c>
      <c r="P416" s="3">
        <f t="shared" ref="P416:P447" si="2379">IF(OR(C416=2,C416=4,C416=6),1,0)</f>
        <v>1</v>
      </c>
      <c r="Q416" s="3">
        <f t="shared" ref="Q416:Q447" si="2380">IF(OR(C416=1,C416=3,C416=5),1,0)</f>
        <v>0</v>
      </c>
      <c r="Y416" s="29" t="str">
        <f t="shared" si="2219"/>
        <v/>
      </c>
      <c r="Z416" s="29" t="str">
        <f t="shared" si="2269"/>
        <v/>
      </c>
      <c r="AA416" s="29" t="str">
        <f t="shared" si="2270"/>
        <v/>
      </c>
      <c r="AB416" s="29" t="str">
        <f t="shared" si="2271"/>
        <v/>
      </c>
      <c r="AC416" s="29" t="str">
        <f t="shared" si="2272"/>
        <v/>
      </c>
      <c r="AD416" s="29" t="str">
        <f t="shared" si="2273"/>
        <v/>
      </c>
      <c r="AE416" s="29" t="str">
        <f t="shared" si="2274"/>
        <v/>
      </c>
      <c r="AF416" s="29" t="str">
        <f t="shared" si="2275"/>
        <v/>
      </c>
      <c r="AG416" s="29" t="str">
        <f t="shared" si="2276"/>
        <v/>
      </c>
      <c r="AH416" s="29" t="str">
        <f t="shared" si="2277"/>
        <v/>
      </c>
      <c r="AI416" s="29" t="str">
        <f t="shared" si="2278"/>
        <v/>
      </c>
      <c r="AJ416" s="29" t="str">
        <f t="shared" si="2279"/>
        <v/>
      </c>
      <c r="AK416" s="29" t="str">
        <f t="shared" si="2280"/>
        <v/>
      </c>
      <c r="AL416" s="29" t="str">
        <f t="shared" si="2281"/>
        <v/>
      </c>
      <c r="AM416" s="29" t="str">
        <f t="shared" si="2282"/>
        <v/>
      </c>
    </row>
    <row r="417" spans="2:39">
      <c r="B417" s="13">
        <v>27</v>
      </c>
      <c r="C417" s="13">
        <f>IF(B417="","",VLOOKUP(B417,Tabelle2!$A$2:$B$38,2,0))</f>
        <v>5</v>
      </c>
      <c r="D417" s="25" t="str">
        <f t="shared" ref="D417:D480" si="2381">IF(B417="","",IF(OR(B416=0,B417=0),"No Bet",IF(N418=1,"Bet 1,3,5",IF(O418=1,"Bet 2,4,6",IF(P418=1,"Bet 1,3,5",IF(Q418=1,"Bet 2,4,6"))))))</f>
        <v>Bet 1,3,5</v>
      </c>
      <c r="E417" s="8"/>
      <c r="F417" s="8"/>
      <c r="G417" s="8"/>
      <c r="H417" s="8"/>
      <c r="I417" s="12"/>
      <c r="J417" s="12"/>
      <c r="K417" s="7">
        <f t="shared" ref="K417:K448" si="2382">IF(B417="","",IF(N418=1,"1",IF(O418=1,2,IF(P418=1,1,IF(Q418=1,2)))))</f>
        <v>1</v>
      </c>
      <c r="L417" s="7">
        <f t="shared" ref="L417:L448" si="2383">IF(B417="","",IF(N418=1,"3",IF(O418=1,4,IF(P418=1,3,IF(Q418=1,4)))))</f>
        <v>3</v>
      </c>
      <c r="M417" s="7">
        <f t="shared" ref="M417:M448" si="2384">IF(B417="","",IF(N418=1,"5",IF(O418=1,6,IF(P418=1,5,IF(Q418=1,6)))))</f>
        <v>5</v>
      </c>
      <c r="N417" s="4">
        <f t="shared" si="2377"/>
        <v>0</v>
      </c>
      <c r="O417" s="4">
        <f t="shared" si="2378"/>
        <v>1</v>
      </c>
      <c r="P417" s="4">
        <f t="shared" ref="P417:P448" si="2385">IF(OR(C417=1,C417=3,C417=5),1,0)</f>
        <v>1</v>
      </c>
      <c r="Q417" s="4">
        <f t="shared" ref="Q417:Q448" si="2386">IF(OR(C417=2,C417=4,C417=6),1,0)</f>
        <v>0</v>
      </c>
      <c r="Y417" s="29" t="str">
        <f t="shared" si="2219"/>
        <v/>
      </c>
      <c r="Z417" s="29" t="str">
        <f t="shared" si="2269"/>
        <v/>
      </c>
      <c r="AA417" s="29" t="str">
        <f t="shared" si="2270"/>
        <v/>
      </c>
      <c r="AB417" s="29" t="str">
        <f t="shared" si="2271"/>
        <v/>
      </c>
      <c r="AC417" s="29" t="str">
        <f t="shared" si="2272"/>
        <v/>
      </c>
      <c r="AD417" s="29" t="str">
        <f t="shared" si="2273"/>
        <v/>
      </c>
      <c r="AE417" s="29" t="str">
        <f t="shared" si="2274"/>
        <v/>
      </c>
      <c r="AF417" s="29" t="str">
        <f t="shared" si="2275"/>
        <v/>
      </c>
      <c r="AG417" s="29" t="str">
        <f t="shared" si="2276"/>
        <v/>
      </c>
      <c r="AH417" s="29" t="str">
        <f t="shared" si="2277"/>
        <v/>
      </c>
      <c r="AI417" s="29" t="str">
        <f t="shared" si="2278"/>
        <v/>
      </c>
      <c r="AJ417" s="29" t="str">
        <f t="shared" si="2279"/>
        <v/>
      </c>
      <c r="AK417" s="29" t="str">
        <f t="shared" si="2280"/>
        <v/>
      </c>
      <c r="AL417" s="29" t="str">
        <f t="shared" si="2281"/>
        <v/>
      </c>
      <c r="AM417" s="29" t="str">
        <f t="shared" si="2282"/>
        <v/>
      </c>
    </row>
    <row r="418" spans="2:39" ht="15.75" thickBot="1">
      <c r="B418" s="18">
        <v>27</v>
      </c>
      <c r="C418" s="18">
        <f>IF(B418="","",VLOOKUP(B418,Tabelle2!$A$2:$B$38,2,0))</f>
        <v>5</v>
      </c>
      <c r="D418" s="19" t="str">
        <f t="shared" ref="D418" si="2387">IF(B418="","",IF(OR(B416=0,B417=0),"NB",IF(COUNTIF(K417:M417,C418)=1,"W","L")))</f>
        <v>W</v>
      </c>
      <c r="E418" s="18">
        <f t="shared" ref="E418" si="2388">IF(D418="NB","0",IF(D418="L",-3,IF(D418="W",3,"")))</f>
        <v>3</v>
      </c>
      <c r="F418" s="18">
        <v>1</v>
      </c>
      <c r="G418" s="18">
        <f t="shared" ref="G418" si="2389">IF(B418="","",E418*F418)</f>
        <v>3</v>
      </c>
      <c r="H418" s="18">
        <f>IF(B418="","",SUM($G$4:G418))</f>
        <v>-105</v>
      </c>
      <c r="I418" s="20"/>
      <c r="J418" s="20"/>
      <c r="K418" s="21"/>
      <c r="L418" s="21"/>
      <c r="M418" s="24"/>
      <c r="N418" s="5">
        <f t="shared" ref="N418:O418" si="2390">IF(N416+N417=2,1,0)</f>
        <v>0</v>
      </c>
      <c r="O418" s="5">
        <f t="shared" si="2390"/>
        <v>0</v>
      </c>
      <c r="P418" s="5">
        <f t="shared" ref="P418" si="2391">IF(P416+P417=2,1,0)</f>
        <v>1</v>
      </c>
      <c r="Q418" s="5">
        <f t="shared" ref="Q418" si="2392">IF(Q416+Q417=2,1,0)</f>
        <v>0</v>
      </c>
      <c r="S418" s="31">
        <f t="shared" ref="S418" si="2393">IF(B418="","",IF(D418="NB",S415,IF(D418="L",S415+1,IF(D418="W",0))))</f>
        <v>0</v>
      </c>
      <c r="Y418" s="29" t="str">
        <f t="shared" si="2219"/>
        <v/>
      </c>
      <c r="Z418" s="29" t="str">
        <f t="shared" si="2269"/>
        <v/>
      </c>
      <c r="AA418" s="29" t="str">
        <f t="shared" si="2270"/>
        <v/>
      </c>
      <c r="AB418" s="29" t="str">
        <f t="shared" si="2271"/>
        <v/>
      </c>
      <c r="AC418" s="29" t="str">
        <f t="shared" si="2272"/>
        <v/>
      </c>
      <c r="AD418" s="29" t="str">
        <f t="shared" si="2273"/>
        <v/>
      </c>
      <c r="AE418" s="29" t="str">
        <f t="shared" si="2274"/>
        <v/>
      </c>
      <c r="AF418" s="29" t="str">
        <f t="shared" si="2275"/>
        <v/>
      </c>
      <c r="AG418" s="29" t="str">
        <f t="shared" si="2276"/>
        <v/>
      </c>
      <c r="AH418" s="29" t="str">
        <f t="shared" si="2277"/>
        <v/>
      </c>
      <c r="AI418" s="29" t="str">
        <f t="shared" si="2278"/>
        <v/>
      </c>
      <c r="AJ418" s="29" t="str">
        <f t="shared" si="2279"/>
        <v/>
      </c>
      <c r="AK418" s="29" t="str">
        <f t="shared" si="2280"/>
        <v/>
      </c>
      <c r="AL418" s="29" t="str">
        <f t="shared" si="2281"/>
        <v/>
      </c>
      <c r="AM418" s="29" t="str">
        <f t="shared" si="2282"/>
        <v/>
      </c>
    </row>
    <row r="419" spans="2:39">
      <c r="B419" s="16">
        <v>13</v>
      </c>
      <c r="C419" s="16">
        <f>IF(B419="","",VLOOKUP(B419,Tabelle2!$A$2:$B$38,2,0))</f>
        <v>3</v>
      </c>
      <c r="D419" s="6"/>
      <c r="E419" s="6"/>
      <c r="F419" s="6"/>
      <c r="G419" s="6"/>
      <c r="H419" s="6"/>
      <c r="I419" s="9"/>
      <c r="J419" s="9"/>
      <c r="K419" s="6"/>
      <c r="L419" s="6"/>
      <c r="M419" s="6"/>
      <c r="N419" s="3">
        <f t="shared" ref="N419:N482" si="2394">IF(OR(C419=2,C419=4,C419=6),1,0)</f>
        <v>0</v>
      </c>
      <c r="O419" s="3">
        <f t="shared" ref="O419:O450" si="2395">IF(OR(C419=1,C419=3,C419=5),1,0)</f>
        <v>1</v>
      </c>
      <c r="P419" s="3">
        <f t="shared" ref="P419:P450" si="2396">IF(OR(C419=2,C419=4,C419=6),1,0)</f>
        <v>0</v>
      </c>
      <c r="Q419" s="3">
        <f t="shared" ref="Q419:Q450" si="2397">IF(OR(C419=1,C419=3,C419=5),1,0)</f>
        <v>1</v>
      </c>
      <c r="Y419" s="29" t="str">
        <f t="shared" si="2219"/>
        <v/>
      </c>
      <c r="Z419" s="29" t="str">
        <f t="shared" si="2269"/>
        <v/>
      </c>
      <c r="AA419" s="29" t="str">
        <f t="shared" si="2270"/>
        <v/>
      </c>
      <c r="AB419" s="29" t="str">
        <f t="shared" si="2271"/>
        <v/>
      </c>
      <c r="AC419" s="29" t="str">
        <f t="shared" si="2272"/>
        <v/>
      </c>
      <c r="AD419" s="29" t="str">
        <f t="shared" si="2273"/>
        <v/>
      </c>
      <c r="AE419" s="29" t="str">
        <f t="shared" si="2274"/>
        <v/>
      </c>
      <c r="AF419" s="29" t="str">
        <f t="shared" si="2275"/>
        <v/>
      </c>
      <c r="AG419" s="29" t="str">
        <f t="shared" si="2276"/>
        <v/>
      </c>
      <c r="AH419" s="29" t="str">
        <f t="shared" si="2277"/>
        <v/>
      </c>
      <c r="AI419" s="29" t="str">
        <f t="shared" si="2278"/>
        <v/>
      </c>
      <c r="AJ419" s="29" t="str">
        <f t="shared" si="2279"/>
        <v/>
      </c>
      <c r="AK419" s="29" t="str">
        <f t="shared" si="2280"/>
        <v/>
      </c>
      <c r="AL419" s="29" t="str">
        <f t="shared" si="2281"/>
        <v/>
      </c>
      <c r="AM419" s="29" t="str">
        <f t="shared" si="2282"/>
        <v/>
      </c>
    </row>
    <row r="420" spans="2:39">
      <c r="B420" s="15">
        <v>23</v>
      </c>
      <c r="C420" s="15">
        <f>IF(B420="","",VLOOKUP(B420,Tabelle2!$A$2:$B$38,2,0))</f>
        <v>4</v>
      </c>
      <c r="D420" s="26" t="str">
        <f t="shared" ref="D420:D483" si="2398">IF(B420="","",IF(OR(B419=0,B420=0),"No Bet",IF(N421=1,"Bet 1,3,5",IF(O421=1,"Bet 2,4,6",IF(P421=1,"Bet 1,3,5",IF(Q421=1,"Bet 2,4,6"))))))</f>
        <v>Bet 2,4,6</v>
      </c>
      <c r="E420" s="8"/>
      <c r="F420" s="8"/>
      <c r="G420" s="8"/>
      <c r="H420" s="8"/>
      <c r="I420" s="17"/>
      <c r="J420" s="17"/>
      <c r="K420" s="7">
        <f t="shared" ref="K420:K451" si="2399">IF(B420="","",IF(N421=1,"1",IF(O421=1,2,IF(P421=1,1,IF(Q421=1,2)))))</f>
        <v>2</v>
      </c>
      <c r="L420" s="7">
        <f t="shared" ref="L420:L451" si="2400">IF(B420="","",IF(N421=1,"3",IF(O421=1,4,IF(P421=1,3,IF(Q421=1,4)))))</f>
        <v>4</v>
      </c>
      <c r="M420" s="7">
        <f t="shared" ref="M420:M451" si="2401">IF(B420="","",IF(N421=1,"5",IF(O421=1,6,IF(P421=1,5,IF(Q421=1,6)))))</f>
        <v>6</v>
      </c>
      <c r="N420" s="4">
        <f t="shared" si="2394"/>
        <v>1</v>
      </c>
      <c r="O420" s="4">
        <f t="shared" si="2395"/>
        <v>0</v>
      </c>
      <c r="P420" s="4">
        <f t="shared" ref="P420:P451" si="2402">IF(OR(C420=1,C420=3,C420=5),1,0)</f>
        <v>0</v>
      </c>
      <c r="Q420" s="4">
        <f t="shared" ref="Q420:Q451" si="2403">IF(OR(C420=2,C420=4,C420=6),1,0)</f>
        <v>1</v>
      </c>
      <c r="Y420" s="29" t="str">
        <f t="shared" si="2219"/>
        <v/>
      </c>
      <c r="Z420" s="29" t="str">
        <f t="shared" si="2269"/>
        <v/>
      </c>
      <c r="AA420" s="29" t="str">
        <f t="shared" si="2270"/>
        <v/>
      </c>
      <c r="AB420" s="29" t="str">
        <f t="shared" si="2271"/>
        <v/>
      </c>
      <c r="AC420" s="29" t="str">
        <f t="shared" si="2272"/>
        <v/>
      </c>
      <c r="AD420" s="29" t="str">
        <f t="shared" si="2273"/>
        <v/>
      </c>
      <c r="AE420" s="29" t="str">
        <f t="shared" si="2274"/>
        <v/>
      </c>
      <c r="AF420" s="29" t="str">
        <f t="shared" si="2275"/>
        <v/>
      </c>
      <c r="AG420" s="29" t="str">
        <f t="shared" si="2276"/>
        <v/>
      </c>
      <c r="AH420" s="29" t="str">
        <f t="shared" si="2277"/>
        <v/>
      </c>
      <c r="AI420" s="29" t="str">
        <f t="shared" si="2278"/>
        <v/>
      </c>
      <c r="AJ420" s="29" t="str">
        <f t="shared" si="2279"/>
        <v/>
      </c>
      <c r="AK420" s="29" t="str">
        <f t="shared" si="2280"/>
        <v/>
      </c>
      <c r="AL420" s="29" t="str">
        <f t="shared" si="2281"/>
        <v/>
      </c>
      <c r="AM420" s="29" t="str">
        <f t="shared" si="2282"/>
        <v/>
      </c>
    </row>
    <row r="421" spans="2:39" ht="15.75" thickBot="1">
      <c r="B421" s="22">
        <v>13</v>
      </c>
      <c r="C421" s="22">
        <f>IF(B421="","",VLOOKUP(B421,Tabelle2!$A$2:$B$38,2,0))</f>
        <v>3</v>
      </c>
      <c r="D421" s="23" t="str">
        <f t="shared" ref="D421" si="2404">IF(B421="","",IF(OR(B419=0,B420=0),"NB",IF(COUNTIF(K420:M420,C421)=1,"W","L")))</f>
        <v>L</v>
      </c>
      <c r="E421" s="22">
        <f t="shared" ref="E421" si="2405">IF(D421="NB",0,IF(D421="L",-3,IF(D421="W",3,"")))</f>
        <v>-3</v>
      </c>
      <c r="F421" s="22">
        <v>1</v>
      </c>
      <c r="G421" s="22">
        <f t="shared" ref="G421" si="2406">IF(B421="","",E421*F421)</f>
        <v>-3</v>
      </c>
      <c r="H421" s="22">
        <f>IF(B421="","",SUM($G$4:G421))</f>
        <v>-108</v>
      </c>
      <c r="I421" s="20"/>
      <c r="J421" s="20"/>
      <c r="K421" s="21"/>
      <c r="L421" s="21"/>
      <c r="M421" s="21"/>
      <c r="N421" s="5">
        <f t="shared" si="2144"/>
        <v>0</v>
      </c>
      <c r="O421" s="5">
        <f t="shared" ref="O421" si="2407">IF(O419+O420=2,1,0)</f>
        <v>0</v>
      </c>
      <c r="P421" s="5">
        <f t="shared" ref="P421" si="2408">IF(P419+P420=2,1,0)</f>
        <v>0</v>
      </c>
      <c r="Q421" s="5">
        <f t="shared" ref="Q421" si="2409">IF(Q419+Q420=2,1,0)</f>
        <v>1</v>
      </c>
      <c r="S421" s="31">
        <f t="shared" ref="S421" si="2410">IF(B421="","",IF(D421="NB",S418,IF(D421="L",S418+1,IF(D421="W",0))))</f>
        <v>1</v>
      </c>
      <c r="Y421" s="29" t="str">
        <f t="shared" si="2219"/>
        <v/>
      </c>
      <c r="Z421" s="29" t="str">
        <f t="shared" si="2269"/>
        <v/>
      </c>
      <c r="AA421" s="29" t="str">
        <f t="shared" si="2270"/>
        <v/>
      </c>
      <c r="AB421" s="29" t="str">
        <f t="shared" si="2271"/>
        <v/>
      </c>
      <c r="AC421" s="29" t="str">
        <f t="shared" si="2272"/>
        <v/>
      </c>
      <c r="AD421" s="29" t="str">
        <f t="shared" si="2273"/>
        <v/>
      </c>
      <c r="AE421" s="29" t="str">
        <f t="shared" si="2274"/>
        <v/>
      </c>
      <c r="AF421" s="29" t="str">
        <f t="shared" si="2275"/>
        <v/>
      </c>
      <c r="AG421" s="29" t="str">
        <f t="shared" si="2276"/>
        <v/>
      </c>
      <c r="AH421" s="29" t="str">
        <f t="shared" si="2277"/>
        <v/>
      </c>
      <c r="AI421" s="29" t="str">
        <f t="shared" si="2278"/>
        <v/>
      </c>
      <c r="AJ421" s="29" t="str">
        <f t="shared" si="2279"/>
        <v/>
      </c>
      <c r="AK421" s="29" t="str">
        <f t="shared" si="2280"/>
        <v/>
      </c>
      <c r="AL421" s="29" t="str">
        <f t="shared" si="2281"/>
        <v/>
      </c>
      <c r="AM421" s="29" t="str">
        <f t="shared" si="2282"/>
        <v/>
      </c>
    </row>
    <row r="422" spans="2:39">
      <c r="B422" s="14">
        <v>20</v>
      </c>
      <c r="C422" s="14">
        <f>IF(B422="","",VLOOKUP(B422,Tabelle2!$A$2:$B$38,2,0))</f>
        <v>4</v>
      </c>
      <c r="D422" s="6"/>
      <c r="E422" s="10"/>
      <c r="F422" s="6"/>
      <c r="G422" s="6"/>
      <c r="H422" s="6"/>
      <c r="I422" s="9"/>
      <c r="J422" s="9"/>
      <c r="K422" s="6"/>
      <c r="L422" s="6"/>
      <c r="M422" s="6"/>
      <c r="N422" s="3">
        <f t="shared" ref="N422:N485" si="2411">IF(OR(C422=2,C422=4,C422=6),1,0)</f>
        <v>1</v>
      </c>
      <c r="O422" s="3">
        <f t="shared" ref="O422:O453" si="2412">IF(OR(C422=1,C422=3,C422=5),1,0)</f>
        <v>0</v>
      </c>
      <c r="P422" s="3">
        <f t="shared" ref="P422:P453" si="2413">IF(OR(C422=2,C422=4,C422=6),1,0)</f>
        <v>1</v>
      </c>
      <c r="Q422" s="3">
        <f t="shared" ref="Q422:Q453" si="2414">IF(OR(C422=1,C422=3,C422=5),1,0)</f>
        <v>0</v>
      </c>
      <c r="Y422" s="29" t="str">
        <f t="shared" si="2219"/>
        <v/>
      </c>
      <c r="Z422" s="29" t="str">
        <f t="shared" si="2269"/>
        <v/>
      </c>
      <c r="AA422" s="29" t="str">
        <f t="shared" si="2270"/>
        <v/>
      </c>
      <c r="AB422" s="29" t="str">
        <f t="shared" si="2271"/>
        <v/>
      </c>
      <c r="AC422" s="29" t="str">
        <f t="shared" si="2272"/>
        <v/>
      </c>
      <c r="AD422" s="29" t="str">
        <f t="shared" si="2273"/>
        <v/>
      </c>
      <c r="AE422" s="29" t="str">
        <f t="shared" si="2274"/>
        <v/>
      </c>
      <c r="AF422" s="29" t="str">
        <f t="shared" si="2275"/>
        <v/>
      </c>
      <c r="AG422" s="29" t="str">
        <f t="shared" si="2276"/>
        <v/>
      </c>
      <c r="AH422" s="29" t="str">
        <f t="shared" si="2277"/>
        <v/>
      </c>
      <c r="AI422" s="29" t="str">
        <f t="shared" si="2278"/>
        <v/>
      </c>
      <c r="AJ422" s="29" t="str">
        <f t="shared" si="2279"/>
        <v/>
      </c>
      <c r="AK422" s="29" t="str">
        <f t="shared" si="2280"/>
        <v/>
      </c>
      <c r="AL422" s="29" t="str">
        <f t="shared" si="2281"/>
        <v/>
      </c>
      <c r="AM422" s="29" t="str">
        <f t="shared" si="2282"/>
        <v/>
      </c>
    </row>
    <row r="423" spans="2:39">
      <c r="B423" s="13">
        <v>20</v>
      </c>
      <c r="C423" s="13">
        <f>IF(B423="","",VLOOKUP(B423,Tabelle2!$A$2:$B$38,2,0))</f>
        <v>4</v>
      </c>
      <c r="D423" s="25" t="str">
        <f t="shared" ref="D423:D486" si="2415">IF(B423="","",IF(OR(B422=0,B423=0),"No Bet",IF(N424=1,"Bet 1,3,5",IF(O424=1,"Bet 2,4,6",IF(P424=1,"Bet 1,3,5",IF(Q424=1,"Bet 2,4,6"))))))</f>
        <v>Bet 1,3,5</v>
      </c>
      <c r="E423" s="8"/>
      <c r="F423" s="8"/>
      <c r="G423" s="8"/>
      <c r="H423" s="8"/>
      <c r="I423" s="12"/>
      <c r="J423" s="12"/>
      <c r="K423" s="7" t="str">
        <f t="shared" ref="K423:K454" si="2416">IF(B423="","",IF(N424=1,"1",IF(O424=1,2,IF(P424=1,1,IF(Q424=1,2)))))</f>
        <v>1</v>
      </c>
      <c r="L423" s="7" t="str">
        <f t="shared" ref="L423:L454" si="2417">IF(B423="","",IF(N424=1,"3",IF(O424=1,4,IF(P424=1,3,IF(Q424=1,4)))))</f>
        <v>3</v>
      </c>
      <c r="M423" s="7" t="str">
        <f t="shared" ref="M423:M454" si="2418">IF(B423="","",IF(N424=1,"5",IF(O424=1,6,IF(P424=1,5,IF(Q424=1,6)))))</f>
        <v>5</v>
      </c>
      <c r="N423" s="4">
        <f t="shared" si="2411"/>
        <v>1</v>
      </c>
      <c r="O423" s="4">
        <f t="shared" si="2412"/>
        <v>0</v>
      </c>
      <c r="P423" s="4">
        <f t="shared" ref="P423:P454" si="2419">IF(OR(C423=1,C423=3,C423=5),1,0)</f>
        <v>0</v>
      </c>
      <c r="Q423" s="4">
        <f t="shared" ref="Q423:Q454" si="2420">IF(OR(C423=2,C423=4,C423=6),1,0)</f>
        <v>1</v>
      </c>
      <c r="Y423" s="29" t="str">
        <f t="shared" si="2219"/>
        <v/>
      </c>
      <c r="Z423" s="29" t="str">
        <f t="shared" si="2269"/>
        <v/>
      </c>
      <c r="AA423" s="29" t="str">
        <f t="shared" si="2270"/>
        <v/>
      </c>
      <c r="AB423" s="29" t="str">
        <f t="shared" si="2271"/>
        <v/>
      </c>
      <c r="AC423" s="29" t="str">
        <f t="shared" si="2272"/>
        <v/>
      </c>
      <c r="AD423" s="29" t="str">
        <f t="shared" si="2273"/>
        <v/>
      </c>
      <c r="AE423" s="29" t="str">
        <f t="shared" si="2274"/>
        <v/>
      </c>
      <c r="AF423" s="29" t="str">
        <f t="shared" si="2275"/>
        <v/>
      </c>
      <c r="AG423" s="29" t="str">
        <f t="shared" si="2276"/>
        <v/>
      </c>
      <c r="AH423" s="29" t="str">
        <f t="shared" si="2277"/>
        <v/>
      </c>
      <c r="AI423" s="29" t="str">
        <f t="shared" si="2278"/>
        <v/>
      </c>
      <c r="AJ423" s="29" t="str">
        <f t="shared" si="2279"/>
        <v/>
      </c>
      <c r="AK423" s="29" t="str">
        <f t="shared" si="2280"/>
        <v/>
      </c>
      <c r="AL423" s="29" t="str">
        <f t="shared" si="2281"/>
        <v/>
      </c>
      <c r="AM423" s="29" t="str">
        <f t="shared" si="2282"/>
        <v/>
      </c>
    </row>
    <row r="424" spans="2:39" ht="15.75" thickBot="1">
      <c r="B424" s="18">
        <v>13</v>
      </c>
      <c r="C424" s="18">
        <f>IF(B424="","",VLOOKUP(B424,Tabelle2!$A$2:$B$38,2,0))</f>
        <v>3</v>
      </c>
      <c r="D424" s="19" t="str">
        <f t="shared" ref="D424" si="2421">IF(B424="","",IF(OR(B422=0,B423=0),"NB",IF(COUNTIF(K423:M423,C424)=1,"W","L")))</f>
        <v>W</v>
      </c>
      <c r="E424" s="18">
        <f t="shared" ref="E424" si="2422">IF(D424="NB","0",IF(D424="L",-3,IF(D424="W",3,"")))</f>
        <v>3</v>
      </c>
      <c r="F424" s="18">
        <v>1</v>
      </c>
      <c r="G424" s="18">
        <f t="shared" ref="G424" si="2423">IF(B424="","",E424*F424)</f>
        <v>3</v>
      </c>
      <c r="H424" s="18">
        <f>IF(B424="","",SUM($G$4:G424))</f>
        <v>-105</v>
      </c>
      <c r="I424" s="20"/>
      <c r="J424" s="20"/>
      <c r="K424" s="21"/>
      <c r="L424" s="21"/>
      <c r="M424" s="24"/>
      <c r="N424" s="5">
        <f t="shared" si="2161"/>
        <v>1</v>
      </c>
      <c r="O424" s="5">
        <f t="shared" ref="O424" si="2424">IF(O422+O423=2,1,0)</f>
        <v>0</v>
      </c>
      <c r="P424" s="5">
        <f t="shared" ref="P424" si="2425">IF(P422+P423=2,1,0)</f>
        <v>0</v>
      </c>
      <c r="Q424" s="5">
        <f t="shared" ref="Q424" si="2426">IF(Q422+Q423=2,1,0)</f>
        <v>0</v>
      </c>
      <c r="S424" s="31">
        <f t="shared" ref="S424" si="2427">IF(B424="","",IF(D424="NB",S421,IF(D424="L",S421+1,IF(D424="W",0))))</f>
        <v>0</v>
      </c>
      <c r="Y424" s="29">
        <f t="shared" si="2219"/>
        <v>1</v>
      </c>
      <c r="Z424" s="29" t="str">
        <f t="shared" si="2269"/>
        <v/>
      </c>
      <c r="AA424" s="29" t="str">
        <f t="shared" si="2270"/>
        <v/>
      </c>
      <c r="AB424" s="29" t="str">
        <f t="shared" si="2271"/>
        <v/>
      </c>
      <c r="AC424" s="29" t="str">
        <f t="shared" si="2272"/>
        <v/>
      </c>
      <c r="AD424" s="29" t="str">
        <f t="shared" si="2273"/>
        <v/>
      </c>
      <c r="AE424" s="29" t="str">
        <f t="shared" si="2274"/>
        <v/>
      </c>
      <c r="AF424" s="29" t="str">
        <f t="shared" si="2275"/>
        <v/>
      </c>
      <c r="AG424" s="29" t="str">
        <f t="shared" si="2276"/>
        <v/>
      </c>
      <c r="AH424" s="29" t="str">
        <f t="shared" si="2277"/>
        <v/>
      </c>
      <c r="AI424" s="29" t="str">
        <f t="shared" si="2278"/>
        <v/>
      </c>
      <c r="AJ424" s="29" t="str">
        <f t="shared" si="2279"/>
        <v/>
      </c>
      <c r="AK424" s="29" t="str">
        <f t="shared" si="2280"/>
        <v/>
      </c>
      <c r="AL424" s="29" t="str">
        <f t="shared" si="2281"/>
        <v/>
      </c>
      <c r="AM424" s="29" t="str">
        <f t="shared" si="2282"/>
        <v/>
      </c>
    </row>
    <row r="425" spans="2:39">
      <c r="B425" s="16">
        <v>1</v>
      </c>
      <c r="C425" s="16">
        <f>IF(B425="","",VLOOKUP(B425,Tabelle2!$A$2:$B$38,2,0))</f>
        <v>1</v>
      </c>
      <c r="D425" s="6"/>
      <c r="E425" s="6"/>
      <c r="F425" s="6"/>
      <c r="G425" s="6"/>
      <c r="H425" s="6"/>
      <c r="I425" s="9"/>
      <c r="J425" s="9"/>
      <c r="K425" s="6"/>
      <c r="L425" s="6"/>
      <c r="M425" s="6"/>
      <c r="N425" s="3">
        <f t="shared" ref="N425:N456" si="2428">IF(OR(C425=2,C425=4,C425=6),1,0)</f>
        <v>0</v>
      </c>
      <c r="O425" s="3">
        <f t="shared" ref="O425:O456" si="2429">IF(OR(C425=1,C425=3,C425=5),1,0)</f>
        <v>1</v>
      </c>
      <c r="P425" s="3">
        <f t="shared" ref="P425:P456" si="2430">IF(OR(C425=2,C425=4,C425=6),1,0)</f>
        <v>0</v>
      </c>
      <c r="Q425" s="3">
        <f t="shared" ref="Q425:Q456" si="2431">IF(OR(C425=1,C425=3,C425=5),1,0)</f>
        <v>1</v>
      </c>
      <c r="Y425" s="29" t="str">
        <f t="shared" si="2219"/>
        <v/>
      </c>
      <c r="Z425" s="29" t="str">
        <f t="shared" si="2269"/>
        <v/>
      </c>
      <c r="AA425" s="29" t="str">
        <f t="shared" si="2270"/>
        <v/>
      </c>
      <c r="AB425" s="29" t="str">
        <f t="shared" si="2271"/>
        <v/>
      </c>
      <c r="AC425" s="29" t="str">
        <f t="shared" si="2272"/>
        <v/>
      </c>
      <c r="AD425" s="29" t="str">
        <f t="shared" si="2273"/>
        <v/>
      </c>
      <c r="AE425" s="29" t="str">
        <f t="shared" si="2274"/>
        <v/>
      </c>
      <c r="AF425" s="29" t="str">
        <f t="shared" si="2275"/>
        <v/>
      </c>
      <c r="AG425" s="29" t="str">
        <f t="shared" si="2276"/>
        <v/>
      </c>
      <c r="AH425" s="29" t="str">
        <f t="shared" si="2277"/>
        <v/>
      </c>
      <c r="AI425" s="29" t="str">
        <f t="shared" si="2278"/>
        <v/>
      </c>
      <c r="AJ425" s="29" t="str">
        <f t="shared" si="2279"/>
        <v/>
      </c>
      <c r="AK425" s="29" t="str">
        <f t="shared" si="2280"/>
        <v/>
      </c>
      <c r="AL425" s="29" t="str">
        <f t="shared" si="2281"/>
        <v/>
      </c>
      <c r="AM425" s="29" t="str">
        <f t="shared" si="2282"/>
        <v/>
      </c>
    </row>
    <row r="426" spans="2:39">
      <c r="B426" s="15">
        <v>23</v>
      </c>
      <c r="C426" s="15">
        <f>IF(B426="","",VLOOKUP(B426,Tabelle2!$A$2:$B$38,2,0))</f>
        <v>4</v>
      </c>
      <c r="D426" s="26" t="str">
        <f t="shared" ref="D426:D489" si="2432">IF(B426="","",IF(OR(B425=0,B426=0),"No Bet",IF(N427=1,"Bet 1,3,5",IF(O427=1,"Bet 2,4,6",IF(P427=1,"Bet 1,3,5",IF(Q427=1,"Bet 2,4,6"))))))</f>
        <v>Bet 2,4,6</v>
      </c>
      <c r="E426" s="8"/>
      <c r="F426" s="8"/>
      <c r="G426" s="8"/>
      <c r="H426" s="8"/>
      <c r="I426" s="17"/>
      <c r="J426" s="17"/>
      <c r="K426" s="7">
        <f t="shared" ref="K426:K457" si="2433">IF(B426="","",IF(N427=1,"1",IF(O427=1,2,IF(P427=1,1,IF(Q427=1,2)))))</f>
        <v>2</v>
      </c>
      <c r="L426" s="7">
        <f t="shared" ref="L426:L457" si="2434">IF(B426="","",IF(N427=1,"3",IF(O427=1,4,IF(P427=1,3,IF(Q427=1,4)))))</f>
        <v>4</v>
      </c>
      <c r="M426" s="7">
        <f t="shared" ref="M426:M457" si="2435">IF(B426="","",IF(N427=1,"5",IF(O427=1,6,IF(P427=1,5,IF(Q427=1,6)))))</f>
        <v>6</v>
      </c>
      <c r="N426" s="4">
        <f t="shared" si="2428"/>
        <v>1</v>
      </c>
      <c r="O426" s="4">
        <f t="shared" si="2429"/>
        <v>0</v>
      </c>
      <c r="P426" s="4">
        <f t="shared" ref="P426:P457" si="2436">IF(OR(C426=1,C426=3,C426=5),1,0)</f>
        <v>0</v>
      </c>
      <c r="Q426" s="4">
        <f t="shared" ref="Q426:Q457" si="2437">IF(OR(C426=2,C426=4,C426=6),1,0)</f>
        <v>1</v>
      </c>
      <c r="Y426" s="29" t="str">
        <f t="shared" si="2219"/>
        <v/>
      </c>
      <c r="Z426" s="29" t="str">
        <f t="shared" si="2269"/>
        <v/>
      </c>
      <c r="AA426" s="29" t="str">
        <f t="shared" si="2270"/>
        <v/>
      </c>
      <c r="AB426" s="29" t="str">
        <f t="shared" si="2271"/>
        <v/>
      </c>
      <c r="AC426" s="29" t="str">
        <f t="shared" si="2272"/>
        <v/>
      </c>
      <c r="AD426" s="29" t="str">
        <f t="shared" si="2273"/>
        <v/>
      </c>
      <c r="AE426" s="29" t="str">
        <f t="shared" si="2274"/>
        <v/>
      </c>
      <c r="AF426" s="29" t="str">
        <f t="shared" si="2275"/>
        <v/>
      </c>
      <c r="AG426" s="29" t="str">
        <f t="shared" si="2276"/>
        <v/>
      </c>
      <c r="AH426" s="29" t="str">
        <f t="shared" si="2277"/>
        <v/>
      </c>
      <c r="AI426" s="29" t="str">
        <f t="shared" si="2278"/>
        <v/>
      </c>
      <c r="AJ426" s="29" t="str">
        <f t="shared" si="2279"/>
        <v/>
      </c>
      <c r="AK426" s="29" t="str">
        <f t="shared" si="2280"/>
        <v/>
      </c>
      <c r="AL426" s="29" t="str">
        <f t="shared" si="2281"/>
        <v/>
      </c>
      <c r="AM426" s="29" t="str">
        <f t="shared" si="2282"/>
        <v/>
      </c>
    </row>
    <row r="427" spans="2:39" ht="15.75" thickBot="1">
      <c r="B427" s="22">
        <v>23</v>
      </c>
      <c r="C427" s="22">
        <f>IF(B427="","",VLOOKUP(B427,Tabelle2!$A$2:$B$38,2,0))</f>
        <v>4</v>
      </c>
      <c r="D427" s="23" t="str">
        <f t="shared" ref="D427" si="2438">IF(B427="","",IF(OR(B425=0,B426=0),"NB",IF(COUNTIF(K426:M426,C427)=1,"W","L")))</f>
        <v>W</v>
      </c>
      <c r="E427" s="22">
        <f t="shared" ref="E427" si="2439">IF(D427="NB",0,IF(D427="L",-3,IF(D427="W",3,"")))</f>
        <v>3</v>
      </c>
      <c r="F427" s="22">
        <v>1</v>
      </c>
      <c r="G427" s="22">
        <f t="shared" ref="G427" si="2440">IF(B427="","",E427*F427)</f>
        <v>3</v>
      </c>
      <c r="H427" s="22">
        <f>IF(B427="","",SUM($G$4:G427))</f>
        <v>-102</v>
      </c>
      <c r="I427" s="20"/>
      <c r="J427" s="20"/>
      <c r="K427" s="21"/>
      <c r="L427" s="21"/>
      <c r="M427" s="21"/>
      <c r="N427" s="5">
        <f t="shared" ref="N427:O427" si="2441">IF(N425+N426=2,1,0)</f>
        <v>0</v>
      </c>
      <c r="O427" s="5">
        <f t="shared" si="2441"/>
        <v>0</v>
      </c>
      <c r="P427" s="5">
        <f t="shared" ref="P427" si="2442">IF(P425+P426=2,1,0)</f>
        <v>0</v>
      </c>
      <c r="Q427" s="5">
        <f t="shared" ref="Q427" si="2443">IF(Q425+Q426=2,1,0)</f>
        <v>1</v>
      </c>
      <c r="S427" s="31">
        <f t="shared" ref="S427" si="2444">IF(B427="","",IF(D427="NB",S424,IF(D427="L",S424+1,IF(D427="W",0))))</f>
        <v>0</v>
      </c>
      <c r="Y427" s="29" t="str">
        <f t="shared" si="2219"/>
        <v/>
      </c>
      <c r="Z427" s="29" t="str">
        <f t="shared" si="2269"/>
        <v/>
      </c>
      <c r="AA427" s="29" t="str">
        <f t="shared" si="2270"/>
        <v/>
      </c>
      <c r="AB427" s="29" t="str">
        <f t="shared" si="2271"/>
        <v/>
      </c>
      <c r="AC427" s="29" t="str">
        <f t="shared" si="2272"/>
        <v/>
      </c>
      <c r="AD427" s="29" t="str">
        <f t="shared" si="2273"/>
        <v/>
      </c>
      <c r="AE427" s="29" t="str">
        <f t="shared" si="2274"/>
        <v/>
      </c>
      <c r="AF427" s="29" t="str">
        <f t="shared" si="2275"/>
        <v/>
      </c>
      <c r="AG427" s="29" t="str">
        <f t="shared" si="2276"/>
        <v/>
      </c>
      <c r="AH427" s="29" t="str">
        <f t="shared" si="2277"/>
        <v/>
      </c>
      <c r="AI427" s="29" t="str">
        <f t="shared" si="2278"/>
        <v/>
      </c>
      <c r="AJ427" s="29" t="str">
        <f t="shared" si="2279"/>
        <v/>
      </c>
      <c r="AK427" s="29" t="str">
        <f t="shared" si="2280"/>
        <v/>
      </c>
      <c r="AL427" s="29" t="str">
        <f t="shared" si="2281"/>
        <v/>
      </c>
      <c r="AM427" s="29" t="str">
        <f t="shared" si="2282"/>
        <v/>
      </c>
    </row>
    <row r="428" spans="2:39">
      <c r="B428" s="14">
        <v>12</v>
      </c>
      <c r="C428" s="14">
        <f>IF(B428="","",VLOOKUP(B428,Tabelle2!$A$2:$B$38,2,0))</f>
        <v>2</v>
      </c>
      <c r="D428" s="6"/>
      <c r="E428" s="10"/>
      <c r="F428" s="6"/>
      <c r="G428" s="6"/>
      <c r="H428" s="6"/>
      <c r="I428" s="9"/>
      <c r="J428" s="9"/>
      <c r="K428" s="6"/>
      <c r="L428" s="6"/>
      <c r="M428" s="6"/>
      <c r="N428" s="3">
        <f t="shared" si="2394"/>
        <v>1</v>
      </c>
      <c r="O428" s="3">
        <f t="shared" ref="O428:O459" si="2445">IF(OR(C428=1,C428=3,C428=5),1,0)</f>
        <v>0</v>
      </c>
      <c r="P428" s="3">
        <f t="shared" ref="P428:P459" si="2446">IF(OR(C428=2,C428=4,C428=6),1,0)</f>
        <v>1</v>
      </c>
      <c r="Q428" s="3">
        <f t="shared" ref="Q428:Q459" si="2447">IF(OR(C428=1,C428=3,C428=5),1,0)</f>
        <v>0</v>
      </c>
      <c r="Y428" s="29" t="str">
        <f t="shared" si="2219"/>
        <v/>
      </c>
      <c r="Z428" s="29" t="str">
        <f t="shared" si="2269"/>
        <v/>
      </c>
      <c r="AA428" s="29" t="str">
        <f t="shared" si="2270"/>
        <v/>
      </c>
      <c r="AB428" s="29" t="str">
        <f t="shared" si="2271"/>
        <v/>
      </c>
      <c r="AC428" s="29" t="str">
        <f t="shared" si="2272"/>
        <v/>
      </c>
      <c r="AD428" s="29" t="str">
        <f t="shared" si="2273"/>
        <v/>
      </c>
      <c r="AE428" s="29" t="str">
        <f t="shared" si="2274"/>
        <v/>
      </c>
      <c r="AF428" s="29" t="str">
        <f t="shared" si="2275"/>
        <v/>
      </c>
      <c r="AG428" s="29" t="str">
        <f t="shared" si="2276"/>
        <v/>
      </c>
      <c r="AH428" s="29" t="str">
        <f t="shared" si="2277"/>
        <v/>
      </c>
      <c r="AI428" s="29" t="str">
        <f t="shared" si="2278"/>
        <v/>
      </c>
      <c r="AJ428" s="29" t="str">
        <f t="shared" si="2279"/>
        <v/>
      </c>
      <c r="AK428" s="29" t="str">
        <f t="shared" si="2280"/>
        <v/>
      </c>
      <c r="AL428" s="29" t="str">
        <f t="shared" si="2281"/>
        <v/>
      </c>
      <c r="AM428" s="29" t="str">
        <f t="shared" si="2282"/>
        <v/>
      </c>
    </row>
    <row r="429" spans="2:39">
      <c r="B429" s="13">
        <v>12</v>
      </c>
      <c r="C429" s="13">
        <f>IF(B429="","",VLOOKUP(B429,Tabelle2!$A$2:$B$38,2,0))</f>
        <v>2</v>
      </c>
      <c r="D429" s="25" t="str">
        <f t="shared" ref="D429:D492" si="2448">IF(B429="","",IF(OR(B428=0,B429=0),"No Bet",IF(N430=1,"Bet 1,3,5",IF(O430=1,"Bet 2,4,6",IF(P430=1,"Bet 1,3,5",IF(Q430=1,"Bet 2,4,6"))))))</f>
        <v>Bet 1,3,5</v>
      </c>
      <c r="E429" s="8"/>
      <c r="F429" s="8"/>
      <c r="G429" s="8"/>
      <c r="H429" s="8"/>
      <c r="I429" s="12"/>
      <c r="J429" s="12"/>
      <c r="K429" s="7" t="str">
        <f t="shared" ref="K429:K460" si="2449">IF(B429="","",IF(N430=1,"1",IF(O430=1,2,IF(P430=1,1,IF(Q430=1,2)))))</f>
        <v>1</v>
      </c>
      <c r="L429" s="7" t="str">
        <f t="shared" ref="L429:L460" si="2450">IF(B429="","",IF(N430=1,"3",IF(O430=1,4,IF(P430=1,3,IF(Q430=1,4)))))</f>
        <v>3</v>
      </c>
      <c r="M429" s="7" t="str">
        <f t="shared" ref="M429:M460" si="2451">IF(B429="","",IF(N430=1,"5",IF(O430=1,6,IF(P430=1,5,IF(Q430=1,6)))))</f>
        <v>5</v>
      </c>
      <c r="N429" s="4">
        <f t="shared" si="2394"/>
        <v>1</v>
      </c>
      <c r="O429" s="4">
        <f t="shared" si="2445"/>
        <v>0</v>
      </c>
      <c r="P429" s="4">
        <f t="shared" ref="P429:P460" si="2452">IF(OR(C429=1,C429=3,C429=5),1,0)</f>
        <v>0</v>
      </c>
      <c r="Q429" s="4">
        <f t="shared" ref="Q429:Q460" si="2453">IF(OR(C429=2,C429=4,C429=6),1,0)</f>
        <v>1</v>
      </c>
      <c r="Y429" s="29" t="str">
        <f t="shared" si="2219"/>
        <v/>
      </c>
      <c r="Z429" s="29" t="str">
        <f t="shared" si="2269"/>
        <v/>
      </c>
      <c r="AA429" s="29" t="str">
        <f t="shared" si="2270"/>
        <v/>
      </c>
      <c r="AB429" s="29" t="str">
        <f t="shared" si="2271"/>
        <v/>
      </c>
      <c r="AC429" s="29" t="str">
        <f t="shared" si="2272"/>
        <v/>
      </c>
      <c r="AD429" s="29" t="str">
        <f t="shared" si="2273"/>
        <v/>
      </c>
      <c r="AE429" s="29" t="str">
        <f t="shared" si="2274"/>
        <v/>
      </c>
      <c r="AF429" s="29" t="str">
        <f t="shared" si="2275"/>
        <v/>
      </c>
      <c r="AG429" s="29" t="str">
        <f t="shared" si="2276"/>
        <v/>
      </c>
      <c r="AH429" s="29" t="str">
        <f t="shared" si="2277"/>
        <v/>
      </c>
      <c r="AI429" s="29" t="str">
        <f t="shared" si="2278"/>
        <v/>
      </c>
      <c r="AJ429" s="29" t="str">
        <f t="shared" si="2279"/>
        <v/>
      </c>
      <c r="AK429" s="29" t="str">
        <f t="shared" si="2280"/>
        <v/>
      </c>
      <c r="AL429" s="29" t="str">
        <f t="shared" si="2281"/>
        <v/>
      </c>
      <c r="AM429" s="29" t="str">
        <f t="shared" si="2282"/>
        <v/>
      </c>
    </row>
    <row r="430" spans="2:39" ht="15.75" thickBot="1">
      <c r="B430" s="18">
        <v>13</v>
      </c>
      <c r="C430" s="18">
        <f>IF(B430="","",VLOOKUP(B430,Tabelle2!$A$2:$B$38,2,0))</f>
        <v>3</v>
      </c>
      <c r="D430" s="19" t="str">
        <f t="shared" ref="D430" si="2454">IF(B430="","",IF(OR(B428=0,B429=0),"NB",IF(COUNTIF(K429:M429,C430)=1,"W","L")))</f>
        <v>W</v>
      </c>
      <c r="E430" s="18">
        <f t="shared" ref="E430" si="2455">IF(D430="NB","0",IF(D430="L",-3,IF(D430="W",3,"")))</f>
        <v>3</v>
      </c>
      <c r="F430" s="18">
        <v>1</v>
      </c>
      <c r="G430" s="18">
        <f t="shared" ref="G430" si="2456">IF(B430="","",E430*F430)</f>
        <v>3</v>
      </c>
      <c r="H430" s="18">
        <f>IF(B430="","",SUM($G$4:G430))</f>
        <v>-99</v>
      </c>
      <c r="I430" s="20"/>
      <c r="J430" s="20"/>
      <c r="K430" s="21"/>
      <c r="L430" s="21"/>
      <c r="M430" s="24"/>
      <c r="N430" s="5">
        <f t="shared" si="2144"/>
        <v>1</v>
      </c>
      <c r="O430" s="5">
        <f t="shared" ref="O430" si="2457">IF(O428+O429=2,1,0)</f>
        <v>0</v>
      </c>
      <c r="P430" s="5">
        <f t="shared" ref="P430" si="2458">IF(P428+P429=2,1,0)</f>
        <v>0</v>
      </c>
      <c r="Q430" s="5">
        <f t="shared" ref="Q430" si="2459">IF(Q428+Q429=2,1,0)</f>
        <v>0</v>
      </c>
      <c r="S430" s="31">
        <f t="shared" ref="S430" si="2460">IF(B430="","",IF(D430="NB",S427,IF(D430="L",S427+1,IF(D430="W",0))))</f>
        <v>0</v>
      </c>
      <c r="Y430" s="29" t="str">
        <f t="shared" si="2219"/>
        <v/>
      </c>
      <c r="Z430" s="29" t="str">
        <f t="shared" si="2269"/>
        <v/>
      </c>
      <c r="AA430" s="29" t="str">
        <f t="shared" si="2270"/>
        <v/>
      </c>
      <c r="AB430" s="29" t="str">
        <f t="shared" si="2271"/>
        <v/>
      </c>
      <c r="AC430" s="29" t="str">
        <f t="shared" si="2272"/>
        <v/>
      </c>
      <c r="AD430" s="29" t="str">
        <f t="shared" si="2273"/>
        <v/>
      </c>
      <c r="AE430" s="29" t="str">
        <f t="shared" si="2274"/>
        <v/>
      </c>
      <c r="AF430" s="29" t="str">
        <f t="shared" si="2275"/>
        <v/>
      </c>
      <c r="AG430" s="29" t="str">
        <f t="shared" si="2276"/>
        <v/>
      </c>
      <c r="AH430" s="29" t="str">
        <f t="shared" si="2277"/>
        <v/>
      </c>
      <c r="AI430" s="29" t="str">
        <f t="shared" si="2278"/>
        <v/>
      </c>
      <c r="AJ430" s="29" t="str">
        <f t="shared" si="2279"/>
        <v/>
      </c>
      <c r="AK430" s="29" t="str">
        <f t="shared" si="2280"/>
        <v/>
      </c>
      <c r="AL430" s="29" t="str">
        <f t="shared" si="2281"/>
        <v/>
      </c>
      <c r="AM430" s="29" t="str">
        <f t="shared" si="2282"/>
        <v/>
      </c>
    </row>
    <row r="431" spans="2:39">
      <c r="B431" s="16">
        <v>13</v>
      </c>
      <c r="C431" s="16">
        <f>IF(B431="","",VLOOKUP(B431,Tabelle2!$A$2:$B$38,2,0))</f>
        <v>3</v>
      </c>
      <c r="D431" s="6"/>
      <c r="E431" s="6"/>
      <c r="F431" s="6"/>
      <c r="G431" s="6"/>
      <c r="H431" s="6"/>
      <c r="I431" s="9"/>
      <c r="J431" s="9"/>
      <c r="K431" s="6"/>
      <c r="L431" s="6"/>
      <c r="M431" s="6"/>
      <c r="N431" s="3">
        <f t="shared" si="2411"/>
        <v>0</v>
      </c>
      <c r="O431" s="3">
        <f t="shared" ref="O431:O462" si="2461">IF(OR(C431=1,C431=3,C431=5),1,0)</f>
        <v>1</v>
      </c>
      <c r="P431" s="3">
        <f t="shared" ref="P431:P462" si="2462">IF(OR(C431=2,C431=4,C431=6),1,0)</f>
        <v>0</v>
      </c>
      <c r="Q431" s="3">
        <f t="shared" ref="Q431:Q462" si="2463">IF(OR(C431=1,C431=3,C431=5),1,0)</f>
        <v>1</v>
      </c>
      <c r="Y431" s="29" t="str">
        <f t="shared" si="2219"/>
        <v/>
      </c>
      <c r="Z431" s="29" t="str">
        <f t="shared" si="2269"/>
        <v/>
      </c>
      <c r="AA431" s="29" t="str">
        <f t="shared" si="2270"/>
        <v/>
      </c>
      <c r="AB431" s="29" t="str">
        <f t="shared" si="2271"/>
        <v/>
      </c>
      <c r="AC431" s="29" t="str">
        <f t="shared" si="2272"/>
        <v/>
      </c>
      <c r="AD431" s="29" t="str">
        <f t="shared" si="2273"/>
        <v/>
      </c>
      <c r="AE431" s="29" t="str">
        <f t="shared" si="2274"/>
        <v/>
      </c>
      <c r="AF431" s="29" t="str">
        <f t="shared" si="2275"/>
        <v/>
      </c>
      <c r="AG431" s="29" t="str">
        <f t="shared" si="2276"/>
        <v/>
      </c>
      <c r="AH431" s="29" t="str">
        <f t="shared" si="2277"/>
        <v/>
      </c>
      <c r="AI431" s="29" t="str">
        <f t="shared" si="2278"/>
        <v/>
      </c>
      <c r="AJ431" s="29" t="str">
        <f t="shared" si="2279"/>
        <v/>
      </c>
      <c r="AK431" s="29" t="str">
        <f t="shared" si="2280"/>
        <v/>
      </c>
      <c r="AL431" s="29" t="str">
        <f t="shared" si="2281"/>
        <v/>
      </c>
      <c r="AM431" s="29" t="str">
        <f t="shared" si="2282"/>
        <v/>
      </c>
    </row>
    <row r="432" spans="2:39">
      <c r="B432" s="15">
        <v>9</v>
      </c>
      <c r="C432" s="15">
        <f>IF(B432="","",VLOOKUP(B432,Tabelle2!$A$2:$B$38,2,0))</f>
        <v>2</v>
      </c>
      <c r="D432" s="26" t="str">
        <f t="shared" ref="D432:D495" si="2464">IF(B432="","",IF(OR(B431=0,B432=0),"No Bet",IF(N433=1,"Bet 1,3,5",IF(O433=1,"Bet 2,4,6",IF(P433=1,"Bet 1,3,5",IF(Q433=1,"Bet 2,4,6"))))))</f>
        <v>Bet 2,4,6</v>
      </c>
      <c r="E432" s="8"/>
      <c r="F432" s="8"/>
      <c r="G432" s="8"/>
      <c r="H432" s="8"/>
      <c r="I432" s="17"/>
      <c r="J432" s="17"/>
      <c r="K432" s="7">
        <f t="shared" ref="K432:K463" si="2465">IF(B432="","",IF(N433=1,"1",IF(O433=1,2,IF(P433=1,1,IF(Q433=1,2)))))</f>
        <v>2</v>
      </c>
      <c r="L432" s="7">
        <f t="shared" ref="L432:L463" si="2466">IF(B432="","",IF(N433=1,"3",IF(O433=1,4,IF(P433=1,3,IF(Q433=1,4)))))</f>
        <v>4</v>
      </c>
      <c r="M432" s="7">
        <f t="shared" ref="M432:M463" si="2467">IF(B432="","",IF(N433=1,"5",IF(O433=1,6,IF(P433=1,5,IF(Q433=1,6)))))</f>
        <v>6</v>
      </c>
      <c r="N432" s="4">
        <f t="shared" si="2411"/>
        <v>1</v>
      </c>
      <c r="O432" s="4">
        <f t="shared" si="2461"/>
        <v>0</v>
      </c>
      <c r="P432" s="4">
        <f t="shared" ref="P432:P463" si="2468">IF(OR(C432=1,C432=3,C432=5),1,0)</f>
        <v>0</v>
      </c>
      <c r="Q432" s="4">
        <f t="shared" ref="Q432:Q463" si="2469">IF(OR(C432=2,C432=4,C432=6),1,0)</f>
        <v>1</v>
      </c>
      <c r="Y432" s="29" t="str">
        <f t="shared" si="2219"/>
        <v/>
      </c>
      <c r="Z432" s="29" t="str">
        <f t="shared" si="2269"/>
        <v/>
      </c>
      <c r="AA432" s="29" t="str">
        <f t="shared" si="2270"/>
        <v/>
      </c>
      <c r="AB432" s="29" t="str">
        <f t="shared" si="2271"/>
        <v/>
      </c>
      <c r="AC432" s="29" t="str">
        <f t="shared" si="2272"/>
        <v/>
      </c>
      <c r="AD432" s="29" t="str">
        <f t="shared" si="2273"/>
        <v/>
      </c>
      <c r="AE432" s="29" t="str">
        <f t="shared" si="2274"/>
        <v/>
      </c>
      <c r="AF432" s="29" t="str">
        <f t="shared" si="2275"/>
        <v/>
      </c>
      <c r="AG432" s="29" t="str">
        <f t="shared" si="2276"/>
        <v/>
      </c>
      <c r="AH432" s="29" t="str">
        <f t="shared" si="2277"/>
        <v/>
      </c>
      <c r="AI432" s="29" t="str">
        <f t="shared" si="2278"/>
        <v/>
      </c>
      <c r="AJ432" s="29" t="str">
        <f t="shared" si="2279"/>
        <v/>
      </c>
      <c r="AK432" s="29" t="str">
        <f t="shared" si="2280"/>
        <v/>
      </c>
      <c r="AL432" s="29" t="str">
        <f t="shared" si="2281"/>
        <v/>
      </c>
      <c r="AM432" s="29" t="str">
        <f t="shared" si="2282"/>
        <v/>
      </c>
    </row>
    <row r="433" spans="2:39" ht="15.75" thickBot="1">
      <c r="B433" s="22">
        <v>19</v>
      </c>
      <c r="C433" s="22">
        <f>IF(B433="","",VLOOKUP(B433,Tabelle2!$A$2:$B$38,2,0))</f>
        <v>4</v>
      </c>
      <c r="D433" s="23" t="str">
        <f t="shared" ref="D433" si="2470">IF(B433="","",IF(OR(B431=0,B432=0),"NB",IF(COUNTIF(K432:M432,C433)=1,"W","L")))</f>
        <v>W</v>
      </c>
      <c r="E433" s="22">
        <f t="shared" ref="E433" si="2471">IF(D433="NB",0,IF(D433="L",-3,IF(D433="W",3,"")))</f>
        <v>3</v>
      </c>
      <c r="F433" s="22">
        <v>1</v>
      </c>
      <c r="G433" s="22">
        <f t="shared" ref="G433" si="2472">IF(B433="","",E433*F433)</f>
        <v>3</v>
      </c>
      <c r="H433" s="22">
        <f>IF(B433="","",SUM($G$4:G433))</f>
        <v>-96</v>
      </c>
      <c r="I433" s="20"/>
      <c r="J433" s="20"/>
      <c r="K433" s="21"/>
      <c r="L433" s="21"/>
      <c r="M433" s="21"/>
      <c r="N433" s="5">
        <f t="shared" si="2161"/>
        <v>0</v>
      </c>
      <c r="O433" s="5">
        <f t="shared" ref="O433" si="2473">IF(O431+O432=2,1,0)</f>
        <v>0</v>
      </c>
      <c r="P433" s="5">
        <f t="shared" ref="P433" si="2474">IF(P431+P432=2,1,0)</f>
        <v>0</v>
      </c>
      <c r="Q433" s="5">
        <f t="shared" ref="Q433" si="2475">IF(Q431+Q432=2,1,0)</f>
        <v>1</v>
      </c>
      <c r="S433" s="31">
        <f t="shared" ref="S433" si="2476">IF(B433="","",IF(D433="NB",S430,IF(D433="L",S430+1,IF(D433="W",0))))</f>
        <v>0</v>
      </c>
      <c r="Y433" s="29" t="str">
        <f t="shared" si="2219"/>
        <v/>
      </c>
      <c r="Z433" s="29" t="str">
        <f t="shared" si="2269"/>
        <v/>
      </c>
      <c r="AA433" s="29" t="str">
        <f t="shared" si="2270"/>
        <v/>
      </c>
      <c r="AB433" s="29" t="str">
        <f t="shared" si="2271"/>
        <v/>
      </c>
      <c r="AC433" s="29" t="str">
        <f t="shared" si="2272"/>
        <v/>
      </c>
      <c r="AD433" s="29" t="str">
        <f t="shared" si="2273"/>
        <v/>
      </c>
      <c r="AE433" s="29" t="str">
        <f t="shared" si="2274"/>
        <v/>
      </c>
      <c r="AF433" s="29" t="str">
        <f t="shared" si="2275"/>
        <v/>
      </c>
      <c r="AG433" s="29" t="str">
        <f t="shared" si="2276"/>
        <v/>
      </c>
      <c r="AH433" s="29" t="str">
        <f t="shared" si="2277"/>
        <v/>
      </c>
      <c r="AI433" s="29" t="str">
        <f t="shared" si="2278"/>
        <v/>
      </c>
      <c r="AJ433" s="29" t="str">
        <f t="shared" si="2279"/>
        <v/>
      </c>
      <c r="AK433" s="29" t="str">
        <f t="shared" si="2280"/>
        <v/>
      </c>
      <c r="AL433" s="29" t="str">
        <f t="shared" si="2281"/>
        <v/>
      </c>
      <c r="AM433" s="29" t="str">
        <f t="shared" si="2282"/>
        <v/>
      </c>
    </row>
    <row r="434" spans="2:39">
      <c r="B434" s="14">
        <v>21</v>
      </c>
      <c r="C434" s="14">
        <f>IF(B434="","",VLOOKUP(B434,Tabelle2!$A$2:$B$38,2,0))</f>
        <v>4</v>
      </c>
      <c r="D434" s="6"/>
      <c r="E434" s="10"/>
      <c r="F434" s="6"/>
      <c r="G434" s="6"/>
      <c r="H434" s="6"/>
      <c r="I434" s="9"/>
      <c r="J434" s="9"/>
      <c r="K434" s="6"/>
      <c r="L434" s="6"/>
      <c r="M434" s="6"/>
      <c r="N434" s="3">
        <f t="shared" ref="N434:N465" si="2477">IF(OR(C434=2,C434=4,C434=6),1,0)</f>
        <v>1</v>
      </c>
      <c r="O434" s="3">
        <f t="shared" ref="O434:O465" si="2478">IF(OR(C434=1,C434=3,C434=5),1,0)</f>
        <v>0</v>
      </c>
      <c r="P434" s="3">
        <f t="shared" ref="P434:P465" si="2479">IF(OR(C434=2,C434=4,C434=6),1,0)</f>
        <v>1</v>
      </c>
      <c r="Q434" s="3">
        <f t="shared" ref="Q434:Q465" si="2480">IF(OR(C434=1,C434=3,C434=5),1,0)</f>
        <v>0</v>
      </c>
      <c r="Y434" s="29" t="str">
        <f t="shared" si="2219"/>
        <v/>
      </c>
      <c r="Z434" s="29" t="str">
        <f t="shared" si="2269"/>
        <v/>
      </c>
      <c r="AA434" s="29" t="str">
        <f t="shared" si="2270"/>
        <v/>
      </c>
      <c r="AB434" s="29" t="str">
        <f t="shared" si="2271"/>
        <v/>
      </c>
      <c r="AC434" s="29" t="str">
        <f t="shared" si="2272"/>
        <v/>
      </c>
      <c r="AD434" s="29" t="str">
        <f t="shared" si="2273"/>
        <v/>
      </c>
      <c r="AE434" s="29" t="str">
        <f t="shared" si="2274"/>
        <v/>
      </c>
      <c r="AF434" s="29" t="str">
        <f t="shared" si="2275"/>
        <v/>
      </c>
      <c r="AG434" s="29" t="str">
        <f t="shared" si="2276"/>
        <v/>
      </c>
      <c r="AH434" s="29" t="str">
        <f t="shared" si="2277"/>
        <v/>
      </c>
      <c r="AI434" s="29" t="str">
        <f t="shared" si="2278"/>
        <v/>
      </c>
      <c r="AJ434" s="29" t="str">
        <f t="shared" si="2279"/>
        <v/>
      </c>
      <c r="AK434" s="29" t="str">
        <f t="shared" si="2280"/>
        <v/>
      </c>
      <c r="AL434" s="29" t="str">
        <f t="shared" si="2281"/>
        <v/>
      </c>
      <c r="AM434" s="29" t="str">
        <f t="shared" si="2282"/>
        <v/>
      </c>
    </row>
    <row r="435" spans="2:39">
      <c r="B435" s="13">
        <v>11</v>
      </c>
      <c r="C435" s="13">
        <f>IF(B435="","",VLOOKUP(B435,Tabelle2!$A$2:$B$38,2,0))</f>
        <v>2</v>
      </c>
      <c r="D435" s="25" t="str">
        <f t="shared" ref="D435:D498" si="2481">IF(B435="","",IF(OR(B434=0,B435=0),"No Bet",IF(N436=1,"Bet 1,3,5",IF(O436=1,"Bet 2,4,6",IF(P436=1,"Bet 1,3,5",IF(Q436=1,"Bet 2,4,6"))))))</f>
        <v>Bet 1,3,5</v>
      </c>
      <c r="E435" s="8"/>
      <c r="F435" s="8"/>
      <c r="G435" s="8"/>
      <c r="H435" s="8"/>
      <c r="I435" s="12"/>
      <c r="J435" s="12"/>
      <c r="K435" s="7" t="str">
        <f t="shared" ref="K435:K466" si="2482">IF(B435="","",IF(N436=1,"1",IF(O436=1,2,IF(P436=1,1,IF(Q436=1,2)))))</f>
        <v>1</v>
      </c>
      <c r="L435" s="7" t="str">
        <f t="shared" ref="L435:L466" si="2483">IF(B435="","",IF(N436=1,"3",IF(O436=1,4,IF(P436=1,3,IF(Q436=1,4)))))</f>
        <v>3</v>
      </c>
      <c r="M435" s="7" t="str">
        <f t="shared" ref="M435:M466" si="2484">IF(B435="","",IF(N436=1,"5",IF(O436=1,6,IF(P436=1,5,IF(Q436=1,6)))))</f>
        <v>5</v>
      </c>
      <c r="N435" s="4">
        <f t="shared" si="2477"/>
        <v>1</v>
      </c>
      <c r="O435" s="4">
        <f t="shared" si="2478"/>
        <v>0</v>
      </c>
      <c r="P435" s="4">
        <f t="shared" ref="P435:P466" si="2485">IF(OR(C435=1,C435=3,C435=5),1,0)</f>
        <v>0</v>
      </c>
      <c r="Q435" s="4">
        <f t="shared" ref="Q435:Q466" si="2486">IF(OR(C435=2,C435=4,C435=6),1,0)</f>
        <v>1</v>
      </c>
      <c r="Y435" s="29" t="str">
        <f t="shared" si="2219"/>
        <v/>
      </c>
      <c r="Z435" s="29" t="str">
        <f t="shared" si="2269"/>
        <v/>
      </c>
      <c r="AA435" s="29" t="str">
        <f t="shared" si="2270"/>
        <v/>
      </c>
      <c r="AB435" s="29" t="str">
        <f t="shared" si="2271"/>
        <v/>
      </c>
      <c r="AC435" s="29" t="str">
        <f t="shared" si="2272"/>
        <v/>
      </c>
      <c r="AD435" s="29" t="str">
        <f t="shared" si="2273"/>
        <v/>
      </c>
      <c r="AE435" s="29" t="str">
        <f t="shared" si="2274"/>
        <v/>
      </c>
      <c r="AF435" s="29" t="str">
        <f t="shared" si="2275"/>
        <v/>
      </c>
      <c r="AG435" s="29" t="str">
        <f t="shared" si="2276"/>
        <v/>
      </c>
      <c r="AH435" s="29" t="str">
        <f t="shared" si="2277"/>
        <v/>
      </c>
      <c r="AI435" s="29" t="str">
        <f t="shared" si="2278"/>
        <v/>
      </c>
      <c r="AJ435" s="29" t="str">
        <f t="shared" si="2279"/>
        <v/>
      </c>
      <c r="AK435" s="29" t="str">
        <f t="shared" si="2280"/>
        <v/>
      </c>
      <c r="AL435" s="29" t="str">
        <f t="shared" si="2281"/>
        <v/>
      </c>
      <c r="AM435" s="29" t="str">
        <f t="shared" si="2282"/>
        <v/>
      </c>
    </row>
    <row r="436" spans="2:39" ht="15.75" thickBot="1">
      <c r="B436" s="18">
        <v>11</v>
      </c>
      <c r="C436" s="18">
        <f>IF(B436="","",VLOOKUP(B436,Tabelle2!$A$2:$B$38,2,0))</f>
        <v>2</v>
      </c>
      <c r="D436" s="19" t="str">
        <f t="shared" ref="D436" si="2487">IF(B436="","",IF(OR(B434=0,B435=0),"NB",IF(COUNTIF(K435:M435,C436)=1,"W","L")))</f>
        <v>L</v>
      </c>
      <c r="E436" s="18">
        <f t="shared" ref="E436" si="2488">IF(D436="NB","0",IF(D436="L",-3,IF(D436="W",3,"")))</f>
        <v>-3</v>
      </c>
      <c r="F436" s="18">
        <v>1</v>
      </c>
      <c r="G436" s="18">
        <f t="shared" ref="G436" si="2489">IF(B436="","",E436*F436)</f>
        <v>-3</v>
      </c>
      <c r="H436" s="18">
        <f>IF(B436="","",SUM($G$4:G436))</f>
        <v>-99</v>
      </c>
      <c r="I436" s="20"/>
      <c r="J436" s="20"/>
      <c r="K436" s="21"/>
      <c r="L436" s="21"/>
      <c r="M436" s="24"/>
      <c r="N436" s="5">
        <f t="shared" ref="N436:O436" si="2490">IF(N434+N435=2,1,0)</f>
        <v>1</v>
      </c>
      <c r="O436" s="5">
        <f t="shared" si="2490"/>
        <v>0</v>
      </c>
      <c r="P436" s="5">
        <f t="shared" ref="P436" si="2491">IF(P434+P435=2,1,0)</f>
        <v>0</v>
      </c>
      <c r="Q436" s="5">
        <f t="shared" ref="Q436" si="2492">IF(Q434+Q435=2,1,0)</f>
        <v>0</v>
      </c>
      <c r="S436" s="31">
        <f t="shared" ref="S436" si="2493">IF(B436="","",IF(D436="NB",S433,IF(D436="L",S433+1,IF(D436="W",0))))</f>
        <v>1</v>
      </c>
      <c r="Y436" s="29" t="str">
        <f t="shared" si="2219"/>
        <v/>
      </c>
      <c r="Z436" s="29" t="str">
        <f t="shared" si="2269"/>
        <v/>
      </c>
      <c r="AA436" s="29" t="str">
        <f t="shared" si="2270"/>
        <v/>
      </c>
      <c r="AB436" s="29" t="str">
        <f t="shared" si="2271"/>
        <v/>
      </c>
      <c r="AC436" s="29" t="str">
        <f t="shared" si="2272"/>
        <v/>
      </c>
      <c r="AD436" s="29" t="str">
        <f t="shared" si="2273"/>
        <v/>
      </c>
      <c r="AE436" s="29" t="str">
        <f t="shared" si="2274"/>
        <v/>
      </c>
      <c r="AF436" s="29" t="str">
        <f t="shared" si="2275"/>
        <v/>
      </c>
      <c r="AG436" s="29" t="str">
        <f t="shared" si="2276"/>
        <v/>
      </c>
      <c r="AH436" s="29" t="str">
        <f t="shared" si="2277"/>
        <v/>
      </c>
      <c r="AI436" s="29" t="str">
        <f t="shared" si="2278"/>
        <v/>
      </c>
      <c r="AJ436" s="29" t="str">
        <f t="shared" si="2279"/>
        <v/>
      </c>
      <c r="AK436" s="29" t="str">
        <f t="shared" si="2280"/>
        <v/>
      </c>
      <c r="AL436" s="29" t="str">
        <f t="shared" si="2281"/>
        <v/>
      </c>
      <c r="AM436" s="29" t="str">
        <f t="shared" si="2282"/>
        <v/>
      </c>
    </row>
    <row r="437" spans="2:39">
      <c r="B437" s="16">
        <v>5</v>
      </c>
      <c r="C437" s="16">
        <f>IF(B437="","",VLOOKUP(B437,Tabelle2!$A$2:$B$38,2,0))</f>
        <v>1</v>
      </c>
      <c r="D437" s="6"/>
      <c r="E437" s="6"/>
      <c r="F437" s="6"/>
      <c r="G437" s="6"/>
      <c r="H437" s="6"/>
      <c r="I437" s="9"/>
      <c r="J437" s="9"/>
      <c r="K437" s="6"/>
      <c r="L437" s="6"/>
      <c r="M437" s="6"/>
      <c r="N437" s="3">
        <f t="shared" si="2394"/>
        <v>0</v>
      </c>
      <c r="O437" s="3">
        <f t="shared" ref="O437:O468" si="2494">IF(OR(C437=1,C437=3,C437=5),1,0)</f>
        <v>1</v>
      </c>
      <c r="P437" s="3">
        <f t="shared" ref="P437:P468" si="2495">IF(OR(C437=2,C437=4,C437=6),1,0)</f>
        <v>0</v>
      </c>
      <c r="Q437" s="3">
        <f t="shared" ref="Q437:Q468" si="2496">IF(OR(C437=1,C437=3,C437=5),1,0)</f>
        <v>1</v>
      </c>
      <c r="Y437" s="29" t="str">
        <f t="shared" si="2219"/>
        <v/>
      </c>
      <c r="Z437" s="29" t="str">
        <f t="shared" si="2269"/>
        <v/>
      </c>
      <c r="AA437" s="29" t="str">
        <f t="shared" si="2270"/>
        <v/>
      </c>
      <c r="AB437" s="29" t="str">
        <f t="shared" si="2271"/>
        <v/>
      </c>
      <c r="AC437" s="29" t="str">
        <f t="shared" si="2272"/>
        <v/>
      </c>
      <c r="AD437" s="29" t="str">
        <f t="shared" si="2273"/>
        <v/>
      </c>
      <c r="AE437" s="29" t="str">
        <f t="shared" si="2274"/>
        <v/>
      </c>
      <c r="AF437" s="29" t="str">
        <f t="shared" si="2275"/>
        <v/>
      </c>
      <c r="AG437" s="29" t="str">
        <f t="shared" si="2276"/>
        <v/>
      </c>
      <c r="AH437" s="29" t="str">
        <f t="shared" si="2277"/>
        <v/>
      </c>
      <c r="AI437" s="29" t="str">
        <f t="shared" si="2278"/>
        <v/>
      </c>
      <c r="AJ437" s="29" t="str">
        <f t="shared" si="2279"/>
        <v/>
      </c>
      <c r="AK437" s="29" t="str">
        <f t="shared" si="2280"/>
        <v/>
      </c>
      <c r="AL437" s="29" t="str">
        <f t="shared" si="2281"/>
        <v/>
      </c>
      <c r="AM437" s="29" t="str">
        <f t="shared" si="2282"/>
        <v/>
      </c>
    </row>
    <row r="438" spans="2:39">
      <c r="B438" s="15">
        <v>32</v>
      </c>
      <c r="C438" s="15">
        <f>IF(B438="","",VLOOKUP(B438,Tabelle2!$A$2:$B$38,2,0))</f>
        <v>6</v>
      </c>
      <c r="D438" s="26" t="str">
        <f t="shared" ref="D438:D501" si="2497">IF(B438="","",IF(OR(B437=0,B438=0),"No Bet",IF(N439=1,"Bet 1,3,5",IF(O439=1,"Bet 2,4,6",IF(P439=1,"Bet 1,3,5",IF(Q439=1,"Bet 2,4,6"))))))</f>
        <v>Bet 2,4,6</v>
      </c>
      <c r="E438" s="8"/>
      <c r="F438" s="8"/>
      <c r="G438" s="8"/>
      <c r="H438" s="8"/>
      <c r="I438" s="17"/>
      <c r="J438" s="17"/>
      <c r="K438" s="7">
        <f t="shared" ref="K438:K469" si="2498">IF(B438="","",IF(N439=1,"1",IF(O439=1,2,IF(P439=1,1,IF(Q439=1,2)))))</f>
        <v>2</v>
      </c>
      <c r="L438" s="7">
        <f t="shared" ref="L438:L469" si="2499">IF(B438="","",IF(N439=1,"3",IF(O439=1,4,IF(P439=1,3,IF(Q439=1,4)))))</f>
        <v>4</v>
      </c>
      <c r="M438" s="7">
        <f t="shared" ref="M438:M469" si="2500">IF(B438="","",IF(N439=1,"5",IF(O439=1,6,IF(P439=1,5,IF(Q439=1,6)))))</f>
        <v>6</v>
      </c>
      <c r="N438" s="4">
        <f t="shared" si="2394"/>
        <v>1</v>
      </c>
      <c r="O438" s="4">
        <f t="shared" si="2494"/>
        <v>0</v>
      </c>
      <c r="P438" s="4">
        <f t="shared" ref="P438:P469" si="2501">IF(OR(C438=1,C438=3,C438=5),1,0)</f>
        <v>0</v>
      </c>
      <c r="Q438" s="4">
        <f t="shared" ref="Q438:Q469" si="2502">IF(OR(C438=2,C438=4,C438=6),1,0)</f>
        <v>1</v>
      </c>
      <c r="Y438" s="29" t="str">
        <f t="shared" si="2219"/>
        <v/>
      </c>
      <c r="Z438" s="29" t="str">
        <f t="shared" si="2269"/>
        <v/>
      </c>
      <c r="AA438" s="29" t="str">
        <f t="shared" si="2270"/>
        <v/>
      </c>
      <c r="AB438" s="29" t="str">
        <f t="shared" si="2271"/>
        <v/>
      </c>
      <c r="AC438" s="29" t="str">
        <f t="shared" si="2272"/>
        <v/>
      </c>
      <c r="AD438" s="29" t="str">
        <f t="shared" si="2273"/>
        <v/>
      </c>
      <c r="AE438" s="29" t="str">
        <f t="shared" si="2274"/>
        <v/>
      </c>
      <c r="AF438" s="29" t="str">
        <f t="shared" si="2275"/>
        <v/>
      </c>
      <c r="AG438" s="29" t="str">
        <f t="shared" si="2276"/>
        <v/>
      </c>
      <c r="AH438" s="29" t="str">
        <f t="shared" si="2277"/>
        <v/>
      </c>
      <c r="AI438" s="29" t="str">
        <f t="shared" si="2278"/>
        <v/>
      </c>
      <c r="AJ438" s="29" t="str">
        <f t="shared" si="2279"/>
        <v/>
      </c>
      <c r="AK438" s="29" t="str">
        <f t="shared" si="2280"/>
        <v/>
      </c>
      <c r="AL438" s="29" t="str">
        <f t="shared" si="2281"/>
        <v/>
      </c>
      <c r="AM438" s="29" t="str">
        <f t="shared" si="2282"/>
        <v/>
      </c>
    </row>
    <row r="439" spans="2:39" ht="15.75" thickBot="1">
      <c r="B439" s="22">
        <v>32</v>
      </c>
      <c r="C439" s="22">
        <f>IF(B439="","",VLOOKUP(B439,Tabelle2!$A$2:$B$38,2,0))</f>
        <v>6</v>
      </c>
      <c r="D439" s="23" t="str">
        <f t="shared" ref="D439" si="2503">IF(B439="","",IF(OR(B437=0,B438=0),"NB",IF(COUNTIF(K438:M438,C439)=1,"W","L")))</f>
        <v>W</v>
      </c>
      <c r="E439" s="22">
        <f t="shared" ref="E439" si="2504">IF(D439="NB",0,IF(D439="L",-3,IF(D439="W",3,"")))</f>
        <v>3</v>
      </c>
      <c r="F439" s="22">
        <v>1</v>
      </c>
      <c r="G439" s="22">
        <f t="shared" ref="G439" si="2505">IF(B439="","",E439*F439)</f>
        <v>3</v>
      </c>
      <c r="H439" s="22">
        <f>IF(B439="","",SUM($G$4:G439))</f>
        <v>-96</v>
      </c>
      <c r="I439" s="20"/>
      <c r="J439" s="20"/>
      <c r="K439" s="21"/>
      <c r="L439" s="21"/>
      <c r="M439" s="21"/>
      <c r="N439" s="5">
        <f t="shared" si="2144"/>
        <v>0</v>
      </c>
      <c r="O439" s="5">
        <f t="shared" ref="O439" si="2506">IF(O437+O438=2,1,0)</f>
        <v>0</v>
      </c>
      <c r="P439" s="5">
        <f t="shared" ref="P439" si="2507">IF(P437+P438=2,1,0)</f>
        <v>0</v>
      </c>
      <c r="Q439" s="5">
        <f t="shared" ref="Q439" si="2508">IF(Q437+Q438=2,1,0)</f>
        <v>1</v>
      </c>
      <c r="S439" s="31">
        <f t="shared" ref="S439" si="2509">IF(B439="","",IF(D439="NB",S436,IF(D439="L",S436+1,IF(D439="W",0))))</f>
        <v>0</v>
      </c>
      <c r="Y439" s="29">
        <f t="shared" si="2219"/>
        <v>1</v>
      </c>
      <c r="Z439" s="29" t="str">
        <f t="shared" si="2269"/>
        <v/>
      </c>
      <c r="AA439" s="29" t="str">
        <f t="shared" si="2270"/>
        <v/>
      </c>
      <c r="AB439" s="29" t="str">
        <f t="shared" si="2271"/>
        <v/>
      </c>
      <c r="AC439" s="29" t="str">
        <f t="shared" si="2272"/>
        <v/>
      </c>
      <c r="AD439" s="29" t="str">
        <f t="shared" si="2273"/>
        <v/>
      </c>
      <c r="AE439" s="29" t="str">
        <f t="shared" si="2274"/>
        <v/>
      </c>
      <c r="AF439" s="29" t="str">
        <f t="shared" si="2275"/>
        <v/>
      </c>
      <c r="AG439" s="29" t="str">
        <f t="shared" si="2276"/>
        <v/>
      </c>
      <c r="AH439" s="29" t="str">
        <f t="shared" si="2277"/>
        <v/>
      </c>
      <c r="AI439" s="29" t="str">
        <f t="shared" si="2278"/>
        <v/>
      </c>
      <c r="AJ439" s="29" t="str">
        <f t="shared" si="2279"/>
        <v/>
      </c>
      <c r="AK439" s="29" t="str">
        <f t="shared" si="2280"/>
        <v/>
      </c>
      <c r="AL439" s="29" t="str">
        <f t="shared" si="2281"/>
        <v/>
      </c>
      <c r="AM439" s="29" t="str">
        <f t="shared" si="2282"/>
        <v/>
      </c>
    </row>
    <row r="440" spans="2:39">
      <c r="B440" s="14">
        <v>7</v>
      </c>
      <c r="C440" s="14">
        <f>IF(B440="","",VLOOKUP(B440,Tabelle2!$A$2:$B$38,2,0))</f>
        <v>2</v>
      </c>
      <c r="D440" s="6"/>
      <c r="E440" s="10"/>
      <c r="F440" s="6"/>
      <c r="G440" s="6"/>
      <c r="H440" s="6"/>
      <c r="I440" s="9"/>
      <c r="J440" s="9"/>
      <c r="K440" s="6"/>
      <c r="L440" s="6"/>
      <c r="M440" s="6"/>
      <c r="N440" s="3">
        <f t="shared" si="2411"/>
        <v>1</v>
      </c>
      <c r="O440" s="3">
        <f t="shared" ref="O440:O471" si="2510">IF(OR(C440=1,C440=3,C440=5),1,0)</f>
        <v>0</v>
      </c>
      <c r="P440" s="3">
        <f t="shared" ref="P440:P471" si="2511">IF(OR(C440=2,C440=4,C440=6),1,0)</f>
        <v>1</v>
      </c>
      <c r="Q440" s="3">
        <f t="shared" ref="Q440:Q471" si="2512">IF(OR(C440=1,C440=3,C440=5),1,0)</f>
        <v>0</v>
      </c>
      <c r="Y440" s="29" t="str">
        <f t="shared" si="2219"/>
        <v/>
      </c>
      <c r="Z440" s="29" t="str">
        <f t="shared" si="2269"/>
        <v/>
      </c>
      <c r="AA440" s="29" t="str">
        <f t="shared" si="2270"/>
        <v/>
      </c>
      <c r="AB440" s="29" t="str">
        <f t="shared" si="2271"/>
        <v/>
      </c>
      <c r="AC440" s="29" t="str">
        <f t="shared" si="2272"/>
        <v/>
      </c>
      <c r="AD440" s="29" t="str">
        <f t="shared" si="2273"/>
        <v/>
      </c>
      <c r="AE440" s="29" t="str">
        <f t="shared" si="2274"/>
        <v/>
      </c>
      <c r="AF440" s="29" t="str">
        <f t="shared" si="2275"/>
        <v/>
      </c>
      <c r="AG440" s="29" t="str">
        <f t="shared" si="2276"/>
        <v/>
      </c>
      <c r="AH440" s="29" t="str">
        <f t="shared" si="2277"/>
        <v/>
      </c>
      <c r="AI440" s="29" t="str">
        <f t="shared" si="2278"/>
        <v/>
      </c>
      <c r="AJ440" s="29" t="str">
        <f t="shared" si="2279"/>
        <v/>
      </c>
      <c r="AK440" s="29" t="str">
        <f t="shared" si="2280"/>
        <v/>
      </c>
      <c r="AL440" s="29" t="str">
        <f t="shared" si="2281"/>
        <v/>
      </c>
      <c r="AM440" s="29" t="str">
        <f t="shared" si="2282"/>
        <v/>
      </c>
    </row>
    <row r="441" spans="2:39">
      <c r="B441" s="13">
        <v>7</v>
      </c>
      <c r="C441" s="13">
        <f>IF(B441="","",VLOOKUP(B441,Tabelle2!$A$2:$B$38,2,0))</f>
        <v>2</v>
      </c>
      <c r="D441" s="25" t="str">
        <f t="shared" ref="D441:D504" si="2513">IF(B441="","",IF(OR(B440=0,B441=0),"No Bet",IF(N442=1,"Bet 1,3,5",IF(O442=1,"Bet 2,4,6",IF(P442=1,"Bet 1,3,5",IF(Q442=1,"Bet 2,4,6"))))))</f>
        <v>Bet 1,3,5</v>
      </c>
      <c r="E441" s="8"/>
      <c r="F441" s="8"/>
      <c r="G441" s="8"/>
      <c r="H441" s="8"/>
      <c r="I441" s="12"/>
      <c r="J441" s="12"/>
      <c r="K441" s="7" t="str">
        <f t="shared" ref="K441:K472" si="2514">IF(B441="","",IF(N442=1,"1",IF(O442=1,2,IF(P442=1,1,IF(Q442=1,2)))))</f>
        <v>1</v>
      </c>
      <c r="L441" s="7" t="str">
        <f t="shared" ref="L441:L472" si="2515">IF(B441="","",IF(N442=1,"3",IF(O442=1,4,IF(P442=1,3,IF(Q442=1,4)))))</f>
        <v>3</v>
      </c>
      <c r="M441" s="7" t="str">
        <f t="shared" ref="M441:M472" si="2516">IF(B441="","",IF(N442=1,"5",IF(O442=1,6,IF(P442=1,5,IF(Q442=1,6)))))</f>
        <v>5</v>
      </c>
      <c r="N441" s="4">
        <f t="shared" si="2411"/>
        <v>1</v>
      </c>
      <c r="O441" s="4">
        <f t="shared" si="2510"/>
        <v>0</v>
      </c>
      <c r="P441" s="4">
        <f t="shared" ref="P441:P472" si="2517">IF(OR(C441=1,C441=3,C441=5),1,0)</f>
        <v>0</v>
      </c>
      <c r="Q441" s="4">
        <f t="shared" ref="Q441:Q472" si="2518">IF(OR(C441=2,C441=4,C441=6),1,0)</f>
        <v>1</v>
      </c>
      <c r="Y441" s="29" t="str">
        <f t="shared" si="2219"/>
        <v/>
      </c>
      <c r="Z441" s="29" t="str">
        <f t="shared" si="2269"/>
        <v/>
      </c>
      <c r="AA441" s="29" t="str">
        <f t="shared" si="2270"/>
        <v/>
      </c>
      <c r="AB441" s="29" t="str">
        <f t="shared" si="2271"/>
        <v/>
      </c>
      <c r="AC441" s="29" t="str">
        <f t="shared" si="2272"/>
        <v/>
      </c>
      <c r="AD441" s="29" t="str">
        <f t="shared" si="2273"/>
        <v/>
      </c>
      <c r="AE441" s="29" t="str">
        <f t="shared" si="2274"/>
        <v/>
      </c>
      <c r="AF441" s="29" t="str">
        <f t="shared" si="2275"/>
        <v/>
      </c>
      <c r="AG441" s="29" t="str">
        <f t="shared" si="2276"/>
        <v/>
      </c>
      <c r="AH441" s="29" t="str">
        <f t="shared" si="2277"/>
        <v/>
      </c>
      <c r="AI441" s="29" t="str">
        <f t="shared" si="2278"/>
        <v/>
      </c>
      <c r="AJ441" s="29" t="str">
        <f t="shared" si="2279"/>
        <v/>
      </c>
      <c r="AK441" s="29" t="str">
        <f t="shared" si="2280"/>
        <v/>
      </c>
      <c r="AL441" s="29" t="str">
        <f t="shared" si="2281"/>
        <v/>
      </c>
      <c r="AM441" s="29" t="str">
        <f t="shared" si="2282"/>
        <v/>
      </c>
    </row>
    <row r="442" spans="2:39" ht="15.75" thickBot="1">
      <c r="B442" s="18">
        <v>4</v>
      </c>
      <c r="C442" s="18">
        <f>IF(B442="","",VLOOKUP(B442,Tabelle2!$A$2:$B$38,2,0))</f>
        <v>1</v>
      </c>
      <c r="D442" s="19" t="str">
        <f t="shared" ref="D442" si="2519">IF(B442="","",IF(OR(B440=0,B441=0),"NB",IF(COUNTIF(K441:M441,C442)=1,"W","L")))</f>
        <v>W</v>
      </c>
      <c r="E442" s="18">
        <f t="shared" ref="E442" si="2520">IF(D442="NB","0",IF(D442="L",-3,IF(D442="W",3,"")))</f>
        <v>3</v>
      </c>
      <c r="F442" s="18">
        <v>1</v>
      </c>
      <c r="G442" s="18">
        <f t="shared" ref="G442" si="2521">IF(B442="","",E442*F442)</f>
        <v>3</v>
      </c>
      <c r="H442" s="18">
        <f>IF(B442="","",SUM($G$4:G442))</f>
        <v>-93</v>
      </c>
      <c r="I442" s="20"/>
      <c r="J442" s="20"/>
      <c r="K442" s="21"/>
      <c r="L442" s="21"/>
      <c r="M442" s="24"/>
      <c r="N442" s="5">
        <f t="shared" si="2161"/>
        <v>1</v>
      </c>
      <c r="O442" s="5">
        <f t="shared" ref="O442" si="2522">IF(O440+O441=2,1,0)</f>
        <v>0</v>
      </c>
      <c r="P442" s="5">
        <f t="shared" ref="P442" si="2523">IF(P440+P441=2,1,0)</f>
        <v>0</v>
      </c>
      <c r="Q442" s="5">
        <f t="shared" ref="Q442" si="2524">IF(Q440+Q441=2,1,0)</f>
        <v>0</v>
      </c>
      <c r="S442" s="31">
        <f t="shared" ref="S442" si="2525">IF(B442="","",IF(D442="NB",S439,IF(D442="L",S439+1,IF(D442="W",0))))</f>
        <v>0</v>
      </c>
      <c r="Y442" s="29" t="str">
        <f t="shared" si="2219"/>
        <v/>
      </c>
      <c r="Z442" s="29" t="str">
        <f t="shared" si="2269"/>
        <v/>
      </c>
      <c r="AA442" s="29" t="str">
        <f t="shared" si="2270"/>
        <v/>
      </c>
      <c r="AB442" s="29" t="str">
        <f t="shared" si="2271"/>
        <v/>
      </c>
      <c r="AC442" s="29" t="str">
        <f t="shared" si="2272"/>
        <v/>
      </c>
      <c r="AD442" s="29" t="str">
        <f t="shared" si="2273"/>
        <v/>
      </c>
      <c r="AE442" s="29" t="str">
        <f t="shared" si="2274"/>
        <v/>
      </c>
      <c r="AF442" s="29" t="str">
        <f t="shared" si="2275"/>
        <v/>
      </c>
      <c r="AG442" s="29" t="str">
        <f t="shared" si="2276"/>
        <v/>
      </c>
      <c r="AH442" s="29" t="str">
        <f t="shared" si="2277"/>
        <v/>
      </c>
      <c r="AI442" s="29" t="str">
        <f t="shared" si="2278"/>
        <v/>
      </c>
      <c r="AJ442" s="29" t="str">
        <f t="shared" si="2279"/>
        <v/>
      </c>
      <c r="AK442" s="29" t="str">
        <f t="shared" si="2280"/>
        <v/>
      </c>
      <c r="AL442" s="29" t="str">
        <f t="shared" si="2281"/>
        <v/>
      </c>
      <c r="AM442" s="29" t="str">
        <f t="shared" si="2282"/>
        <v/>
      </c>
    </row>
    <row r="443" spans="2:39">
      <c r="B443" s="16">
        <v>4</v>
      </c>
      <c r="C443" s="16">
        <f>IF(B443="","",VLOOKUP(B443,Tabelle2!$A$2:$B$38,2,0))</f>
        <v>1</v>
      </c>
      <c r="D443" s="6"/>
      <c r="E443" s="6"/>
      <c r="F443" s="6"/>
      <c r="G443" s="6"/>
      <c r="H443" s="6"/>
      <c r="I443" s="9"/>
      <c r="J443" s="9"/>
      <c r="K443" s="6"/>
      <c r="L443" s="6"/>
      <c r="M443" s="6"/>
      <c r="N443" s="3">
        <f t="shared" ref="N443:N474" si="2526">IF(OR(C443=2,C443=4,C443=6),1,0)</f>
        <v>0</v>
      </c>
      <c r="O443" s="3">
        <f t="shared" ref="O443:O474" si="2527">IF(OR(C443=1,C443=3,C443=5),1,0)</f>
        <v>1</v>
      </c>
      <c r="P443" s="3">
        <f t="shared" ref="P443:P474" si="2528">IF(OR(C443=2,C443=4,C443=6),1,0)</f>
        <v>0</v>
      </c>
      <c r="Q443" s="3">
        <f t="shared" ref="Q443:Q474" si="2529">IF(OR(C443=1,C443=3,C443=5),1,0)</f>
        <v>1</v>
      </c>
      <c r="Y443" s="29" t="str">
        <f t="shared" si="2219"/>
        <v/>
      </c>
      <c r="Z443" s="29" t="str">
        <f t="shared" si="2269"/>
        <v/>
      </c>
      <c r="AA443" s="29" t="str">
        <f t="shared" si="2270"/>
        <v/>
      </c>
      <c r="AB443" s="29" t="str">
        <f t="shared" si="2271"/>
        <v/>
      </c>
      <c r="AC443" s="29" t="str">
        <f t="shared" si="2272"/>
        <v/>
      </c>
      <c r="AD443" s="29" t="str">
        <f t="shared" si="2273"/>
        <v/>
      </c>
      <c r="AE443" s="29" t="str">
        <f t="shared" si="2274"/>
        <v/>
      </c>
      <c r="AF443" s="29" t="str">
        <f t="shared" si="2275"/>
        <v/>
      </c>
      <c r="AG443" s="29" t="str">
        <f t="shared" si="2276"/>
        <v/>
      </c>
      <c r="AH443" s="29" t="str">
        <f t="shared" si="2277"/>
        <v/>
      </c>
      <c r="AI443" s="29" t="str">
        <f t="shared" si="2278"/>
        <v/>
      </c>
      <c r="AJ443" s="29" t="str">
        <f t="shared" si="2279"/>
        <v/>
      </c>
      <c r="AK443" s="29" t="str">
        <f t="shared" si="2280"/>
        <v/>
      </c>
      <c r="AL443" s="29" t="str">
        <f t="shared" si="2281"/>
        <v/>
      </c>
      <c r="AM443" s="29" t="str">
        <f t="shared" si="2282"/>
        <v/>
      </c>
    </row>
    <row r="444" spans="2:39">
      <c r="B444" s="15">
        <v>18</v>
      </c>
      <c r="C444" s="15">
        <f>IF(B444="","",VLOOKUP(B444,Tabelle2!$A$2:$B$38,2,0))</f>
        <v>3</v>
      </c>
      <c r="D444" s="26" t="str">
        <f t="shared" ref="D444:D507" si="2530">IF(B444="","",IF(OR(B443=0,B444=0),"No Bet",IF(N445=1,"Bet 1,3,5",IF(O445=1,"Bet 2,4,6",IF(P445=1,"Bet 1,3,5",IF(Q445=1,"Bet 2,4,6"))))))</f>
        <v>Bet 2,4,6</v>
      </c>
      <c r="E444" s="8"/>
      <c r="F444" s="8"/>
      <c r="G444" s="8"/>
      <c r="H444" s="8"/>
      <c r="I444" s="17"/>
      <c r="J444" s="17"/>
      <c r="K444" s="7">
        <f t="shared" ref="K444:K475" si="2531">IF(B444="","",IF(N445=1,"1",IF(O445=1,2,IF(P445=1,1,IF(Q445=1,2)))))</f>
        <v>2</v>
      </c>
      <c r="L444" s="7">
        <f t="shared" ref="L444:L475" si="2532">IF(B444="","",IF(N445=1,"3",IF(O445=1,4,IF(P445=1,3,IF(Q445=1,4)))))</f>
        <v>4</v>
      </c>
      <c r="M444" s="7">
        <f t="shared" ref="M444:M475" si="2533">IF(B444="","",IF(N445=1,"5",IF(O445=1,6,IF(P445=1,5,IF(Q445=1,6)))))</f>
        <v>6</v>
      </c>
      <c r="N444" s="4">
        <f t="shared" si="2526"/>
        <v>0</v>
      </c>
      <c r="O444" s="4">
        <f t="shared" si="2527"/>
        <v>1</v>
      </c>
      <c r="P444" s="4">
        <f t="shared" ref="P444:P475" si="2534">IF(OR(C444=1,C444=3,C444=5),1,0)</f>
        <v>1</v>
      </c>
      <c r="Q444" s="4">
        <f t="shared" ref="Q444:Q475" si="2535">IF(OR(C444=2,C444=4,C444=6),1,0)</f>
        <v>0</v>
      </c>
      <c r="Y444" s="29" t="str">
        <f t="shared" si="2219"/>
        <v/>
      </c>
      <c r="Z444" s="29" t="str">
        <f t="shared" si="2269"/>
        <v/>
      </c>
      <c r="AA444" s="29" t="str">
        <f t="shared" si="2270"/>
        <v/>
      </c>
      <c r="AB444" s="29" t="str">
        <f t="shared" si="2271"/>
        <v/>
      </c>
      <c r="AC444" s="29" t="str">
        <f t="shared" si="2272"/>
        <v/>
      </c>
      <c r="AD444" s="29" t="str">
        <f t="shared" si="2273"/>
        <v/>
      </c>
      <c r="AE444" s="29" t="str">
        <f t="shared" si="2274"/>
        <v/>
      </c>
      <c r="AF444" s="29" t="str">
        <f t="shared" si="2275"/>
        <v/>
      </c>
      <c r="AG444" s="29" t="str">
        <f t="shared" si="2276"/>
        <v/>
      </c>
      <c r="AH444" s="29" t="str">
        <f t="shared" si="2277"/>
        <v/>
      </c>
      <c r="AI444" s="29" t="str">
        <f t="shared" si="2278"/>
        <v/>
      </c>
      <c r="AJ444" s="29" t="str">
        <f t="shared" si="2279"/>
        <v/>
      </c>
      <c r="AK444" s="29" t="str">
        <f t="shared" si="2280"/>
        <v/>
      </c>
      <c r="AL444" s="29" t="str">
        <f t="shared" si="2281"/>
        <v/>
      </c>
      <c r="AM444" s="29" t="str">
        <f t="shared" si="2282"/>
        <v/>
      </c>
    </row>
    <row r="445" spans="2:39" ht="15.75" thickBot="1">
      <c r="B445" s="22">
        <v>30</v>
      </c>
      <c r="C445" s="22">
        <f>IF(B445="","",VLOOKUP(B445,Tabelle2!$A$2:$B$38,2,0))</f>
        <v>5</v>
      </c>
      <c r="D445" s="23" t="str">
        <f t="shared" ref="D445" si="2536">IF(B445="","",IF(OR(B443=0,B444=0),"NB",IF(COUNTIF(K444:M444,C445)=1,"W","L")))</f>
        <v>L</v>
      </c>
      <c r="E445" s="22">
        <f t="shared" ref="E445" si="2537">IF(D445="NB",0,IF(D445="L",-3,IF(D445="W",3,"")))</f>
        <v>-3</v>
      </c>
      <c r="F445" s="22">
        <v>1</v>
      </c>
      <c r="G445" s="22">
        <f t="shared" ref="G445" si="2538">IF(B445="","",E445*F445)</f>
        <v>-3</v>
      </c>
      <c r="H445" s="22">
        <f>IF(B445="","",SUM($G$4:G445))</f>
        <v>-96</v>
      </c>
      <c r="I445" s="20"/>
      <c r="J445" s="20"/>
      <c r="K445" s="21"/>
      <c r="L445" s="21"/>
      <c r="M445" s="21"/>
      <c r="N445" s="5">
        <f t="shared" ref="N445:O445" si="2539">IF(N443+N444=2,1,0)</f>
        <v>0</v>
      </c>
      <c r="O445" s="5">
        <f t="shared" si="2539"/>
        <v>1</v>
      </c>
      <c r="P445" s="5">
        <f t="shared" ref="P445" si="2540">IF(P443+P444=2,1,0)</f>
        <v>0</v>
      </c>
      <c r="Q445" s="5">
        <f t="shared" ref="Q445" si="2541">IF(Q443+Q444=2,1,0)</f>
        <v>0</v>
      </c>
      <c r="S445" s="31">
        <f t="shared" ref="S445" si="2542">IF(B445="","",IF(D445="NB",S442,IF(D445="L",S442+1,IF(D445="W",0))))</f>
        <v>1</v>
      </c>
      <c r="Y445" s="29" t="str">
        <f t="shared" si="2219"/>
        <v/>
      </c>
      <c r="Z445" s="29" t="str">
        <f t="shared" si="2269"/>
        <v/>
      </c>
      <c r="AA445" s="29" t="str">
        <f t="shared" si="2270"/>
        <v/>
      </c>
      <c r="AB445" s="29" t="str">
        <f t="shared" si="2271"/>
        <v/>
      </c>
      <c r="AC445" s="29" t="str">
        <f t="shared" si="2272"/>
        <v/>
      </c>
      <c r="AD445" s="29" t="str">
        <f t="shared" si="2273"/>
        <v/>
      </c>
      <c r="AE445" s="29" t="str">
        <f t="shared" si="2274"/>
        <v/>
      </c>
      <c r="AF445" s="29" t="str">
        <f t="shared" si="2275"/>
        <v/>
      </c>
      <c r="AG445" s="29" t="str">
        <f t="shared" si="2276"/>
        <v/>
      </c>
      <c r="AH445" s="29" t="str">
        <f t="shared" si="2277"/>
        <v/>
      </c>
      <c r="AI445" s="29" t="str">
        <f t="shared" si="2278"/>
        <v/>
      </c>
      <c r="AJ445" s="29" t="str">
        <f t="shared" si="2279"/>
        <v/>
      </c>
      <c r="AK445" s="29" t="str">
        <f t="shared" si="2280"/>
        <v/>
      </c>
      <c r="AL445" s="29" t="str">
        <f t="shared" si="2281"/>
        <v/>
      </c>
      <c r="AM445" s="29" t="str">
        <f t="shared" si="2282"/>
        <v/>
      </c>
    </row>
    <row r="446" spans="2:39">
      <c r="B446" s="14">
        <v>14</v>
      </c>
      <c r="C446" s="14">
        <f>IF(B446="","",VLOOKUP(B446,Tabelle2!$A$2:$B$38,2,0))</f>
        <v>3</v>
      </c>
      <c r="D446" s="6"/>
      <c r="E446" s="10"/>
      <c r="F446" s="6"/>
      <c r="G446" s="6"/>
      <c r="H446" s="6"/>
      <c r="I446" s="9"/>
      <c r="J446" s="9"/>
      <c r="K446" s="6"/>
      <c r="L446" s="6"/>
      <c r="M446" s="6"/>
      <c r="N446" s="3">
        <f t="shared" si="2394"/>
        <v>0</v>
      </c>
      <c r="O446" s="3">
        <f t="shared" ref="O446:O477" si="2543">IF(OR(C446=1,C446=3,C446=5),1,0)</f>
        <v>1</v>
      </c>
      <c r="P446" s="3">
        <f t="shared" ref="P446:P477" si="2544">IF(OR(C446=2,C446=4,C446=6),1,0)</f>
        <v>0</v>
      </c>
      <c r="Q446" s="3">
        <f t="shared" ref="Q446:Q477" si="2545">IF(OR(C446=1,C446=3,C446=5),1,0)</f>
        <v>1</v>
      </c>
      <c r="Y446" s="29" t="str">
        <f t="shared" si="2219"/>
        <v/>
      </c>
      <c r="Z446" s="29" t="str">
        <f t="shared" si="2269"/>
        <v/>
      </c>
      <c r="AA446" s="29" t="str">
        <f t="shared" si="2270"/>
        <v/>
      </c>
      <c r="AB446" s="29" t="str">
        <f t="shared" si="2271"/>
        <v/>
      </c>
      <c r="AC446" s="29" t="str">
        <f t="shared" si="2272"/>
        <v/>
      </c>
      <c r="AD446" s="29" t="str">
        <f t="shared" si="2273"/>
        <v/>
      </c>
      <c r="AE446" s="29" t="str">
        <f t="shared" si="2274"/>
        <v/>
      </c>
      <c r="AF446" s="29" t="str">
        <f t="shared" si="2275"/>
        <v/>
      </c>
      <c r="AG446" s="29" t="str">
        <f t="shared" si="2276"/>
        <v/>
      </c>
      <c r="AH446" s="29" t="str">
        <f t="shared" si="2277"/>
        <v/>
      </c>
      <c r="AI446" s="29" t="str">
        <f t="shared" si="2278"/>
        <v/>
      </c>
      <c r="AJ446" s="29" t="str">
        <f t="shared" si="2279"/>
        <v/>
      </c>
      <c r="AK446" s="29" t="str">
        <f t="shared" si="2280"/>
        <v/>
      </c>
      <c r="AL446" s="29" t="str">
        <f t="shared" si="2281"/>
        <v/>
      </c>
      <c r="AM446" s="29" t="str">
        <f t="shared" si="2282"/>
        <v/>
      </c>
    </row>
    <row r="447" spans="2:39">
      <c r="B447" s="13">
        <v>33</v>
      </c>
      <c r="C447" s="13">
        <f>IF(B447="","",VLOOKUP(B447,Tabelle2!$A$2:$B$38,2,0))</f>
        <v>6</v>
      </c>
      <c r="D447" s="25" t="str">
        <f t="shared" ref="D447:D510" si="2546">IF(B447="","",IF(OR(B446=0,B447=0),"No Bet",IF(N448=1,"Bet 1,3,5",IF(O448=1,"Bet 2,4,6",IF(P448=1,"Bet 1,3,5",IF(Q448=1,"Bet 2,4,6"))))))</f>
        <v>Bet 2,4,6</v>
      </c>
      <c r="E447" s="8"/>
      <c r="F447" s="8"/>
      <c r="G447" s="8"/>
      <c r="H447" s="8"/>
      <c r="I447" s="12"/>
      <c r="J447" s="12"/>
      <c r="K447" s="7">
        <f t="shared" ref="K447:K478" si="2547">IF(B447="","",IF(N448=1,"1",IF(O448=1,2,IF(P448=1,1,IF(Q448=1,2)))))</f>
        <v>2</v>
      </c>
      <c r="L447" s="7">
        <f t="shared" ref="L447:L478" si="2548">IF(B447="","",IF(N448=1,"3",IF(O448=1,4,IF(P448=1,3,IF(Q448=1,4)))))</f>
        <v>4</v>
      </c>
      <c r="M447" s="7">
        <f t="shared" ref="M447:M478" si="2549">IF(B447="","",IF(N448=1,"5",IF(O448=1,6,IF(P448=1,5,IF(Q448=1,6)))))</f>
        <v>6</v>
      </c>
      <c r="N447" s="4">
        <f t="shared" si="2394"/>
        <v>1</v>
      </c>
      <c r="O447" s="4">
        <f t="shared" si="2543"/>
        <v>0</v>
      </c>
      <c r="P447" s="4">
        <f t="shared" ref="P447:P478" si="2550">IF(OR(C447=1,C447=3,C447=5),1,0)</f>
        <v>0</v>
      </c>
      <c r="Q447" s="4">
        <f t="shared" ref="Q447:Q478" si="2551">IF(OR(C447=2,C447=4,C447=6),1,0)</f>
        <v>1</v>
      </c>
      <c r="Y447" s="29" t="str">
        <f t="shared" si="2219"/>
        <v/>
      </c>
      <c r="Z447" s="29" t="str">
        <f t="shared" si="2269"/>
        <v/>
      </c>
      <c r="AA447" s="29" t="str">
        <f t="shared" si="2270"/>
        <v/>
      </c>
      <c r="AB447" s="29" t="str">
        <f t="shared" si="2271"/>
        <v/>
      </c>
      <c r="AC447" s="29" t="str">
        <f t="shared" si="2272"/>
        <v/>
      </c>
      <c r="AD447" s="29" t="str">
        <f t="shared" si="2273"/>
        <v/>
      </c>
      <c r="AE447" s="29" t="str">
        <f t="shared" si="2274"/>
        <v/>
      </c>
      <c r="AF447" s="29" t="str">
        <f t="shared" si="2275"/>
        <v/>
      </c>
      <c r="AG447" s="29" t="str">
        <f t="shared" si="2276"/>
        <v/>
      </c>
      <c r="AH447" s="29" t="str">
        <f t="shared" si="2277"/>
        <v/>
      </c>
      <c r="AI447" s="29" t="str">
        <f t="shared" si="2278"/>
        <v/>
      </c>
      <c r="AJ447" s="29" t="str">
        <f t="shared" si="2279"/>
        <v/>
      </c>
      <c r="AK447" s="29" t="str">
        <f t="shared" si="2280"/>
        <v/>
      </c>
      <c r="AL447" s="29" t="str">
        <f t="shared" si="2281"/>
        <v/>
      </c>
      <c r="AM447" s="29" t="str">
        <f t="shared" si="2282"/>
        <v/>
      </c>
    </row>
    <row r="448" spans="2:39" ht="15.75" thickBot="1">
      <c r="B448" s="18">
        <v>33</v>
      </c>
      <c r="C448" s="18">
        <f>IF(B448="","",VLOOKUP(B448,Tabelle2!$A$2:$B$38,2,0))</f>
        <v>6</v>
      </c>
      <c r="D448" s="19" t="str">
        <f t="shared" ref="D448" si="2552">IF(B448="","",IF(OR(B446=0,B447=0),"NB",IF(COUNTIF(K447:M447,C448)=1,"W","L")))</f>
        <v>W</v>
      </c>
      <c r="E448" s="18">
        <f t="shared" ref="E448" si="2553">IF(D448="NB","0",IF(D448="L",-3,IF(D448="W",3,"")))</f>
        <v>3</v>
      </c>
      <c r="F448" s="18">
        <v>1</v>
      </c>
      <c r="G448" s="18">
        <f t="shared" ref="G448" si="2554">IF(B448="","",E448*F448)</f>
        <v>3</v>
      </c>
      <c r="H448" s="18">
        <f>IF(B448="","",SUM($G$4:G448))</f>
        <v>-93</v>
      </c>
      <c r="I448" s="20"/>
      <c r="J448" s="20"/>
      <c r="K448" s="21"/>
      <c r="L448" s="21"/>
      <c r="M448" s="24"/>
      <c r="N448" s="5">
        <f t="shared" ref="N448:N511" si="2555">IF(N446+N447=2,1,0)</f>
        <v>0</v>
      </c>
      <c r="O448" s="5">
        <f t="shared" ref="O448" si="2556">IF(O446+O447=2,1,0)</f>
        <v>0</v>
      </c>
      <c r="P448" s="5">
        <f t="shared" ref="P448" si="2557">IF(P446+P447=2,1,0)</f>
        <v>0</v>
      </c>
      <c r="Q448" s="5">
        <f t="shared" ref="Q448" si="2558">IF(Q446+Q447=2,1,0)</f>
        <v>1</v>
      </c>
      <c r="S448" s="31">
        <f t="shared" ref="S448" si="2559">IF(B448="","",IF(D448="NB",S445,IF(D448="L",S445+1,IF(D448="W",0))))</f>
        <v>0</v>
      </c>
      <c r="Y448" s="29">
        <f t="shared" si="2219"/>
        <v>1</v>
      </c>
      <c r="Z448" s="29" t="str">
        <f t="shared" si="2269"/>
        <v/>
      </c>
      <c r="AA448" s="29" t="str">
        <f t="shared" si="2270"/>
        <v/>
      </c>
      <c r="AB448" s="29" t="str">
        <f t="shared" si="2271"/>
        <v/>
      </c>
      <c r="AC448" s="29" t="str">
        <f t="shared" si="2272"/>
        <v/>
      </c>
      <c r="AD448" s="29" t="str">
        <f t="shared" si="2273"/>
        <v/>
      </c>
      <c r="AE448" s="29" t="str">
        <f t="shared" si="2274"/>
        <v/>
      </c>
      <c r="AF448" s="29" t="str">
        <f t="shared" si="2275"/>
        <v/>
      </c>
      <c r="AG448" s="29" t="str">
        <f t="shared" si="2276"/>
        <v/>
      </c>
      <c r="AH448" s="29" t="str">
        <f t="shared" si="2277"/>
        <v/>
      </c>
      <c r="AI448" s="29" t="str">
        <f t="shared" si="2278"/>
        <v/>
      </c>
      <c r="AJ448" s="29" t="str">
        <f t="shared" si="2279"/>
        <v/>
      </c>
      <c r="AK448" s="29" t="str">
        <f t="shared" si="2280"/>
        <v/>
      </c>
      <c r="AL448" s="29" t="str">
        <f t="shared" si="2281"/>
        <v/>
      </c>
      <c r="AM448" s="29" t="str">
        <f t="shared" si="2282"/>
        <v/>
      </c>
    </row>
    <row r="449" spans="2:39">
      <c r="B449" s="16">
        <v>22</v>
      </c>
      <c r="C449" s="16">
        <f>IF(B449="","",VLOOKUP(B449,Tabelle2!$A$2:$B$38,2,0))</f>
        <v>4</v>
      </c>
      <c r="D449" s="6"/>
      <c r="E449" s="6"/>
      <c r="F449" s="6"/>
      <c r="G449" s="6"/>
      <c r="H449" s="6"/>
      <c r="I449" s="9"/>
      <c r="J449" s="9"/>
      <c r="K449" s="6"/>
      <c r="L449" s="6"/>
      <c r="M449" s="6"/>
      <c r="N449" s="3">
        <f t="shared" si="2411"/>
        <v>1</v>
      </c>
      <c r="O449" s="3">
        <f t="shared" ref="O449:O480" si="2560">IF(OR(C449=1,C449=3,C449=5),1,0)</f>
        <v>0</v>
      </c>
      <c r="P449" s="3">
        <f t="shared" ref="P449:P480" si="2561">IF(OR(C449=2,C449=4,C449=6),1,0)</f>
        <v>1</v>
      </c>
      <c r="Q449" s="3">
        <f t="shared" ref="Q449:Q480" si="2562">IF(OR(C449=1,C449=3,C449=5),1,0)</f>
        <v>0</v>
      </c>
      <c r="Y449" s="29" t="str">
        <f t="shared" si="2219"/>
        <v/>
      </c>
      <c r="Z449" s="29" t="str">
        <f t="shared" si="2269"/>
        <v/>
      </c>
      <c r="AA449" s="29" t="str">
        <f t="shared" si="2270"/>
        <v/>
      </c>
      <c r="AB449" s="29" t="str">
        <f t="shared" si="2271"/>
        <v/>
      </c>
      <c r="AC449" s="29" t="str">
        <f t="shared" si="2272"/>
        <v/>
      </c>
      <c r="AD449" s="29" t="str">
        <f t="shared" si="2273"/>
        <v/>
      </c>
      <c r="AE449" s="29" t="str">
        <f t="shared" si="2274"/>
        <v/>
      </c>
      <c r="AF449" s="29" t="str">
        <f t="shared" si="2275"/>
        <v/>
      </c>
      <c r="AG449" s="29" t="str">
        <f t="shared" si="2276"/>
        <v/>
      </c>
      <c r="AH449" s="29" t="str">
        <f t="shared" si="2277"/>
        <v/>
      </c>
      <c r="AI449" s="29" t="str">
        <f t="shared" si="2278"/>
        <v/>
      </c>
      <c r="AJ449" s="29" t="str">
        <f t="shared" si="2279"/>
        <v/>
      </c>
      <c r="AK449" s="29" t="str">
        <f t="shared" si="2280"/>
        <v/>
      </c>
      <c r="AL449" s="29" t="str">
        <f t="shared" si="2281"/>
        <v/>
      </c>
      <c r="AM449" s="29" t="str">
        <f t="shared" si="2282"/>
        <v/>
      </c>
    </row>
    <row r="450" spans="2:39">
      <c r="B450" s="15">
        <v>22</v>
      </c>
      <c r="C450" s="15">
        <f>IF(B450="","",VLOOKUP(B450,Tabelle2!$A$2:$B$38,2,0))</f>
        <v>4</v>
      </c>
      <c r="D450" s="26" t="str">
        <f t="shared" ref="D450:D513" si="2563">IF(B450="","",IF(OR(B449=0,B450=0),"No Bet",IF(N451=1,"Bet 1,3,5",IF(O451=1,"Bet 2,4,6",IF(P451=1,"Bet 1,3,5",IF(Q451=1,"Bet 2,4,6"))))))</f>
        <v>Bet 1,3,5</v>
      </c>
      <c r="E450" s="8"/>
      <c r="F450" s="8"/>
      <c r="G450" s="8"/>
      <c r="H450" s="8"/>
      <c r="I450" s="17"/>
      <c r="J450" s="17"/>
      <c r="K450" s="7" t="str">
        <f t="shared" ref="K450:K481" si="2564">IF(B450="","",IF(N451=1,"1",IF(O451=1,2,IF(P451=1,1,IF(Q451=1,2)))))</f>
        <v>1</v>
      </c>
      <c r="L450" s="7" t="str">
        <f t="shared" ref="L450:L481" si="2565">IF(B450="","",IF(N451=1,"3",IF(O451=1,4,IF(P451=1,3,IF(Q451=1,4)))))</f>
        <v>3</v>
      </c>
      <c r="M450" s="7" t="str">
        <f t="shared" ref="M450:M481" si="2566">IF(B450="","",IF(N451=1,"5",IF(O451=1,6,IF(P451=1,5,IF(Q451=1,6)))))</f>
        <v>5</v>
      </c>
      <c r="N450" s="4">
        <f t="shared" si="2411"/>
        <v>1</v>
      </c>
      <c r="O450" s="4">
        <f t="shared" si="2560"/>
        <v>0</v>
      </c>
      <c r="P450" s="4">
        <f t="shared" ref="P450:P481" si="2567">IF(OR(C450=1,C450=3,C450=5),1,0)</f>
        <v>0</v>
      </c>
      <c r="Q450" s="4">
        <f t="shared" ref="Q450:Q481" si="2568">IF(OR(C450=2,C450=4,C450=6),1,0)</f>
        <v>1</v>
      </c>
      <c r="Y450" s="29" t="str">
        <f t="shared" si="2219"/>
        <v/>
      </c>
      <c r="Z450" s="29" t="str">
        <f t="shared" si="2269"/>
        <v/>
      </c>
      <c r="AA450" s="29" t="str">
        <f t="shared" si="2270"/>
        <v/>
      </c>
      <c r="AB450" s="29" t="str">
        <f t="shared" si="2271"/>
        <v/>
      </c>
      <c r="AC450" s="29" t="str">
        <f t="shared" si="2272"/>
        <v/>
      </c>
      <c r="AD450" s="29" t="str">
        <f t="shared" si="2273"/>
        <v/>
      </c>
      <c r="AE450" s="29" t="str">
        <f t="shared" si="2274"/>
        <v/>
      </c>
      <c r="AF450" s="29" t="str">
        <f t="shared" si="2275"/>
        <v/>
      </c>
      <c r="AG450" s="29" t="str">
        <f t="shared" si="2276"/>
        <v/>
      </c>
      <c r="AH450" s="29" t="str">
        <f t="shared" si="2277"/>
        <v/>
      </c>
      <c r="AI450" s="29" t="str">
        <f t="shared" si="2278"/>
        <v/>
      </c>
      <c r="AJ450" s="29" t="str">
        <f t="shared" si="2279"/>
        <v/>
      </c>
      <c r="AK450" s="29" t="str">
        <f t="shared" si="2280"/>
        <v/>
      </c>
      <c r="AL450" s="29" t="str">
        <f t="shared" si="2281"/>
        <v/>
      </c>
      <c r="AM450" s="29" t="str">
        <f t="shared" si="2282"/>
        <v/>
      </c>
    </row>
    <row r="451" spans="2:39" ht="15.75" thickBot="1">
      <c r="B451" s="22">
        <v>17</v>
      </c>
      <c r="C451" s="22">
        <f>IF(B451="","",VLOOKUP(B451,Tabelle2!$A$2:$B$38,2,0))</f>
        <v>3</v>
      </c>
      <c r="D451" s="23" t="str">
        <f t="shared" ref="D451" si="2569">IF(B451="","",IF(OR(B449=0,B450=0),"NB",IF(COUNTIF(K450:M450,C451)=1,"W","L")))</f>
        <v>W</v>
      </c>
      <c r="E451" s="22">
        <f t="shared" ref="E451" si="2570">IF(D451="NB",0,IF(D451="L",-3,IF(D451="W",3,"")))</f>
        <v>3</v>
      </c>
      <c r="F451" s="22">
        <v>1</v>
      </c>
      <c r="G451" s="22">
        <f t="shared" ref="G451" si="2571">IF(B451="","",E451*F451)</f>
        <v>3</v>
      </c>
      <c r="H451" s="22">
        <f>IF(B451="","",SUM($G$4:G451))</f>
        <v>-90</v>
      </c>
      <c r="I451" s="20"/>
      <c r="J451" s="20"/>
      <c r="K451" s="21"/>
      <c r="L451" s="21"/>
      <c r="M451" s="21"/>
      <c r="N451" s="5">
        <f t="shared" ref="N451:N514" si="2572">IF(N449+N450=2,1,0)</f>
        <v>1</v>
      </c>
      <c r="O451" s="5">
        <f t="shared" ref="O451" si="2573">IF(O449+O450=2,1,0)</f>
        <v>0</v>
      </c>
      <c r="P451" s="5">
        <f t="shared" ref="P451" si="2574">IF(P449+P450=2,1,0)</f>
        <v>0</v>
      </c>
      <c r="Q451" s="5">
        <f t="shared" ref="Q451" si="2575">IF(Q449+Q450=2,1,0)</f>
        <v>0</v>
      </c>
      <c r="S451" s="31">
        <f t="shared" ref="S451" si="2576">IF(B451="","",IF(D451="NB",S448,IF(D451="L",S448+1,IF(D451="W",0))))</f>
        <v>0</v>
      </c>
      <c r="Y451" s="29" t="str">
        <f t="shared" si="2219"/>
        <v/>
      </c>
      <c r="Z451" s="29" t="str">
        <f t="shared" si="2269"/>
        <v/>
      </c>
      <c r="AA451" s="29" t="str">
        <f t="shared" si="2270"/>
        <v/>
      </c>
      <c r="AB451" s="29" t="str">
        <f t="shared" si="2271"/>
        <v/>
      </c>
      <c r="AC451" s="29" t="str">
        <f t="shared" si="2272"/>
        <v/>
      </c>
      <c r="AD451" s="29" t="str">
        <f t="shared" si="2273"/>
        <v/>
      </c>
      <c r="AE451" s="29" t="str">
        <f t="shared" si="2274"/>
        <v/>
      </c>
      <c r="AF451" s="29" t="str">
        <f t="shared" si="2275"/>
        <v/>
      </c>
      <c r="AG451" s="29" t="str">
        <f t="shared" si="2276"/>
        <v/>
      </c>
      <c r="AH451" s="29" t="str">
        <f t="shared" si="2277"/>
        <v/>
      </c>
      <c r="AI451" s="29" t="str">
        <f t="shared" si="2278"/>
        <v/>
      </c>
      <c r="AJ451" s="29" t="str">
        <f t="shared" si="2279"/>
        <v/>
      </c>
      <c r="AK451" s="29" t="str">
        <f t="shared" si="2280"/>
        <v/>
      </c>
      <c r="AL451" s="29" t="str">
        <f t="shared" si="2281"/>
        <v/>
      </c>
      <c r="AM451" s="29" t="str">
        <f t="shared" si="2282"/>
        <v/>
      </c>
    </row>
    <row r="452" spans="2:39">
      <c r="B452" s="14">
        <v>17</v>
      </c>
      <c r="C452" s="14">
        <f>IF(B452="","",VLOOKUP(B452,Tabelle2!$A$2:$B$38,2,0))</f>
        <v>3</v>
      </c>
      <c r="D452" s="6"/>
      <c r="E452" s="10"/>
      <c r="F452" s="6"/>
      <c r="G452" s="6"/>
      <c r="H452" s="6"/>
      <c r="I452" s="9"/>
      <c r="J452" s="9"/>
      <c r="K452" s="6"/>
      <c r="L452" s="6"/>
      <c r="M452" s="6"/>
      <c r="N452" s="3">
        <f t="shared" ref="N452:N483" si="2577">IF(OR(C452=2,C452=4,C452=6),1,0)</f>
        <v>0</v>
      </c>
      <c r="O452" s="3">
        <f t="shared" ref="O452:O483" si="2578">IF(OR(C452=1,C452=3,C452=5),1,0)</f>
        <v>1</v>
      </c>
      <c r="P452" s="3">
        <f t="shared" ref="P452:P483" si="2579">IF(OR(C452=2,C452=4,C452=6),1,0)</f>
        <v>0</v>
      </c>
      <c r="Q452" s="3">
        <f t="shared" ref="Q452:Q483" si="2580">IF(OR(C452=1,C452=3,C452=5),1,0)</f>
        <v>1</v>
      </c>
      <c r="Y452" s="29" t="str">
        <f t="shared" si="2219"/>
        <v/>
      </c>
      <c r="Z452" s="29" t="str">
        <f t="shared" si="2269"/>
        <v/>
      </c>
      <c r="AA452" s="29" t="str">
        <f t="shared" si="2270"/>
        <v/>
      </c>
      <c r="AB452" s="29" t="str">
        <f t="shared" si="2271"/>
        <v/>
      </c>
      <c r="AC452" s="29" t="str">
        <f t="shared" si="2272"/>
        <v/>
      </c>
      <c r="AD452" s="29" t="str">
        <f t="shared" si="2273"/>
        <v/>
      </c>
      <c r="AE452" s="29" t="str">
        <f t="shared" si="2274"/>
        <v/>
      </c>
      <c r="AF452" s="29" t="str">
        <f t="shared" si="2275"/>
        <v/>
      </c>
      <c r="AG452" s="29" t="str">
        <f t="shared" si="2276"/>
        <v/>
      </c>
      <c r="AH452" s="29" t="str">
        <f t="shared" si="2277"/>
        <v/>
      </c>
      <c r="AI452" s="29" t="str">
        <f t="shared" si="2278"/>
        <v/>
      </c>
      <c r="AJ452" s="29" t="str">
        <f t="shared" si="2279"/>
        <v/>
      </c>
      <c r="AK452" s="29" t="str">
        <f t="shared" si="2280"/>
        <v/>
      </c>
      <c r="AL452" s="29" t="str">
        <f t="shared" si="2281"/>
        <v/>
      </c>
      <c r="AM452" s="29" t="str">
        <f t="shared" si="2282"/>
        <v/>
      </c>
    </row>
    <row r="453" spans="2:39">
      <c r="B453" s="13">
        <v>17</v>
      </c>
      <c r="C453" s="13">
        <f>IF(B453="","",VLOOKUP(B453,Tabelle2!$A$2:$B$38,2,0))</f>
        <v>3</v>
      </c>
      <c r="D453" s="25" t="str">
        <f t="shared" ref="D453:D516" si="2581">IF(B453="","",IF(OR(B452=0,B453=0),"No Bet",IF(N454=1,"Bet 1,3,5",IF(O454=1,"Bet 2,4,6",IF(P454=1,"Bet 1,3,5",IF(Q454=1,"Bet 2,4,6"))))))</f>
        <v>Bet 2,4,6</v>
      </c>
      <c r="E453" s="8"/>
      <c r="F453" s="8"/>
      <c r="G453" s="8"/>
      <c r="H453" s="8"/>
      <c r="I453" s="12"/>
      <c r="J453" s="12"/>
      <c r="K453" s="7">
        <f t="shared" ref="K453:K484" si="2582">IF(B453="","",IF(N454=1,"1",IF(O454=1,2,IF(P454=1,1,IF(Q454=1,2)))))</f>
        <v>2</v>
      </c>
      <c r="L453" s="7">
        <f t="shared" ref="L453:L484" si="2583">IF(B453="","",IF(N454=1,"3",IF(O454=1,4,IF(P454=1,3,IF(Q454=1,4)))))</f>
        <v>4</v>
      </c>
      <c r="M453" s="7">
        <f t="shared" ref="M453:M484" si="2584">IF(B453="","",IF(N454=1,"5",IF(O454=1,6,IF(P454=1,5,IF(Q454=1,6)))))</f>
        <v>6</v>
      </c>
      <c r="N453" s="4">
        <f t="shared" si="2577"/>
        <v>0</v>
      </c>
      <c r="O453" s="4">
        <f t="shared" si="2578"/>
        <v>1</v>
      </c>
      <c r="P453" s="4">
        <f t="shared" ref="P453:P484" si="2585">IF(OR(C453=1,C453=3,C453=5),1,0)</f>
        <v>1</v>
      </c>
      <c r="Q453" s="4">
        <f t="shared" ref="Q453:Q484" si="2586">IF(OR(C453=2,C453=4,C453=6),1,0)</f>
        <v>0</v>
      </c>
      <c r="Y453" s="29" t="str">
        <f t="shared" ref="Y453:Y516" si="2587">IF(AND(S453=0,S450=1),1,"")</f>
        <v/>
      </c>
      <c r="Z453" s="29" t="str">
        <f t="shared" si="2269"/>
        <v/>
      </c>
      <c r="AA453" s="29" t="str">
        <f t="shared" si="2270"/>
        <v/>
      </c>
      <c r="AB453" s="29" t="str">
        <f t="shared" si="2271"/>
        <v/>
      </c>
      <c r="AC453" s="29" t="str">
        <f t="shared" si="2272"/>
        <v/>
      </c>
      <c r="AD453" s="29" t="str">
        <f t="shared" si="2273"/>
        <v/>
      </c>
      <c r="AE453" s="29" t="str">
        <f t="shared" si="2274"/>
        <v/>
      </c>
      <c r="AF453" s="29" t="str">
        <f t="shared" si="2275"/>
        <v/>
      </c>
      <c r="AG453" s="29" t="str">
        <f t="shared" si="2276"/>
        <v/>
      </c>
      <c r="AH453" s="29" t="str">
        <f t="shared" si="2277"/>
        <v/>
      </c>
      <c r="AI453" s="29" t="str">
        <f t="shared" si="2278"/>
        <v/>
      </c>
      <c r="AJ453" s="29" t="str">
        <f t="shared" si="2279"/>
        <v/>
      </c>
      <c r="AK453" s="29" t="str">
        <f t="shared" si="2280"/>
        <v/>
      </c>
      <c r="AL453" s="29" t="str">
        <f t="shared" si="2281"/>
        <v/>
      </c>
      <c r="AM453" s="29" t="str">
        <f t="shared" si="2282"/>
        <v/>
      </c>
    </row>
    <row r="454" spans="2:39" ht="15.75" thickBot="1">
      <c r="B454" s="18">
        <v>14</v>
      </c>
      <c r="C454" s="18">
        <f>IF(B454="","",VLOOKUP(B454,Tabelle2!$A$2:$B$38,2,0))</f>
        <v>3</v>
      </c>
      <c r="D454" s="19" t="str">
        <f t="shared" ref="D454" si="2588">IF(B454="","",IF(OR(B452=0,B453=0),"NB",IF(COUNTIF(K453:M453,C454)=1,"W","L")))</f>
        <v>L</v>
      </c>
      <c r="E454" s="18">
        <f t="shared" ref="E454" si="2589">IF(D454="NB","0",IF(D454="L",-3,IF(D454="W",3,"")))</f>
        <v>-3</v>
      </c>
      <c r="F454" s="18">
        <v>1</v>
      </c>
      <c r="G454" s="18">
        <f t="shared" ref="G454" si="2590">IF(B454="","",E454*F454)</f>
        <v>-3</v>
      </c>
      <c r="H454" s="18">
        <f>IF(B454="","",SUM($G$4:G454))</f>
        <v>-93</v>
      </c>
      <c r="I454" s="20"/>
      <c r="J454" s="20"/>
      <c r="K454" s="21"/>
      <c r="L454" s="21"/>
      <c r="M454" s="24"/>
      <c r="N454" s="5">
        <f t="shared" ref="N454:O454" si="2591">IF(N452+N453=2,1,0)</f>
        <v>0</v>
      </c>
      <c r="O454" s="5">
        <f t="shared" si="2591"/>
        <v>1</v>
      </c>
      <c r="P454" s="5">
        <f t="shared" ref="P454" si="2592">IF(P452+P453=2,1,0)</f>
        <v>0</v>
      </c>
      <c r="Q454" s="5">
        <f t="shared" ref="Q454" si="2593">IF(Q452+Q453=2,1,0)</f>
        <v>0</v>
      </c>
      <c r="S454" s="31">
        <f t="shared" ref="S454" si="2594">IF(B454="","",IF(D454="NB",S451,IF(D454="L",S451+1,IF(D454="W",0))))</f>
        <v>1</v>
      </c>
      <c r="Y454" s="29" t="str">
        <f t="shared" si="2587"/>
        <v/>
      </c>
      <c r="Z454" s="29" t="str">
        <f t="shared" si="2269"/>
        <v/>
      </c>
      <c r="AA454" s="29" t="str">
        <f t="shared" si="2270"/>
        <v/>
      </c>
      <c r="AB454" s="29" t="str">
        <f t="shared" si="2271"/>
        <v/>
      </c>
      <c r="AC454" s="29" t="str">
        <f t="shared" si="2272"/>
        <v/>
      </c>
      <c r="AD454" s="29" t="str">
        <f t="shared" si="2273"/>
        <v/>
      </c>
      <c r="AE454" s="29" t="str">
        <f t="shared" si="2274"/>
        <v/>
      </c>
      <c r="AF454" s="29" t="str">
        <f t="shared" si="2275"/>
        <v/>
      </c>
      <c r="AG454" s="29" t="str">
        <f t="shared" si="2276"/>
        <v/>
      </c>
      <c r="AH454" s="29" t="str">
        <f t="shared" si="2277"/>
        <v/>
      </c>
      <c r="AI454" s="29" t="str">
        <f t="shared" si="2278"/>
        <v/>
      </c>
      <c r="AJ454" s="29" t="str">
        <f t="shared" si="2279"/>
        <v/>
      </c>
      <c r="AK454" s="29" t="str">
        <f t="shared" si="2280"/>
        <v/>
      </c>
      <c r="AL454" s="29" t="str">
        <f t="shared" si="2281"/>
        <v/>
      </c>
      <c r="AM454" s="29" t="str">
        <f t="shared" si="2282"/>
        <v/>
      </c>
    </row>
    <row r="455" spans="2:39">
      <c r="B455" s="16">
        <v>14</v>
      </c>
      <c r="C455" s="16">
        <f>IF(B455="","",VLOOKUP(B455,Tabelle2!$A$2:$B$38,2,0))</f>
        <v>3</v>
      </c>
      <c r="D455" s="6"/>
      <c r="E455" s="6"/>
      <c r="F455" s="6"/>
      <c r="G455" s="6"/>
      <c r="H455" s="6"/>
      <c r="I455" s="9"/>
      <c r="J455" s="9"/>
      <c r="K455" s="6"/>
      <c r="L455" s="6"/>
      <c r="M455" s="6"/>
      <c r="N455" s="3">
        <f t="shared" si="2394"/>
        <v>0</v>
      </c>
      <c r="O455" s="3">
        <f t="shared" ref="O455:O486" si="2595">IF(OR(C455=1,C455=3,C455=5),1,0)</f>
        <v>1</v>
      </c>
      <c r="P455" s="3">
        <f t="shared" ref="P455:P486" si="2596">IF(OR(C455=2,C455=4,C455=6),1,0)</f>
        <v>0</v>
      </c>
      <c r="Q455" s="3">
        <f t="shared" ref="Q455:Q486" si="2597">IF(OR(C455=1,C455=3,C455=5),1,0)</f>
        <v>1</v>
      </c>
      <c r="Y455" s="29" t="str">
        <f t="shared" si="2587"/>
        <v/>
      </c>
      <c r="Z455" s="29" t="str">
        <f t="shared" si="2269"/>
        <v/>
      </c>
      <c r="AA455" s="29" t="str">
        <f t="shared" si="2270"/>
        <v/>
      </c>
      <c r="AB455" s="29" t="str">
        <f t="shared" si="2271"/>
        <v/>
      </c>
      <c r="AC455" s="29" t="str">
        <f t="shared" si="2272"/>
        <v/>
      </c>
      <c r="AD455" s="29" t="str">
        <f t="shared" si="2273"/>
        <v/>
      </c>
      <c r="AE455" s="29" t="str">
        <f t="shared" si="2274"/>
        <v/>
      </c>
      <c r="AF455" s="29" t="str">
        <f t="shared" si="2275"/>
        <v/>
      </c>
      <c r="AG455" s="29" t="str">
        <f t="shared" si="2276"/>
        <v/>
      </c>
      <c r="AH455" s="29" t="str">
        <f t="shared" si="2277"/>
        <v/>
      </c>
      <c r="AI455" s="29" t="str">
        <f t="shared" si="2278"/>
        <v/>
      </c>
      <c r="AJ455" s="29" t="str">
        <f t="shared" si="2279"/>
        <v/>
      </c>
      <c r="AK455" s="29" t="str">
        <f t="shared" si="2280"/>
        <v/>
      </c>
      <c r="AL455" s="29" t="str">
        <f t="shared" si="2281"/>
        <v/>
      </c>
      <c r="AM455" s="29" t="str">
        <f t="shared" si="2282"/>
        <v/>
      </c>
    </row>
    <row r="456" spans="2:39">
      <c r="B456" s="15">
        <v>21</v>
      </c>
      <c r="C456" s="15">
        <f>IF(B456="","",VLOOKUP(B456,Tabelle2!$A$2:$B$38,2,0))</f>
        <v>4</v>
      </c>
      <c r="D456" s="26" t="str">
        <f t="shared" ref="D456:D519" si="2598">IF(B456="","",IF(OR(B455=0,B456=0),"No Bet",IF(N457=1,"Bet 1,3,5",IF(O457=1,"Bet 2,4,6",IF(P457=1,"Bet 1,3,5",IF(Q457=1,"Bet 2,4,6"))))))</f>
        <v>Bet 2,4,6</v>
      </c>
      <c r="E456" s="8"/>
      <c r="F456" s="8"/>
      <c r="G456" s="8"/>
      <c r="H456" s="8"/>
      <c r="I456" s="17"/>
      <c r="J456" s="17"/>
      <c r="K456" s="7">
        <f t="shared" ref="K456:K487" si="2599">IF(B456="","",IF(N457=1,"1",IF(O457=1,2,IF(P457=1,1,IF(Q457=1,2)))))</f>
        <v>2</v>
      </c>
      <c r="L456" s="7">
        <f t="shared" ref="L456:L487" si="2600">IF(B456="","",IF(N457=1,"3",IF(O457=1,4,IF(P457=1,3,IF(Q457=1,4)))))</f>
        <v>4</v>
      </c>
      <c r="M456" s="7">
        <f t="shared" ref="M456:M487" si="2601">IF(B456="","",IF(N457=1,"5",IF(O457=1,6,IF(P457=1,5,IF(Q457=1,6)))))</f>
        <v>6</v>
      </c>
      <c r="N456" s="4">
        <f t="shared" si="2394"/>
        <v>1</v>
      </c>
      <c r="O456" s="4">
        <f t="shared" si="2595"/>
        <v>0</v>
      </c>
      <c r="P456" s="4">
        <f t="shared" ref="P456:P487" si="2602">IF(OR(C456=1,C456=3,C456=5),1,0)</f>
        <v>0</v>
      </c>
      <c r="Q456" s="4">
        <f t="shared" ref="Q456:Q487" si="2603">IF(OR(C456=2,C456=4,C456=6),1,0)</f>
        <v>1</v>
      </c>
      <c r="Y456" s="29" t="str">
        <f t="shared" si="2587"/>
        <v/>
      </c>
      <c r="Z456" s="29" t="str">
        <f t="shared" si="2269"/>
        <v/>
      </c>
      <c r="AA456" s="29" t="str">
        <f t="shared" si="2270"/>
        <v/>
      </c>
      <c r="AB456" s="29" t="str">
        <f t="shared" si="2271"/>
        <v/>
      </c>
      <c r="AC456" s="29" t="str">
        <f t="shared" si="2272"/>
        <v/>
      </c>
      <c r="AD456" s="29" t="str">
        <f t="shared" si="2273"/>
        <v/>
      </c>
      <c r="AE456" s="29" t="str">
        <f t="shared" si="2274"/>
        <v/>
      </c>
      <c r="AF456" s="29" t="str">
        <f t="shared" si="2275"/>
        <v/>
      </c>
      <c r="AG456" s="29" t="str">
        <f t="shared" si="2276"/>
        <v/>
      </c>
      <c r="AH456" s="29" t="str">
        <f t="shared" si="2277"/>
        <v/>
      </c>
      <c r="AI456" s="29" t="str">
        <f t="shared" si="2278"/>
        <v/>
      </c>
      <c r="AJ456" s="29" t="str">
        <f t="shared" si="2279"/>
        <v/>
      </c>
      <c r="AK456" s="29" t="str">
        <f t="shared" si="2280"/>
        <v/>
      </c>
      <c r="AL456" s="29" t="str">
        <f t="shared" si="2281"/>
        <v/>
      </c>
      <c r="AM456" s="29" t="str">
        <f t="shared" si="2282"/>
        <v/>
      </c>
    </row>
    <row r="457" spans="2:39" ht="15.75" thickBot="1">
      <c r="B457" s="22">
        <v>19</v>
      </c>
      <c r="C457" s="22">
        <f>IF(B457="","",VLOOKUP(B457,Tabelle2!$A$2:$B$38,2,0))</f>
        <v>4</v>
      </c>
      <c r="D457" s="23" t="str">
        <f t="shared" ref="D457" si="2604">IF(B457="","",IF(OR(B455=0,B456=0),"NB",IF(COUNTIF(K456:M456,C457)=1,"W","L")))</f>
        <v>W</v>
      </c>
      <c r="E457" s="22">
        <f t="shared" ref="E457" si="2605">IF(D457="NB",0,IF(D457="L",-3,IF(D457="W",3,"")))</f>
        <v>3</v>
      </c>
      <c r="F457" s="22">
        <v>1</v>
      </c>
      <c r="G457" s="22">
        <f t="shared" ref="G457" si="2606">IF(B457="","",E457*F457)</f>
        <v>3</v>
      </c>
      <c r="H457" s="22">
        <f>IF(B457="","",SUM($G$4:G457))</f>
        <v>-90</v>
      </c>
      <c r="I457" s="20"/>
      <c r="J457" s="20"/>
      <c r="K457" s="21"/>
      <c r="L457" s="21"/>
      <c r="M457" s="21"/>
      <c r="N457" s="5">
        <f t="shared" si="2555"/>
        <v>0</v>
      </c>
      <c r="O457" s="5">
        <f t="shared" ref="O457" si="2607">IF(O455+O456=2,1,0)</f>
        <v>0</v>
      </c>
      <c r="P457" s="5">
        <f t="shared" ref="P457" si="2608">IF(P455+P456=2,1,0)</f>
        <v>0</v>
      </c>
      <c r="Q457" s="5">
        <f t="shared" ref="Q457" si="2609">IF(Q455+Q456=2,1,0)</f>
        <v>1</v>
      </c>
      <c r="S457" s="31">
        <f t="shared" ref="S457" si="2610">IF(B457="","",IF(D457="NB",S454,IF(D457="L",S454+1,IF(D457="W",0))))</f>
        <v>0</v>
      </c>
      <c r="Y457" s="29">
        <f t="shared" si="2587"/>
        <v>1</v>
      </c>
      <c r="Z457" s="29" t="str">
        <f t="shared" si="2269"/>
        <v/>
      </c>
      <c r="AA457" s="29" t="str">
        <f t="shared" si="2270"/>
        <v/>
      </c>
      <c r="AB457" s="29" t="str">
        <f t="shared" si="2271"/>
        <v/>
      </c>
      <c r="AC457" s="29" t="str">
        <f t="shared" si="2272"/>
        <v/>
      </c>
      <c r="AD457" s="29" t="str">
        <f t="shared" si="2273"/>
        <v/>
      </c>
      <c r="AE457" s="29" t="str">
        <f t="shared" si="2274"/>
        <v/>
      </c>
      <c r="AF457" s="29" t="str">
        <f t="shared" si="2275"/>
        <v/>
      </c>
      <c r="AG457" s="29" t="str">
        <f t="shared" si="2276"/>
        <v/>
      </c>
      <c r="AH457" s="29" t="str">
        <f t="shared" si="2277"/>
        <v/>
      </c>
      <c r="AI457" s="29" t="str">
        <f t="shared" si="2278"/>
        <v/>
      </c>
      <c r="AJ457" s="29" t="str">
        <f t="shared" si="2279"/>
        <v/>
      </c>
      <c r="AK457" s="29" t="str">
        <f t="shared" si="2280"/>
        <v/>
      </c>
      <c r="AL457" s="29" t="str">
        <f t="shared" si="2281"/>
        <v/>
      </c>
      <c r="AM457" s="29" t="str">
        <f t="shared" si="2282"/>
        <v/>
      </c>
    </row>
    <row r="458" spans="2:39">
      <c r="B458" s="14">
        <v>34</v>
      </c>
      <c r="C458" s="14">
        <f>IF(B458="","",VLOOKUP(B458,Tabelle2!$A$2:$B$38,2,0))</f>
        <v>6</v>
      </c>
      <c r="D458" s="6"/>
      <c r="E458" s="10"/>
      <c r="F458" s="6"/>
      <c r="G458" s="6"/>
      <c r="H458" s="6"/>
      <c r="I458" s="9"/>
      <c r="J458" s="9"/>
      <c r="K458" s="6"/>
      <c r="L458" s="6"/>
      <c r="M458" s="6"/>
      <c r="N458" s="3">
        <f t="shared" si="2411"/>
        <v>1</v>
      </c>
      <c r="O458" s="3">
        <f t="shared" ref="O458:O489" si="2611">IF(OR(C458=1,C458=3,C458=5),1,0)</f>
        <v>0</v>
      </c>
      <c r="P458" s="3">
        <f t="shared" ref="P458:P489" si="2612">IF(OR(C458=2,C458=4,C458=6),1,0)</f>
        <v>1</v>
      </c>
      <c r="Q458" s="3">
        <f t="shared" ref="Q458:Q489" si="2613">IF(OR(C458=1,C458=3,C458=5),1,0)</f>
        <v>0</v>
      </c>
      <c r="Y458" s="29" t="str">
        <f t="shared" si="2587"/>
        <v/>
      </c>
      <c r="Z458" s="29" t="str">
        <f t="shared" si="2269"/>
        <v/>
      </c>
      <c r="AA458" s="29" t="str">
        <f t="shared" si="2270"/>
        <v/>
      </c>
      <c r="AB458" s="29" t="str">
        <f t="shared" si="2271"/>
        <v/>
      </c>
      <c r="AC458" s="29" t="str">
        <f t="shared" si="2272"/>
        <v/>
      </c>
      <c r="AD458" s="29" t="str">
        <f t="shared" si="2273"/>
        <v/>
      </c>
      <c r="AE458" s="29" t="str">
        <f t="shared" si="2274"/>
        <v/>
      </c>
      <c r="AF458" s="29" t="str">
        <f t="shared" si="2275"/>
        <v/>
      </c>
      <c r="AG458" s="29" t="str">
        <f t="shared" si="2276"/>
        <v/>
      </c>
      <c r="AH458" s="29" t="str">
        <f t="shared" si="2277"/>
        <v/>
      </c>
      <c r="AI458" s="29" t="str">
        <f t="shared" si="2278"/>
        <v/>
      </c>
      <c r="AJ458" s="29" t="str">
        <f t="shared" si="2279"/>
        <v/>
      </c>
      <c r="AK458" s="29" t="str">
        <f t="shared" si="2280"/>
        <v/>
      </c>
      <c r="AL458" s="29" t="str">
        <f t="shared" si="2281"/>
        <v/>
      </c>
      <c r="AM458" s="29" t="str">
        <f t="shared" si="2282"/>
        <v/>
      </c>
    </row>
    <row r="459" spans="2:39">
      <c r="B459" s="13">
        <v>34</v>
      </c>
      <c r="C459" s="13">
        <f>IF(B459="","",VLOOKUP(B459,Tabelle2!$A$2:$B$38,2,0))</f>
        <v>6</v>
      </c>
      <c r="D459" s="25" t="str">
        <f t="shared" ref="D459:D522" si="2614">IF(B459="","",IF(OR(B458=0,B459=0),"No Bet",IF(N460=1,"Bet 1,3,5",IF(O460=1,"Bet 2,4,6",IF(P460=1,"Bet 1,3,5",IF(Q460=1,"Bet 2,4,6"))))))</f>
        <v>Bet 1,3,5</v>
      </c>
      <c r="E459" s="8"/>
      <c r="F459" s="8"/>
      <c r="G459" s="8"/>
      <c r="H459" s="8"/>
      <c r="I459" s="12"/>
      <c r="J459" s="12"/>
      <c r="K459" s="7" t="str">
        <f t="shared" ref="K459:K490" si="2615">IF(B459="","",IF(N460=1,"1",IF(O460=1,2,IF(P460=1,1,IF(Q460=1,2)))))</f>
        <v>1</v>
      </c>
      <c r="L459" s="7" t="str">
        <f t="shared" ref="L459:L490" si="2616">IF(B459="","",IF(N460=1,"3",IF(O460=1,4,IF(P460=1,3,IF(Q460=1,4)))))</f>
        <v>3</v>
      </c>
      <c r="M459" s="7" t="str">
        <f t="shared" ref="M459:M490" si="2617">IF(B459="","",IF(N460=1,"5",IF(O460=1,6,IF(P460=1,5,IF(Q460=1,6)))))</f>
        <v>5</v>
      </c>
      <c r="N459" s="4">
        <f t="shared" si="2411"/>
        <v>1</v>
      </c>
      <c r="O459" s="4">
        <f t="shared" si="2611"/>
        <v>0</v>
      </c>
      <c r="P459" s="4">
        <f t="shared" ref="P459:P490" si="2618">IF(OR(C459=1,C459=3,C459=5),1,0)</f>
        <v>0</v>
      </c>
      <c r="Q459" s="4">
        <f t="shared" ref="Q459:Q490" si="2619">IF(OR(C459=2,C459=4,C459=6),1,0)</f>
        <v>1</v>
      </c>
      <c r="Y459" s="29" t="str">
        <f t="shared" si="2587"/>
        <v/>
      </c>
      <c r="Z459" s="29" t="str">
        <f t="shared" si="2269"/>
        <v/>
      </c>
      <c r="AA459" s="29" t="str">
        <f t="shared" si="2270"/>
        <v/>
      </c>
      <c r="AB459" s="29" t="str">
        <f t="shared" si="2271"/>
        <v/>
      </c>
      <c r="AC459" s="29" t="str">
        <f t="shared" si="2272"/>
        <v/>
      </c>
      <c r="AD459" s="29" t="str">
        <f t="shared" si="2273"/>
        <v/>
      </c>
      <c r="AE459" s="29" t="str">
        <f t="shared" si="2274"/>
        <v/>
      </c>
      <c r="AF459" s="29" t="str">
        <f t="shared" si="2275"/>
        <v/>
      </c>
      <c r="AG459" s="29" t="str">
        <f t="shared" si="2276"/>
        <v/>
      </c>
      <c r="AH459" s="29" t="str">
        <f t="shared" si="2277"/>
        <v/>
      </c>
      <c r="AI459" s="29" t="str">
        <f t="shared" si="2278"/>
        <v/>
      </c>
      <c r="AJ459" s="29" t="str">
        <f t="shared" si="2279"/>
        <v/>
      </c>
      <c r="AK459" s="29" t="str">
        <f t="shared" si="2280"/>
        <v/>
      </c>
      <c r="AL459" s="29" t="str">
        <f t="shared" si="2281"/>
        <v/>
      </c>
      <c r="AM459" s="29" t="str">
        <f t="shared" si="2282"/>
        <v/>
      </c>
    </row>
    <row r="460" spans="2:39" ht="15.75" thickBot="1">
      <c r="B460" s="18">
        <v>17</v>
      </c>
      <c r="C460" s="18">
        <f>IF(B460="","",VLOOKUP(B460,Tabelle2!$A$2:$B$38,2,0))</f>
        <v>3</v>
      </c>
      <c r="D460" s="19" t="str">
        <f t="shared" ref="D460" si="2620">IF(B460="","",IF(OR(B458=0,B459=0),"NB",IF(COUNTIF(K459:M459,C460)=1,"W","L")))</f>
        <v>W</v>
      </c>
      <c r="E460" s="18">
        <f t="shared" ref="E460" si="2621">IF(D460="NB","0",IF(D460="L",-3,IF(D460="W",3,"")))</f>
        <v>3</v>
      </c>
      <c r="F460" s="18">
        <v>1</v>
      </c>
      <c r="G460" s="18">
        <f t="shared" ref="G460" si="2622">IF(B460="","",E460*F460)</f>
        <v>3</v>
      </c>
      <c r="H460" s="18">
        <f>IF(B460="","",SUM($G$4:G460))</f>
        <v>-87</v>
      </c>
      <c r="I460" s="20"/>
      <c r="J460" s="20"/>
      <c r="K460" s="21"/>
      <c r="L460" s="21"/>
      <c r="M460" s="24"/>
      <c r="N460" s="5">
        <f t="shared" si="2572"/>
        <v>1</v>
      </c>
      <c r="O460" s="5">
        <f t="shared" ref="O460" si="2623">IF(O458+O459=2,1,0)</f>
        <v>0</v>
      </c>
      <c r="P460" s="5">
        <f t="shared" ref="P460" si="2624">IF(P458+P459=2,1,0)</f>
        <v>0</v>
      </c>
      <c r="Q460" s="5">
        <f t="shared" ref="Q460" si="2625">IF(Q458+Q459=2,1,0)</f>
        <v>0</v>
      </c>
      <c r="S460" s="31">
        <f t="shared" ref="S460" si="2626">IF(B460="","",IF(D460="NB",S457,IF(D460="L",S457+1,IF(D460="W",0))))</f>
        <v>0</v>
      </c>
      <c r="Y460" s="29" t="str">
        <f t="shared" si="2587"/>
        <v/>
      </c>
      <c r="Z460" s="29" t="str">
        <f t="shared" si="2269"/>
        <v/>
      </c>
      <c r="AA460" s="29" t="str">
        <f t="shared" si="2270"/>
        <v/>
      </c>
      <c r="AB460" s="29" t="str">
        <f t="shared" si="2271"/>
        <v/>
      </c>
      <c r="AC460" s="29" t="str">
        <f t="shared" si="2272"/>
        <v/>
      </c>
      <c r="AD460" s="29" t="str">
        <f t="shared" si="2273"/>
        <v/>
      </c>
      <c r="AE460" s="29" t="str">
        <f t="shared" si="2274"/>
        <v/>
      </c>
      <c r="AF460" s="29" t="str">
        <f t="shared" si="2275"/>
        <v/>
      </c>
      <c r="AG460" s="29" t="str">
        <f t="shared" si="2276"/>
        <v/>
      </c>
      <c r="AH460" s="29" t="str">
        <f t="shared" si="2277"/>
        <v/>
      </c>
      <c r="AI460" s="29" t="str">
        <f t="shared" si="2278"/>
        <v/>
      </c>
      <c r="AJ460" s="29" t="str">
        <f t="shared" si="2279"/>
        <v/>
      </c>
      <c r="AK460" s="29" t="str">
        <f t="shared" si="2280"/>
        <v/>
      </c>
      <c r="AL460" s="29" t="str">
        <f t="shared" si="2281"/>
        <v/>
      </c>
      <c r="AM460" s="29" t="str">
        <f t="shared" si="2282"/>
        <v/>
      </c>
    </row>
    <row r="461" spans="2:39">
      <c r="B461" s="16">
        <v>17</v>
      </c>
      <c r="C461" s="16">
        <f>IF(B461="","",VLOOKUP(B461,Tabelle2!$A$2:$B$38,2,0))</f>
        <v>3</v>
      </c>
      <c r="D461" s="6"/>
      <c r="E461" s="6"/>
      <c r="F461" s="6"/>
      <c r="G461" s="6"/>
      <c r="H461" s="6"/>
      <c r="I461" s="9"/>
      <c r="J461" s="9"/>
      <c r="K461" s="6"/>
      <c r="L461" s="6"/>
      <c r="M461" s="6"/>
      <c r="N461" s="3">
        <f t="shared" ref="N461:N492" si="2627">IF(OR(C461=2,C461=4,C461=6),1,0)</f>
        <v>0</v>
      </c>
      <c r="O461" s="3">
        <f t="shared" ref="O461:O492" si="2628">IF(OR(C461=1,C461=3,C461=5),1,0)</f>
        <v>1</v>
      </c>
      <c r="P461" s="3">
        <f t="shared" ref="P461:P492" si="2629">IF(OR(C461=2,C461=4,C461=6),1,0)</f>
        <v>0</v>
      </c>
      <c r="Q461" s="3">
        <f t="shared" ref="Q461:Q492" si="2630">IF(OR(C461=1,C461=3,C461=5),1,0)</f>
        <v>1</v>
      </c>
      <c r="Y461" s="29" t="str">
        <f t="shared" si="2587"/>
        <v/>
      </c>
      <c r="Z461" s="29" t="str">
        <f t="shared" si="2269"/>
        <v/>
      </c>
      <c r="AA461" s="29" t="str">
        <f t="shared" si="2270"/>
        <v/>
      </c>
      <c r="AB461" s="29" t="str">
        <f t="shared" si="2271"/>
        <v/>
      </c>
      <c r="AC461" s="29" t="str">
        <f t="shared" si="2272"/>
        <v/>
      </c>
      <c r="AD461" s="29" t="str">
        <f t="shared" si="2273"/>
        <v/>
      </c>
      <c r="AE461" s="29" t="str">
        <f t="shared" si="2274"/>
        <v/>
      </c>
      <c r="AF461" s="29" t="str">
        <f t="shared" si="2275"/>
        <v/>
      </c>
      <c r="AG461" s="29" t="str">
        <f t="shared" si="2276"/>
        <v/>
      </c>
      <c r="AH461" s="29" t="str">
        <f t="shared" si="2277"/>
        <v/>
      </c>
      <c r="AI461" s="29" t="str">
        <f t="shared" si="2278"/>
        <v/>
      </c>
      <c r="AJ461" s="29" t="str">
        <f t="shared" si="2279"/>
        <v/>
      </c>
      <c r="AK461" s="29" t="str">
        <f t="shared" si="2280"/>
        <v/>
      </c>
      <c r="AL461" s="29" t="str">
        <f t="shared" si="2281"/>
        <v/>
      </c>
      <c r="AM461" s="29" t="str">
        <f t="shared" si="2282"/>
        <v/>
      </c>
    </row>
    <row r="462" spans="2:39">
      <c r="B462" s="15">
        <v>36</v>
      </c>
      <c r="C462" s="15">
        <f>IF(B462="","",VLOOKUP(B462,Tabelle2!$A$2:$B$38,2,0))</f>
        <v>6</v>
      </c>
      <c r="D462" s="26" t="str">
        <f t="shared" ref="D462:D525" si="2631">IF(B462="","",IF(OR(B461=0,B462=0),"No Bet",IF(N463=1,"Bet 1,3,5",IF(O463=1,"Bet 2,4,6",IF(P463=1,"Bet 1,3,5",IF(Q463=1,"Bet 2,4,6"))))))</f>
        <v>Bet 2,4,6</v>
      </c>
      <c r="E462" s="8"/>
      <c r="F462" s="8"/>
      <c r="G462" s="8"/>
      <c r="H462" s="8"/>
      <c r="I462" s="17"/>
      <c r="J462" s="17"/>
      <c r="K462" s="7">
        <f t="shared" ref="K462:K493" si="2632">IF(B462="","",IF(N463=1,"1",IF(O463=1,2,IF(P463=1,1,IF(Q463=1,2)))))</f>
        <v>2</v>
      </c>
      <c r="L462" s="7">
        <f t="shared" ref="L462:L493" si="2633">IF(B462="","",IF(N463=1,"3",IF(O463=1,4,IF(P463=1,3,IF(Q463=1,4)))))</f>
        <v>4</v>
      </c>
      <c r="M462" s="7">
        <f t="shared" ref="M462:M493" si="2634">IF(B462="","",IF(N463=1,"5",IF(O463=1,6,IF(P463=1,5,IF(Q463=1,6)))))</f>
        <v>6</v>
      </c>
      <c r="N462" s="4">
        <f t="shared" si="2627"/>
        <v>1</v>
      </c>
      <c r="O462" s="4">
        <f t="shared" si="2628"/>
        <v>0</v>
      </c>
      <c r="P462" s="4">
        <f t="shared" ref="P462:P493" si="2635">IF(OR(C462=1,C462=3,C462=5),1,0)</f>
        <v>0</v>
      </c>
      <c r="Q462" s="4">
        <f t="shared" ref="Q462:Q493" si="2636">IF(OR(C462=2,C462=4,C462=6),1,0)</f>
        <v>1</v>
      </c>
      <c r="Y462" s="29" t="str">
        <f t="shared" si="2587"/>
        <v/>
      </c>
      <c r="Z462" s="29" t="str">
        <f t="shared" ref="Z462:Z525" si="2637">IF(AND(S462=0,S459=2),1,"")</f>
        <v/>
      </c>
      <c r="AA462" s="29" t="str">
        <f t="shared" ref="AA462:AA525" si="2638">IF(AND(S462=0,S459=3),1,"")</f>
        <v/>
      </c>
      <c r="AB462" s="29" t="str">
        <f t="shared" ref="AB462:AB525" si="2639">IF(AND(S462=0,S459=4),1,"")</f>
        <v/>
      </c>
      <c r="AC462" s="29" t="str">
        <f t="shared" ref="AC462:AC525" si="2640">IF(AND(S462=0,S459=5),1,"")</f>
        <v/>
      </c>
      <c r="AD462" s="29" t="str">
        <f t="shared" ref="AD462:AD525" si="2641">IF(AND(S462=0,S459=6),1,"")</f>
        <v/>
      </c>
      <c r="AE462" s="29" t="str">
        <f t="shared" ref="AE462:AE525" si="2642">IF(AND(S462=0,S459=7),1,"")</f>
        <v/>
      </c>
      <c r="AF462" s="29" t="str">
        <f t="shared" ref="AF462:AF525" si="2643">IF(AND(S462=0,S459=8),1,"")</f>
        <v/>
      </c>
      <c r="AG462" s="29" t="str">
        <f t="shared" ref="AG462:AG525" si="2644">IF(AND(S462=0,S459=9),1,"")</f>
        <v/>
      </c>
      <c r="AH462" s="29" t="str">
        <f t="shared" ref="AH462:AH525" si="2645">IF(AND(S462=0,S459=10),1,"")</f>
        <v/>
      </c>
      <c r="AI462" s="29" t="str">
        <f t="shared" ref="AI462:AI525" si="2646">IF(AND(S462=0,S459=11),1,"")</f>
        <v/>
      </c>
      <c r="AJ462" s="29" t="str">
        <f t="shared" ref="AJ462:AJ525" si="2647">IF(AND(S462=0,S459=12),1,"")</f>
        <v/>
      </c>
      <c r="AK462" s="29" t="str">
        <f t="shared" ref="AK462:AK525" si="2648">IF(AND(S462=0,S459=13),1,"")</f>
        <v/>
      </c>
      <c r="AL462" s="29" t="str">
        <f t="shared" ref="AL462:AL525" si="2649">IF(AND(S462=0,S459=14),1,"")</f>
        <v/>
      </c>
      <c r="AM462" s="29" t="str">
        <f t="shared" ref="AM462:AM525" si="2650">IF(AND(S462=0,S459&gt;14),1,"")</f>
        <v/>
      </c>
    </row>
    <row r="463" spans="2:39" ht="15.75" thickBot="1">
      <c r="B463" s="22">
        <v>36</v>
      </c>
      <c r="C463" s="22">
        <f>IF(B463="","",VLOOKUP(B463,Tabelle2!$A$2:$B$38,2,0))</f>
        <v>6</v>
      </c>
      <c r="D463" s="23" t="str">
        <f t="shared" ref="D463" si="2651">IF(B463="","",IF(OR(B461=0,B462=0),"NB",IF(COUNTIF(K462:M462,C463)=1,"W","L")))</f>
        <v>W</v>
      </c>
      <c r="E463" s="22">
        <f t="shared" ref="E463" si="2652">IF(D463="NB",0,IF(D463="L",-3,IF(D463="W",3,"")))</f>
        <v>3</v>
      </c>
      <c r="F463" s="22">
        <v>1</v>
      </c>
      <c r="G463" s="22">
        <f t="shared" ref="G463" si="2653">IF(B463="","",E463*F463)</f>
        <v>3</v>
      </c>
      <c r="H463" s="22">
        <f>IF(B463="","",SUM($G$4:G463))</f>
        <v>-84</v>
      </c>
      <c r="I463" s="20"/>
      <c r="J463" s="20"/>
      <c r="K463" s="21"/>
      <c r="L463" s="21"/>
      <c r="M463" s="21"/>
      <c r="N463" s="5">
        <f t="shared" ref="N463:O463" si="2654">IF(N461+N462=2,1,0)</f>
        <v>0</v>
      </c>
      <c r="O463" s="5">
        <f t="shared" si="2654"/>
        <v>0</v>
      </c>
      <c r="P463" s="5">
        <f t="shared" ref="P463" si="2655">IF(P461+P462=2,1,0)</f>
        <v>0</v>
      </c>
      <c r="Q463" s="5">
        <f t="shared" ref="Q463" si="2656">IF(Q461+Q462=2,1,0)</f>
        <v>1</v>
      </c>
      <c r="S463" s="31">
        <f t="shared" ref="S463" si="2657">IF(B463="","",IF(D463="NB",S460,IF(D463="L",S460+1,IF(D463="W",0))))</f>
        <v>0</v>
      </c>
      <c r="Y463" s="29" t="str">
        <f t="shared" si="2587"/>
        <v/>
      </c>
      <c r="Z463" s="29" t="str">
        <f t="shared" si="2637"/>
        <v/>
      </c>
      <c r="AA463" s="29" t="str">
        <f t="shared" si="2638"/>
        <v/>
      </c>
      <c r="AB463" s="29" t="str">
        <f t="shared" si="2639"/>
        <v/>
      </c>
      <c r="AC463" s="29" t="str">
        <f t="shared" si="2640"/>
        <v/>
      </c>
      <c r="AD463" s="29" t="str">
        <f t="shared" si="2641"/>
        <v/>
      </c>
      <c r="AE463" s="29" t="str">
        <f t="shared" si="2642"/>
        <v/>
      </c>
      <c r="AF463" s="29" t="str">
        <f t="shared" si="2643"/>
        <v/>
      </c>
      <c r="AG463" s="29" t="str">
        <f t="shared" si="2644"/>
        <v/>
      </c>
      <c r="AH463" s="29" t="str">
        <f t="shared" si="2645"/>
        <v/>
      </c>
      <c r="AI463" s="29" t="str">
        <f t="shared" si="2646"/>
        <v/>
      </c>
      <c r="AJ463" s="29" t="str">
        <f t="shared" si="2647"/>
        <v/>
      </c>
      <c r="AK463" s="29" t="str">
        <f t="shared" si="2648"/>
        <v/>
      </c>
      <c r="AL463" s="29" t="str">
        <f t="shared" si="2649"/>
        <v/>
      </c>
      <c r="AM463" s="29" t="str">
        <f t="shared" si="2650"/>
        <v/>
      </c>
    </row>
    <row r="464" spans="2:39">
      <c r="B464" s="14">
        <v>14</v>
      </c>
      <c r="C464" s="14">
        <f>IF(B464="","",VLOOKUP(B464,Tabelle2!$A$2:$B$38,2,0))</f>
        <v>3</v>
      </c>
      <c r="D464" s="6"/>
      <c r="E464" s="10"/>
      <c r="F464" s="6"/>
      <c r="G464" s="6"/>
      <c r="H464" s="6"/>
      <c r="I464" s="9"/>
      <c r="J464" s="9"/>
      <c r="K464" s="6"/>
      <c r="L464" s="6"/>
      <c r="M464" s="6"/>
      <c r="N464" s="3">
        <f t="shared" si="2394"/>
        <v>0</v>
      </c>
      <c r="O464" s="3">
        <f t="shared" ref="O464:O495" si="2658">IF(OR(C464=1,C464=3,C464=5),1,0)</f>
        <v>1</v>
      </c>
      <c r="P464" s="3">
        <f t="shared" ref="P464:P495" si="2659">IF(OR(C464=2,C464=4,C464=6),1,0)</f>
        <v>0</v>
      </c>
      <c r="Q464" s="3">
        <f t="shared" ref="Q464:Q495" si="2660">IF(OR(C464=1,C464=3,C464=5),1,0)</f>
        <v>1</v>
      </c>
      <c r="Y464" s="29" t="str">
        <f t="shared" si="2587"/>
        <v/>
      </c>
      <c r="Z464" s="29" t="str">
        <f t="shared" si="2637"/>
        <v/>
      </c>
      <c r="AA464" s="29" t="str">
        <f t="shared" si="2638"/>
        <v/>
      </c>
      <c r="AB464" s="29" t="str">
        <f t="shared" si="2639"/>
        <v/>
      </c>
      <c r="AC464" s="29" t="str">
        <f t="shared" si="2640"/>
        <v/>
      </c>
      <c r="AD464" s="29" t="str">
        <f t="shared" si="2641"/>
        <v/>
      </c>
      <c r="AE464" s="29" t="str">
        <f t="shared" si="2642"/>
        <v/>
      </c>
      <c r="AF464" s="29" t="str">
        <f t="shared" si="2643"/>
        <v/>
      </c>
      <c r="AG464" s="29" t="str">
        <f t="shared" si="2644"/>
        <v/>
      </c>
      <c r="AH464" s="29" t="str">
        <f t="shared" si="2645"/>
        <v/>
      </c>
      <c r="AI464" s="29" t="str">
        <f t="shared" si="2646"/>
        <v/>
      </c>
      <c r="AJ464" s="29" t="str">
        <f t="shared" si="2647"/>
        <v/>
      </c>
      <c r="AK464" s="29" t="str">
        <f t="shared" si="2648"/>
        <v/>
      </c>
      <c r="AL464" s="29" t="str">
        <f t="shared" si="2649"/>
        <v/>
      </c>
      <c r="AM464" s="29" t="str">
        <f t="shared" si="2650"/>
        <v/>
      </c>
    </row>
    <row r="465" spans="2:39">
      <c r="B465" s="13">
        <v>20</v>
      </c>
      <c r="C465" s="13">
        <f>IF(B465="","",VLOOKUP(B465,Tabelle2!$A$2:$B$38,2,0))</f>
        <v>4</v>
      </c>
      <c r="D465" s="25" t="str">
        <f t="shared" ref="D465:D528" si="2661">IF(B465="","",IF(OR(B464=0,B465=0),"No Bet",IF(N466=1,"Bet 1,3,5",IF(O466=1,"Bet 2,4,6",IF(P466=1,"Bet 1,3,5",IF(Q466=1,"Bet 2,4,6"))))))</f>
        <v>Bet 2,4,6</v>
      </c>
      <c r="E465" s="8"/>
      <c r="F465" s="8"/>
      <c r="G465" s="8"/>
      <c r="H465" s="8"/>
      <c r="I465" s="12"/>
      <c r="J465" s="12"/>
      <c r="K465" s="7">
        <f t="shared" ref="K465:K496" si="2662">IF(B465="","",IF(N466=1,"1",IF(O466=1,2,IF(P466=1,1,IF(Q466=1,2)))))</f>
        <v>2</v>
      </c>
      <c r="L465" s="7">
        <f t="shared" ref="L465:L496" si="2663">IF(B465="","",IF(N466=1,"3",IF(O466=1,4,IF(P466=1,3,IF(Q466=1,4)))))</f>
        <v>4</v>
      </c>
      <c r="M465" s="7">
        <f t="shared" ref="M465:M496" si="2664">IF(B465="","",IF(N466=1,"5",IF(O466=1,6,IF(P466=1,5,IF(Q466=1,6)))))</f>
        <v>6</v>
      </c>
      <c r="N465" s="4">
        <f t="shared" si="2394"/>
        <v>1</v>
      </c>
      <c r="O465" s="4">
        <f t="shared" si="2658"/>
        <v>0</v>
      </c>
      <c r="P465" s="4">
        <f t="shared" ref="P465:P496" si="2665">IF(OR(C465=1,C465=3,C465=5),1,0)</f>
        <v>0</v>
      </c>
      <c r="Q465" s="4">
        <f t="shared" ref="Q465:Q496" si="2666">IF(OR(C465=2,C465=4,C465=6),1,0)</f>
        <v>1</v>
      </c>
      <c r="Y465" s="29" t="str">
        <f t="shared" si="2587"/>
        <v/>
      </c>
      <c r="Z465" s="29" t="str">
        <f t="shared" si="2637"/>
        <v/>
      </c>
      <c r="AA465" s="29" t="str">
        <f t="shared" si="2638"/>
        <v/>
      </c>
      <c r="AB465" s="29" t="str">
        <f t="shared" si="2639"/>
        <v/>
      </c>
      <c r="AC465" s="29" t="str">
        <f t="shared" si="2640"/>
        <v/>
      </c>
      <c r="AD465" s="29" t="str">
        <f t="shared" si="2641"/>
        <v/>
      </c>
      <c r="AE465" s="29" t="str">
        <f t="shared" si="2642"/>
        <v/>
      </c>
      <c r="AF465" s="29" t="str">
        <f t="shared" si="2643"/>
        <v/>
      </c>
      <c r="AG465" s="29" t="str">
        <f t="shared" si="2644"/>
        <v/>
      </c>
      <c r="AH465" s="29" t="str">
        <f t="shared" si="2645"/>
        <v/>
      </c>
      <c r="AI465" s="29" t="str">
        <f t="shared" si="2646"/>
        <v/>
      </c>
      <c r="AJ465" s="29" t="str">
        <f t="shared" si="2647"/>
        <v/>
      </c>
      <c r="AK465" s="29" t="str">
        <f t="shared" si="2648"/>
        <v/>
      </c>
      <c r="AL465" s="29" t="str">
        <f t="shared" si="2649"/>
        <v/>
      </c>
      <c r="AM465" s="29" t="str">
        <f t="shared" si="2650"/>
        <v/>
      </c>
    </row>
    <row r="466" spans="2:39" ht="15.75" thickBot="1">
      <c r="B466" s="18">
        <v>25</v>
      </c>
      <c r="C466" s="18">
        <f>IF(B466="","",VLOOKUP(B466,Tabelle2!$A$2:$B$38,2,0))</f>
        <v>5</v>
      </c>
      <c r="D466" s="19" t="str">
        <f t="shared" ref="D466" si="2667">IF(B466="","",IF(OR(B464=0,B465=0),"NB",IF(COUNTIF(K465:M465,C466)=1,"W","L")))</f>
        <v>L</v>
      </c>
      <c r="E466" s="18">
        <f t="shared" ref="E466" si="2668">IF(D466="NB","0",IF(D466="L",-3,IF(D466="W",3,"")))</f>
        <v>-3</v>
      </c>
      <c r="F466" s="18">
        <v>1</v>
      </c>
      <c r="G466" s="18">
        <f t="shared" ref="G466" si="2669">IF(B466="","",E466*F466)</f>
        <v>-3</v>
      </c>
      <c r="H466" s="18">
        <f>IF(B466="","",SUM($G$4:G466))</f>
        <v>-87</v>
      </c>
      <c r="I466" s="20"/>
      <c r="J466" s="20"/>
      <c r="K466" s="21"/>
      <c r="L466" s="21"/>
      <c r="M466" s="24"/>
      <c r="N466" s="5">
        <f t="shared" si="2555"/>
        <v>0</v>
      </c>
      <c r="O466" s="5">
        <f t="shared" ref="O466" si="2670">IF(O464+O465=2,1,0)</f>
        <v>0</v>
      </c>
      <c r="P466" s="5">
        <f t="shared" ref="P466" si="2671">IF(P464+P465=2,1,0)</f>
        <v>0</v>
      </c>
      <c r="Q466" s="5">
        <f t="shared" ref="Q466" si="2672">IF(Q464+Q465=2,1,0)</f>
        <v>1</v>
      </c>
      <c r="S466" s="31">
        <f t="shared" ref="S466" si="2673">IF(B466="","",IF(D466="NB",S463,IF(D466="L",S463+1,IF(D466="W",0))))</f>
        <v>1</v>
      </c>
      <c r="Y466" s="29" t="str">
        <f t="shared" si="2587"/>
        <v/>
      </c>
      <c r="Z466" s="29" t="str">
        <f t="shared" si="2637"/>
        <v/>
      </c>
      <c r="AA466" s="29" t="str">
        <f t="shared" si="2638"/>
        <v/>
      </c>
      <c r="AB466" s="29" t="str">
        <f t="shared" si="2639"/>
        <v/>
      </c>
      <c r="AC466" s="29" t="str">
        <f t="shared" si="2640"/>
        <v/>
      </c>
      <c r="AD466" s="29" t="str">
        <f t="shared" si="2641"/>
        <v/>
      </c>
      <c r="AE466" s="29" t="str">
        <f t="shared" si="2642"/>
        <v/>
      </c>
      <c r="AF466" s="29" t="str">
        <f t="shared" si="2643"/>
        <v/>
      </c>
      <c r="AG466" s="29" t="str">
        <f t="shared" si="2644"/>
        <v/>
      </c>
      <c r="AH466" s="29" t="str">
        <f t="shared" si="2645"/>
        <v/>
      </c>
      <c r="AI466" s="29" t="str">
        <f t="shared" si="2646"/>
        <v/>
      </c>
      <c r="AJ466" s="29" t="str">
        <f t="shared" si="2647"/>
        <v/>
      </c>
      <c r="AK466" s="29" t="str">
        <f t="shared" si="2648"/>
        <v/>
      </c>
      <c r="AL466" s="29" t="str">
        <f t="shared" si="2649"/>
        <v/>
      </c>
      <c r="AM466" s="29" t="str">
        <f t="shared" si="2650"/>
        <v/>
      </c>
    </row>
    <row r="467" spans="2:39">
      <c r="B467" s="16">
        <v>25</v>
      </c>
      <c r="C467" s="16">
        <f>IF(B467="","",VLOOKUP(B467,Tabelle2!$A$2:$B$38,2,0))</f>
        <v>5</v>
      </c>
      <c r="D467" s="6"/>
      <c r="E467" s="6"/>
      <c r="F467" s="6"/>
      <c r="G467" s="6"/>
      <c r="H467" s="6"/>
      <c r="I467" s="9"/>
      <c r="J467" s="9"/>
      <c r="K467" s="6"/>
      <c r="L467" s="6"/>
      <c r="M467" s="6"/>
      <c r="N467" s="3">
        <f t="shared" si="2411"/>
        <v>0</v>
      </c>
      <c r="O467" s="3">
        <f t="shared" ref="O467:O498" si="2674">IF(OR(C467=1,C467=3,C467=5),1,0)</f>
        <v>1</v>
      </c>
      <c r="P467" s="3">
        <f t="shared" ref="P467:P498" si="2675">IF(OR(C467=2,C467=4,C467=6),1,0)</f>
        <v>0</v>
      </c>
      <c r="Q467" s="3">
        <f t="shared" ref="Q467:Q498" si="2676">IF(OR(C467=1,C467=3,C467=5),1,0)</f>
        <v>1</v>
      </c>
      <c r="Y467" s="29" t="str">
        <f t="shared" si="2587"/>
        <v/>
      </c>
      <c r="Z467" s="29" t="str">
        <f t="shared" si="2637"/>
        <v/>
      </c>
      <c r="AA467" s="29" t="str">
        <f t="shared" si="2638"/>
        <v/>
      </c>
      <c r="AB467" s="29" t="str">
        <f t="shared" si="2639"/>
        <v/>
      </c>
      <c r="AC467" s="29" t="str">
        <f t="shared" si="2640"/>
        <v/>
      </c>
      <c r="AD467" s="29" t="str">
        <f t="shared" si="2641"/>
        <v/>
      </c>
      <c r="AE467" s="29" t="str">
        <f t="shared" si="2642"/>
        <v/>
      </c>
      <c r="AF467" s="29" t="str">
        <f t="shared" si="2643"/>
        <v/>
      </c>
      <c r="AG467" s="29" t="str">
        <f t="shared" si="2644"/>
        <v/>
      </c>
      <c r="AH467" s="29" t="str">
        <f t="shared" si="2645"/>
        <v/>
      </c>
      <c r="AI467" s="29" t="str">
        <f t="shared" si="2646"/>
        <v/>
      </c>
      <c r="AJ467" s="29" t="str">
        <f t="shared" si="2647"/>
        <v/>
      </c>
      <c r="AK467" s="29" t="str">
        <f t="shared" si="2648"/>
        <v/>
      </c>
      <c r="AL467" s="29" t="str">
        <f t="shared" si="2649"/>
        <v/>
      </c>
      <c r="AM467" s="29" t="str">
        <f t="shared" si="2650"/>
        <v/>
      </c>
    </row>
    <row r="468" spans="2:39">
      <c r="B468" s="15">
        <v>23</v>
      </c>
      <c r="C468" s="15">
        <f>IF(B468="","",VLOOKUP(B468,Tabelle2!$A$2:$B$38,2,0))</f>
        <v>4</v>
      </c>
      <c r="D468" s="26" t="str">
        <f t="shared" ref="D468:D531" si="2677">IF(B468="","",IF(OR(B467=0,B468=0),"No Bet",IF(N469=1,"Bet 1,3,5",IF(O469=1,"Bet 2,4,6",IF(P469=1,"Bet 1,3,5",IF(Q469=1,"Bet 2,4,6"))))))</f>
        <v>Bet 2,4,6</v>
      </c>
      <c r="E468" s="8"/>
      <c r="F468" s="8"/>
      <c r="G468" s="8"/>
      <c r="H468" s="8"/>
      <c r="I468" s="17"/>
      <c r="J468" s="17"/>
      <c r="K468" s="7">
        <f t="shared" ref="K468:K499" si="2678">IF(B468="","",IF(N469=1,"1",IF(O469=1,2,IF(P469=1,1,IF(Q469=1,2)))))</f>
        <v>2</v>
      </c>
      <c r="L468" s="7">
        <f t="shared" ref="L468:L499" si="2679">IF(B468="","",IF(N469=1,"3",IF(O469=1,4,IF(P469=1,3,IF(Q469=1,4)))))</f>
        <v>4</v>
      </c>
      <c r="M468" s="7">
        <f t="shared" ref="M468:M499" si="2680">IF(B468="","",IF(N469=1,"5",IF(O469=1,6,IF(P469=1,5,IF(Q469=1,6)))))</f>
        <v>6</v>
      </c>
      <c r="N468" s="4">
        <f t="shared" si="2411"/>
        <v>1</v>
      </c>
      <c r="O468" s="4">
        <f t="shared" si="2674"/>
        <v>0</v>
      </c>
      <c r="P468" s="4">
        <f t="shared" ref="P468:P499" si="2681">IF(OR(C468=1,C468=3,C468=5),1,0)</f>
        <v>0</v>
      </c>
      <c r="Q468" s="4">
        <f t="shared" ref="Q468:Q499" si="2682">IF(OR(C468=2,C468=4,C468=6),1,0)</f>
        <v>1</v>
      </c>
      <c r="Y468" s="29" t="str">
        <f t="shared" si="2587"/>
        <v/>
      </c>
      <c r="Z468" s="29" t="str">
        <f t="shared" si="2637"/>
        <v/>
      </c>
      <c r="AA468" s="29" t="str">
        <f t="shared" si="2638"/>
        <v/>
      </c>
      <c r="AB468" s="29" t="str">
        <f t="shared" si="2639"/>
        <v/>
      </c>
      <c r="AC468" s="29" t="str">
        <f t="shared" si="2640"/>
        <v/>
      </c>
      <c r="AD468" s="29" t="str">
        <f t="shared" si="2641"/>
        <v/>
      </c>
      <c r="AE468" s="29" t="str">
        <f t="shared" si="2642"/>
        <v/>
      </c>
      <c r="AF468" s="29" t="str">
        <f t="shared" si="2643"/>
        <v/>
      </c>
      <c r="AG468" s="29" t="str">
        <f t="shared" si="2644"/>
        <v/>
      </c>
      <c r="AH468" s="29" t="str">
        <f t="shared" si="2645"/>
        <v/>
      </c>
      <c r="AI468" s="29" t="str">
        <f t="shared" si="2646"/>
        <v/>
      </c>
      <c r="AJ468" s="29" t="str">
        <f t="shared" si="2647"/>
        <v/>
      </c>
      <c r="AK468" s="29" t="str">
        <f t="shared" si="2648"/>
        <v/>
      </c>
      <c r="AL468" s="29" t="str">
        <f t="shared" si="2649"/>
        <v/>
      </c>
      <c r="AM468" s="29" t="str">
        <f t="shared" si="2650"/>
        <v/>
      </c>
    </row>
    <row r="469" spans="2:39" ht="15.75" thickBot="1">
      <c r="B469" s="22">
        <v>6</v>
      </c>
      <c r="C469" s="22">
        <f>IF(B469="","",VLOOKUP(B469,Tabelle2!$A$2:$B$38,2,0))</f>
        <v>1</v>
      </c>
      <c r="D469" s="23" t="str">
        <f t="shared" ref="D469" si="2683">IF(B469="","",IF(OR(B467=0,B468=0),"NB",IF(COUNTIF(K468:M468,C469)=1,"W","L")))</f>
        <v>L</v>
      </c>
      <c r="E469" s="22">
        <f t="shared" ref="E469" si="2684">IF(D469="NB",0,IF(D469="L",-3,IF(D469="W",3,"")))</f>
        <v>-3</v>
      </c>
      <c r="F469" s="22">
        <v>1</v>
      </c>
      <c r="G469" s="22">
        <f t="shared" ref="G469" si="2685">IF(B469="","",E469*F469)</f>
        <v>-3</v>
      </c>
      <c r="H469" s="22">
        <f>IF(B469="","",SUM($G$4:G469))</f>
        <v>-90</v>
      </c>
      <c r="I469" s="20"/>
      <c r="J469" s="20"/>
      <c r="K469" s="21"/>
      <c r="L469" s="21"/>
      <c r="M469" s="21"/>
      <c r="N469" s="5">
        <f t="shared" si="2572"/>
        <v>0</v>
      </c>
      <c r="O469" s="5">
        <f t="shared" ref="O469" si="2686">IF(O467+O468=2,1,0)</f>
        <v>0</v>
      </c>
      <c r="P469" s="5">
        <f t="shared" ref="P469" si="2687">IF(P467+P468=2,1,0)</f>
        <v>0</v>
      </c>
      <c r="Q469" s="5">
        <f t="shared" ref="Q469" si="2688">IF(Q467+Q468=2,1,0)</f>
        <v>1</v>
      </c>
      <c r="S469" s="31">
        <f t="shared" ref="S469" si="2689">IF(B469="","",IF(D469="NB",S466,IF(D469="L",S466+1,IF(D469="W",0))))</f>
        <v>2</v>
      </c>
      <c r="Y469" s="29" t="str">
        <f t="shared" si="2587"/>
        <v/>
      </c>
      <c r="Z469" s="29" t="str">
        <f t="shared" si="2637"/>
        <v/>
      </c>
      <c r="AA469" s="29" t="str">
        <f t="shared" si="2638"/>
        <v/>
      </c>
      <c r="AB469" s="29" t="str">
        <f t="shared" si="2639"/>
        <v/>
      </c>
      <c r="AC469" s="29" t="str">
        <f t="shared" si="2640"/>
        <v/>
      </c>
      <c r="AD469" s="29" t="str">
        <f t="shared" si="2641"/>
        <v/>
      </c>
      <c r="AE469" s="29" t="str">
        <f t="shared" si="2642"/>
        <v/>
      </c>
      <c r="AF469" s="29" t="str">
        <f t="shared" si="2643"/>
        <v/>
      </c>
      <c r="AG469" s="29" t="str">
        <f t="shared" si="2644"/>
        <v/>
      </c>
      <c r="AH469" s="29" t="str">
        <f t="shared" si="2645"/>
        <v/>
      </c>
      <c r="AI469" s="29" t="str">
        <f t="shared" si="2646"/>
        <v/>
      </c>
      <c r="AJ469" s="29" t="str">
        <f t="shared" si="2647"/>
        <v/>
      </c>
      <c r="AK469" s="29" t="str">
        <f t="shared" si="2648"/>
        <v/>
      </c>
      <c r="AL469" s="29" t="str">
        <f t="shared" si="2649"/>
        <v/>
      </c>
      <c r="AM469" s="29" t="str">
        <f t="shared" si="2650"/>
        <v/>
      </c>
    </row>
    <row r="470" spans="2:39">
      <c r="B470" s="14">
        <v>17</v>
      </c>
      <c r="C470" s="14">
        <f>IF(B470="","",VLOOKUP(B470,Tabelle2!$A$2:$B$38,2,0))</f>
        <v>3</v>
      </c>
      <c r="D470" s="6"/>
      <c r="E470" s="10"/>
      <c r="F470" s="6"/>
      <c r="G470" s="6"/>
      <c r="H470" s="6"/>
      <c r="I470" s="9"/>
      <c r="J470" s="9"/>
      <c r="K470" s="6"/>
      <c r="L470" s="6"/>
      <c r="M470" s="6"/>
      <c r="N470" s="3">
        <f t="shared" ref="N470:N501" si="2690">IF(OR(C470=2,C470=4,C470=6),1,0)</f>
        <v>0</v>
      </c>
      <c r="O470" s="3">
        <f t="shared" ref="O470:O501" si="2691">IF(OR(C470=1,C470=3,C470=5),1,0)</f>
        <v>1</v>
      </c>
      <c r="P470" s="3">
        <f t="shared" ref="P470:P501" si="2692">IF(OR(C470=2,C470=4,C470=6),1,0)</f>
        <v>0</v>
      </c>
      <c r="Q470" s="3">
        <f t="shared" ref="Q470:Q501" si="2693">IF(OR(C470=1,C470=3,C470=5),1,0)</f>
        <v>1</v>
      </c>
      <c r="Y470" s="29" t="str">
        <f t="shared" si="2587"/>
        <v/>
      </c>
      <c r="Z470" s="29" t="str">
        <f t="shared" si="2637"/>
        <v/>
      </c>
      <c r="AA470" s="29" t="str">
        <f t="shared" si="2638"/>
        <v/>
      </c>
      <c r="AB470" s="29" t="str">
        <f t="shared" si="2639"/>
        <v/>
      </c>
      <c r="AC470" s="29" t="str">
        <f t="shared" si="2640"/>
        <v/>
      </c>
      <c r="AD470" s="29" t="str">
        <f t="shared" si="2641"/>
        <v/>
      </c>
      <c r="AE470" s="29" t="str">
        <f t="shared" si="2642"/>
        <v/>
      </c>
      <c r="AF470" s="29" t="str">
        <f t="shared" si="2643"/>
        <v/>
      </c>
      <c r="AG470" s="29" t="str">
        <f t="shared" si="2644"/>
        <v/>
      </c>
      <c r="AH470" s="29" t="str">
        <f t="shared" si="2645"/>
        <v/>
      </c>
      <c r="AI470" s="29" t="str">
        <f t="shared" si="2646"/>
        <v/>
      </c>
      <c r="AJ470" s="29" t="str">
        <f t="shared" si="2647"/>
        <v/>
      </c>
      <c r="AK470" s="29" t="str">
        <f t="shared" si="2648"/>
        <v/>
      </c>
      <c r="AL470" s="29" t="str">
        <f t="shared" si="2649"/>
        <v/>
      </c>
      <c r="AM470" s="29" t="str">
        <f t="shared" si="2650"/>
        <v/>
      </c>
    </row>
    <row r="471" spans="2:39">
      <c r="B471" s="13">
        <v>33</v>
      </c>
      <c r="C471" s="13">
        <f>IF(B471="","",VLOOKUP(B471,Tabelle2!$A$2:$B$38,2,0))</f>
        <v>6</v>
      </c>
      <c r="D471" s="25" t="str">
        <f t="shared" ref="D471:D534" si="2694">IF(B471="","",IF(OR(B470=0,B471=0),"No Bet",IF(N472=1,"Bet 1,3,5",IF(O472=1,"Bet 2,4,6",IF(P472=1,"Bet 1,3,5",IF(Q472=1,"Bet 2,4,6"))))))</f>
        <v>Bet 2,4,6</v>
      </c>
      <c r="E471" s="8"/>
      <c r="F471" s="8"/>
      <c r="G471" s="8"/>
      <c r="H471" s="8"/>
      <c r="I471" s="12"/>
      <c r="J471" s="12"/>
      <c r="K471" s="7">
        <f t="shared" ref="K471:K502" si="2695">IF(B471="","",IF(N472=1,"1",IF(O472=1,2,IF(P472=1,1,IF(Q472=1,2)))))</f>
        <v>2</v>
      </c>
      <c r="L471" s="7">
        <f t="shared" ref="L471:L502" si="2696">IF(B471="","",IF(N472=1,"3",IF(O472=1,4,IF(P472=1,3,IF(Q472=1,4)))))</f>
        <v>4</v>
      </c>
      <c r="M471" s="7">
        <f t="shared" ref="M471:M502" si="2697">IF(B471="","",IF(N472=1,"5",IF(O472=1,6,IF(P472=1,5,IF(Q472=1,6)))))</f>
        <v>6</v>
      </c>
      <c r="N471" s="4">
        <f t="shared" si="2690"/>
        <v>1</v>
      </c>
      <c r="O471" s="4">
        <f t="shared" si="2691"/>
        <v>0</v>
      </c>
      <c r="P471" s="4">
        <f t="shared" ref="P471:P502" si="2698">IF(OR(C471=1,C471=3,C471=5),1,0)</f>
        <v>0</v>
      </c>
      <c r="Q471" s="4">
        <f t="shared" ref="Q471:Q502" si="2699">IF(OR(C471=2,C471=4,C471=6),1,0)</f>
        <v>1</v>
      </c>
      <c r="Y471" s="29" t="str">
        <f t="shared" si="2587"/>
        <v/>
      </c>
      <c r="Z471" s="29" t="str">
        <f t="shared" si="2637"/>
        <v/>
      </c>
      <c r="AA471" s="29" t="str">
        <f t="shared" si="2638"/>
        <v/>
      </c>
      <c r="AB471" s="29" t="str">
        <f t="shared" si="2639"/>
        <v/>
      </c>
      <c r="AC471" s="29" t="str">
        <f t="shared" si="2640"/>
        <v/>
      </c>
      <c r="AD471" s="29" t="str">
        <f t="shared" si="2641"/>
        <v/>
      </c>
      <c r="AE471" s="29" t="str">
        <f t="shared" si="2642"/>
        <v/>
      </c>
      <c r="AF471" s="29" t="str">
        <f t="shared" si="2643"/>
        <v/>
      </c>
      <c r="AG471" s="29" t="str">
        <f t="shared" si="2644"/>
        <v/>
      </c>
      <c r="AH471" s="29" t="str">
        <f t="shared" si="2645"/>
        <v/>
      </c>
      <c r="AI471" s="29" t="str">
        <f t="shared" si="2646"/>
        <v/>
      </c>
      <c r="AJ471" s="29" t="str">
        <f t="shared" si="2647"/>
        <v/>
      </c>
      <c r="AK471" s="29" t="str">
        <f t="shared" si="2648"/>
        <v/>
      </c>
      <c r="AL471" s="29" t="str">
        <f t="shared" si="2649"/>
        <v/>
      </c>
      <c r="AM471" s="29" t="str">
        <f t="shared" si="2650"/>
        <v/>
      </c>
    </row>
    <row r="472" spans="2:39" ht="15.75" thickBot="1">
      <c r="B472" s="18">
        <v>33</v>
      </c>
      <c r="C472" s="18">
        <f>IF(B472="","",VLOOKUP(B472,Tabelle2!$A$2:$B$38,2,0))</f>
        <v>6</v>
      </c>
      <c r="D472" s="19" t="str">
        <f t="shared" ref="D472" si="2700">IF(B472="","",IF(OR(B470=0,B471=0),"NB",IF(COUNTIF(K471:M471,C472)=1,"W","L")))</f>
        <v>W</v>
      </c>
      <c r="E472" s="18">
        <f t="shared" ref="E472" si="2701">IF(D472="NB","0",IF(D472="L",-3,IF(D472="W",3,"")))</f>
        <v>3</v>
      </c>
      <c r="F472" s="18">
        <v>1</v>
      </c>
      <c r="G472" s="18">
        <f t="shared" ref="G472" si="2702">IF(B472="","",E472*F472)</f>
        <v>3</v>
      </c>
      <c r="H472" s="18">
        <f>IF(B472="","",SUM($G$4:G472))</f>
        <v>-87</v>
      </c>
      <c r="I472" s="20"/>
      <c r="J472" s="20"/>
      <c r="K472" s="21"/>
      <c r="L472" s="21"/>
      <c r="M472" s="24"/>
      <c r="N472" s="5">
        <f t="shared" ref="N472:O472" si="2703">IF(N470+N471=2,1,0)</f>
        <v>0</v>
      </c>
      <c r="O472" s="5">
        <f t="shared" si="2703"/>
        <v>0</v>
      </c>
      <c r="P472" s="5">
        <f t="shared" ref="P472" si="2704">IF(P470+P471=2,1,0)</f>
        <v>0</v>
      </c>
      <c r="Q472" s="5">
        <f t="shared" ref="Q472" si="2705">IF(Q470+Q471=2,1,0)</f>
        <v>1</v>
      </c>
      <c r="S472" s="31">
        <f t="shared" ref="S472" si="2706">IF(B472="","",IF(D472="NB",S469,IF(D472="L",S469+1,IF(D472="W",0))))</f>
        <v>0</v>
      </c>
      <c r="Y472" s="29" t="str">
        <f t="shared" si="2587"/>
        <v/>
      </c>
      <c r="Z472" s="29">
        <f t="shared" si="2637"/>
        <v>1</v>
      </c>
      <c r="AA472" s="29" t="str">
        <f t="shared" si="2638"/>
        <v/>
      </c>
      <c r="AB472" s="29" t="str">
        <f t="shared" si="2639"/>
        <v/>
      </c>
      <c r="AC472" s="29" t="str">
        <f t="shared" si="2640"/>
        <v/>
      </c>
      <c r="AD472" s="29" t="str">
        <f t="shared" si="2641"/>
        <v/>
      </c>
      <c r="AE472" s="29" t="str">
        <f t="shared" si="2642"/>
        <v/>
      </c>
      <c r="AF472" s="29" t="str">
        <f t="shared" si="2643"/>
        <v/>
      </c>
      <c r="AG472" s="29" t="str">
        <f t="shared" si="2644"/>
        <v/>
      </c>
      <c r="AH472" s="29" t="str">
        <f t="shared" si="2645"/>
        <v/>
      </c>
      <c r="AI472" s="29" t="str">
        <f t="shared" si="2646"/>
        <v/>
      </c>
      <c r="AJ472" s="29" t="str">
        <f t="shared" si="2647"/>
        <v/>
      </c>
      <c r="AK472" s="29" t="str">
        <f t="shared" si="2648"/>
        <v/>
      </c>
      <c r="AL472" s="29" t="str">
        <f t="shared" si="2649"/>
        <v/>
      </c>
      <c r="AM472" s="29" t="str">
        <f t="shared" si="2650"/>
        <v/>
      </c>
    </row>
    <row r="473" spans="2:39">
      <c r="B473" s="16">
        <v>31</v>
      </c>
      <c r="C473" s="16">
        <f>IF(B473="","",VLOOKUP(B473,Tabelle2!$A$2:$B$38,2,0))</f>
        <v>6</v>
      </c>
      <c r="D473" s="6"/>
      <c r="E473" s="6"/>
      <c r="F473" s="6"/>
      <c r="G473" s="6"/>
      <c r="H473" s="6"/>
      <c r="I473" s="9"/>
      <c r="J473" s="9"/>
      <c r="K473" s="6"/>
      <c r="L473" s="6"/>
      <c r="M473" s="6"/>
      <c r="N473" s="3">
        <f t="shared" si="2394"/>
        <v>1</v>
      </c>
      <c r="O473" s="3">
        <f t="shared" ref="O473:O504" si="2707">IF(OR(C473=1,C473=3,C473=5),1,0)</f>
        <v>0</v>
      </c>
      <c r="P473" s="3">
        <f t="shared" ref="P473:P504" si="2708">IF(OR(C473=2,C473=4,C473=6),1,0)</f>
        <v>1</v>
      </c>
      <c r="Q473" s="3">
        <f t="shared" ref="Q473:Q504" si="2709">IF(OR(C473=1,C473=3,C473=5),1,0)</f>
        <v>0</v>
      </c>
      <c r="Y473" s="29" t="str">
        <f t="shared" si="2587"/>
        <v/>
      </c>
      <c r="Z473" s="29" t="str">
        <f t="shared" si="2637"/>
        <v/>
      </c>
      <c r="AA473" s="29" t="str">
        <f t="shared" si="2638"/>
        <v/>
      </c>
      <c r="AB473" s="29" t="str">
        <f t="shared" si="2639"/>
        <v/>
      </c>
      <c r="AC473" s="29" t="str">
        <f t="shared" si="2640"/>
        <v/>
      </c>
      <c r="AD473" s="29" t="str">
        <f t="shared" si="2641"/>
        <v/>
      </c>
      <c r="AE473" s="29" t="str">
        <f t="shared" si="2642"/>
        <v/>
      </c>
      <c r="AF473" s="29" t="str">
        <f t="shared" si="2643"/>
        <v/>
      </c>
      <c r="AG473" s="29" t="str">
        <f t="shared" si="2644"/>
        <v/>
      </c>
      <c r="AH473" s="29" t="str">
        <f t="shared" si="2645"/>
        <v/>
      </c>
      <c r="AI473" s="29" t="str">
        <f t="shared" si="2646"/>
        <v/>
      </c>
      <c r="AJ473" s="29" t="str">
        <f t="shared" si="2647"/>
        <v/>
      </c>
      <c r="AK473" s="29" t="str">
        <f t="shared" si="2648"/>
        <v/>
      </c>
      <c r="AL473" s="29" t="str">
        <f t="shared" si="2649"/>
        <v/>
      </c>
      <c r="AM473" s="29" t="str">
        <f t="shared" si="2650"/>
        <v/>
      </c>
    </row>
    <row r="474" spans="2:39">
      <c r="B474" s="15">
        <v>31</v>
      </c>
      <c r="C474" s="15">
        <f>IF(B474="","",VLOOKUP(B474,Tabelle2!$A$2:$B$38,2,0))</f>
        <v>6</v>
      </c>
      <c r="D474" s="26" t="str">
        <f t="shared" ref="D474:D537" si="2710">IF(B474="","",IF(OR(B473=0,B474=0),"No Bet",IF(N475=1,"Bet 1,3,5",IF(O475=1,"Bet 2,4,6",IF(P475=1,"Bet 1,3,5",IF(Q475=1,"Bet 2,4,6"))))))</f>
        <v>Bet 1,3,5</v>
      </c>
      <c r="E474" s="8"/>
      <c r="F474" s="8"/>
      <c r="G474" s="8"/>
      <c r="H474" s="8"/>
      <c r="I474" s="17"/>
      <c r="J474" s="17"/>
      <c r="K474" s="7" t="str">
        <f t="shared" ref="K474:K505" si="2711">IF(B474="","",IF(N475=1,"1",IF(O475=1,2,IF(P475=1,1,IF(Q475=1,2)))))</f>
        <v>1</v>
      </c>
      <c r="L474" s="7" t="str">
        <f t="shared" ref="L474:L505" si="2712">IF(B474="","",IF(N475=1,"3",IF(O475=1,4,IF(P475=1,3,IF(Q475=1,4)))))</f>
        <v>3</v>
      </c>
      <c r="M474" s="7" t="str">
        <f t="shared" ref="M474:M505" si="2713">IF(B474="","",IF(N475=1,"5",IF(O475=1,6,IF(P475=1,5,IF(Q475=1,6)))))</f>
        <v>5</v>
      </c>
      <c r="N474" s="4">
        <f t="shared" si="2394"/>
        <v>1</v>
      </c>
      <c r="O474" s="4">
        <f t="shared" si="2707"/>
        <v>0</v>
      </c>
      <c r="P474" s="4">
        <f t="shared" ref="P474:P505" si="2714">IF(OR(C474=1,C474=3,C474=5),1,0)</f>
        <v>0</v>
      </c>
      <c r="Q474" s="4">
        <f t="shared" ref="Q474:Q505" si="2715">IF(OR(C474=2,C474=4,C474=6),1,0)</f>
        <v>1</v>
      </c>
      <c r="Y474" s="29" t="str">
        <f t="shared" si="2587"/>
        <v/>
      </c>
      <c r="Z474" s="29" t="str">
        <f t="shared" si="2637"/>
        <v/>
      </c>
      <c r="AA474" s="29" t="str">
        <f t="shared" si="2638"/>
        <v/>
      </c>
      <c r="AB474" s="29" t="str">
        <f t="shared" si="2639"/>
        <v/>
      </c>
      <c r="AC474" s="29" t="str">
        <f t="shared" si="2640"/>
        <v/>
      </c>
      <c r="AD474" s="29" t="str">
        <f t="shared" si="2641"/>
        <v/>
      </c>
      <c r="AE474" s="29" t="str">
        <f t="shared" si="2642"/>
        <v/>
      </c>
      <c r="AF474" s="29" t="str">
        <f t="shared" si="2643"/>
        <v/>
      </c>
      <c r="AG474" s="29" t="str">
        <f t="shared" si="2644"/>
        <v/>
      </c>
      <c r="AH474" s="29" t="str">
        <f t="shared" si="2645"/>
        <v/>
      </c>
      <c r="AI474" s="29" t="str">
        <f t="shared" si="2646"/>
        <v/>
      </c>
      <c r="AJ474" s="29" t="str">
        <f t="shared" si="2647"/>
        <v/>
      </c>
      <c r="AK474" s="29" t="str">
        <f t="shared" si="2648"/>
        <v/>
      </c>
      <c r="AL474" s="29" t="str">
        <f t="shared" si="2649"/>
        <v/>
      </c>
      <c r="AM474" s="29" t="str">
        <f t="shared" si="2650"/>
        <v/>
      </c>
    </row>
    <row r="475" spans="2:39" ht="15.75" thickBot="1">
      <c r="B475" s="22">
        <v>23</v>
      </c>
      <c r="C475" s="22">
        <f>IF(B475="","",VLOOKUP(B475,Tabelle2!$A$2:$B$38,2,0))</f>
        <v>4</v>
      </c>
      <c r="D475" s="23" t="str">
        <f t="shared" ref="D475" si="2716">IF(B475="","",IF(OR(B473=0,B474=0),"NB",IF(COUNTIF(K474:M474,C475)=1,"W","L")))</f>
        <v>L</v>
      </c>
      <c r="E475" s="22">
        <f t="shared" ref="E475" si="2717">IF(D475="NB",0,IF(D475="L",-3,IF(D475="W",3,"")))</f>
        <v>-3</v>
      </c>
      <c r="F475" s="22">
        <v>1</v>
      </c>
      <c r="G475" s="22">
        <f t="shared" ref="G475" si="2718">IF(B475="","",E475*F475)</f>
        <v>-3</v>
      </c>
      <c r="H475" s="22">
        <f>IF(B475="","",SUM($G$4:G475))</f>
        <v>-90</v>
      </c>
      <c r="I475" s="20"/>
      <c r="J475" s="20"/>
      <c r="K475" s="21"/>
      <c r="L475" s="21"/>
      <c r="M475" s="21"/>
      <c r="N475" s="5">
        <f t="shared" si="2555"/>
        <v>1</v>
      </c>
      <c r="O475" s="5">
        <f t="shared" ref="O475" si="2719">IF(O473+O474=2,1,0)</f>
        <v>0</v>
      </c>
      <c r="P475" s="5">
        <f t="shared" ref="P475" si="2720">IF(P473+P474=2,1,0)</f>
        <v>0</v>
      </c>
      <c r="Q475" s="5">
        <f t="shared" ref="Q475" si="2721">IF(Q473+Q474=2,1,0)</f>
        <v>0</v>
      </c>
      <c r="S475" s="31">
        <f t="shared" ref="S475" si="2722">IF(B475="","",IF(D475="NB",S472,IF(D475="L",S472+1,IF(D475="W",0))))</f>
        <v>1</v>
      </c>
      <c r="Y475" s="29" t="str">
        <f t="shared" si="2587"/>
        <v/>
      </c>
      <c r="Z475" s="29" t="str">
        <f t="shared" si="2637"/>
        <v/>
      </c>
      <c r="AA475" s="29" t="str">
        <f t="shared" si="2638"/>
        <v/>
      </c>
      <c r="AB475" s="29" t="str">
        <f t="shared" si="2639"/>
        <v/>
      </c>
      <c r="AC475" s="29" t="str">
        <f t="shared" si="2640"/>
        <v/>
      </c>
      <c r="AD475" s="29" t="str">
        <f t="shared" si="2641"/>
        <v/>
      </c>
      <c r="AE475" s="29" t="str">
        <f t="shared" si="2642"/>
        <v/>
      </c>
      <c r="AF475" s="29" t="str">
        <f t="shared" si="2643"/>
        <v/>
      </c>
      <c r="AG475" s="29" t="str">
        <f t="shared" si="2644"/>
        <v/>
      </c>
      <c r="AH475" s="29" t="str">
        <f t="shared" si="2645"/>
        <v/>
      </c>
      <c r="AI475" s="29" t="str">
        <f t="shared" si="2646"/>
        <v/>
      </c>
      <c r="AJ475" s="29" t="str">
        <f t="shared" si="2647"/>
        <v/>
      </c>
      <c r="AK475" s="29" t="str">
        <f t="shared" si="2648"/>
        <v/>
      </c>
      <c r="AL475" s="29" t="str">
        <f t="shared" si="2649"/>
        <v/>
      </c>
      <c r="AM475" s="29" t="str">
        <f t="shared" si="2650"/>
        <v/>
      </c>
    </row>
    <row r="476" spans="2:39">
      <c r="B476" s="14">
        <v>23</v>
      </c>
      <c r="C476" s="14">
        <f>IF(B476="","",VLOOKUP(B476,Tabelle2!$A$2:$B$38,2,0))</f>
        <v>4</v>
      </c>
      <c r="D476" s="6"/>
      <c r="E476" s="10"/>
      <c r="F476" s="6"/>
      <c r="G476" s="6"/>
      <c r="H476" s="6"/>
      <c r="I476" s="9"/>
      <c r="J476" s="9"/>
      <c r="K476" s="6"/>
      <c r="L476" s="6"/>
      <c r="M476" s="6"/>
      <c r="N476" s="3">
        <f t="shared" si="2411"/>
        <v>1</v>
      </c>
      <c r="O476" s="3">
        <f t="shared" ref="O476:O507" si="2723">IF(OR(C476=1,C476=3,C476=5),1,0)</f>
        <v>0</v>
      </c>
      <c r="P476" s="3">
        <f t="shared" ref="P476:P507" si="2724">IF(OR(C476=2,C476=4,C476=6),1,0)</f>
        <v>1</v>
      </c>
      <c r="Q476" s="3">
        <f t="shared" ref="Q476:Q507" si="2725">IF(OR(C476=1,C476=3,C476=5),1,0)</f>
        <v>0</v>
      </c>
      <c r="Y476" s="29" t="str">
        <f t="shared" si="2587"/>
        <v/>
      </c>
      <c r="Z476" s="29" t="str">
        <f t="shared" si="2637"/>
        <v/>
      </c>
      <c r="AA476" s="29" t="str">
        <f t="shared" si="2638"/>
        <v/>
      </c>
      <c r="AB476" s="29" t="str">
        <f t="shared" si="2639"/>
        <v/>
      </c>
      <c r="AC476" s="29" t="str">
        <f t="shared" si="2640"/>
        <v/>
      </c>
      <c r="AD476" s="29" t="str">
        <f t="shared" si="2641"/>
        <v/>
      </c>
      <c r="AE476" s="29" t="str">
        <f t="shared" si="2642"/>
        <v/>
      </c>
      <c r="AF476" s="29" t="str">
        <f t="shared" si="2643"/>
        <v/>
      </c>
      <c r="AG476" s="29" t="str">
        <f t="shared" si="2644"/>
        <v/>
      </c>
      <c r="AH476" s="29" t="str">
        <f t="shared" si="2645"/>
        <v/>
      </c>
      <c r="AI476" s="29" t="str">
        <f t="shared" si="2646"/>
        <v/>
      </c>
      <c r="AJ476" s="29" t="str">
        <f t="shared" si="2647"/>
        <v/>
      </c>
      <c r="AK476" s="29" t="str">
        <f t="shared" si="2648"/>
        <v/>
      </c>
      <c r="AL476" s="29" t="str">
        <f t="shared" si="2649"/>
        <v/>
      </c>
      <c r="AM476" s="29" t="str">
        <f t="shared" si="2650"/>
        <v/>
      </c>
    </row>
    <row r="477" spans="2:39">
      <c r="B477" s="13">
        <v>30</v>
      </c>
      <c r="C477" s="13">
        <f>IF(B477="","",VLOOKUP(B477,Tabelle2!$A$2:$B$38,2,0))</f>
        <v>5</v>
      </c>
      <c r="D477" s="25" t="str">
        <f t="shared" ref="D477:D540" si="2726">IF(B477="","",IF(OR(B476=0,B477=0),"No Bet",IF(N478=1,"Bet 1,3,5",IF(O478=1,"Bet 2,4,6",IF(P478=1,"Bet 1,3,5",IF(Q478=1,"Bet 2,4,6"))))))</f>
        <v>Bet 1,3,5</v>
      </c>
      <c r="E477" s="8"/>
      <c r="F477" s="8"/>
      <c r="G477" s="8"/>
      <c r="H477" s="8"/>
      <c r="I477" s="12"/>
      <c r="J477" s="12"/>
      <c r="K477" s="7">
        <f t="shared" ref="K477:K508" si="2727">IF(B477="","",IF(N478=1,"1",IF(O478=1,2,IF(P478=1,1,IF(Q478=1,2)))))</f>
        <v>1</v>
      </c>
      <c r="L477" s="7">
        <f t="shared" ref="L477:L508" si="2728">IF(B477="","",IF(N478=1,"3",IF(O478=1,4,IF(P478=1,3,IF(Q478=1,4)))))</f>
        <v>3</v>
      </c>
      <c r="M477" s="7">
        <f t="shared" ref="M477:M508" si="2729">IF(B477="","",IF(N478=1,"5",IF(O478=1,6,IF(P478=1,5,IF(Q478=1,6)))))</f>
        <v>5</v>
      </c>
      <c r="N477" s="4">
        <f t="shared" si="2411"/>
        <v>0</v>
      </c>
      <c r="O477" s="4">
        <f t="shared" si="2723"/>
        <v>1</v>
      </c>
      <c r="P477" s="4">
        <f t="shared" ref="P477:P508" si="2730">IF(OR(C477=1,C477=3,C477=5),1,0)</f>
        <v>1</v>
      </c>
      <c r="Q477" s="4">
        <f t="shared" ref="Q477:Q508" si="2731">IF(OR(C477=2,C477=4,C477=6),1,0)</f>
        <v>0</v>
      </c>
      <c r="Y477" s="29" t="str">
        <f t="shared" si="2587"/>
        <v/>
      </c>
      <c r="Z477" s="29" t="str">
        <f t="shared" si="2637"/>
        <v/>
      </c>
      <c r="AA477" s="29" t="str">
        <f t="shared" si="2638"/>
        <v/>
      </c>
      <c r="AB477" s="29" t="str">
        <f t="shared" si="2639"/>
        <v/>
      </c>
      <c r="AC477" s="29" t="str">
        <f t="shared" si="2640"/>
        <v/>
      </c>
      <c r="AD477" s="29" t="str">
        <f t="shared" si="2641"/>
        <v/>
      </c>
      <c r="AE477" s="29" t="str">
        <f t="shared" si="2642"/>
        <v/>
      </c>
      <c r="AF477" s="29" t="str">
        <f t="shared" si="2643"/>
        <v/>
      </c>
      <c r="AG477" s="29" t="str">
        <f t="shared" si="2644"/>
        <v/>
      </c>
      <c r="AH477" s="29" t="str">
        <f t="shared" si="2645"/>
        <v/>
      </c>
      <c r="AI477" s="29" t="str">
        <f t="shared" si="2646"/>
        <v/>
      </c>
      <c r="AJ477" s="29" t="str">
        <f t="shared" si="2647"/>
        <v/>
      </c>
      <c r="AK477" s="29" t="str">
        <f t="shared" si="2648"/>
        <v/>
      </c>
      <c r="AL477" s="29" t="str">
        <f t="shared" si="2649"/>
        <v/>
      </c>
      <c r="AM477" s="29" t="str">
        <f t="shared" si="2650"/>
        <v/>
      </c>
    </row>
    <row r="478" spans="2:39" ht="15.75" thickBot="1">
      <c r="B478" s="18">
        <v>22</v>
      </c>
      <c r="C478" s="18">
        <f>IF(B478="","",VLOOKUP(B478,Tabelle2!$A$2:$B$38,2,0))</f>
        <v>4</v>
      </c>
      <c r="D478" s="19" t="str">
        <f t="shared" ref="D478" si="2732">IF(B478="","",IF(OR(B476=0,B477=0),"NB",IF(COUNTIF(K477:M477,C478)=1,"W","L")))</f>
        <v>L</v>
      </c>
      <c r="E478" s="18">
        <f t="shared" ref="E478" si="2733">IF(D478="NB","0",IF(D478="L",-3,IF(D478="W",3,"")))</f>
        <v>-3</v>
      </c>
      <c r="F478" s="18">
        <v>1</v>
      </c>
      <c r="G478" s="18">
        <f t="shared" ref="G478" si="2734">IF(B478="","",E478*F478)</f>
        <v>-3</v>
      </c>
      <c r="H478" s="18">
        <f>IF(B478="","",SUM($G$4:G478))</f>
        <v>-93</v>
      </c>
      <c r="I478" s="20"/>
      <c r="J478" s="20"/>
      <c r="K478" s="21"/>
      <c r="L478" s="21"/>
      <c r="M478" s="24"/>
      <c r="N478" s="5">
        <f t="shared" si="2572"/>
        <v>0</v>
      </c>
      <c r="O478" s="5">
        <f t="shared" ref="O478" si="2735">IF(O476+O477=2,1,0)</f>
        <v>0</v>
      </c>
      <c r="P478" s="5">
        <f t="shared" ref="P478" si="2736">IF(P476+P477=2,1,0)</f>
        <v>1</v>
      </c>
      <c r="Q478" s="5">
        <f t="shared" ref="Q478" si="2737">IF(Q476+Q477=2,1,0)</f>
        <v>0</v>
      </c>
      <c r="S478" s="31">
        <f t="shared" ref="S478" si="2738">IF(B478="","",IF(D478="NB",S475,IF(D478="L",S475+1,IF(D478="W",0))))</f>
        <v>2</v>
      </c>
      <c r="Y478" s="29" t="str">
        <f t="shared" si="2587"/>
        <v/>
      </c>
      <c r="Z478" s="29" t="str">
        <f t="shared" si="2637"/>
        <v/>
      </c>
      <c r="AA478" s="29" t="str">
        <f t="shared" si="2638"/>
        <v/>
      </c>
      <c r="AB478" s="29" t="str">
        <f t="shared" si="2639"/>
        <v/>
      </c>
      <c r="AC478" s="29" t="str">
        <f t="shared" si="2640"/>
        <v/>
      </c>
      <c r="AD478" s="29" t="str">
        <f t="shared" si="2641"/>
        <v/>
      </c>
      <c r="AE478" s="29" t="str">
        <f t="shared" si="2642"/>
        <v/>
      </c>
      <c r="AF478" s="29" t="str">
        <f t="shared" si="2643"/>
        <v/>
      </c>
      <c r="AG478" s="29" t="str">
        <f t="shared" si="2644"/>
        <v/>
      </c>
      <c r="AH478" s="29" t="str">
        <f t="shared" si="2645"/>
        <v/>
      </c>
      <c r="AI478" s="29" t="str">
        <f t="shared" si="2646"/>
        <v/>
      </c>
      <c r="AJ478" s="29" t="str">
        <f t="shared" si="2647"/>
        <v/>
      </c>
      <c r="AK478" s="29" t="str">
        <f t="shared" si="2648"/>
        <v/>
      </c>
      <c r="AL478" s="29" t="str">
        <f t="shared" si="2649"/>
        <v/>
      </c>
      <c r="AM478" s="29" t="str">
        <f t="shared" si="2650"/>
        <v/>
      </c>
    </row>
    <row r="479" spans="2:39">
      <c r="B479" s="16">
        <v>22</v>
      </c>
      <c r="C479" s="16">
        <f>IF(B479="","",VLOOKUP(B479,Tabelle2!$A$2:$B$38,2,0))</f>
        <v>4</v>
      </c>
      <c r="D479" s="6"/>
      <c r="E479" s="6"/>
      <c r="F479" s="6"/>
      <c r="G479" s="6"/>
      <c r="H479" s="6"/>
      <c r="I479" s="9"/>
      <c r="J479" s="9"/>
      <c r="K479" s="6"/>
      <c r="L479" s="6"/>
      <c r="M479" s="6"/>
      <c r="N479" s="3">
        <f t="shared" ref="N479:N510" si="2739">IF(OR(C479=2,C479=4,C479=6),1,0)</f>
        <v>1</v>
      </c>
      <c r="O479" s="3">
        <f t="shared" ref="O479:O510" si="2740">IF(OR(C479=1,C479=3,C479=5),1,0)</f>
        <v>0</v>
      </c>
      <c r="P479" s="3">
        <f t="shared" ref="P479:P510" si="2741">IF(OR(C479=2,C479=4,C479=6),1,0)</f>
        <v>1</v>
      </c>
      <c r="Q479" s="3">
        <f t="shared" ref="Q479:Q510" si="2742">IF(OR(C479=1,C479=3,C479=5),1,0)</f>
        <v>0</v>
      </c>
      <c r="Y479" s="29" t="str">
        <f t="shared" si="2587"/>
        <v/>
      </c>
      <c r="Z479" s="29" t="str">
        <f t="shared" si="2637"/>
        <v/>
      </c>
      <c r="AA479" s="29" t="str">
        <f t="shared" si="2638"/>
        <v/>
      </c>
      <c r="AB479" s="29" t="str">
        <f t="shared" si="2639"/>
        <v/>
      </c>
      <c r="AC479" s="29" t="str">
        <f t="shared" si="2640"/>
        <v/>
      </c>
      <c r="AD479" s="29" t="str">
        <f t="shared" si="2641"/>
        <v/>
      </c>
      <c r="AE479" s="29" t="str">
        <f t="shared" si="2642"/>
        <v/>
      </c>
      <c r="AF479" s="29" t="str">
        <f t="shared" si="2643"/>
        <v/>
      </c>
      <c r="AG479" s="29" t="str">
        <f t="shared" si="2644"/>
        <v/>
      </c>
      <c r="AH479" s="29" t="str">
        <f t="shared" si="2645"/>
        <v/>
      </c>
      <c r="AI479" s="29" t="str">
        <f t="shared" si="2646"/>
        <v/>
      </c>
      <c r="AJ479" s="29" t="str">
        <f t="shared" si="2647"/>
        <v/>
      </c>
      <c r="AK479" s="29" t="str">
        <f t="shared" si="2648"/>
        <v/>
      </c>
      <c r="AL479" s="29" t="str">
        <f t="shared" si="2649"/>
        <v/>
      </c>
      <c r="AM479" s="29" t="str">
        <f t="shared" si="2650"/>
        <v/>
      </c>
    </row>
    <row r="480" spans="2:39">
      <c r="B480" s="15">
        <v>33</v>
      </c>
      <c r="C480" s="15">
        <f>IF(B480="","",VLOOKUP(B480,Tabelle2!$A$2:$B$38,2,0))</f>
        <v>6</v>
      </c>
      <c r="D480" s="26" t="str">
        <f t="shared" ref="D480:D543" si="2743">IF(B480="","",IF(OR(B479=0,B480=0),"No Bet",IF(N481=1,"Bet 1,3,5",IF(O481=1,"Bet 2,4,6",IF(P481=1,"Bet 1,3,5",IF(Q481=1,"Bet 2,4,6"))))))</f>
        <v>Bet 1,3,5</v>
      </c>
      <c r="E480" s="8"/>
      <c r="F480" s="8"/>
      <c r="G480" s="8"/>
      <c r="H480" s="8"/>
      <c r="I480" s="17"/>
      <c r="J480" s="17"/>
      <c r="K480" s="7" t="str">
        <f t="shared" ref="K480:K511" si="2744">IF(B480="","",IF(N481=1,"1",IF(O481=1,2,IF(P481=1,1,IF(Q481=1,2)))))</f>
        <v>1</v>
      </c>
      <c r="L480" s="7" t="str">
        <f t="shared" ref="L480:L511" si="2745">IF(B480="","",IF(N481=1,"3",IF(O481=1,4,IF(P481=1,3,IF(Q481=1,4)))))</f>
        <v>3</v>
      </c>
      <c r="M480" s="7" t="str">
        <f t="shared" ref="M480:M511" si="2746">IF(B480="","",IF(N481=1,"5",IF(O481=1,6,IF(P481=1,5,IF(Q481=1,6)))))</f>
        <v>5</v>
      </c>
      <c r="N480" s="4">
        <f t="shared" si="2739"/>
        <v>1</v>
      </c>
      <c r="O480" s="4">
        <f t="shared" si="2740"/>
        <v>0</v>
      </c>
      <c r="P480" s="4">
        <f t="shared" ref="P480:P511" si="2747">IF(OR(C480=1,C480=3,C480=5),1,0)</f>
        <v>0</v>
      </c>
      <c r="Q480" s="4">
        <f t="shared" ref="Q480:Q511" si="2748">IF(OR(C480=2,C480=4,C480=6),1,0)</f>
        <v>1</v>
      </c>
      <c r="Y480" s="29" t="str">
        <f t="shared" si="2587"/>
        <v/>
      </c>
      <c r="Z480" s="29" t="str">
        <f t="shared" si="2637"/>
        <v/>
      </c>
      <c r="AA480" s="29" t="str">
        <f t="shared" si="2638"/>
        <v/>
      </c>
      <c r="AB480" s="29" t="str">
        <f t="shared" si="2639"/>
        <v/>
      </c>
      <c r="AC480" s="29" t="str">
        <f t="shared" si="2640"/>
        <v/>
      </c>
      <c r="AD480" s="29" t="str">
        <f t="shared" si="2641"/>
        <v/>
      </c>
      <c r="AE480" s="29" t="str">
        <f t="shared" si="2642"/>
        <v/>
      </c>
      <c r="AF480" s="29" t="str">
        <f t="shared" si="2643"/>
        <v/>
      </c>
      <c r="AG480" s="29" t="str">
        <f t="shared" si="2644"/>
        <v/>
      </c>
      <c r="AH480" s="29" t="str">
        <f t="shared" si="2645"/>
        <v/>
      </c>
      <c r="AI480" s="29" t="str">
        <f t="shared" si="2646"/>
        <v/>
      </c>
      <c r="AJ480" s="29" t="str">
        <f t="shared" si="2647"/>
        <v/>
      </c>
      <c r="AK480" s="29" t="str">
        <f t="shared" si="2648"/>
        <v/>
      </c>
      <c r="AL480" s="29" t="str">
        <f t="shared" si="2649"/>
        <v/>
      </c>
      <c r="AM480" s="29" t="str">
        <f t="shared" si="2650"/>
        <v/>
      </c>
    </row>
    <row r="481" spans="2:39" ht="15.75" thickBot="1">
      <c r="B481" s="22">
        <v>33</v>
      </c>
      <c r="C481" s="22">
        <f>IF(B481="","",VLOOKUP(B481,Tabelle2!$A$2:$B$38,2,0))</f>
        <v>6</v>
      </c>
      <c r="D481" s="23" t="str">
        <f t="shared" ref="D481" si="2749">IF(B481="","",IF(OR(B479=0,B480=0),"NB",IF(COUNTIF(K480:M480,C481)=1,"W","L")))</f>
        <v>L</v>
      </c>
      <c r="E481" s="22">
        <f t="shared" ref="E481" si="2750">IF(D481="NB",0,IF(D481="L",-3,IF(D481="W",3,"")))</f>
        <v>-3</v>
      </c>
      <c r="F481" s="22">
        <v>1</v>
      </c>
      <c r="G481" s="22">
        <f t="shared" ref="G481" si="2751">IF(B481="","",E481*F481)</f>
        <v>-3</v>
      </c>
      <c r="H481" s="22">
        <f>IF(B481="","",SUM($G$4:G481))</f>
        <v>-96</v>
      </c>
      <c r="I481" s="20"/>
      <c r="J481" s="20"/>
      <c r="K481" s="21"/>
      <c r="L481" s="21"/>
      <c r="M481" s="21"/>
      <c r="N481" s="5">
        <f t="shared" ref="N481:O481" si="2752">IF(N479+N480=2,1,0)</f>
        <v>1</v>
      </c>
      <c r="O481" s="5">
        <f t="shared" si="2752"/>
        <v>0</v>
      </c>
      <c r="P481" s="5">
        <f t="shared" ref="P481" si="2753">IF(P479+P480=2,1,0)</f>
        <v>0</v>
      </c>
      <c r="Q481" s="5">
        <f t="shared" ref="Q481" si="2754">IF(Q479+Q480=2,1,0)</f>
        <v>0</v>
      </c>
      <c r="S481" s="31">
        <f t="shared" ref="S481" si="2755">IF(B481="","",IF(D481="NB",S478,IF(D481="L",S478+1,IF(D481="W",0))))</f>
        <v>3</v>
      </c>
      <c r="Y481" s="29" t="str">
        <f t="shared" si="2587"/>
        <v/>
      </c>
      <c r="Z481" s="29" t="str">
        <f t="shared" si="2637"/>
        <v/>
      </c>
      <c r="AA481" s="29" t="str">
        <f t="shared" si="2638"/>
        <v/>
      </c>
      <c r="AB481" s="29" t="str">
        <f t="shared" si="2639"/>
        <v/>
      </c>
      <c r="AC481" s="29" t="str">
        <f t="shared" si="2640"/>
        <v/>
      </c>
      <c r="AD481" s="29" t="str">
        <f t="shared" si="2641"/>
        <v/>
      </c>
      <c r="AE481" s="29" t="str">
        <f t="shared" si="2642"/>
        <v/>
      </c>
      <c r="AF481" s="29" t="str">
        <f t="shared" si="2643"/>
        <v/>
      </c>
      <c r="AG481" s="29" t="str">
        <f t="shared" si="2644"/>
        <v/>
      </c>
      <c r="AH481" s="29" t="str">
        <f t="shared" si="2645"/>
        <v/>
      </c>
      <c r="AI481" s="29" t="str">
        <f t="shared" si="2646"/>
        <v/>
      </c>
      <c r="AJ481" s="29" t="str">
        <f t="shared" si="2647"/>
        <v/>
      </c>
      <c r="AK481" s="29" t="str">
        <f t="shared" si="2648"/>
        <v/>
      </c>
      <c r="AL481" s="29" t="str">
        <f t="shared" si="2649"/>
        <v/>
      </c>
      <c r="AM481" s="29" t="str">
        <f t="shared" si="2650"/>
        <v/>
      </c>
    </row>
    <row r="482" spans="2:39">
      <c r="B482" s="14">
        <v>33</v>
      </c>
      <c r="C482" s="14">
        <f>IF(B482="","",VLOOKUP(B482,Tabelle2!$A$2:$B$38,2,0))</f>
        <v>6</v>
      </c>
      <c r="D482" s="6"/>
      <c r="E482" s="10"/>
      <c r="F482" s="6"/>
      <c r="G482" s="6"/>
      <c r="H482" s="6"/>
      <c r="I482" s="9"/>
      <c r="J482" s="9"/>
      <c r="K482" s="6"/>
      <c r="L482" s="6"/>
      <c r="M482" s="6"/>
      <c r="N482" s="3">
        <f t="shared" si="2394"/>
        <v>1</v>
      </c>
      <c r="O482" s="3">
        <f t="shared" ref="O482:O513" si="2756">IF(OR(C482=1,C482=3,C482=5),1,0)</f>
        <v>0</v>
      </c>
      <c r="P482" s="3">
        <f t="shared" ref="P482:P513" si="2757">IF(OR(C482=2,C482=4,C482=6),1,0)</f>
        <v>1</v>
      </c>
      <c r="Q482" s="3">
        <f t="shared" ref="Q482:Q513" si="2758">IF(OR(C482=1,C482=3,C482=5),1,0)</f>
        <v>0</v>
      </c>
      <c r="Y482" s="29" t="str">
        <f t="shared" si="2587"/>
        <v/>
      </c>
      <c r="Z482" s="29" t="str">
        <f t="shared" si="2637"/>
        <v/>
      </c>
      <c r="AA482" s="29" t="str">
        <f t="shared" si="2638"/>
        <v/>
      </c>
      <c r="AB482" s="29" t="str">
        <f t="shared" si="2639"/>
        <v/>
      </c>
      <c r="AC482" s="29" t="str">
        <f t="shared" si="2640"/>
        <v/>
      </c>
      <c r="AD482" s="29" t="str">
        <f t="shared" si="2641"/>
        <v/>
      </c>
      <c r="AE482" s="29" t="str">
        <f t="shared" si="2642"/>
        <v/>
      </c>
      <c r="AF482" s="29" t="str">
        <f t="shared" si="2643"/>
        <v/>
      </c>
      <c r="AG482" s="29" t="str">
        <f t="shared" si="2644"/>
        <v/>
      </c>
      <c r="AH482" s="29" t="str">
        <f t="shared" si="2645"/>
        <v/>
      </c>
      <c r="AI482" s="29" t="str">
        <f t="shared" si="2646"/>
        <v/>
      </c>
      <c r="AJ482" s="29" t="str">
        <f t="shared" si="2647"/>
        <v/>
      </c>
      <c r="AK482" s="29" t="str">
        <f t="shared" si="2648"/>
        <v/>
      </c>
      <c r="AL482" s="29" t="str">
        <f t="shared" si="2649"/>
        <v/>
      </c>
      <c r="AM482" s="29" t="str">
        <f t="shared" si="2650"/>
        <v/>
      </c>
    </row>
    <row r="483" spans="2:39">
      <c r="B483" s="13">
        <v>33</v>
      </c>
      <c r="C483" s="13">
        <f>IF(B483="","",VLOOKUP(B483,Tabelle2!$A$2:$B$38,2,0))</f>
        <v>6</v>
      </c>
      <c r="D483" s="25" t="str">
        <f t="shared" ref="D483:D546" si="2759">IF(B483="","",IF(OR(B482=0,B483=0),"No Bet",IF(N484=1,"Bet 1,3,5",IF(O484=1,"Bet 2,4,6",IF(P484=1,"Bet 1,3,5",IF(Q484=1,"Bet 2,4,6"))))))</f>
        <v>Bet 1,3,5</v>
      </c>
      <c r="E483" s="8"/>
      <c r="F483" s="8"/>
      <c r="G483" s="8"/>
      <c r="H483" s="8"/>
      <c r="I483" s="12"/>
      <c r="J483" s="12"/>
      <c r="K483" s="7" t="str">
        <f t="shared" ref="K483:K514" si="2760">IF(B483="","",IF(N484=1,"1",IF(O484=1,2,IF(P484=1,1,IF(Q484=1,2)))))</f>
        <v>1</v>
      </c>
      <c r="L483" s="7" t="str">
        <f t="shared" ref="L483:L514" si="2761">IF(B483="","",IF(N484=1,"3",IF(O484=1,4,IF(P484=1,3,IF(Q484=1,4)))))</f>
        <v>3</v>
      </c>
      <c r="M483" s="7" t="str">
        <f t="shared" ref="M483:M514" si="2762">IF(B483="","",IF(N484=1,"5",IF(O484=1,6,IF(P484=1,5,IF(Q484=1,6)))))</f>
        <v>5</v>
      </c>
      <c r="N483" s="4">
        <f t="shared" ref="N483:N546" si="2763">IF(OR(C483=2,C483=4,C483=6),1,0)</f>
        <v>1</v>
      </c>
      <c r="O483" s="4">
        <f t="shared" si="2756"/>
        <v>0</v>
      </c>
      <c r="P483" s="4">
        <f t="shared" ref="P483:P514" si="2764">IF(OR(C483=1,C483=3,C483=5),1,0)</f>
        <v>0</v>
      </c>
      <c r="Q483" s="4">
        <f t="shared" ref="Q483:Q514" si="2765">IF(OR(C483=2,C483=4,C483=6),1,0)</f>
        <v>1</v>
      </c>
      <c r="Y483" s="29" t="str">
        <f t="shared" si="2587"/>
        <v/>
      </c>
      <c r="Z483" s="29" t="str">
        <f t="shared" si="2637"/>
        <v/>
      </c>
      <c r="AA483" s="29" t="str">
        <f t="shared" si="2638"/>
        <v/>
      </c>
      <c r="AB483" s="29" t="str">
        <f t="shared" si="2639"/>
        <v/>
      </c>
      <c r="AC483" s="29" t="str">
        <f t="shared" si="2640"/>
        <v/>
      </c>
      <c r="AD483" s="29" t="str">
        <f t="shared" si="2641"/>
        <v/>
      </c>
      <c r="AE483" s="29" t="str">
        <f t="shared" si="2642"/>
        <v/>
      </c>
      <c r="AF483" s="29" t="str">
        <f t="shared" si="2643"/>
        <v/>
      </c>
      <c r="AG483" s="29" t="str">
        <f t="shared" si="2644"/>
        <v/>
      </c>
      <c r="AH483" s="29" t="str">
        <f t="shared" si="2645"/>
        <v/>
      </c>
      <c r="AI483" s="29" t="str">
        <f t="shared" si="2646"/>
        <v/>
      </c>
      <c r="AJ483" s="29" t="str">
        <f t="shared" si="2647"/>
        <v/>
      </c>
      <c r="AK483" s="29" t="str">
        <f t="shared" si="2648"/>
        <v/>
      </c>
      <c r="AL483" s="29" t="str">
        <f t="shared" si="2649"/>
        <v/>
      </c>
      <c r="AM483" s="29" t="str">
        <f t="shared" si="2650"/>
        <v/>
      </c>
    </row>
    <row r="484" spans="2:39" ht="15.75" thickBot="1">
      <c r="B484" s="18">
        <v>14</v>
      </c>
      <c r="C484" s="18">
        <f>IF(B484="","",VLOOKUP(B484,Tabelle2!$A$2:$B$38,2,0))</f>
        <v>3</v>
      </c>
      <c r="D484" s="19" t="str">
        <f t="shared" ref="D484" si="2766">IF(B484="","",IF(OR(B482=0,B483=0),"NB",IF(COUNTIF(K483:M483,C484)=1,"W","L")))</f>
        <v>W</v>
      </c>
      <c r="E484" s="18">
        <f t="shared" ref="E484" si="2767">IF(D484="NB","0",IF(D484="L",-3,IF(D484="W",3,"")))</f>
        <v>3</v>
      </c>
      <c r="F484" s="18">
        <v>1</v>
      </c>
      <c r="G484" s="18">
        <f t="shared" ref="G484" si="2768">IF(B484="","",E484*F484)</f>
        <v>3</v>
      </c>
      <c r="H484" s="18">
        <f>IF(B484="","",SUM($G$4:G484))</f>
        <v>-93</v>
      </c>
      <c r="I484" s="20"/>
      <c r="J484" s="20"/>
      <c r="K484" s="21"/>
      <c r="L484" s="21"/>
      <c r="M484" s="24"/>
      <c r="N484" s="5">
        <f t="shared" si="2555"/>
        <v>1</v>
      </c>
      <c r="O484" s="5">
        <f t="shared" ref="O484" si="2769">IF(O482+O483=2,1,0)</f>
        <v>0</v>
      </c>
      <c r="P484" s="5">
        <f t="shared" ref="P484" si="2770">IF(P482+P483=2,1,0)</f>
        <v>0</v>
      </c>
      <c r="Q484" s="5">
        <f t="shared" ref="Q484" si="2771">IF(Q482+Q483=2,1,0)</f>
        <v>0</v>
      </c>
      <c r="S484" s="31">
        <f t="shared" ref="S484" si="2772">IF(B484="","",IF(D484="NB",S481,IF(D484="L",S481+1,IF(D484="W",0))))</f>
        <v>0</v>
      </c>
      <c r="Y484" s="29" t="str">
        <f t="shared" si="2587"/>
        <v/>
      </c>
      <c r="Z484" s="29" t="str">
        <f t="shared" si="2637"/>
        <v/>
      </c>
      <c r="AA484" s="29">
        <f t="shared" si="2638"/>
        <v>1</v>
      </c>
      <c r="AB484" s="29" t="str">
        <f t="shared" si="2639"/>
        <v/>
      </c>
      <c r="AC484" s="29" t="str">
        <f t="shared" si="2640"/>
        <v/>
      </c>
      <c r="AD484" s="29" t="str">
        <f t="shared" si="2641"/>
        <v/>
      </c>
      <c r="AE484" s="29" t="str">
        <f t="shared" si="2642"/>
        <v/>
      </c>
      <c r="AF484" s="29" t="str">
        <f t="shared" si="2643"/>
        <v/>
      </c>
      <c r="AG484" s="29" t="str">
        <f t="shared" si="2644"/>
        <v/>
      </c>
      <c r="AH484" s="29" t="str">
        <f t="shared" si="2645"/>
        <v/>
      </c>
      <c r="AI484" s="29" t="str">
        <f t="shared" si="2646"/>
        <v/>
      </c>
      <c r="AJ484" s="29" t="str">
        <f t="shared" si="2647"/>
        <v/>
      </c>
      <c r="AK484" s="29" t="str">
        <f t="shared" si="2648"/>
        <v/>
      </c>
      <c r="AL484" s="29" t="str">
        <f t="shared" si="2649"/>
        <v/>
      </c>
      <c r="AM484" s="29" t="str">
        <f t="shared" si="2650"/>
        <v/>
      </c>
    </row>
    <row r="485" spans="2:39">
      <c r="B485" s="16">
        <v>14</v>
      </c>
      <c r="C485" s="16">
        <f>IF(B485="","",VLOOKUP(B485,Tabelle2!$A$2:$B$38,2,0))</f>
        <v>3</v>
      </c>
      <c r="D485" s="6"/>
      <c r="E485" s="6"/>
      <c r="F485" s="6"/>
      <c r="G485" s="6"/>
      <c r="H485" s="6"/>
      <c r="I485" s="9"/>
      <c r="J485" s="9"/>
      <c r="K485" s="6"/>
      <c r="L485" s="6"/>
      <c r="M485" s="6"/>
      <c r="N485" s="3">
        <f t="shared" si="2411"/>
        <v>0</v>
      </c>
      <c r="O485" s="3">
        <f t="shared" ref="O485:O516" si="2773">IF(OR(C485=1,C485=3,C485=5),1,0)</f>
        <v>1</v>
      </c>
      <c r="P485" s="3">
        <f t="shared" ref="P485:P516" si="2774">IF(OR(C485=2,C485=4,C485=6),1,0)</f>
        <v>0</v>
      </c>
      <c r="Q485" s="3">
        <f t="shared" ref="Q485:Q516" si="2775">IF(OR(C485=1,C485=3,C485=5),1,0)</f>
        <v>1</v>
      </c>
      <c r="Y485" s="29" t="str">
        <f t="shared" si="2587"/>
        <v/>
      </c>
      <c r="Z485" s="29" t="str">
        <f t="shared" si="2637"/>
        <v/>
      </c>
      <c r="AA485" s="29" t="str">
        <f t="shared" si="2638"/>
        <v/>
      </c>
      <c r="AB485" s="29" t="str">
        <f t="shared" si="2639"/>
        <v/>
      </c>
      <c r="AC485" s="29" t="str">
        <f t="shared" si="2640"/>
        <v/>
      </c>
      <c r="AD485" s="29" t="str">
        <f t="shared" si="2641"/>
        <v/>
      </c>
      <c r="AE485" s="29" t="str">
        <f t="shared" si="2642"/>
        <v/>
      </c>
      <c r="AF485" s="29" t="str">
        <f t="shared" si="2643"/>
        <v/>
      </c>
      <c r="AG485" s="29" t="str">
        <f t="shared" si="2644"/>
        <v/>
      </c>
      <c r="AH485" s="29" t="str">
        <f t="shared" si="2645"/>
        <v/>
      </c>
      <c r="AI485" s="29" t="str">
        <f t="shared" si="2646"/>
        <v/>
      </c>
      <c r="AJ485" s="29" t="str">
        <f t="shared" si="2647"/>
        <v/>
      </c>
      <c r="AK485" s="29" t="str">
        <f t="shared" si="2648"/>
        <v/>
      </c>
      <c r="AL485" s="29" t="str">
        <f t="shared" si="2649"/>
        <v/>
      </c>
      <c r="AM485" s="29" t="str">
        <f t="shared" si="2650"/>
        <v/>
      </c>
    </row>
    <row r="486" spans="2:39">
      <c r="B486" s="15">
        <v>9</v>
      </c>
      <c r="C486" s="15">
        <f>IF(B486="","",VLOOKUP(B486,Tabelle2!$A$2:$B$38,2,0))</f>
        <v>2</v>
      </c>
      <c r="D486" s="26" t="str">
        <f t="shared" ref="D486:D549" si="2776">IF(B486="","",IF(OR(B485=0,B486=0),"No Bet",IF(N487=1,"Bet 1,3,5",IF(O487=1,"Bet 2,4,6",IF(P487=1,"Bet 1,3,5",IF(Q487=1,"Bet 2,4,6"))))))</f>
        <v>Bet 2,4,6</v>
      </c>
      <c r="E486" s="8"/>
      <c r="F486" s="8"/>
      <c r="G486" s="8"/>
      <c r="H486" s="8"/>
      <c r="I486" s="17"/>
      <c r="J486" s="17"/>
      <c r="K486" s="7">
        <f t="shared" ref="K486:K517" si="2777">IF(B486="","",IF(N487=1,"1",IF(O487=1,2,IF(P487=1,1,IF(Q487=1,2)))))</f>
        <v>2</v>
      </c>
      <c r="L486" s="7">
        <f t="shared" ref="L486:L517" si="2778">IF(B486="","",IF(N487=1,"3",IF(O487=1,4,IF(P487=1,3,IF(Q487=1,4)))))</f>
        <v>4</v>
      </c>
      <c r="M486" s="7">
        <f t="shared" ref="M486:M517" si="2779">IF(B486="","",IF(N487=1,"5",IF(O487=1,6,IF(P487=1,5,IF(Q487=1,6)))))</f>
        <v>6</v>
      </c>
      <c r="N486" s="4">
        <f t="shared" ref="N486:N549" si="2780">IF(OR(C486=2,C486=4,C486=6),1,0)</f>
        <v>1</v>
      </c>
      <c r="O486" s="4">
        <f t="shared" si="2773"/>
        <v>0</v>
      </c>
      <c r="P486" s="4">
        <f t="shared" ref="P486:P517" si="2781">IF(OR(C486=1,C486=3,C486=5),1,0)</f>
        <v>0</v>
      </c>
      <c r="Q486" s="4">
        <f t="shared" ref="Q486:Q517" si="2782">IF(OR(C486=2,C486=4,C486=6),1,0)</f>
        <v>1</v>
      </c>
      <c r="Y486" s="29" t="str">
        <f t="shared" si="2587"/>
        <v/>
      </c>
      <c r="Z486" s="29" t="str">
        <f t="shared" si="2637"/>
        <v/>
      </c>
      <c r="AA486" s="29" t="str">
        <f t="shared" si="2638"/>
        <v/>
      </c>
      <c r="AB486" s="29" t="str">
        <f t="shared" si="2639"/>
        <v/>
      </c>
      <c r="AC486" s="29" t="str">
        <f t="shared" si="2640"/>
        <v/>
      </c>
      <c r="AD486" s="29" t="str">
        <f t="shared" si="2641"/>
        <v/>
      </c>
      <c r="AE486" s="29" t="str">
        <f t="shared" si="2642"/>
        <v/>
      </c>
      <c r="AF486" s="29" t="str">
        <f t="shared" si="2643"/>
        <v/>
      </c>
      <c r="AG486" s="29" t="str">
        <f t="shared" si="2644"/>
        <v/>
      </c>
      <c r="AH486" s="29" t="str">
        <f t="shared" si="2645"/>
        <v/>
      </c>
      <c r="AI486" s="29" t="str">
        <f t="shared" si="2646"/>
        <v/>
      </c>
      <c r="AJ486" s="29" t="str">
        <f t="shared" si="2647"/>
        <v/>
      </c>
      <c r="AK486" s="29" t="str">
        <f t="shared" si="2648"/>
        <v/>
      </c>
      <c r="AL486" s="29" t="str">
        <f t="shared" si="2649"/>
        <v/>
      </c>
      <c r="AM486" s="29" t="str">
        <f t="shared" si="2650"/>
        <v/>
      </c>
    </row>
    <row r="487" spans="2:39" ht="15.75" thickBot="1">
      <c r="B487" s="22">
        <v>28</v>
      </c>
      <c r="C487" s="22">
        <f>IF(B487="","",VLOOKUP(B487,Tabelle2!$A$2:$B$38,2,0))</f>
        <v>5</v>
      </c>
      <c r="D487" s="23" t="str">
        <f t="shared" ref="D487" si="2783">IF(B487="","",IF(OR(B485=0,B486=0),"NB",IF(COUNTIF(K486:M486,C487)=1,"W","L")))</f>
        <v>L</v>
      </c>
      <c r="E487" s="22">
        <f t="shared" ref="E487" si="2784">IF(D487="NB",0,IF(D487="L",-3,IF(D487="W",3,"")))</f>
        <v>-3</v>
      </c>
      <c r="F487" s="22">
        <v>1</v>
      </c>
      <c r="G487" s="22">
        <f t="shared" ref="G487" si="2785">IF(B487="","",E487*F487)</f>
        <v>-3</v>
      </c>
      <c r="H487" s="22">
        <f>IF(B487="","",SUM($G$4:G487))</f>
        <v>-96</v>
      </c>
      <c r="I487" s="20"/>
      <c r="J487" s="20"/>
      <c r="K487" s="21"/>
      <c r="L487" s="21"/>
      <c r="M487" s="21"/>
      <c r="N487" s="5">
        <f t="shared" si="2572"/>
        <v>0</v>
      </c>
      <c r="O487" s="5">
        <f t="shared" ref="O487" si="2786">IF(O485+O486=2,1,0)</f>
        <v>0</v>
      </c>
      <c r="P487" s="5">
        <f t="shared" ref="P487" si="2787">IF(P485+P486=2,1,0)</f>
        <v>0</v>
      </c>
      <c r="Q487" s="5">
        <f t="shared" ref="Q487" si="2788">IF(Q485+Q486=2,1,0)</f>
        <v>1</v>
      </c>
      <c r="S487" s="31">
        <f t="shared" ref="S487" si="2789">IF(B487="","",IF(D487="NB",S484,IF(D487="L",S484+1,IF(D487="W",0))))</f>
        <v>1</v>
      </c>
      <c r="Y487" s="29" t="str">
        <f t="shared" si="2587"/>
        <v/>
      </c>
      <c r="Z487" s="29" t="str">
        <f t="shared" si="2637"/>
        <v/>
      </c>
      <c r="AA487" s="29" t="str">
        <f t="shared" si="2638"/>
        <v/>
      </c>
      <c r="AB487" s="29" t="str">
        <f t="shared" si="2639"/>
        <v/>
      </c>
      <c r="AC487" s="29" t="str">
        <f t="shared" si="2640"/>
        <v/>
      </c>
      <c r="AD487" s="29" t="str">
        <f t="shared" si="2641"/>
        <v/>
      </c>
      <c r="AE487" s="29" t="str">
        <f t="shared" si="2642"/>
        <v/>
      </c>
      <c r="AF487" s="29" t="str">
        <f t="shared" si="2643"/>
        <v/>
      </c>
      <c r="AG487" s="29" t="str">
        <f t="shared" si="2644"/>
        <v/>
      </c>
      <c r="AH487" s="29" t="str">
        <f t="shared" si="2645"/>
        <v/>
      </c>
      <c r="AI487" s="29" t="str">
        <f t="shared" si="2646"/>
        <v/>
      </c>
      <c r="AJ487" s="29" t="str">
        <f t="shared" si="2647"/>
        <v/>
      </c>
      <c r="AK487" s="29" t="str">
        <f t="shared" si="2648"/>
        <v/>
      </c>
      <c r="AL487" s="29" t="str">
        <f t="shared" si="2649"/>
        <v/>
      </c>
      <c r="AM487" s="29" t="str">
        <f t="shared" si="2650"/>
        <v/>
      </c>
    </row>
    <row r="488" spans="2:39">
      <c r="B488" s="14">
        <v>1</v>
      </c>
      <c r="C488" s="14">
        <f>IF(B488="","",VLOOKUP(B488,Tabelle2!$A$2:$B$38,2,0))</f>
        <v>1</v>
      </c>
      <c r="D488" s="6"/>
      <c r="E488" s="10"/>
      <c r="F488" s="6"/>
      <c r="G488" s="6"/>
      <c r="H488" s="6"/>
      <c r="I488" s="9"/>
      <c r="J488" s="9"/>
      <c r="K488" s="6"/>
      <c r="L488" s="6"/>
      <c r="M488" s="6"/>
      <c r="N488" s="3">
        <f t="shared" ref="N488:N519" si="2790">IF(OR(C488=2,C488=4,C488=6),1,0)</f>
        <v>0</v>
      </c>
      <c r="O488" s="3">
        <f t="shared" ref="O488:O519" si="2791">IF(OR(C488=1,C488=3,C488=5),1,0)</f>
        <v>1</v>
      </c>
      <c r="P488" s="3">
        <f t="shared" ref="P488:P519" si="2792">IF(OR(C488=2,C488=4,C488=6),1,0)</f>
        <v>0</v>
      </c>
      <c r="Q488" s="3">
        <f t="shared" ref="Q488:Q519" si="2793">IF(OR(C488=1,C488=3,C488=5),1,0)</f>
        <v>1</v>
      </c>
      <c r="Y488" s="29" t="str">
        <f t="shared" si="2587"/>
        <v/>
      </c>
      <c r="Z488" s="29" t="str">
        <f t="shared" si="2637"/>
        <v/>
      </c>
      <c r="AA488" s="29" t="str">
        <f t="shared" si="2638"/>
        <v/>
      </c>
      <c r="AB488" s="29" t="str">
        <f t="shared" si="2639"/>
        <v/>
      </c>
      <c r="AC488" s="29" t="str">
        <f t="shared" si="2640"/>
        <v/>
      </c>
      <c r="AD488" s="29" t="str">
        <f t="shared" si="2641"/>
        <v/>
      </c>
      <c r="AE488" s="29" t="str">
        <f t="shared" si="2642"/>
        <v/>
      </c>
      <c r="AF488" s="29" t="str">
        <f t="shared" si="2643"/>
        <v/>
      </c>
      <c r="AG488" s="29" t="str">
        <f t="shared" si="2644"/>
        <v/>
      </c>
      <c r="AH488" s="29" t="str">
        <f t="shared" si="2645"/>
        <v/>
      </c>
      <c r="AI488" s="29" t="str">
        <f t="shared" si="2646"/>
        <v/>
      </c>
      <c r="AJ488" s="29" t="str">
        <f t="shared" si="2647"/>
        <v/>
      </c>
      <c r="AK488" s="29" t="str">
        <f t="shared" si="2648"/>
        <v/>
      </c>
      <c r="AL488" s="29" t="str">
        <f t="shared" si="2649"/>
        <v/>
      </c>
      <c r="AM488" s="29" t="str">
        <f t="shared" si="2650"/>
        <v/>
      </c>
    </row>
    <row r="489" spans="2:39">
      <c r="B489" s="13">
        <v>1</v>
      </c>
      <c r="C489" s="13">
        <f>IF(B489="","",VLOOKUP(B489,Tabelle2!$A$2:$B$38,2,0))</f>
        <v>1</v>
      </c>
      <c r="D489" s="25" t="str">
        <f t="shared" ref="D489:D552" si="2794">IF(B489="","",IF(OR(B488=0,B489=0),"No Bet",IF(N490=1,"Bet 1,3,5",IF(O490=1,"Bet 2,4,6",IF(P490=1,"Bet 1,3,5",IF(Q490=1,"Bet 2,4,6"))))))</f>
        <v>Bet 2,4,6</v>
      </c>
      <c r="E489" s="8"/>
      <c r="F489" s="8"/>
      <c r="G489" s="8"/>
      <c r="H489" s="8"/>
      <c r="I489" s="12"/>
      <c r="J489" s="12"/>
      <c r="K489" s="7">
        <f t="shared" ref="K489:K520" si="2795">IF(B489="","",IF(N490=1,"1",IF(O490=1,2,IF(P490=1,1,IF(Q490=1,2)))))</f>
        <v>2</v>
      </c>
      <c r="L489" s="7">
        <f t="shared" ref="L489:L520" si="2796">IF(B489="","",IF(N490=1,"3",IF(O490=1,4,IF(P490=1,3,IF(Q490=1,4)))))</f>
        <v>4</v>
      </c>
      <c r="M489" s="7">
        <f t="shared" ref="M489:M520" si="2797">IF(B489="","",IF(N490=1,"5",IF(O490=1,6,IF(P490=1,5,IF(Q490=1,6)))))</f>
        <v>6</v>
      </c>
      <c r="N489" s="4">
        <f t="shared" si="2790"/>
        <v>0</v>
      </c>
      <c r="O489" s="4">
        <f t="shared" si="2791"/>
        <v>1</v>
      </c>
      <c r="P489" s="4">
        <f t="shared" ref="P489:P520" si="2798">IF(OR(C489=1,C489=3,C489=5),1,0)</f>
        <v>1</v>
      </c>
      <c r="Q489" s="4">
        <f t="shared" ref="Q489:Q520" si="2799">IF(OR(C489=2,C489=4,C489=6),1,0)</f>
        <v>0</v>
      </c>
      <c r="Y489" s="29" t="str">
        <f t="shared" si="2587"/>
        <v/>
      </c>
      <c r="Z489" s="29" t="str">
        <f t="shared" si="2637"/>
        <v/>
      </c>
      <c r="AA489" s="29" t="str">
        <f t="shared" si="2638"/>
        <v/>
      </c>
      <c r="AB489" s="29" t="str">
        <f t="shared" si="2639"/>
        <v/>
      </c>
      <c r="AC489" s="29" t="str">
        <f t="shared" si="2640"/>
        <v/>
      </c>
      <c r="AD489" s="29" t="str">
        <f t="shared" si="2641"/>
        <v/>
      </c>
      <c r="AE489" s="29" t="str">
        <f t="shared" si="2642"/>
        <v/>
      </c>
      <c r="AF489" s="29" t="str">
        <f t="shared" si="2643"/>
        <v/>
      </c>
      <c r="AG489" s="29" t="str">
        <f t="shared" si="2644"/>
        <v/>
      </c>
      <c r="AH489" s="29" t="str">
        <f t="shared" si="2645"/>
        <v/>
      </c>
      <c r="AI489" s="29" t="str">
        <f t="shared" si="2646"/>
        <v/>
      </c>
      <c r="AJ489" s="29" t="str">
        <f t="shared" si="2647"/>
        <v/>
      </c>
      <c r="AK489" s="29" t="str">
        <f t="shared" si="2648"/>
        <v/>
      </c>
      <c r="AL489" s="29" t="str">
        <f t="shared" si="2649"/>
        <v/>
      </c>
      <c r="AM489" s="29" t="str">
        <f t="shared" si="2650"/>
        <v/>
      </c>
    </row>
    <row r="490" spans="2:39" ht="15.75" thickBot="1">
      <c r="B490" s="18">
        <v>27</v>
      </c>
      <c r="C490" s="18">
        <f>IF(B490="","",VLOOKUP(B490,Tabelle2!$A$2:$B$38,2,0))</f>
        <v>5</v>
      </c>
      <c r="D490" s="19" t="str">
        <f t="shared" ref="D490" si="2800">IF(B490="","",IF(OR(B488=0,B489=0),"NB",IF(COUNTIF(K489:M489,C490)=1,"W","L")))</f>
        <v>L</v>
      </c>
      <c r="E490" s="18">
        <f t="shared" ref="E490" si="2801">IF(D490="NB","0",IF(D490="L",-3,IF(D490="W",3,"")))</f>
        <v>-3</v>
      </c>
      <c r="F490" s="18">
        <v>1</v>
      </c>
      <c r="G490" s="18">
        <f t="shared" ref="G490" si="2802">IF(B490="","",E490*F490)</f>
        <v>-3</v>
      </c>
      <c r="H490" s="18">
        <f>IF(B490="","",SUM($G$4:G490))</f>
        <v>-99</v>
      </c>
      <c r="I490" s="20"/>
      <c r="J490" s="20"/>
      <c r="K490" s="21"/>
      <c r="L490" s="21"/>
      <c r="M490" s="24"/>
      <c r="N490" s="5">
        <f t="shared" ref="N490:O490" si="2803">IF(N488+N489=2,1,0)</f>
        <v>0</v>
      </c>
      <c r="O490" s="5">
        <f t="shared" si="2803"/>
        <v>1</v>
      </c>
      <c r="P490" s="5">
        <f t="shared" ref="P490" si="2804">IF(P488+P489=2,1,0)</f>
        <v>0</v>
      </c>
      <c r="Q490" s="5">
        <f t="shared" ref="Q490" si="2805">IF(Q488+Q489=2,1,0)</f>
        <v>0</v>
      </c>
      <c r="S490" s="31">
        <f t="shared" ref="S490" si="2806">IF(B490="","",IF(D490="NB",S487,IF(D490="L",S487+1,IF(D490="W",0))))</f>
        <v>2</v>
      </c>
      <c r="Y490" s="29" t="str">
        <f t="shared" si="2587"/>
        <v/>
      </c>
      <c r="Z490" s="29" t="str">
        <f t="shared" si="2637"/>
        <v/>
      </c>
      <c r="AA490" s="29" t="str">
        <f t="shared" si="2638"/>
        <v/>
      </c>
      <c r="AB490" s="29" t="str">
        <f t="shared" si="2639"/>
        <v/>
      </c>
      <c r="AC490" s="29" t="str">
        <f t="shared" si="2640"/>
        <v/>
      </c>
      <c r="AD490" s="29" t="str">
        <f t="shared" si="2641"/>
        <v/>
      </c>
      <c r="AE490" s="29" t="str">
        <f t="shared" si="2642"/>
        <v/>
      </c>
      <c r="AF490" s="29" t="str">
        <f t="shared" si="2643"/>
        <v/>
      </c>
      <c r="AG490" s="29" t="str">
        <f t="shared" si="2644"/>
        <v/>
      </c>
      <c r="AH490" s="29" t="str">
        <f t="shared" si="2645"/>
        <v/>
      </c>
      <c r="AI490" s="29" t="str">
        <f t="shared" si="2646"/>
        <v/>
      </c>
      <c r="AJ490" s="29" t="str">
        <f t="shared" si="2647"/>
        <v/>
      </c>
      <c r="AK490" s="29" t="str">
        <f t="shared" si="2648"/>
        <v/>
      </c>
      <c r="AL490" s="29" t="str">
        <f t="shared" si="2649"/>
        <v/>
      </c>
      <c r="AM490" s="29" t="str">
        <f t="shared" si="2650"/>
        <v/>
      </c>
    </row>
    <row r="491" spans="2:39">
      <c r="B491" s="16">
        <v>15</v>
      </c>
      <c r="C491" s="16">
        <f>IF(B491="","",VLOOKUP(B491,Tabelle2!$A$2:$B$38,2,0))</f>
        <v>3</v>
      </c>
      <c r="D491" s="6"/>
      <c r="E491" s="6"/>
      <c r="F491" s="6"/>
      <c r="G491" s="6"/>
      <c r="H491" s="6"/>
      <c r="I491" s="9"/>
      <c r="J491" s="9"/>
      <c r="K491" s="6"/>
      <c r="L491" s="6"/>
      <c r="M491" s="6"/>
      <c r="N491" s="3">
        <f t="shared" si="2763"/>
        <v>0</v>
      </c>
      <c r="O491" s="3">
        <f t="shared" ref="O491:O522" si="2807">IF(OR(C491=1,C491=3,C491=5),1,0)</f>
        <v>1</v>
      </c>
      <c r="P491" s="3">
        <f t="shared" ref="P491:P522" si="2808">IF(OR(C491=2,C491=4,C491=6),1,0)</f>
        <v>0</v>
      </c>
      <c r="Q491" s="3">
        <f t="shared" ref="Q491:Q522" si="2809">IF(OR(C491=1,C491=3,C491=5),1,0)</f>
        <v>1</v>
      </c>
      <c r="Y491" s="29" t="str">
        <f t="shared" si="2587"/>
        <v/>
      </c>
      <c r="Z491" s="29" t="str">
        <f t="shared" si="2637"/>
        <v/>
      </c>
      <c r="AA491" s="29" t="str">
        <f t="shared" si="2638"/>
        <v/>
      </c>
      <c r="AB491" s="29" t="str">
        <f t="shared" si="2639"/>
        <v/>
      </c>
      <c r="AC491" s="29" t="str">
        <f t="shared" si="2640"/>
        <v/>
      </c>
      <c r="AD491" s="29" t="str">
        <f t="shared" si="2641"/>
        <v/>
      </c>
      <c r="AE491" s="29" t="str">
        <f t="shared" si="2642"/>
        <v/>
      </c>
      <c r="AF491" s="29" t="str">
        <f t="shared" si="2643"/>
        <v/>
      </c>
      <c r="AG491" s="29" t="str">
        <f t="shared" si="2644"/>
        <v/>
      </c>
      <c r="AH491" s="29" t="str">
        <f t="shared" si="2645"/>
        <v/>
      </c>
      <c r="AI491" s="29" t="str">
        <f t="shared" si="2646"/>
        <v/>
      </c>
      <c r="AJ491" s="29" t="str">
        <f t="shared" si="2647"/>
        <v/>
      </c>
      <c r="AK491" s="29" t="str">
        <f t="shared" si="2648"/>
        <v/>
      </c>
      <c r="AL491" s="29" t="str">
        <f t="shared" si="2649"/>
        <v/>
      </c>
      <c r="AM491" s="29" t="str">
        <f t="shared" si="2650"/>
        <v/>
      </c>
    </row>
    <row r="492" spans="2:39">
      <c r="B492" s="15">
        <v>17</v>
      </c>
      <c r="C492" s="15">
        <f>IF(B492="","",VLOOKUP(B492,Tabelle2!$A$2:$B$38,2,0))</f>
        <v>3</v>
      </c>
      <c r="D492" s="26" t="str">
        <f t="shared" ref="D492:D555" si="2810">IF(B492="","",IF(OR(B491=0,B492=0),"No Bet",IF(N493=1,"Bet 1,3,5",IF(O493=1,"Bet 2,4,6",IF(P493=1,"Bet 1,3,5",IF(Q493=1,"Bet 2,4,6"))))))</f>
        <v>Bet 2,4,6</v>
      </c>
      <c r="E492" s="8"/>
      <c r="F492" s="8"/>
      <c r="G492" s="8"/>
      <c r="H492" s="8"/>
      <c r="I492" s="17"/>
      <c r="J492" s="17"/>
      <c r="K492" s="7">
        <f t="shared" ref="K492:K523" si="2811">IF(B492="","",IF(N493=1,"1",IF(O493=1,2,IF(P493=1,1,IF(Q493=1,2)))))</f>
        <v>2</v>
      </c>
      <c r="L492" s="7">
        <f t="shared" ref="L492:L523" si="2812">IF(B492="","",IF(N493=1,"3",IF(O493=1,4,IF(P493=1,3,IF(Q493=1,4)))))</f>
        <v>4</v>
      </c>
      <c r="M492" s="7">
        <f t="shared" ref="M492:M523" si="2813">IF(B492="","",IF(N493=1,"5",IF(O493=1,6,IF(P493=1,5,IF(Q493=1,6)))))</f>
        <v>6</v>
      </c>
      <c r="N492" s="4">
        <f t="shared" si="2763"/>
        <v>0</v>
      </c>
      <c r="O492" s="4">
        <f t="shared" si="2807"/>
        <v>1</v>
      </c>
      <c r="P492" s="4">
        <f t="shared" ref="P492:P523" si="2814">IF(OR(C492=1,C492=3,C492=5),1,0)</f>
        <v>1</v>
      </c>
      <c r="Q492" s="4">
        <f t="shared" ref="Q492:Q523" si="2815">IF(OR(C492=2,C492=4,C492=6),1,0)</f>
        <v>0</v>
      </c>
      <c r="Y492" s="29" t="str">
        <f t="shared" si="2587"/>
        <v/>
      </c>
      <c r="Z492" s="29" t="str">
        <f t="shared" si="2637"/>
        <v/>
      </c>
      <c r="AA492" s="29" t="str">
        <f t="shared" si="2638"/>
        <v/>
      </c>
      <c r="AB492" s="29" t="str">
        <f t="shared" si="2639"/>
        <v/>
      </c>
      <c r="AC492" s="29" t="str">
        <f t="shared" si="2640"/>
        <v/>
      </c>
      <c r="AD492" s="29" t="str">
        <f t="shared" si="2641"/>
        <v/>
      </c>
      <c r="AE492" s="29" t="str">
        <f t="shared" si="2642"/>
        <v/>
      </c>
      <c r="AF492" s="29" t="str">
        <f t="shared" si="2643"/>
        <v/>
      </c>
      <c r="AG492" s="29" t="str">
        <f t="shared" si="2644"/>
        <v/>
      </c>
      <c r="AH492" s="29" t="str">
        <f t="shared" si="2645"/>
        <v/>
      </c>
      <c r="AI492" s="29" t="str">
        <f t="shared" si="2646"/>
        <v/>
      </c>
      <c r="AJ492" s="29" t="str">
        <f t="shared" si="2647"/>
        <v/>
      </c>
      <c r="AK492" s="29" t="str">
        <f t="shared" si="2648"/>
        <v/>
      </c>
      <c r="AL492" s="29" t="str">
        <f t="shared" si="2649"/>
        <v/>
      </c>
      <c r="AM492" s="29" t="str">
        <f t="shared" si="2650"/>
        <v/>
      </c>
    </row>
    <row r="493" spans="2:39" ht="15.75" thickBot="1">
      <c r="B493" s="22">
        <v>32</v>
      </c>
      <c r="C493" s="22">
        <f>IF(B493="","",VLOOKUP(B493,Tabelle2!$A$2:$B$38,2,0))</f>
        <v>6</v>
      </c>
      <c r="D493" s="23" t="str">
        <f t="shared" ref="D493" si="2816">IF(B493="","",IF(OR(B491=0,B492=0),"NB",IF(COUNTIF(K492:M492,C493)=1,"W","L")))</f>
        <v>W</v>
      </c>
      <c r="E493" s="22">
        <f t="shared" ref="E493" si="2817">IF(D493="NB",0,IF(D493="L",-3,IF(D493="W",3,"")))</f>
        <v>3</v>
      </c>
      <c r="F493" s="22">
        <v>1</v>
      </c>
      <c r="G493" s="22">
        <f t="shared" ref="G493" si="2818">IF(B493="","",E493*F493)</f>
        <v>3</v>
      </c>
      <c r="H493" s="22">
        <f>IF(B493="","",SUM($G$4:G493))</f>
        <v>-96</v>
      </c>
      <c r="I493" s="20"/>
      <c r="J493" s="20"/>
      <c r="K493" s="21"/>
      <c r="L493" s="21"/>
      <c r="M493" s="21"/>
      <c r="N493" s="5">
        <f t="shared" si="2555"/>
        <v>0</v>
      </c>
      <c r="O493" s="5">
        <f t="shared" ref="O493" si="2819">IF(O491+O492=2,1,0)</f>
        <v>1</v>
      </c>
      <c r="P493" s="5">
        <f t="shared" ref="P493" si="2820">IF(P491+P492=2,1,0)</f>
        <v>0</v>
      </c>
      <c r="Q493" s="5">
        <f t="shared" ref="Q493" si="2821">IF(Q491+Q492=2,1,0)</f>
        <v>0</v>
      </c>
      <c r="S493" s="31">
        <f t="shared" ref="S493" si="2822">IF(B493="","",IF(D493="NB",S490,IF(D493="L",S490+1,IF(D493="W",0))))</f>
        <v>0</v>
      </c>
      <c r="Y493" s="29" t="str">
        <f t="shared" si="2587"/>
        <v/>
      </c>
      <c r="Z493" s="29">
        <f t="shared" si="2637"/>
        <v>1</v>
      </c>
      <c r="AA493" s="29" t="str">
        <f t="shared" si="2638"/>
        <v/>
      </c>
      <c r="AB493" s="29" t="str">
        <f t="shared" si="2639"/>
        <v/>
      </c>
      <c r="AC493" s="29" t="str">
        <f t="shared" si="2640"/>
        <v/>
      </c>
      <c r="AD493" s="29" t="str">
        <f t="shared" si="2641"/>
        <v/>
      </c>
      <c r="AE493" s="29" t="str">
        <f t="shared" si="2642"/>
        <v/>
      </c>
      <c r="AF493" s="29" t="str">
        <f t="shared" si="2643"/>
        <v/>
      </c>
      <c r="AG493" s="29" t="str">
        <f t="shared" si="2644"/>
        <v/>
      </c>
      <c r="AH493" s="29" t="str">
        <f t="shared" si="2645"/>
        <v/>
      </c>
      <c r="AI493" s="29" t="str">
        <f t="shared" si="2646"/>
        <v/>
      </c>
      <c r="AJ493" s="29" t="str">
        <f t="shared" si="2647"/>
        <v/>
      </c>
      <c r="AK493" s="29" t="str">
        <f t="shared" si="2648"/>
        <v/>
      </c>
      <c r="AL493" s="29" t="str">
        <f t="shared" si="2649"/>
        <v/>
      </c>
      <c r="AM493" s="29" t="str">
        <f t="shared" si="2650"/>
        <v/>
      </c>
    </row>
    <row r="494" spans="2:39">
      <c r="B494" s="14">
        <v>28</v>
      </c>
      <c r="C494" s="14">
        <f>IF(B494="","",VLOOKUP(B494,Tabelle2!$A$2:$B$38,2,0))</f>
        <v>5</v>
      </c>
      <c r="D494" s="6"/>
      <c r="E494" s="10"/>
      <c r="F494" s="6"/>
      <c r="G494" s="6"/>
      <c r="H494" s="6"/>
      <c r="I494" s="9"/>
      <c r="J494" s="9"/>
      <c r="K494" s="6"/>
      <c r="L494" s="6"/>
      <c r="M494" s="6"/>
      <c r="N494" s="3">
        <f t="shared" si="2780"/>
        <v>0</v>
      </c>
      <c r="O494" s="3">
        <f t="shared" ref="O494:O525" si="2823">IF(OR(C494=1,C494=3,C494=5),1,0)</f>
        <v>1</v>
      </c>
      <c r="P494" s="3">
        <f t="shared" ref="P494:P525" si="2824">IF(OR(C494=2,C494=4,C494=6),1,0)</f>
        <v>0</v>
      </c>
      <c r="Q494" s="3">
        <f t="shared" ref="Q494:Q525" si="2825">IF(OR(C494=1,C494=3,C494=5),1,0)</f>
        <v>1</v>
      </c>
      <c r="Y494" s="29" t="str">
        <f t="shared" si="2587"/>
        <v/>
      </c>
      <c r="Z494" s="29" t="str">
        <f t="shared" si="2637"/>
        <v/>
      </c>
      <c r="AA494" s="29" t="str">
        <f t="shared" si="2638"/>
        <v/>
      </c>
      <c r="AB494" s="29" t="str">
        <f t="shared" si="2639"/>
        <v/>
      </c>
      <c r="AC494" s="29" t="str">
        <f t="shared" si="2640"/>
        <v/>
      </c>
      <c r="AD494" s="29" t="str">
        <f t="shared" si="2641"/>
        <v/>
      </c>
      <c r="AE494" s="29" t="str">
        <f t="shared" si="2642"/>
        <v/>
      </c>
      <c r="AF494" s="29" t="str">
        <f t="shared" si="2643"/>
        <v/>
      </c>
      <c r="AG494" s="29" t="str">
        <f t="shared" si="2644"/>
        <v/>
      </c>
      <c r="AH494" s="29" t="str">
        <f t="shared" si="2645"/>
        <v/>
      </c>
      <c r="AI494" s="29" t="str">
        <f t="shared" si="2646"/>
        <v/>
      </c>
      <c r="AJ494" s="29" t="str">
        <f t="shared" si="2647"/>
        <v/>
      </c>
      <c r="AK494" s="29" t="str">
        <f t="shared" si="2648"/>
        <v/>
      </c>
      <c r="AL494" s="29" t="str">
        <f t="shared" si="2649"/>
        <v/>
      </c>
      <c r="AM494" s="29" t="str">
        <f t="shared" si="2650"/>
        <v/>
      </c>
    </row>
    <row r="495" spans="2:39">
      <c r="B495" s="13">
        <v>0</v>
      </c>
      <c r="C495" s="13">
        <f>IF(B495="","",VLOOKUP(B495,Tabelle2!$A$2:$B$38,2,0))</f>
        <v>0</v>
      </c>
      <c r="D495" s="25" t="str">
        <f t="shared" ref="D495:D558" si="2826">IF(B495="","",IF(OR(B494=0,B495=0),"No Bet",IF(N496=1,"Bet 1,3,5",IF(O496=1,"Bet 2,4,6",IF(P496=1,"Bet 1,3,5",IF(Q496=1,"Bet 2,4,6"))))))</f>
        <v>No Bet</v>
      </c>
      <c r="E495" s="8"/>
      <c r="F495" s="8"/>
      <c r="G495" s="8"/>
      <c r="H495" s="8"/>
      <c r="I495" s="12"/>
      <c r="J495" s="12"/>
      <c r="K495" s="7" t="b">
        <f t="shared" ref="K495:K526" si="2827">IF(B495="","",IF(N496=1,"1",IF(O496=1,2,IF(P496=1,1,IF(Q496=1,2)))))</f>
        <v>0</v>
      </c>
      <c r="L495" s="7" t="b">
        <f t="shared" ref="L495:L526" si="2828">IF(B495="","",IF(N496=1,"3",IF(O496=1,4,IF(P496=1,3,IF(Q496=1,4)))))</f>
        <v>0</v>
      </c>
      <c r="M495" s="7" t="b">
        <f t="shared" ref="M495:M526" si="2829">IF(B495="","",IF(N496=1,"5",IF(O496=1,6,IF(P496=1,5,IF(Q496=1,6)))))</f>
        <v>0</v>
      </c>
      <c r="N495" s="4">
        <f t="shared" si="2780"/>
        <v>0</v>
      </c>
      <c r="O495" s="4">
        <f t="shared" si="2823"/>
        <v>0</v>
      </c>
      <c r="P495" s="4">
        <f t="shared" ref="P495:P526" si="2830">IF(OR(C495=1,C495=3,C495=5),1,0)</f>
        <v>0</v>
      </c>
      <c r="Q495" s="4">
        <f t="shared" ref="Q495:Q526" si="2831">IF(OR(C495=2,C495=4,C495=6),1,0)</f>
        <v>0</v>
      </c>
      <c r="Y495" s="29" t="str">
        <f t="shared" si="2587"/>
        <v/>
      </c>
      <c r="Z495" s="29" t="str">
        <f t="shared" si="2637"/>
        <v/>
      </c>
      <c r="AA495" s="29" t="str">
        <f t="shared" si="2638"/>
        <v/>
      </c>
      <c r="AB495" s="29" t="str">
        <f t="shared" si="2639"/>
        <v/>
      </c>
      <c r="AC495" s="29" t="str">
        <f t="shared" si="2640"/>
        <v/>
      </c>
      <c r="AD495" s="29" t="str">
        <f t="shared" si="2641"/>
        <v/>
      </c>
      <c r="AE495" s="29" t="str">
        <f t="shared" si="2642"/>
        <v/>
      </c>
      <c r="AF495" s="29" t="str">
        <f t="shared" si="2643"/>
        <v/>
      </c>
      <c r="AG495" s="29" t="str">
        <f t="shared" si="2644"/>
        <v/>
      </c>
      <c r="AH495" s="29" t="str">
        <f t="shared" si="2645"/>
        <v/>
      </c>
      <c r="AI495" s="29" t="str">
        <f t="shared" si="2646"/>
        <v/>
      </c>
      <c r="AJ495" s="29" t="str">
        <f t="shared" si="2647"/>
        <v/>
      </c>
      <c r="AK495" s="29" t="str">
        <f t="shared" si="2648"/>
        <v/>
      </c>
      <c r="AL495" s="29" t="str">
        <f t="shared" si="2649"/>
        <v/>
      </c>
      <c r="AM495" s="29" t="str">
        <f t="shared" si="2650"/>
        <v/>
      </c>
    </row>
    <row r="496" spans="2:39" ht="15.75" thickBot="1">
      <c r="B496" s="18">
        <v>7</v>
      </c>
      <c r="C496" s="18">
        <f>IF(B496="","",VLOOKUP(B496,Tabelle2!$A$2:$B$38,2,0))</f>
        <v>2</v>
      </c>
      <c r="D496" s="19" t="str">
        <f t="shared" ref="D496" si="2832">IF(B496="","",IF(OR(B494=0,B495=0),"NB",IF(COUNTIF(K495:M495,C496)=1,"W","L")))</f>
        <v>NB</v>
      </c>
      <c r="E496" s="18" t="str">
        <f t="shared" ref="E496" si="2833">IF(D496="NB","0",IF(D496="L",-3,IF(D496="W",3,"")))</f>
        <v>0</v>
      </c>
      <c r="F496" s="18">
        <v>1</v>
      </c>
      <c r="G496" s="18">
        <f t="shared" ref="G496" si="2834">IF(B496="","",E496*F496)</f>
        <v>0</v>
      </c>
      <c r="H496" s="18">
        <f>IF(B496="","",SUM($G$4:G496))</f>
        <v>-96</v>
      </c>
      <c r="I496" s="20"/>
      <c r="J496" s="20"/>
      <c r="K496" s="21"/>
      <c r="L496" s="21"/>
      <c r="M496" s="24"/>
      <c r="N496" s="5">
        <f t="shared" si="2572"/>
        <v>0</v>
      </c>
      <c r="O496" s="5">
        <f t="shared" ref="O496" si="2835">IF(O494+O495=2,1,0)</f>
        <v>0</v>
      </c>
      <c r="P496" s="5">
        <f t="shared" ref="P496" si="2836">IF(P494+P495=2,1,0)</f>
        <v>0</v>
      </c>
      <c r="Q496" s="5">
        <f t="shared" ref="Q496" si="2837">IF(Q494+Q495=2,1,0)</f>
        <v>0</v>
      </c>
      <c r="S496" s="31">
        <f t="shared" ref="S496" si="2838">IF(B496="","",IF(D496="NB",S493,IF(D496="L",S493+1,IF(D496="W",0))))</f>
        <v>0</v>
      </c>
      <c r="Y496" s="29" t="str">
        <f t="shared" si="2587"/>
        <v/>
      </c>
      <c r="Z496" s="29" t="str">
        <f t="shared" si="2637"/>
        <v/>
      </c>
      <c r="AA496" s="29" t="str">
        <f t="shared" si="2638"/>
        <v/>
      </c>
      <c r="AB496" s="29" t="str">
        <f t="shared" si="2639"/>
        <v/>
      </c>
      <c r="AC496" s="29" t="str">
        <f t="shared" si="2640"/>
        <v/>
      </c>
      <c r="AD496" s="29" t="str">
        <f t="shared" si="2641"/>
        <v/>
      </c>
      <c r="AE496" s="29" t="str">
        <f t="shared" si="2642"/>
        <v/>
      </c>
      <c r="AF496" s="29" t="str">
        <f t="shared" si="2643"/>
        <v/>
      </c>
      <c r="AG496" s="29" t="str">
        <f t="shared" si="2644"/>
        <v/>
      </c>
      <c r="AH496" s="29" t="str">
        <f t="shared" si="2645"/>
        <v/>
      </c>
      <c r="AI496" s="29" t="str">
        <f t="shared" si="2646"/>
        <v/>
      </c>
      <c r="AJ496" s="29" t="str">
        <f t="shared" si="2647"/>
        <v/>
      </c>
      <c r="AK496" s="29" t="str">
        <f t="shared" si="2648"/>
        <v/>
      </c>
      <c r="AL496" s="29" t="str">
        <f t="shared" si="2649"/>
        <v/>
      </c>
      <c r="AM496" s="29" t="str">
        <f t="shared" si="2650"/>
        <v/>
      </c>
    </row>
    <row r="497" spans="2:39">
      <c r="B497" s="16">
        <v>7</v>
      </c>
      <c r="C497" s="16">
        <f>IF(B497="","",VLOOKUP(B497,Tabelle2!$A$2:$B$38,2,0))</f>
        <v>2</v>
      </c>
      <c r="D497" s="6"/>
      <c r="E497" s="6"/>
      <c r="F497" s="6"/>
      <c r="G497" s="6"/>
      <c r="H497" s="6"/>
      <c r="I497" s="9"/>
      <c r="J497" s="9"/>
      <c r="K497" s="6"/>
      <c r="L497" s="6"/>
      <c r="M497" s="6"/>
      <c r="N497" s="3">
        <f t="shared" ref="N497:N528" si="2839">IF(OR(C497=2,C497=4,C497=6),1,0)</f>
        <v>1</v>
      </c>
      <c r="O497" s="3">
        <f t="shared" ref="O497:O528" si="2840">IF(OR(C497=1,C497=3,C497=5),1,0)</f>
        <v>0</v>
      </c>
      <c r="P497" s="3">
        <f t="shared" ref="P497:P528" si="2841">IF(OR(C497=2,C497=4,C497=6),1,0)</f>
        <v>1</v>
      </c>
      <c r="Q497" s="3">
        <f t="shared" ref="Q497:Q528" si="2842">IF(OR(C497=1,C497=3,C497=5),1,0)</f>
        <v>0</v>
      </c>
      <c r="Y497" s="29" t="str">
        <f t="shared" si="2587"/>
        <v/>
      </c>
      <c r="Z497" s="29" t="str">
        <f t="shared" si="2637"/>
        <v/>
      </c>
      <c r="AA497" s="29" t="str">
        <f t="shared" si="2638"/>
        <v/>
      </c>
      <c r="AB497" s="29" t="str">
        <f t="shared" si="2639"/>
        <v/>
      </c>
      <c r="AC497" s="29" t="str">
        <f t="shared" si="2640"/>
        <v/>
      </c>
      <c r="AD497" s="29" t="str">
        <f t="shared" si="2641"/>
        <v/>
      </c>
      <c r="AE497" s="29" t="str">
        <f t="shared" si="2642"/>
        <v/>
      </c>
      <c r="AF497" s="29" t="str">
        <f t="shared" si="2643"/>
        <v/>
      </c>
      <c r="AG497" s="29" t="str">
        <f t="shared" si="2644"/>
        <v/>
      </c>
      <c r="AH497" s="29" t="str">
        <f t="shared" si="2645"/>
        <v/>
      </c>
      <c r="AI497" s="29" t="str">
        <f t="shared" si="2646"/>
        <v/>
      </c>
      <c r="AJ497" s="29" t="str">
        <f t="shared" si="2647"/>
        <v/>
      </c>
      <c r="AK497" s="29" t="str">
        <f t="shared" si="2648"/>
        <v/>
      </c>
      <c r="AL497" s="29" t="str">
        <f t="shared" si="2649"/>
        <v/>
      </c>
      <c r="AM497" s="29" t="str">
        <f t="shared" si="2650"/>
        <v/>
      </c>
    </row>
    <row r="498" spans="2:39">
      <c r="B498" s="15">
        <v>14</v>
      </c>
      <c r="C498" s="15">
        <f>IF(B498="","",VLOOKUP(B498,Tabelle2!$A$2:$B$38,2,0))</f>
        <v>3</v>
      </c>
      <c r="D498" s="26" t="str">
        <f t="shared" ref="D498:D529" si="2843">IF(B498="","",IF(OR(B497=0,B498=0),"No Bet",IF(N499=1,"Bet 1,3,5",IF(O499=1,"Bet 2,4,6",IF(P499=1,"Bet 1,3,5",IF(Q499=1,"Bet 2,4,6"))))))</f>
        <v>Bet 1,3,5</v>
      </c>
      <c r="E498" s="8"/>
      <c r="F498" s="8"/>
      <c r="G498" s="8"/>
      <c r="H498" s="8"/>
      <c r="I498" s="17"/>
      <c r="J498" s="17"/>
      <c r="K498" s="7">
        <f t="shared" ref="K498:K529" si="2844">IF(B498="","",IF(N499=1,"1",IF(O499=1,2,IF(P499=1,1,IF(Q499=1,2)))))</f>
        <v>1</v>
      </c>
      <c r="L498" s="7">
        <f t="shared" ref="L498:L529" si="2845">IF(B498="","",IF(N499=1,"3",IF(O499=1,4,IF(P499=1,3,IF(Q499=1,4)))))</f>
        <v>3</v>
      </c>
      <c r="M498" s="7">
        <f t="shared" ref="M498:M529" si="2846">IF(B498="","",IF(N499=1,"5",IF(O499=1,6,IF(P499=1,5,IF(Q499=1,6)))))</f>
        <v>5</v>
      </c>
      <c r="N498" s="4">
        <f t="shared" si="2839"/>
        <v>0</v>
      </c>
      <c r="O498" s="4">
        <f t="shared" si="2840"/>
        <v>1</v>
      </c>
      <c r="P498" s="4">
        <f t="shared" ref="P498:P529" si="2847">IF(OR(C498=1,C498=3,C498=5),1,0)</f>
        <v>1</v>
      </c>
      <c r="Q498" s="4">
        <f t="shared" ref="Q498:Q529" si="2848">IF(OR(C498=2,C498=4,C498=6),1,0)</f>
        <v>0</v>
      </c>
      <c r="Y498" s="29" t="str">
        <f t="shared" si="2587"/>
        <v/>
      </c>
      <c r="Z498" s="29" t="str">
        <f t="shared" si="2637"/>
        <v/>
      </c>
      <c r="AA498" s="29" t="str">
        <f t="shared" si="2638"/>
        <v/>
      </c>
      <c r="AB498" s="29" t="str">
        <f t="shared" si="2639"/>
        <v/>
      </c>
      <c r="AC498" s="29" t="str">
        <f t="shared" si="2640"/>
        <v/>
      </c>
      <c r="AD498" s="29" t="str">
        <f t="shared" si="2641"/>
        <v/>
      </c>
      <c r="AE498" s="29" t="str">
        <f t="shared" si="2642"/>
        <v/>
      </c>
      <c r="AF498" s="29" t="str">
        <f t="shared" si="2643"/>
        <v/>
      </c>
      <c r="AG498" s="29" t="str">
        <f t="shared" si="2644"/>
        <v/>
      </c>
      <c r="AH498" s="29" t="str">
        <f t="shared" si="2645"/>
        <v/>
      </c>
      <c r="AI498" s="29" t="str">
        <f t="shared" si="2646"/>
        <v/>
      </c>
      <c r="AJ498" s="29" t="str">
        <f t="shared" si="2647"/>
        <v/>
      </c>
      <c r="AK498" s="29" t="str">
        <f t="shared" si="2648"/>
        <v/>
      </c>
      <c r="AL498" s="29" t="str">
        <f t="shared" si="2649"/>
        <v/>
      </c>
      <c r="AM498" s="29" t="str">
        <f t="shared" si="2650"/>
        <v/>
      </c>
    </row>
    <row r="499" spans="2:39" ht="15.75" thickBot="1">
      <c r="B499" s="22">
        <v>24</v>
      </c>
      <c r="C499" s="22">
        <f>IF(B499="","",VLOOKUP(B499,Tabelle2!$A$2:$B$38,2,0))</f>
        <v>4</v>
      </c>
      <c r="D499" s="23" t="str">
        <f t="shared" ref="D499" si="2849">IF(B499="","",IF(OR(B497=0,B498=0),"NB",IF(COUNTIF(K498:M498,C499)=1,"W","L")))</f>
        <v>L</v>
      </c>
      <c r="E499" s="22">
        <f t="shared" ref="E499" si="2850">IF(D499="NB",0,IF(D499="L",-3,IF(D499="W",3,"")))</f>
        <v>-3</v>
      </c>
      <c r="F499" s="22">
        <v>1</v>
      </c>
      <c r="G499" s="22">
        <f t="shared" ref="G499" si="2851">IF(B499="","",E499*F499)</f>
        <v>-3</v>
      </c>
      <c r="H499" s="22">
        <f>IF(B499="","",SUM($G$4:G499))</f>
        <v>-99</v>
      </c>
      <c r="I499" s="20"/>
      <c r="J499" s="20"/>
      <c r="K499" s="21"/>
      <c r="L499" s="21"/>
      <c r="M499" s="21"/>
      <c r="N499" s="5">
        <f t="shared" ref="N499:O499" si="2852">IF(N497+N498=2,1,0)</f>
        <v>0</v>
      </c>
      <c r="O499" s="5">
        <f t="shared" si="2852"/>
        <v>0</v>
      </c>
      <c r="P499" s="5">
        <f t="shared" ref="P499" si="2853">IF(P497+P498=2,1,0)</f>
        <v>1</v>
      </c>
      <c r="Q499" s="5">
        <f t="shared" ref="Q499" si="2854">IF(Q497+Q498=2,1,0)</f>
        <v>0</v>
      </c>
      <c r="S499" s="31">
        <f t="shared" ref="S499" si="2855">IF(B499="","",IF(D499="NB",S496,IF(D499="L",S496+1,IF(D499="W",0))))</f>
        <v>1</v>
      </c>
      <c r="Y499" s="29" t="str">
        <f t="shared" si="2587"/>
        <v/>
      </c>
      <c r="Z499" s="29" t="str">
        <f t="shared" si="2637"/>
        <v/>
      </c>
      <c r="AA499" s="29" t="str">
        <f t="shared" si="2638"/>
        <v/>
      </c>
      <c r="AB499" s="29" t="str">
        <f t="shared" si="2639"/>
        <v/>
      </c>
      <c r="AC499" s="29" t="str">
        <f t="shared" si="2640"/>
        <v/>
      </c>
      <c r="AD499" s="29" t="str">
        <f t="shared" si="2641"/>
        <v/>
      </c>
      <c r="AE499" s="29" t="str">
        <f t="shared" si="2642"/>
        <v/>
      </c>
      <c r="AF499" s="29" t="str">
        <f t="shared" si="2643"/>
        <v/>
      </c>
      <c r="AG499" s="29" t="str">
        <f t="shared" si="2644"/>
        <v/>
      </c>
      <c r="AH499" s="29" t="str">
        <f t="shared" si="2645"/>
        <v/>
      </c>
      <c r="AI499" s="29" t="str">
        <f t="shared" si="2646"/>
        <v/>
      </c>
      <c r="AJ499" s="29" t="str">
        <f t="shared" si="2647"/>
        <v/>
      </c>
      <c r="AK499" s="29" t="str">
        <f t="shared" si="2648"/>
        <v/>
      </c>
      <c r="AL499" s="29" t="str">
        <f t="shared" si="2649"/>
        <v/>
      </c>
      <c r="AM499" s="29" t="str">
        <f t="shared" si="2650"/>
        <v/>
      </c>
    </row>
    <row r="500" spans="2:39">
      <c r="B500" s="14">
        <v>6</v>
      </c>
      <c r="C500" s="14">
        <f>IF(B500="","",VLOOKUP(B500,Tabelle2!$A$2:$B$38,2,0))</f>
        <v>1</v>
      </c>
      <c r="D500" s="6"/>
      <c r="E500" s="10"/>
      <c r="F500" s="6"/>
      <c r="G500" s="6"/>
      <c r="H500" s="6"/>
      <c r="I500" s="9"/>
      <c r="J500" s="9"/>
      <c r="K500" s="6"/>
      <c r="L500" s="6"/>
      <c r="M500" s="6"/>
      <c r="N500" s="3">
        <f t="shared" si="2763"/>
        <v>0</v>
      </c>
      <c r="O500" s="3">
        <f t="shared" ref="O500:O531" si="2856">IF(OR(C500=1,C500=3,C500=5),1,0)</f>
        <v>1</v>
      </c>
      <c r="P500" s="3">
        <f t="shared" ref="P500:P531" si="2857">IF(OR(C500=2,C500=4,C500=6),1,0)</f>
        <v>0</v>
      </c>
      <c r="Q500" s="3">
        <f t="shared" ref="Q500:Q531" si="2858">IF(OR(C500=1,C500=3,C500=5),1,0)</f>
        <v>1</v>
      </c>
      <c r="Y500" s="29" t="str">
        <f t="shared" si="2587"/>
        <v/>
      </c>
      <c r="Z500" s="29" t="str">
        <f t="shared" si="2637"/>
        <v/>
      </c>
      <c r="AA500" s="29" t="str">
        <f t="shared" si="2638"/>
        <v/>
      </c>
      <c r="AB500" s="29" t="str">
        <f t="shared" si="2639"/>
        <v/>
      </c>
      <c r="AC500" s="29" t="str">
        <f t="shared" si="2640"/>
        <v/>
      </c>
      <c r="AD500" s="29" t="str">
        <f t="shared" si="2641"/>
        <v/>
      </c>
      <c r="AE500" s="29" t="str">
        <f t="shared" si="2642"/>
        <v/>
      </c>
      <c r="AF500" s="29" t="str">
        <f t="shared" si="2643"/>
        <v/>
      </c>
      <c r="AG500" s="29" t="str">
        <f t="shared" si="2644"/>
        <v/>
      </c>
      <c r="AH500" s="29" t="str">
        <f t="shared" si="2645"/>
        <v/>
      </c>
      <c r="AI500" s="29" t="str">
        <f t="shared" si="2646"/>
        <v/>
      </c>
      <c r="AJ500" s="29" t="str">
        <f t="shared" si="2647"/>
        <v/>
      </c>
      <c r="AK500" s="29" t="str">
        <f t="shared" si="2648"/>
        <v/>
      </c>
      <c r="AL500" s="29" t="str">
        <f t="shared" si="2649"/>
        <v/>
      </c>
      <c r="AM500" s="29" t="str">
        <f t="shared" si="2650"/>
        <v/>
      </c>
    </row>
    <row r="501" spans="2:39">
      <c r="B501" s="13">
        <v>6</v>
      </c>
      <c r="C501" s="13">
        <f>IF(B501="","",VLOOKUP(B501,Tabelle2!$A$2:$B$38,2,0))</f>
        <v>1</v>
      </c>
      <c r="D501" s="25" t="str">
        <f t="shared" ref="D501:D532" si="2859">IF(B501="","",IF(OR(B500=0,B501=0),"No Bet",IF(N502=1,"Bet 1,3,5",IF(O502=1,"Bet 2,4,6",IF(P502=1,"Bet 1,3,5",IF(Q502=1,"Bet 2,4,6"))))))</f>
        <v>Bet 2,4,6</v>
      </c>
      <c r="E501" s="8"/>
      <c r="F501" s="8"/>
      <c r="G501" s="8"/>
      <c r="H501" s="8"/>
      <c r="I501" s="12"/>
      <c r="J501" s="12"/>
      <c r="K501" s="7">
        <f t="shared" ref="K501:K532" si="2860">IF(B501="","",IF(N502=1,"1",IF(O502=1,2,IF(P502=1,1,IF(Q502=1,2)))))</f>
        <v>2</v>
      </c>
      <c r="L501" s="7">
        <f t="shared" ref="L501:L532" si="2861">IF(B501="","",IF(N502=1,"3",IF(O502=1,4,IF(P502=1,3,IF(Q502=1,4)))))</f>
        <v>4</v>
      </c>
      <c r="M501" s="7">
        <f t="shared" ref="M501:M532" si="2862">IF(B501="","",IF(N502=1,"5",IF(O502=1,6,IF(P502=1,5,IF(Q502=1,6)))))</f>
        <v>6</v>
      </c>
      <c r="N501" s="4">
        <f t="shared" si="2763"/>
        <v>0</v>
      </c>
      <c r="O501" s="4">
        <f t="shared" si="2856"/>
        <v>1</v>
      </c>
      <c r="P501" s="4">
        <f t="shared" ref="P501:P532" si="2863">IF(OR(C501=1,C501=3,C501=5),1,0)</f>
        <v>1</v>
      </c>
      <c r="Q501" s="4">
        <f t="shared" ref="Q501:Q532" si="2864">IF(OR(C501=2,C501=4,C501=6),1,0)</f>
        <v>0</v>
      </c>
      <c r="Y501" s="29" t="str">
        <f t="shared" si="2587"/>
        <v/>
      </c>
      <c r="Z501" s="29" t="str">
        <f t="shared" si="2637"/>
        <v/>
      </c>
      <c r="AA501" s="29" t="str">
        <f t="shared" si="2638"/>
        <v/>
      </c>
      <c r="AB501" s="29" t="str">
        <f t="shared" si="2639"/>
        <v/>
      </c>
      <c r="AC501" s="29" t="str">
        <f t="shared" si="2640"/>
        <v/>
      </c>
      <c r="AD501" s="29" t="str">
        <f t="shared" si="2641"/>
        <v/>
      </c>
      <c r="AE501" s="29" t="str">
        <f t="shared" si="2642"/>
        <v/>
      </c>
      <c r="AF501" s="29" t="str">
        <f t="shared" si="2643"/>
        <v/>
      </c>
      <c r="AG501" s="29" t="str">
        <f t="shared" si="2644"/>
        <v/>
      </c>
      <c r="AH501" s="29" t="str">
        <f t="shared" si="2645"/>
        <v/>
      </c>
      <c r="AI501" s="29" t="str">
        <f t="shared" si="2646"/>
        <v/>
      </c>
      <c r="AJ501" s="29" t="str">
        <f t="shared" si="2647"/>
        <v/>
      </c>
      <c r="AK501" s="29" t="str">
        <f t="shared" si="2648"/>
        <v/>
      </c>
      <c r="AL501" s="29" t="str">
        <f t="shared" si="2649"/>
        <v/>
      </c>
      <c r="AM501" s="29" t="str">
        <f t="shared" si="2650"/>
        <v/>
      </c>
    </row>
    <row r="502" spans="2:39" ht="15.75" thickBot="1">
      <c r="B502" s="18">
        <v>35</v>
      </c>
      <c r="C502" s="18">
        <f>IF(B502="","",VLOOKUP(B502,Tabelle2!$A$2:$B$38,2,0))</f>
        <v>6</v>
      </c>
      <c r="D502" s="19" t="str">
        <f t="shared" ref="D502" si="2865">IF(B502="","",IF(OR(B500=0,B501=0),"NB",IF(COUNTIF(K501:M501,C502)=1,"W","L")))</f>
        <v>W</v>
      </c>
      <c r="E502" s="18">
        <f t="shared" ref="E502" si="2866">IF(D502="NB","0",IF(D502="L",-3,IF(D502="W",3,"")))</f>
        <v>3</v>
      </c>
      <c r="F502" s="18">
        <v>1</v>
      </c>
      <c r="G502" s="18">
        <f t="shared" ref="G502" si="2867">IF(B502="","",E502*F502)</f>
        <v>3</v>
      </c>
      <c r="H502" s="18">
        <f>IF(B502="","",SUM($G$4:G502))</f>
        <v>-96</v>
      </c>
      <c r="I502" s="20"/>
      <c r="J502" s="20"/>
      <c r="K502" s="21"/>
      <c r="L502" s="21"/>
      <c r="M502" s="24"/>
      <c r="N502" s="5">
        <f t="shared" si="2555"/>
        <v>0</v>
      </c>
      <c r="O502" s="5">
        <f t="shared" ref="O502" si="2868">IF(O500+O501=2,1,0)</f>
        <v>1</v>
      </c>
      <c r="P502" s="5">
        <f t="shared" ref="P502" si="2869">IF(P500+P501=2,1,0)</f>
        <v>0</v>
      </c>
      <c r="Q502" s="5">
        <f t="shared" ref="Q502" si="2870">IF(Q500+Q501=2,1,0)</f>
        <v>0</v>
      </c>
      <c r="S502" s="31">
        <f t="shared" ref="S502" si="2871">IF(B502="","",IF(D502="NB",S499,IF(D502="L",S499+1,IF(D502="W",0))))</f>
        <v>0</v>
      </c>
      <c r="Y502" s="29">
        <f t="shared" si="2587"/>
        <v>1</v>
      </c>
      <c r="Z502" s="29" t="str">
        <f t="shared" si="2637"/>
        <v/>
      </c>
      <c r="AA502" s="29" t="str">
        <f t="shared" si="2638"/>
        <v/>
      </c>
      <c r="AB502" s="29" t="str">
        <f t="shared" si="2639"/>
        <v/>
      </c>
      <c r="AC502" s="29" t="str">
        <f t="shared" si="2640"/>
        <v/>
      </c>
      <c r="AD502" s="29" t="str">
        <f t="shared" si="2641"/>
        <v/>
      </c>
      <c r="AE502" s="29" t="str">
        <f t="shared" si="2642"/>
        <v/>
      </c>
      <c r="AF502" s="29" t="str">
        <f t="shared" si="2643"/>
        <v/>
      </c>
      <c r="AG502" s="29" t="str">
        <f t="shared" si="2644"/>
        <v/>
      </c>
      <c r="AH502" s="29" t="str">
        <f t="shared" si="2645"/>
        <v/>
      </c>
      <c r="AI502" s="29" t="str">
        <f t="shared" si="2646"/>
        <v/>
      </c>
      <c r="AJ502" s="29" t="str">
        <f t="shared" si="2647"/>
        <v/>
      </c>
      <c r="AK502" s="29" t="str">
        <f t="shared" si="2648"/>
        <v/>
      </c>
      <c r="AL502" s="29" t="str">
        <f t="shared" si="2649"/>
        <v/>
      </c>
      <c r="AM502" s="29" t="str">
        <f t="shared" si="2650"/>
        <v/>
      </c>
    </row>
    <row r="503" spans="2:39">
      <c r="B503" s="16">
        <v>24</v>
      </c>
      <c r="C503" s="16">
        <f>IF(B503="","",VLOOKUP(B503,Tabelle2!$A$2:$B$38,2,0))</f>
        <v>4</v>
      </c>
      <c r="D503" s="6"/>
      <c r="E503" s="6"/>
      <c r="F503" s="6"/>
      <c r="G503" s="6"/>
      <c r="H503" s="6"/>
      <c r="I503" s="9"/>
      <c r="J503" s="9"/>
      <c r="K503" s="6"/>
      <c r="L503" s="6"/>
      <c r="M503" s="6"/>
      <c r="N503" s="3">
        <f t="shared" si="2780"/>
        <v>1</v>
      </c>
      <c r="O503" s="3">
        <f t="shared" ref="O503:O534" si="2872">IF(OR(C503=1,C503=3,C503=5),1,0)</f>
        <v>0</v>
      </c>
      <c r="P503" s="3">
        <f t="shared" ref="P503:P534" si="2873">IF(OR(C503=2,C503=4,C503=6),1,0)</f>
        <v>1</v>
      </c>
      <c r="Q503" s="3">
        <f t="shared" ref="Q503:Q534" si="2874">IF(OR(C503=1,C503=3,C503=5),1,0)</f>
        <v>0</v>
      </c>
      <c r="Y503" s="29" t="str">
        <f t="shared" si="2587"/>
        <v/>
      </c>
      <c r="Z503" s="29" t="str">
        <f t="shared" si="2637"/>
        <v/>
      </c>
      <c r="AA503" s="29" t="str">
        <f t="shared" si="2638"/>
        <v/>
      </c>
      <c r="AB503" s="29" t="str">
        <f t="shared" si="2639"/>
        <v/>
      </c>
      <c r="AC503" s="29" t="str">
        <f t="shared" si="2640"/>
        <v/>
      </c>
      <c r="AD503" s="29" t="str">
        <f t="shared" si="2641"/>
        <v/>
      </c>
      <c r="AE503" s="29" t="str">
        <f t="shared" si="2642"/>
        <v/>
      </c>
      <c r="AF503" s="29" t="str">
        <f t="shared" si="2643"/>
        <v/>
      </c>
      <c r="AG503" s="29" t="str">
        <f t="shared" si="2644"/>
        <v/>
      </c>
      <c r="AH503" s="29" t="str">
        <f t="shared" si="2645"/>
        <v/>
      </c>
      <c r="AI503" s="29" t="str">
        <f t="shared" si="2646"/>
        <v/>
      </c>
      <c r="AJ503" s="29" t="str">
        <f t="shared" si="2647"/>
        <v/>
      </c>
      <c r="AK503" s="29" t="str">
        <f t="shared" si="2648"/>
        <v/>
      </c>
      <c r="AL503" s="29" t="str">
        <f t="shared" si="2649"/>
        <v/>
      </c>
      <c r="AM503" s="29" t="str">
        <f t="shared" si="2650"/>
        <v/>
      </c>
    </row>
    <row r="504" spans="2:39">
      <c r="B504" s="15">
        <v>17</v>
      </c>
      <c r="C504" s="15">
        <f>IF(B504="","",VLOOKUP(B504,Tabelle2!$A$2:$B$38,2,0))</f>
        <v>3</v>
      </c>
      <c r="D504" s="26" t="str">
        <f t="shared" ref="D504:D535" si="2875">IF(B504="","",IF(OR(B503=0,B504=0),"No Bet",IF(N505=1,"Bet 1,3,5",IF(O505=1,"Bet 2,4,6",IF(P505=1,"Bet 1,3,5",IF(Q505=1,"Bet 2,4,6"))))))</f>
        <v>Bet 1,3,5</v>
      </c>
      <c r="E504" s="8"/>
      <c r="F504" s="8"/>
      <c r="G504" s="8"/>
      <c r="H504" s="8"/>
      <c r="I504" s="17"/>
      <c r="J504" s="17"/>
      <c r="K504" s="7">
        <f t="shared" ref="K504:K535" si="2876">IF(B504="","",IF(N505=1,"1",IF(O505=1,2,IF(P505=1,1,IF(Q505=1,2)))))</f>
        <v>1</v>
      </c>
      <c r="L504" s="7">
        <f t="shared" ref="L504:L535" si="2877">IF(B504="","",IF(N505=1,"3",IF(O505=1,4,IF(P505=1,3,IF(Q505=1,4)))))</f>
        <v>3</v>
      </c>
      <c r="M504" s="7">
        <f t="shared" ref="M504:M535" si="2878">IF(B504="","",IF(N505=1,"5",IF(O505=1,6,IF(P505=1,5,IF(Q505=1,6)))))</f>
        <v>5</v>
      </c>
      <c r="N504" s="4">
        <f t="shared" si="2780"/>
        <v>0</v>
      </c>
      <c r="O504" s="4">
        <f t="shared" si="2872"/>
        <v>1</v>
      </c>
      <c r="P504" s="4">
        <f t="shared" ref="P504:P535" si="2879">IF(OR(C504=1,C504=3,C504=5),1,0)</f>
        <v>1</v>
      </c>
      <c r="Q504" s="4">
        <f t="shared" ref="Q504:Q535" si="2880">IF(OR(C504=2,C504=4,C504=6),1,0)</f>
        <v>0</v>
      </c>
      <c r="Y504" s="29" t="str">
        <f t="shared" si="2587"/>
        <v/>
      </c>
      <c r="Z504" s="29" t="str">
        <f t="shared" si="2637"/>
        <v/>
      </c>
      <c r="AA504" s="29" t="str">
        <f t="shared" si="2638"/>
        <v/>
      </c>
      <c r="AB504" s="29" t="str">
        <f t="shared" si="2639"/>
        <v/>
      </c>
      <c r="AC504" s="29" t="str">
        <f t="shared" si="2640"/>
        <v/>
      </c>
      <c r="AD504" s="29" t="str">
        <f t="shared" si="2641"/>
        <v/>
      </c>
      <c r="AE504" s="29" t="str">
        <f t="shared" si="2642"/>
        <v/>
      </c>
      <c r="AF504" s="29" t="str">
        <f t="shared" si="2643"/>
        <v/>
      </c>
      <c r="AG504" s="29" t="str">
        <f t="shared" si="2644"/>
        <v/>
      </c>
      <c r="AH504" s="29" t="str">
        <f t="shared" si="2645"/>
        <v/>
      </c>
      <c r="AI504" s="29" t="str">
        <f t="shared" si="2646"/>
        <v/>
      </c>
      <c r="AJ504" s="29" t="str">
        <f t="shared" si="2647"/>
        <v/>
      </c>
      <c r="AK504" s="29" t="str">
        <f t="shared" si="2648"/>
        <v/>
      </c>
      <c r="AL504" s="29" t="str">
        <f t="shared" si="2649"/>
        <v/>
      </c>
      <c r="AM504" s="29" t="str">
        <f t="shared" si="2650"/>
        <v/>
      </c>
    </row>
    <row r="505" spans="2:39" ht="15.75" thickBot="1">
      <c r="B505" s="22">
        <v>17</v>
      </c>
      <c r="C505" s="22">
        <f>IF(B505="","",VLOOKUP(B505,Tabelle2!$A$2:$B$38,2,0))</f>
        <v>3</v>
      </c>
      <c r="D505" s="23" t="str">
        <f t="shared" ref="D505" si="2881">IF(B505="","",IF(OR(B503=0,B504=0),"NB",IF(COUNTIF(K504:M504,C505)=1,"W","L")))</f>
        <v>W</v>
      </c>
      <c r="E505" s="22">
        <f t="shared" ref="E505" si="2882">IF(D505="NB",0,IF(D505="L",-3,IF(D505="W",3,"")))</f>
        <v>3</v>
      </c>
      <c r="F505" s="22">
        <v>1</v>
      </c>
      <c r="G505" s="22">
        <f t="shared" ref="G505" si="2883">IF(B505="","",E505*F505)</f>
        <v>3</v>
      </c>
      <c r="H505" s="22">
        <f>IF(B505="","",SUM($G$4:G505))</f>
        <v>-93</v>
      </c>
      <c r="I505" s="20"/>
      <c r="J505" s="20"/>
      <c r="K505" s="21"/>
      <c r="L505" s="21"/>
      <c r="M505" s="21"/>
      <c r="N505" s="5">
        <f t="shared" si="2572"/>
        <v>0</v>
      </c>
      <c r="O505" s="5">
        <f t="shared" ref="O505" si="2884">IF(O503+O504=2,1,0)</f>
        <v>0</v>
      </c>
      <c r="P505" s="5">
        <f t="shared" ref="P505" si="2885">IF(P503+P504=2,1,0)</f>
        <v>1</v>
      </c>
      <c r="Q505" s="5">
        <f t="shared" ref="Q505" si="2886">IF(Q503+Q504=2,1,0)</f>
        <v>0</v>
      </c>
      <c r="S505" s="31">
        <f t="shared" ref="S505" si="2887">IF(B505="","",IF(D505="NB",S502,IF(D505="L",S502+1,IF(D505="W",0))))</f>
        <v>0</v>
      </c>
      <c r="Y505" s="29" t="str">
        <f t="shared" si="2587"/>
        <v/>
      </c>
      <c r="Z505" s="29" t="str">
        <f t="shared" si="2637"/>
        <v/>
      </c>
      <c r="AA505" s="29" t="str">
        <f t="shared" si="2638"/>
        <v/>
      </c>
      <c r="AB505" s="29" t="str">
        <f t="shared" si="2639"/>
        <v/>
      </c>
      <c r="AC505" s="29" t="str">
        <f t="shared" si="2640"/>
        <v/>
      </c>
      <c r="AD505" s="29" t="str">
        <f t="shared" si="2641"/>
        <v/>
      </c>
      <c r="AE505" s="29" t="str">
        <f t="shared" si="2642"/>
        <v/>
      </c>
      <c r="AF505" s="29" t="str">
        <f t="shared" si="2643"/>
        <v/>
      </c>
      <c r="AG505" s="29" t="str">
        <f t="shared" si="2644"/>
        <v/>
      </c>
      <c r="AH505" s="29" t="str">
        <f t="shared" si="2645"/>
        <v/>
      </c>
      <c r="AI505" s="29" t="str">
        <f t="shared" si="2646"/>
        <v/>
      </c>
      <c r="AJ505" s="29" t="str">
        <f t="shared" si="2647"/>
        <v/>
      </c>
      <c r="AK505" s="29" t="str">
        <f t="shared" si="2648"/>
        <v/>
      </c>
      <c r="AL505" s="29" t="str">
        <f t="shared" si="2649"/>
        <v/>
      </c>
      <c r="AM505" s="29" t="str">
        <f t="shared" si="2650"/>
        <v/>
      </c>
    </row>
    <row r="506" spans="2:39">
      <c r="B506" s="14">
        <v>33</v>
      </c>
      <c r="C506" s="14">
        <f>IF(B506="","",VLOOKUP(B506,Tabelle2!$A$2:$B$38,2,0))</f>
        <v>6</v>
      </c>
      <c r="D506" s="6"/>
      <c r="E506" s="10"/>
      <c r="F506" s="6"/>
      <c r="G506" s="6"/>
      <c r="H506" s="6"/>
      <c r="I506" s="9"/>
      <c r="J506" s="9"/>
      <c r="K506" s="6"/>
      <c r="L506" s="6"/>
      <c r="M506" s="6"/>
      <c r="N506" s="3">
        <f t="shared" ref="N506:N537" si="2888">IF(OR(C506=2,C506=4,C506=6),1,0)</f>
        <v>1</v>
      </c>
      <c r="O506" s="3">
        <f t="shared" ref="O506:O537" si="2889">IF(OR(C506=1,C506=3,C506=5),1,0)</f>
        <v>0</v>
      </c>
      <c r="P506" s="3">
        <f t="shared" ref="P506:P537" si="2890">IF(OR(C506=2,C506=4,C506=6),1,0)</f>
        <v>1</v>
      </c>
      <c r="Q506" s="3">
        <f t="shared" ref="Q506:Q537" si="2891">IF(OR(C506=1,C506=3,C506=5),1,0)</f>
        <v>0</v>
      </c>
      <c r="Y506" s="29" t="str">
        <f t="shared" si="2587"/>
        <v/>
      </c>
      <c r="Z506" s="29" t="str">
        <f t="shared" si="2637"/>
        <v/>
      </c>
      <c r="AA506" s="29" t="str">
        <f t="shared" si="2638"/>
        <v/>
      </c>
      <c r="AB506" s="29" t="str">
        <f t="shared" si="2639"/>
        <v/>
      </c>
      <c r="AC506" s="29" t="str">
        <f t="shared" si="2640"/>
        <v/>
      </c>
      <c r="AD506" s="29" t="str">
        <f t="shared" si="2641"/>
        <v/>
      </c>
      <c r="AE506" s="29" t="str">
        <f t="shared" si="2642"/>
        <v/>
      </c>
      <c r="AF506" s="29" t="str">
        <f t="shared" si="2643"/>
        <v/>
      </c>
      <c r="AG506" s="29" t="str">
        <f t="shared" si="2644"/>
        <v/>
      </c>
      <c r="AH506" s="29" t="str">
        <f t="shared" si="2645"/>
        <v/>
      </c>
      <c r="AI506" s="29" t="str">
        <f t="shared" si="2646"/>
        <v/>
      </c>
      <c r="AJ506" s="29" t="str">
        <f t="shared" si="2647"/>
        <v/>
      </c>
      <c r="AK506" s="29" t="str">
        <f t="shared" si="2648"/>
        <v/>
      </c>
      <c r="AL506" s="29" t="str">
        <f t="shared" si="2649"/>
        <v/>
      </c>
      <c r="AM506" s="29" t="str">
        <f t="shared" si="2650"/>
        <v/>
      </c>
    </row>
    <row r="507" spans="2:39">
      <c r="B507" s="13">
        <v>33</v>
      </c>
      <c r="C507" s="13">
        <f>IF(B507="","",VLOOKUP(B507,Tabelle2!$A$2:$B$38,2,0))</f>
        <v>6</v>
      </c>
      <c r="D507" s="25" t="str">
        <f t="shared" ref="D507:D538" si="2892">IF(B507="","",IF(OR(B506=0,B507=0),"No Bet",IF(N508=1,"Bet 1,3,5",IF(O508=1,"Bet 2,4,6",IF(P508=1,"Bet 1,3,5",IF(Q508=1,"Bet 2,4,6"))))))</f>
        <v>Bet 1,3,5</v>
      </c>
      <c r="E507" s="8"/>
      <c r="F507" s="8"/>
      <c r="G507" s="8"/>
      <c r="H507" s="8"/>
      <c r="I507" s="12"/>
      <c r="J507" s="12"/>
      <c r="K507" s="7" t="str">
        <f t="shared" ref="K507:K538" si="2893">IF(B507="","",IF(N508=1,"1",IF(O508=1,2,IF(P508=1,1,IF(Q508=1,2)))))</f>
        <v>1</v>
      </c>
      <c r="L507" s="7" t="str">
        <f t="shared" ref="L507:L538" si="2894">IF(B507="","",IF(N508=1,"3",IF(O508=1,4,IF(P508=1,3,IF(Q508=1,4)))))</f>
        <v>3</v>
      </c>
      <c r="M507" s="7" t="str">
        <f t="shared" ref="M507:M538" si="2895">IF(B507="","",IF(N508=1,"5",IF(O508=1,6,IF(P508=1,5,IF(Q508=1,6)))))</f>
        <v>5</v>
      </c>
      <c r="N507" s="4">
        <f t="shared" si="2888"/>
        <v>1</v>
      </c>
      <c r="O507" s="4">
        <f t="shared" si="2889"/>
        <v>0</v>
      </c>
      <c r="P507" s="4">
        <f t="shared" ref="P507:P538" si="2896">IF(OR(C507=1,C507=3,C507=5),1,0)</f>
        <v>0</v>
      </c>
      <c r="Q507" s="4">
        <f t="shared" ref="Q507:Q538" si="2897">IF(OR(C507=2,C507=4,C507=6),1,0)</f>
        <v>1</v>
      </c>
      <c r="Y507" s="29" t="str">
        <f t="shared" si="2587"/>
        <v/>
      </c>
      <c r="Z507" s="29" t="str">
        <f t="shared" si="2637"/>
        <v/>
      </c>
      <c r="AA507" s="29" t="str">
        <f t="shared" si="2638"/>
        <v/>
      </c>
      <c r="AB507" s="29" t="str">
        <f t="shared" si="2639"/>
        <v/>
      </c>
      <c r="AC507" s="29" t="str">
        <f t="shared" si="2640"/>
        <v/>
      </c>
      <c r="AD507" s="29" t="str">
        <f t="shared" si="2641"/>
        <v/>
      </c>
      <c r="AE507" s="29" t="str">
        <f t="shared" si="2642"/>
        <v/>
      </c>
      <c r="AF507" s="29" t="str">
        <f t="shared" si="2643"/>
        <v/>
      </c>
      <c r="AG507" s="29" t="str">
        <f t="shared" si="2644"/>
        <v/>
      </c>
      <c r="AH507" s="29" t="str">
        <f t="shared" si="2645"/>
        <v/>
      </c>
      <c r="AI507" s="29" t="str">
        <f t="shared" si="2646"/>
        <v/>
      </c>
      <c r="AJ507" s="29" t="str">
        <f t="shared" si="2647"/>
        <v/>
      </c>
      <c r="AK507" s="29" t="str">
        <f t="shared" si="2648"/>
        <v/>
      </c>
      <c r="AL507" s="29" t="str">
        <f t="shared" si="2649"/>
        <v/>
      </c>
      <c r="AM507" s="29" t="str">
        <f t="shared" si="2650"/>
        <v/>
      </c>
    </row>
    <row r="508" spans="2:39" ht="15.75" thickBot="1">
      <c r="B508" s="18">
        <v>23</v>
      </c>
      <c r="C508" s="18">
        <f>IF(B508="","",VLOOKUP(B508,Tabelle2!$A$2:$B$38,2,0))</f>
        <v>4</v>
      </c>
      <c r="D508" s="19" t="str">
        <f t="shared" ref="D508" si="2898">IF(B508="","",IF(OR(B506=0,B507=0),"NB",IF(COUNTIF(K507:M507,C508)=1,"W","L")))</f>
        <v>L</v>
      </c>
      <c r="E508" s="18">
        <f t="shared" ref="E508" si="2899">IF(D508="NB","0",IF(D508="L",-3,IF(D508="W",3,"")))</f>
        <v>-3</v>
      </c>
      <c r="F508" s="18">
        <v>1</v>
      </c>
      <c r="G508" s="18">
        <f t="shared" ref="G508" si="2900">IF(B508="","",E508*F508)</f>
        <v>-3</v>
      </c>
      <c r="H508" s="18">
        <f>IF(B508="","",SUM($G$4:G508))</f>
        <v>-96</v>
      </c>
      <c r="I508" s="20"/>
      <c r="J508" s="20"/>
      <c r="K508" s="21"/>
      <c r="L508" s="21"/>
      <c r="M508" s="24"/>
      <c r="N508" s="5">
        <f t="shared" ref="N508:O508" si="2901">IF(N506+N507=2,1,0)</f>
        <v>1</v>
      </c>
      <c r="O508" s="5">
        <f t="shared" si="2901"/>
        <v>0</v>
      </c>
      <c r="P508" s="5">
        <f t="shared" ref="P508" si="2902">IF(P506+P507=2,1,0)</f>
        <v>0</v>
      </c>
      <c r="Q508" s="5">
        <f t="shared" ref="Q508" si="2903">IF(Q506+Q507=2,1,0)</f>
        <v>0</v>
      </c>
      <c r="S508" s="31">
        <f t="shared" ref="S508" si="2904">IF(B508="","",IF(D508="NB",S505,IF(D508="L",S505+1,IF(D508="W",0))))</f>
        <v>1</v>
      </c>
      <c r="Y508" s="29" t="str">
        <f t="shared" si="2587"/>
        <v/>
      </c>
      <c r="Z508" s="29" t="str">
        <f t="shared" si="2637"/>
        <v/>
      </c>
      <c r="AA508" s="29" t="str">
        <f t="shared" si="2638"/>
        <v/>
      </c>
      <c r="AB508" s="29" t="str">
        <f t="shared" si="2639"/>
        <v/>
      </c>
      <c r="AC508" s="29" t="str">
        <f t="shared" si="2640"/>
        <v/>
      </c>
      <c r="AD508" s="29" t="str">
        <f t="shared" si="2641"/>
        <v/>
      </c>
      <c r="AE508" s="29" t="str">
        <f t="shared" si="2642"/>
        <v/>
      </c>
      <c r="AF508" s="29" t="str">
        <f t="shared" si="2643"/>
        <v/>
      </c>
      <c r="AG508" s="29" t="str">
        <f t="shared" si="2644"/>
        <v/>
      </c>
      <c r="AH508" s="29" t="str">
        <f t="shared" si="2645"/>
        <v/>
      </c>
      <c r="AI508" s="29" t="str">
        <f t="shared" si="2646"/>
        <v/>
      </c>
      <c r="AJ508" s="29" t="str">
        <f t="shared" si="2647"/>
        <v/>
      </c>
      <c r="AK508" s="29" t="str">
        <f t="shared" si="2648"/>
        <v/>
      </c>
      <c r="AL508" s="29" t="str">
        <f t="shared" si="2649"/>
        <v/>
      </c>
      <c r="AM508" s="29" t="str">
        <f t="shared" si="2650"/>
        <v/>
      </c>
    </row>
    <row r="509" spans="2:39">
      <c r="B509" s="16">
        <v>7</v>
      </c>
      <c r="C509" s="16">
        <f>IF(B509="","",VLOOKUP(B509,Tabelle2!$A$2:$B$38,2,0))</f>
        <v>2</v>
      </c>
      <c r="D509" s="6"/>
      <c r="E509" s="6"/>
      <c r="F509" s="6"/>
      <c r="G509" s="6"/>
      <c r="H509" s="6"/>
      <c r="I509" s="9"/>
      <c r="J509" s="9"/>
      <c r="K509" s="6"/>
      <c r="L509" s="6"/>
      <c r="M509" s="6"/>
      <c r="N509" s="3">
        <f t="shared" si="2763"/>
        <v>1</v>
      </c>
      <c r="O509" s="3">
        <f t="shared" ref="O509:O540" si="2905">IF(OR(C509=1,C509=3,C509=5),1,0)</f>
        <v>0</v>
      </c>
      <c r="P509" s="3">
        <f t="shared" ref="P509:P540" si="2906">IF(OR(C509=2,C509=4,C509=6),1,0)</f>
        <v>1</v>
      </c>
      <c r="Q509" s="3">
        <f t="shared" ref="Q509:Q540" si="2907">IF(OR(C509=1,C509=3,C509=5),1,0)</f>
        <v>0</v>
      </c>
      <c r="Y509" s="29" t="str">
        <f t="shared" si="2587"/>
        <v/>
      </c>
      <c r="Z509" s="29" t="str">
        <f t="shared" si="2637"/>
        <v/>
      </c>
      <c r="AA509" s="29" t="str">
        <f t="shared" si="2638"/>
        <v/>
      </c>
      <c r="AB509" s="29" t="str">
        <f t="shared" si="2639"/>
        <v/>
      </c>
      <c r="AC509" s="29" t="str">
        <f t="shared" si="2640"/>
        <v/>
      </c>
      <c r="AD509" s="29" t="str">
        <f t="shared" si="2641"/>
        <v/>
      </c>
      <c r="AE509" s="29" t="str">
        <f t="shared" si="2642"/>
        <v/>
      </c>
      <c r="AF509" s="29" t="str">
        <f t="shared" si="2643"/>
        <v/>
      </c>
      <c r="AG509" s="29" t="str">
        <f t="shared" si="2644"/>
        <v/>
      </c>
      <c r="AH509" s="29" t="str">
        <f t="shared" si="2645"/>
        <v/>
      </c>
      <c r="AI509" s="29" t="str">
        <f t="shared" si="2646"/>
        <v/>
      </c>
      <c r="AJ509" s="29" t="str">
        <f t="shared" si="2647"/>
        <v/>
      </c>
      <c r="AK509" s="29" t="str">
        <f t="shared" si="2648"/>
        <v/>
      </c>
      <c r="AL509" s="29" t="str">
        <f t="shared" si="2649"/>
        <v/>
      </c>
      <c r="AM509" s="29" t="str">
        <f t="shared" si="2650"/>
        <v/>
      </c>
    </row>
    <row r="510" spans="2:39">
      <c r="B510" s="15">
        <v>7</v>
      </c>
      <c r="C510" s="15">
        <f>IF(B510="","",VLOOKUP(B510,Tabelle2!$A$2:$B$38,2,0))</f>
        <v>2</v>
      </c>
      <c r="D510" s="26" t="str">
        <f t="shared" ref="D510:D541" si="2908">IF(B510="","",IF(OR(B509=0,B510=0),"No Bet",IF(N511=1,"Bet 1,3,5",IF(O511=1,"Bet 2,4,6",IF(P511=1,"Bet 1,3,5",IF(Q511=1,"Bet 2,4,6"))))))</f>
        <v>Bet 1,3,5</v>
      </c>
      <c r="E510" s="8"/>
      <c r="F510" s="8"/>
      <c r="G510" s="8"/>
      <c r="H510" s="8"/>
      <c r="I510" s="17"/>
      <c r="J510" s="17"/>
      <c r="K510" s="7" t="str">
        <f t="shared" ref="K510:K541" si="2909">IF(B510="","",IF(N511=1,"1",IF(O511=1,2,IF(P511=1,1,IF(Q511=1,2)))))</f>
        <v>1</v>
      </c>
      <c r="L510" s="7" t="str">
        <f t="shared" ref="L510:L541" si="2910">IF(B510="","",IF(N511=1,"3",IF(O511=1,4,IF(P511=1,3,IF(Q511=1,4)))))</f>
        <v>3</v>
      </c>
      <c r="M510" s="7" t="str">
        <f t="shared" ref="M510:M541" si="2911">IF(B510="","",IF(N511=1,"5",IF(O511=1,6,IF(P511=1,5,IF(Q511=1,6)))))</f>
        <v>5</v>
      </c>
      <c r="N510" s="4">
        <f t="shared" si="2763"/>
        <v>1</v>
      </c>
      <c r="O510" s="4">
        <f t="shared" si="2905"/>
        <v>0</v>
      </c>
      <c r="P510" s="4">
        <f t="shared" ref="P510:P541" si="2912">IF(OR(C510=1,C510=3,C510=5),1,0)</f>
        <v>0</v>
      </c>
      <c r="Q510" s="4">
        <f t="shared" ref="Q510:Q541" si="2913">IF(OR(C510=2,C510=4,C510=6),1,0)</f>
        <v>1</v>
      </c>
      <c r="Y510" s="29" t="str">
        <f t="shared" si="2587"/>
        <v/>
      </c>
      <c r="Z510" s="29" t="str">
        <f t="shared" si="2637"/>
        <v/>
      </c>
      <c r="AA510" s="29" t="str">
        <f t="shared" si="2638"/>
        <v/>
      </c>
      <c r="AB510" s="29" t="str">
        <f t="shared" si="2639"/>
        <v/>
      </c>
      <c r="AC510" s="29" t="str">
        <f t="shared" si="2640"/>
        <v/>
      </c>
      <c r="AD510" s="29" t="str">
        <f t="shared" si="2641"/>
        <v/>
      </c>
      <c r="AE510" s="29" t="str">
        <f t="shared" si="2642"/>
        <v/>
      </c>
      <c r="AF510" s="29" t="str">
        <f t="shared" si="2643"/>
        <v/>
      </c>
      <c r="AG510" s="29" t="str">
        <f t="shared" si="2644"/>
        <v/>
      </c>
      <c r="AH510" s="29" t="str">
        <f t="shared" si="2645"/>
        <v/>
      </c>
      <c r="AI510" s="29" t="str">
        <f t="shared" si="2646"/>
        <v/>
      </c>
      <c r="AJ510" s="29" t="str">
        <f t="shared" si="2647"/>
        <v/>
      </c>
      <c r="AK510" s="29" t="str">
        <f t="shared" si="2648"/>
        <v/>
      </c>
      <c r="AL510" s="29" t="str">
        <f t="shared" si="2649"/>
        <v/>
      </c>
      <c r="AM510" s="29" t="str">
        <f t="shared" si="2650"/>
        <v/>
      </c>
    </row>
    <row r="511" spans="2:39" ht="15.75" thickBot="1">
      <c r="B511" s="22">
        <v>29</v>
      </c>
      <c r="C511" s="22">
        <f>IF(B511="","",VLOOKUP(B511,Tabelle2!$A$2:$B$38,2,0))</f>
        <v>5</v>
      </c>
      <c r="D511" s="23" t="str">
        <f t="shared" ref="D511" si="2914">IF(B511="","",IF(OR(B509=0,B510=0),"NB",IF(COUNTIF(K510:M510,C511)=1,"W","L")))</f>
        <v>W</v>
      </c>
      <c r="E511" s="22">
        <f t="shared" ref="E511" si="2915">IF(D511="NB",0,IF(D511="L",-3,IF(D511="W",3,"")))</f>
        <v>3</v>
      </c>
      <c r="F511" s="22">
        <v>1</v>
      </c>
      <c r="G511" s="22">
        <f t="shared" ref="G511" si="2916">IF(B511="","",E511*F511)</f>
        <v>3</v>
      </c>
      <c r="H511" s="22">
        <f>IF(B511="","",SUM($G$4:G511))</f>
        <v>-93</v>
      </c>
      <c r="I511" s="20"/>
      <c r="J511" s="20"/>
      <c r="K511" s="21"/>
      <c r="L511" s="21"/>
      <c r="M511" s="21"/>
      <c r="N511" s="5">
        <f t="shared" si="2555"/>
        <v>1</v>
      </c>
      <c r="O511" s="5">
        <f t="shared" ref="O511" si="2917">IF(O509+O510=2,1,0)</f>
        <v>0</v>
      </c>
      <c r="P511" s="5">
        <f t="shared" ref="P511" si="2918">IF(P509+P510=2,1,0)</f>
        <v>0</v>
      </c>
      <c r="Q511" s="5">
        <f t="shared" ref="Q511" si="2919">IF(Q509+Q510=2,1,0)</f>
        <v>0</v>
      </c>
      <c r="S511" s="31">
        <f t="shared" ref="S511" si="2920">IF(B511="","",IF(D511="NB",S508,IF(D511="L",S508+1,IF(D511="W",0))))</f>
        <v>0</v>
      </c>
      <c r="Y511" s="29">
        <f t="shared" si="2587"/>
        <v>1</v>
      </c>
      <c r="Z511" s="29" t="str">
        <f t="shared" si="2637"/>
        <v/>
      </c>
      <c r="AA511" s="29" t="str">
        <f t="shared" si="2638"/>
        <v/>
      </c>
      <c r="AB511" s="29" t="str">
        <f t="shared" si="2639"/>
        <v/>
      </c>
      <c r="AC511" s="29" t="str">
        <f t="shared" si="2640"/>
        <v/>
      </c>
      <c r="AD511" s="29" t="str">
        <f t="shared" si="2641"/>
        <v/>
      </c>
      <c r="AE511" s="29" t="str">
        <f t="shared" si="2642"/>
        <v/>
      </c>
      <c r="AF511" s="29" t="str">
        <f t="shared" si="2643"/>
        <v/>
      </c>
      <c r="AG511" s="29" t="str">
        <f t="shared" si="2644"/>
        <v/>
      </c>
      <c r="AH511" s="29" t="str">
        <f t="shared" si="2645"/>
        <v/>
      </c>
      <c r="AI511" s="29" t="str">
        <f t="shared" si="2646"/>
        <v/>
      </c>
      <c r="AJ511" s="29" t="str">
        <f t="shared" si="2647"/>
        <v/>
      </c>
      <c r="AK511" s="29" t="str">
        <f t="shared" si="2648"/>
        <v/>
      </c>
      <c r="AL511" s="29" t="str">
        <f t="shared" si="2649"/>
        <v/>
      </c>
      <c r="AM511" s="29" t="str">
        <f t="shared" si="2650"/>
        <v/>
      </c>
    </row>
    <row r="512" spans="2:39">
      <c r="B512" s="14">
        <v>22</v>
      </c>
      <c r="C512" s="14">
        <f>IF(B512="","",VLOOKUP(B512,Tabelle2!$A$2:$B$38,2,0))</f>
        <v>4</v>
      </c>
      <c r="D512" s="6"/>
      <c r="E512" s="10"/>
      <c r="F512" s="6"/>
      <c r="G512" s="6"/>
      <c r="H512" s="6"/>
      <c r="I512" s="9"/>
      <c r="J512" s="9"/>
      <c r="K512" s="6"/>
      <c r="L512" s="6"/>
      <c r="M512" s="6"/>
      <c r="N512" s="3">
        <f t="shared" si="2780"/>
        <v>1</v>
      </c>
      <c r="O512" s="3">
        <f t="shared" ref="O512:O543" si="2921">IF(OR(C512=1,C512=3,C512=5),1,0)</f>
        <v>0</v>
      </c>
      <c r="P512" s="3">
        <f t="shared" ref="P512:P543" si="2922">IF(OR(C512=2,C512=4,C512=6),1,0)</f>
        <v>1</v>
      </c>
      <c r="Q512" s="3">
        <f t="shared" ref="Q512:Q543" si="2923">IF(OR(C512=1,C512=3,C512=5),1,0)</f>
        <v>0</v>
      </c>
      <c r="Y512" s="29" t="str">
        <f t="shared" si="2587"/>
        <v/>
      </c>
      <c r="Z512" s="29" t="str">
        <f t="shared" si="2637"/>
        <v/>
      </c>
      <c r="AA512" s="29" t="str">
        <f t="shared" si="2638"/>
        <v/>
      </c>
      <c r="AB512" s="29" t="str">
        <f t="shared" si="2639"/>
        <v/>
      </c>
      <c r="AC512" s="29" t="str">
        <f t="shared" si="2640"/>
        <v/>
      </c>
      <c r="AD512" s="29" t="str">
        <f t="shared" si="2641"/>
        <v/>
      </c>
      <c r="AE512" s="29" t="str">
        <f t="shared" si="2642"/>
        <v/>
      </c>
      <c r="AF512" s="29" t="str">
        <f t="shared" si="2643"/>
        <v/>
      </c>
      <c r="AG512" s="29" t="str">
        <f t="shared" si="2644"/>
        <v/>
      </c>
      <c r="AH512" s="29" t="str">
        <f t="shared" si="2645"/>
        <v/>
      </c>
      <c r="AI512" s="29" t="str">
        <f t="shared" si="2646"/>
        <v/>
      </c>
      <c r="AJ512" s="29" t="str">
        <f t="shared" si="2647"/>
        <v/>
      </c>
      <c r="AK512" s="29" t="str">
        <f t="shared" si="2648"/>
        <v/>
      </c>
      <c r="AL512" s="29" t="str">
        <f t="shared" si="2649"/>
        <v/>
      </c>
      <c r="AM512" s="29" t="str">
        <f t="shared" si="2650"/>
        <v/>
      </c>
    </row>
    <row r="513" spans="2:39">
      <c r="B513" s="13">
        <v>13</v>
      </c>
      <c r="C513" s="13">
        <f>IF(B513="","",VLOOKUP(B513,Tabelle2!$A$2:$B$38,2,0))</f>
        <v>3</v>
      </c>
      <c r="D513" s="25" t="str">
        <f t="shared" ref="D513:D544" si="2924">IF(B513="","",IF(OR(B512=0,B513=0),"No Bet",IF(N514=1,"Bet 1,3,5",IF(O514=1,"Bet 2,4,6",IF(P514=1,"Bet 1,3,5",IF(Q514=1,"Bet 2,4,6"))))))</f>
        <v>Bet 1,3,5</v>
      </c>
      <c r="E513" s="8"/>
      <c r="F513" s="8"/>
      <c r="G513" s="8"/>
      <c r="H513" s="8"/>
      <c r="I513" s="12"/>
      <c r="J513" s="12"/>
      <c r="K513" s="7">
        <f t="shared" ref="K513:K544" si="2925">IF(B513="","",IF(N514=1,"1",IF(O514=1,2,IF(P514=1,1,IF(Q514=1,2)))))</f>
        <v>1</v>
      </c>
      <c r="L513" s="7">
        <f t="shared" ref="L513:L544" si="2926">IF(B513="","",IF(N514=1,"3",IF(O514=1,4,IF(P514=1,3,IF(Q514=1,4)))))</f>
        <v>3</v>
      </c>
      <c r="M513" s="7">
        <f t="shared" ref="M513:M544" si="2927">IF(B513="","",IF(N514=1,"5",IF(O514=1,6,IF(P514=1,5,IF(Q514=1,6)))))</f>
        <v>5</v>
      </c>
      <c r="N513" s="4">
        <f t="shared" si="2780"/>
        <v>0</v>
      </c>
      <c r="O513" s="4">
        <f t="shared" si="2921"/>
        <v>1</v>
      </c>
      <c r="P513" s="4">
        <f t="shared" ref="P513:P544" si="2928">IF(OR(C513=1,C513=3,C513=5),1,0)</f>
        <v>1</v>
      </c>
      <c r="Q513" s="4">
        <f t="shared" ref="Q513:Q544" si="2929">IF(OR(C513=2,C513=4,C513=6),1,0)</f>
        <v>0</v>
      </c>
      <c r="Y513" s="29" t="str">
        <f t="shared" si="2587"/>
        <v/>
      </c>
      <c r="Z513" s="29" t="str">
        <f t="shared" si="2637"/>
        <v/>
      </c>
      <c r="AA513" s="29" t="str">
        <f t="shared" si="2638"/>
        <v/>
      </c>
      <c r="AB513" s="29" t="str">
        <f t="shared" si="2639"/>
        <v/>
      </c>
      <c r="AC513" s="29" t="str">
        <f t="shared" si="2640"/>
        <v/>
      </c>
      <c r="AD513" s="29" t="str">
        <f t="shared" si="2641"/>
        <v/>
      </c>
      <c r="AE513" s="29" t="str">
        <f t="shared" si="2642"/>
        <v/>
      </c>
      <c r="AF513" s="29" t="str">
        <f t="shared" si="2643"/>
        <v/>
      </c>
      <c r="AG513" s="29" t="str">
        <f t="shared" si="2644"/>
        <v/>
      </c>
      <c r="AH513" s="29" t="str">
        <f t="shared" si="2645"/>
        <v/>
      </c>
      <c r="AI513" s="29" t="str">
        <f t="shared" si="2646"/>
        <v/>
      </c>
      <c r="AJ513" s="29" t="str">
        <f t="shared" si="2647"/>
        <v/>
      </c>
      <c r="AK513" s="29" t="str">
        <f t="shared" si="2648"/>
        <v/>
      </c>
      <c r="AL513" s="29" t="str">
        <f t="shared" si="2649"/>
        <v/>
      </c>
      <c r="AM513" s="29" t="str">
        <f t="shared" si="2650"/>
        <v/>
      </c>
    </row>
    <row r="514" spans="2:39" ht="15.75" thickBot="1">
      <c r="B514" s="18">
        <v>13</v>
      </c>
      <c r="C514" s="18">
        <f>IF(B514="","",VLOOKUP(B514,Tabelle2!$A$2:$B$38,2,0))</f>
        <v>3</v>
      </c>
      <c r="D514" s="19" t="str">
        <f t="shared" ref="D514" si="2930">IF(B514="","",IF(OR(B512=0,B513=0),"NB",IF(COUNTIF(K513:M513,C514)=1,"W","L")))</f>
        <v>W</v>
      </c>
      <c r="E514" s="18">
        <f t="shared" ref="E514" si="2931">IF(D514="NB","0",IF(D514="L",-3,IF(D514="W",3,"")))</f>
        <v>3</v>
      </c>
      <c r="F514" s="18">
        <v>1</v>
      </c>
      <c r="G514" s="18">
        <f t="shared" ref="G514" si="2932">IF(B514="","",E514*F514)</f>
        <v>3</v>
      </c>
      <c r="H514" s="18">
        <f>IF(B514="","",SUM($G$4:G514))</f>
        <v>-90</v>
      </c>
      <c r="I514" s="20"/>
      <c r="J514" s="20"/>
      <c r="K514" s="21"/>
      <c r="L514" s="21"/>
      <c r="M514" s="24"/>
      <c r="N514" s="5">
        <f t="shared" si="2572"/>
        <v>0</v>
      </c>
      <c r="O514" s="5">
        <f t="shared" ref="O514" si="2933">IF(O512+O513=2,1,0)</f>
        <v>0</v>
      </c>
      <c r="P514" s="5">
        <f t="shared" ref="P514" si="2934">IF(P512+P513=2,1,0)</f>
        <v>1</v>
      </c>
      <c r="Q514" s="5">
        <f t="shared" ref="Q514" si="2935">IF(Q512+Q513=2,1,0)</f>
        <v>0</v>
      </c>
      <c r="S514" s="31">
        <f t="shared" ref="S514" si="2936">IF(B514="","",IF(D514="NB",S511,IF(D514="L",S511+1,IF(D514="W",0))))</f>
        <v>0</v>
      </c>
      <c r="Y514" s="29" t="str">
        <f t="shared" si="2587"/>
        <v/>
      </c>
      <c r="Z514" s="29" t="str">
        <f t="shared" si="2637"/>
        <v/>
      </c>
      <c r="AA514" s="29" t="str">
        <f t="shared" si="2638"/>
        <v/>
      </c>
      <c r="AB514" s="29" t="str">
        <f t="shared" si="2639"/>
        <v/>
      </c>
      <c r="AC514" s="29" t="str">
        <f t="shared" si="2640"/>
        <v/>
      </c>
      <c r="AD514" s="29" t="str">
        <f t="shared" si="2641"/>
        <v/>
      </c>
      <c r="AE514" s="29" t="str">
        <f t="shared" si="2642"/>
        <v/>
      </c>
      <c r="AF514" s="29" t="str">
        <f t="shared" si="2643"/>
        <v/>
      </c>
      <c r="AG514" s="29" t="str">
        <f t="shared" si="2644"/>
        <v/>
      </c>
      <c r="AH514" s="29" t="str">
        <f t="shared" si="2645"/>
        <v/>
      </c>
      <c r="AI514" s="29" t="str">
        <f t="shared" si="2646"/>
        <v/>
      </c>
      <c r="AJ514" s="29" t="str">
        <f t="shared" si="2647"/>
        <v/>
      </c>
      <c r="AK514" s="29" t="str">
        <f t="shared" si="2648"/>
        <v/>
      </c>
      <c r="AL514" s="29" t="str">
        <f t="shared" si="2649"/>
        <v/>
      </c>
      <c r="AM514" s="29" t="str">
        <f t="shared" si="2650"/>
        <v/>
      </c>
    </row>
    <row r="515" spans="2:39">
      <c r="B515" s="16">
        <v>7</v>
      </c>
      <c r="C515" s="16">
        <f>IF(B515="","",VLOOKUP(B515,Tabelle2!$A$2:$B$38,2,0))</f>
        <v>2</v>
      </c>
      <c r="D515" s="6"/>
      <c r="E515" s="6"/>
      <c r="F515" s="6"/>
      <c r="G515" s="6"/>
      <c r="H515" s="6"/>
      <c r="I515" s="9"/>
      <c r="J515" s="9"/>
      <c r="K515" s="6"/>
      <c r="L515" s="6"/>
      <c r="M515" s="6"/>
      <c r="N515" s="3">
        <f t="shared" ref="N515:N546" si="2937">IF(OR(C515=2,C515=4,C515=6),1,0)</f>
        <v>1</v>
      </c>
      <c r="O515" s="3">
        <f t="shared" ref="O515:O546" si="2938">IF(OR(C515=1,C515=3,C515=5),1,0)</f>
        <v>0</v>
      </c>
      <c r="P515" s="3">
        <f t="shared" ref="P515:P546" si="2939">IF(OR(C515=2,C515=4,C515=6),1,0)</f>
        <v>1</v>
      </c>
      <c r="Q515" s="3">
        <f t="shared" ref="Q515:Q546" si="2940">IF(OR(C515=1,C515=3,C515=5),1,0)</f>
        <v>0</v>
      </c>
      <c r="Y515" s="29" t="str">
        <f t="shared" si="2587"/>
        <v/>
      </c>
      <c r="Z515" s="29" t="str">
        <f t="shared" si="2637"/>
        <v/>
      </c>
      <c r="AA515" s="29" t="str">
        <f t="shared" si="2638"/>
        <v/>
      </c>
      <c r="AB515" s="29" t="str">
        <f t="shared" si="2639"/>
        <v/>
      </c>
      <c r="AC515" s="29" t="str">
        <f t="shared" si="2640"/>
        <v/>
      </c>
      <c r="AD515" s="29" t="str">
        <f t="shared" si="2641"/>
        <v/>
      </c>
      <c r="AE515" s="29" t="str">
        <f t="shared" si="2642"/>
        <v/>
      </c>
      <c r="AF515" s="29" t="str">
        <f t="shared" si="2643"/>
        <v/>
      </c>
      <c r="AG515" s="29" t="str">
        <f t="shared" si="2644"/>
        <v/>
      </c>
      <c r="AH515" s="29" t="str">
        <f t="shared" si="2645"/>
        <v/>
      </c>
      <c r="AI515" s="29" t="str">
        <f t="shared" si="2646"/>
        <v/>
      </c>
      <c r="AJ515" s="29" t="str">
        <f t="shared" si="2647"/>
        <v/>
      </c>
      <c r="AK515" s="29" t="str">
        <f t="shared" si="2648"/>
        <v/>
      </c>
      <c r="AL515" s="29" t="str">
        <f t="shared" si="2649"/>
        <v/>
      </c>
      <c r="AM515" s="29" t="str">
        <f t="shared" si="2650"/>
        <v/>
      </c>
    </row>
    <row r="516" spans="2:39">
      <c r="B516" s="15">
        <v>7</v>
      </c>
      <c r="C516" s="15">
        <f>IF(B516="","",VLOOKUP(B516,Tabelle2!$A$2:$B$38,2,0))</f>
        <v>2</v>
      </c>
      <c r="D516" s="26" t="str">
        <f t="shared" ref="D516:D547" si="2941">IF(B516="","",IF(OR(B515=0,B516=0),"No Bet",IF(N517=1,"Bet 1,3,5",IF(O517=1,"Bet 2,4,6",IF(P517=1,"Bet 1,3,5",IF(Q517=1,"Bet 2,4,6"))))))</f>
        <v>Bet 1,3,5</v>
      </c>
      <c r="E516" s="8"/>
      <c r="F516" s="8"/>
      <c r="G516" s="8"/>
      <c r="H516" s="8"/>
      <c r="I516" s="17"/>
      <c r="J516" s="17"/>
      <c r="K516" s="7" t="str">
        <f t="shared" ref="K516:K547" si="2942">IF(B516="","",IF(N517=1,"1",IF(O517=1,2,IF(P517=1,1,IF(Q517=1,2)))))</f>
        <v>1</v>
      </c>
      <c r="L516" s="7" t="str">
        <f t="shared" ref="L516:L547" si="2943">IF(B516="","",IF(N517=1,"3",IF(O517=1,4,IF(P517=1,3,IF(Q517=1,4)))))</f>
        <v>3</v>
      </c>
      <c r="M516" s="7" t="str">
        <f t="shared" ref="M516:M547" si="2944">IF(B516="","",IF(N517=1,"5",IF(O517=1,6,IF(P517=1,5,IF(Q517=1,6)))))</f>
        <v>5</v>
      </c>
      <c r="N516" s="4">
        <f t="shared" si="2937"/>
        <v>1</v>
      </c>
      <c r="O516" s="4">
        <f t="shared" si="2938"/>
        <v>0</v>
      </c>
      <c r="P516" s="4">
        <f t="shared" ref="P516:P547" si="2945">IF(OR(C516=1,C516=3,C516=5),1,0)</f>
        <v>0</v>
      </c>
      <c r="Q516" s="4">
        <f t="shared" ref="Q516:Q547" si="2946">IF(OR(C516=2,C516=4,C516=6),1,0)</f>
        <v>1</v>
      </c>
      <c r="Y516" s="29" t="str">
        <f t="shared" si="2587"/>
        <v/>
      </c>
      <c r="Z516" s="29" t="str">
        <f t="shared" si="2637"/>
        <v/>
      </c>
      <c r="AA516" s="29" t="str">
        <f t="shared" si="2638"/>
        <v/>
      </c>
      <c r="AB516" s="29" t="str">
        <f t="shared" si="2639"/>
        <v/>
      </c>
      <c r="AC516" s="29" t="str">
        <f t="shared" si="2640"/>
        <v/>
      </c>
      <c r="AD516" s="29" t="str">
        <f t="shared" si="2641"/>
        <v/>
      </c>
      <c r="AE516" s="29" t="str">
        <f t="shared" si="2642"/>
        <v/>
      </c>
      <c r="AF516" s="29" t="str">
        <f t="shared" si="2643"/>
        <v/>
      </c>
      <c r="AG516" s="29" t="str">
        <f t="shared" si="2644"/>
        <v/>
      </c>
      <c r="AH516" s="29" t="str">
        <f t="shared" si="2645"/>
        <v/>
      </c>
      <c r="AI516" s="29" t="str">
        <f t="shared" si="2646"/>
        <v/>
      </c>
      <c r="AJ516" s="29" t="str">
        <f t="shared" si="2647"/>
        <v/>
      </c>
      <c r="AK516" s="29" t="str">
        <f t="shared" si="2648"/>
        <v/>
      </c>
      <c r="AL516" s="29" t="str">
        <f t="shared" si="2649"/>
        <v/>
      </c>
      <c r="AM516" s="29" t="str">
        <f t="shared" si="2650"/>
        <v/>
      </c>
    </row>
    <row r="517" spans="2:39" ht="15.75" thickBot="1">
      <c r="B517" s="22">
        <v>16</v>
      </c>
      <c r="C517" s="22">
        <f>IF(B517="","",VLOOKUP(B517,Tabelle2!$A$2:$B$38,2,0))</f>
        <v>3</v>
      </c>
      <c r="D517" s="23" t="str">
        <f t="shared" ref="D517" si="2947">IF(B517="","",IF(OR(B515=0,B516=0),"NB",IF(COUNTIF(K516:M516,C517)=1,"W","L")))</f>
        <v>W</v>
      </c>
      <c r="E517" s="22">
        <f t="shared" ref="E517" si="2948">IF(D517="NB",0,IF(D517="L",-3,IF(D517="W",3,"")))</f>
        <v>3</v>
      </c>
      <c r="F517" s="22">
        <v>1</v>
      </c>
      <c r="G517" s="22">
        <f t="shared" ref="G517" si="2949">IF(B517="","",E517*F517)</f>
        <v>3</v>
      </c>
      <c r="H517" s="22">
        <f>IF(B517="","",SUM($G$4:G517))</f>
        <v>-87</v>
      </c>
      <c r="I517" s="20"/>
      <c r="J517" s="20"/>
      <c r="K517" s="21"/>
      <c r="L517" s="21"/>
      <c r="M517" s="21"/>
      <c r="N517" s="5">
        <f t="shared" ref="N517:O517" si="2950">IF(N515+N516=2,1,0)</f>
        <v>1</v>
      </c>
      <c r="O517" s="5">
        <f t="shared" si="2950"/>
        <v>0</v>
      </c>
      <c r="P517" s="5">
        <f t="shared" ref="P517" si="2951">IF(P515+P516=2,1,0)</f>
        <v>0</v>
      </c>
      <c r="Q517" s="5">
        <f t="shared" ref="Q517" si="2952">IF(Q515+Q516=2,1,0)</f>
        <v>0</v>
      </c>
      <c r="S517" s="31">
        <f t="shared" ref="S517" si="2953">IF(B517="","",IF(D517="NB",S514,IF(D517="L",S514+1,IF(D517="W",0))))</f>
        <v>0</v>
      </c>
      <c r="Y517" s="29" t="str">
        <f t="shared" ref="Y517:Y580" si="2954">IF(AND(S517=0,S514=1),1,"")</f>
        <v/>
      </c>
      <c r="Z517" s="29" t="str">
        <f t="shared" si="2637"/>
        <v/>
      </c>
      <c r="AA517" s="29" t="str">
        <f t="shared" si="2638"/>
        <v/>
      </c>
      <c r="AB517" s="29" t="str">
        <f t="shared" si="2639"/>
        <v/>
      </c>
      <c r="AC517" s="29" t="str">
        <f t="shared" si="2640"/>
        <v/>
      </c>
      <c r="AD517" s="29" t="str">
        <f t="shared" si="2641"/>
        <v/>
      </c>
      <c r="AE517" s="29" t="str">
        <f t="shared" si="2642"/>
        <v/>
      </c>
      <c r="AF517" s="29" t="str">
        <f t="shared" si="2643"/>
        <v/>
      </c>
      <c r="AG517" s="29" t="str">
        <f t="shared" si="2644"/>
        <v/>
      </c>
      <c r="AH517" s="29" t="str">
        <f t="shared" si="2645"/>
        <v/>
      </c>
      <c r="AI517" s="29" t="str">
        <f t="shared" si="2646"/>
        <v/>
      </c>
      <c r="AJ517" s="29" t="str">
        <f t="shared" si="2647"/>
        <v/>
      </c>
      <c r="AK517" s="29" t="str">
        <f t="shared" si="2648"/>
        <v/>
      </c>
      <c r="AL517" s="29" t="str">
        <f t="shared" si="2649"/>
        <v/>
      </c>
      <c r="AM517" s="29" t="str">
        <f t="shared" si="2650"/>
        <v/>
      </c>
    </row>
    <row r="518" spans="2:39">
      <c r="B518" s="14">
        <v>16</v>
      </c>
      <c r="C518" s="14">
        <f>IF(B518="","",VLOOKUP(B518,Tabelle2!$A$2:$B$38,2,0))</f>
        <v>3</v>
      </c>
      <c r="D518" s="6"/>
      <c r="E518" s="10"/>
      <c r="F518" s="6"/>
      <c r="G518" s="6"/>
      <c r="H518" s="6"/>
      <c r="I518" s="9"/>
      <c r="J518" s="9"/>
      <c r="K518" s="6"/>
      <c r="L518" s="6"/>
      <c r="M518" s="6"/>
      <c r="N518" s="3">
        <f t="shared" si="2763"/>
        <v>0</v>
      </c>
      <c r="O518" s="3">
        <f t="shared" ref="O518:O549" si="2955">IF(OR(C518=1,C518=3,C518=5),1,0)</f>
        <v>1</v>
      </c>
      <c r="P518" s="3">
        <f t="shared" ref="P518:P549" si="2956">IF(OR(C518=2,C518=4,C518=6),1,0)</f>
        <v>0</v>
      </c>
      <c r="Q518" s="3">
        <f t="shared" ref="Q518:Q549" si="2957">IF(OR(C518=1,C518=3,C518=5),1,0)</f>
        <v>1</v>
      </c>
      <c r="Y518" s="29" t="str">
        <f t="shared" si="2954"/>
        <v/>
      </c>
      <c r="Z518" s="29" t="str">
        <f t="shared" si="2637"/>
        <v/>
      </c>
      <c r="AA518" s="29" t="str">
        <f t="shared" si="2638"/>
        <v/>
      </c>
      <c r="AB518" s="29" t="str">
        <f t="shared" si="2639"/>
        <v/>
      </c>
      <c r="AC518" s="29" t="str">
        <f t="shared" si="2640"/>
        <v/>
      </c>
      <c r="AD518" s="29" t="str">
        <f t="shared" si="2641"/>
        <v/>
      </c>
      <c r="AE518" s="29" t="str">
        <f t="shared" si="2642"/>
        <v/>
      </c>
      <c r="AF518" s="29" t="str">
        <f t="shared" si="2643"/>
        <v/>
      </c>
      <c r="AG518" s="29" t="str">
        <f t="shared" si="2644"/>
        <v/>
      </c>
      <c r="AH518" s="29" t="str">
        <f t="shared" si="2645"/>
        <v/>
      </c>
      <c r="AI518" s="29" t="str">
        <f t="shared" si="2646"/>
        <v/>
      </c>
      <c r="AJ518" s="29" t="str">
        <f t="shared" si="2647"/>
        <v/>
      </c>
      <c r="AK518" s="29" t="str">
        <f t="shared" si="2648"/>
        <v/>
      </c>
      <c r="AL518" s="29" t="str">
        <f t="shared" si="2649"/>
        <v/>
      </c>
      <c r="AM518" s="29" t="str">
        <f t="shared" si="2650"/>
        <v/>
      </c>
    </row>
    <row r="519" spans="2:39">
      <c r="B519" s="13">
        <v>22</v>
      </c>
      <c r="C519" s="13">
        <f>IF(B519="","",VLOOKUP(B519,Tabelle2!$A$2:$B$38,2,0))</f>
        <v>4</v>
      </c>
      <c r="D519" s="25" t="str">
        <f t="shared" ref="D519:D550" si="2958">IF(B519="","",IF(OR(B518=0,B519=0),"No Bet",IF(N520=1,"Bet 1,3,5",IF(O520=1,"Bet 2,4,6",IF(P520=1,"Bet 1,3,5",IF(Q520=1,"Bet 2,4,6"))))))</f>
        <v>Bet 2,4,6</v>
      </c>
      <c r="E519" s="8"/>
      <c r="F519" s="8"/>
      <c r="G519" s="8"/>
      <c r="H519" s="8"/>
      <c r="I519" s="12"/>
      <c r="J519" s="12"/>
      <c r="K519" s="7">
        <f t="shared" ref="K519:K550" si="2959">IF(B519="","",IF(N520=1,"1",IF(O520=1,2,IF(P520=1,1,IF(Q520=1,2)))))</f>
        <v>2</v>
      </c>
      <c r="L519" s="7">
        <f t="shared" ref="L519:L550" si="2960">IF(B519="","",IF(N520=1,"3",IF(O520=1,4,IF(P520=1,3,IF(Q520=1,4)))))</f>
        <v>4</v>
      </c>
      <c r="M519" s="7">
        <f t="shared" ref="M519:M550" si="2961">IF(B519="","",IF(N520=1,"5",IF(O520=1,6,IF(P520=1,5,IF(Q520=1,6)))))</f>
        <v>6</v>
      </c>
      <c r="N519" s="4">
        <f t="shared" si="2763"/>
        <v>1</v>
      </c>
      <c r="O519" s="4">
        <f t="shared" si="2955"/>
        <v>0</v>
      </c>
      <c r="P519" s="4">
        <f t="shared" ref="P519:P550" si="2962">IF(OR(C519=1,C519=3,C519=5),1,0)</f>
        <v>0</v>
      </c>
      <c r="Q519" s="4">
        <f t="shared" ref="Q519:Q550" si="2963">IF(OR(C519=2,C519=4,C519=6),1,0)</f>
        <v>1</v>
      </c>
      <c r="Y519" s="29" t="str">
        <f t="shared" si="2954"/>
        <v/>
      </c>
      <c r="Z519" s="29" t="str">
        <f t="shared" si="2637"/>
        <v/>
      </c>
      <c r="AA519" s="29" t="str">
        <f t="shared" si="2638"/>
        <v/>
      </c>
      <c r="AB519" s="29" t="str">
        <f t="shared" si="2639"/>
        <v/>
      </c>
      <c r="AC519" s="29" t="str">
        <f t="shared" si="2640"/>
        <v/>
      </c>
      <c r="AD519" s="29" t="str">
        <f t="shared" si="2641"/>
        <v/>
      </c>
      <c r="AE519" s="29" t="str">
        <f t="shared" si="2642"/>
        <v/>
      </c>
      <c r="AF519" s="29" t="str">
        <f t="shared" si="2643"/>
        <v/>
      </c>
      <c r="AG519" s="29" t="str">
        <f t="shared" si="2644"/>
        <v/>
      </c>
      <c r="AH519" s="29" t="str">
        <f t="shared" si="2645"/>
        <v/>
      </c>
      <c r="AI519" s="29" t="str">
        <f t="shared" si="2646"/>
        <v/>
      </c>
      <c r="AJ519" s="29" t="str">
        <f t="shared" si="2647"/>
        <v/>
      </c>
      <c r="AK519" s="29" t="str">
        <f t="shared" si="2648"/>
        <v/>
      </c>
      <c r="AL519" s="29" t="str">
        <f t="shared" si="2649"/>
        <v/>
      </c>
      <c r="AM519" s="29" t="str">
        <f t="shared" si="2650"/>
        <v/>
      </c>
    </row>
    <row r="520" spans="2:39" ht="15.75" thickBot="1">
      <c r="B520" s="18">
        <v>22</v>
      </c>
      <c r="C520" s="18">
        <f>IF(B520="","",VLOOKUP(B520,Tabelle2!$A$2:$B$38,2,0))</f>
        <v>4</v>
      </c>
      <c r="D520" s="19" t="str">
        <f t="shared" ref="D520" si="2964">IF(B520="","",IF(OR(B518=0,B519=0),"NB",IF(COUNTIF(K519:M519,C520)=1,"W","L")))</f>
        <v>W</v>
      </c>
      <c r="E520" s="18">
        <f t="shared" ref="E520" si="2965">IF(D520="NB","0",IF(D520="L",-3,IF(D520="W",3,"")))</f>
        <v>3</v>
      </c>
      <c r="F520" s="18">
        <v>1</v>
      </c>
      <c r="G520" s="18">
        <f t="shared" ref="G520" si="2966">IF(B520="","",E520*F520)</f>
        <v>3</v>
      </c>
      <c r="H520" s="18">
        <f>IF(B520="","",SUM($G$4:G520))</f>
        <v>-84</v>
      </c>
      <c r="I520" s="20"/>
      <c r="J520" s="20"/>
      <c r="K520" s="21"/>
      <c r="L520" s="21"/>
      <c r="M520" s="24"/>
      <c r="N520" s="5">
        <f t="shared" ref="N520:N583" si="2967">IF(N518+N519=2,1,0)</f>
        <v>0</v>
      </c>
      <c r="O520" s="5">
        <f t="shared" ref="O520" si="2968">IF(O518+O519=2,1,0)</f>
        <v>0</v>
      </c>
      <c r="P520" s="5">
        <f t="shared" ref="P520" si="2969">IF(P518+P519=2,1,0)</f>
        <v>0</v>
      </c>
      <c r="Q520" s="5">
        <f t="shared" ref="Q520" si="2970">IF(Q518+Q519=2,1,0)</f>
        <v>1</v>
      </c>
      <c r="S520" s="31">
        <f t="shared" ref="S520" si="2971">IF(B520="","",IF(D520="NB",S517,IF(D520="L",S517+1,IF(D520="W",0))))</f>
        <v>0</v>
      </c>
      <c r="Y520" s="29" t="str">
        <f t="shared" si="2954"/>
        <v/>
      </c>
      <c r="Z520" s="29" t="str">
        <f t="shared" si="2637"/>
        <v/>
      </c>
      <c r="AA520" s="29" t="str">
        <f t="shared" si="2638"/>
        <v/>
      </c>
      <c r="AB520" s="29" t="str">
        <f t="shared" si="2639"/>
        <v/>
      </c>
      <c r="AC520" s="29" t="str">
        <f t="shared" si="2640"/>
        <v/>
      </c>
      <c r="AD520" s="29" t="str">
        <f t="shared" si="2641"/>
        <v/>
      </c>
      <c r="AE520" s="29" t="str">
        <f t="shared" si="2642"/>
        <v/>
      </c>
      <c r="AF520" s="29" t="str">
        <f t="shared" si="2643"/>
        <v/>
      </c>
      <c r="AG520" s="29" t="str">
        <f t="shared" si="2644"/>
        <v/>
      </c>
      <c r="AH520" s="29" t="str">
        <f t="shared" si="2645"/>
        <v/>
      </c>
      <c r="AI520" s="29" t="str">
        <f t="shared" si="2646"/>
        <v/>
      </c>
      <c r="AJ520" s="29" t="str">
        <f t="shared" si="2647"/>
        <v/>
      </c>
      <c r="AK520" s="29" t="str">
        <f t="shared" si="2648"/>
        <v/>
      </c>
      <c r="AL520" s="29" t="str">
        <f t="shared" si="2649"/>
        <v/>
      </c>
      <c r="AM520" s="29" t="str">
        <f t="shared" si="2650"/>
        <v/>
      </c>
    </row>
    <row r="521" spans="2:39">
      <c r="B521" s="16">
        <v>36</v>
      </c>
      <c r="C521" s="16">
        <f>IF(B521="","",VLOOKUP(B521,Tabelle2!$A$2:$B$38,2,0))</f>
        <v>6</v>
      </c>
      <c r="D521" s="6"/>
      <c r="E521" s="6"/>
      <c r="F521" s="6"/>
      <c r="G521" s="6"/>
      <c r="H521" s="6"/>
      <c r="I521" s="9"/>
      <c r="J521" s="9"/>
      <c r="K521" s="6"/>
      <c r="L521" s="6"/>
      <c r="M521" s="6"/>
      <c r="N521" s="3">
        <f t="shared" si="2780"/>
        <v>1</v>
      </c>
      <c r="O521" s="3">
        <f t="shared" ref="O521:O552" si="2972">IF(OR(C521=1,C521=3,C521=5),1,0)</f>
        <v>0</v>
      </c>
      <c r="P521" s="3">
        <f t="shared" ref="P521:P552" si="2973">IF(OR(C521=2,C521=4,C521=6),1,0)</f>
        <v>1</v>
      </c>
      <c r="Q521" s="3">
        <f t="shared" ref="Q521:Q552" si="2974">IF(OR(C521=1,C521=3,C521=5),1,0)</f>
        <v>0</v>
      </c>
      <c r="Y521" s="29" t="str">
        <f t="shared" si="2954"/>
        <v/>
      </c>
      <c r="Z521" s="29" t="str">
        <f t="shared" si="2637"/>
        <v/>
      </c>
      <c r="AA521" s="29" t="str">
        <f t="shared" si="2638"/>
        <v/>
      </c>
      <c r="AB521" s="29" t="str">
        <f t="shared" si="2639"/>
        <v/>
      </c>
      <c r="AC521" s="29" t="str">
        <f t="shared" si="2640"/>
        <v/>
      </c>
      <c r="AD521" s="29" t="str">
        <f t="shared" si="2641"/>
        <v/>
      </c>
      <c r="AE521" s="29" t="str">
        <f t="shared" si="2642"/>
        <v/>
      </c>
      <c r="AF521" s="29" t="str">
        <f t="shared" si="2643"/>
        <v/>
      </c>
      <c r="AG521" s="29" t="str">
        <f t="shared" si="2644"/>
        <v/>
      </c>
      <c r="AH521" s="29" t="str">
        <f t="shared" si="2645"/>
        <v/>
      </c>
      <c r="AI521" s="29" t="str">
        <f t="shared" si="2646"/>
        <v/>
      </c>
      <c r="AJ521" s="29" t="str">
        <f t="shared" si="2647"/>
        <v/>
      </c>
      <c r="AK521" s="29" t="str">
        <f t="shared" si="2648"/>
        <v/>
      </c>
      <c r="AL521" s="29" t="str">
        <f t="shared" si="2649"/>
        <v/>
      </c>
      <c r="AM521" s="29" t="str">
        <f t="shared" si="2650"/>
        <v/>
      </c>
    </row>
    <row r="522" spans="2:39">
      <c r="B522" s="15">
        <v>18</v>
      </c>
      <c r="C522" s="15">
        <f>IF(B522="","",VLOOKUP(B522,Tabelle2!$A$2:$B$38,2,0))</f>
        <v>3</v>
      </c>
      <c r="D522" s="26" t="str">
        <f t="shared" ref="D522:D553" si="2975">IF(B522="","",IF(OR(B521=0,B522=0),"No Bet",IF(N523=1,"Bet 1,3,5",IF(O523=1,"Bet 2,4,6",IF(P523=1,"Bet 1,3,5",IF(Q523=1,"Bet 2,4,6"))))))</f>
        <v>Bet 1,3,5</v>
      </c>
      <c r="E522" s="8"/>
      <c r="F522" s="8"/>
      <c r="G522" s="8"/>
      <c r="H522" s="8"/>
      <c r="I522" s="17"/>
      <c r="J522" s="17"/>
      <c r="K522" s="7">
        <f t="shared" ref="K522:K553" si="2976">IF(B522="","",IF(N523=1,"1",IF(O523=1,2,IF(P523=1,1,IF(Q523=1,2)))))</f>
        <v>1</v>
      </c>
      <c r="L522" s="7">
        <f t="shared" ref="L522:L553" si="2977">IF(B522="","",IF(N523=1,"3",IF(O523=1,4,IF(P523=1,3,IF(Q523=1,4)))))</f>
        <v>3</v>
      </c>
      <c r="M522" s="7">
        <f t="shared" ref="M522:M553" si="2978">IF(B522="","",IF(N523=1,"5",IF(O523=1,6,IF(P523=1,5,IF(Q523=1,6)))))</f>
        <v>5</v>
      </c>
      <c r="N522" s="4">
        <f t="shared" si="2780"/>
        <v>0</v>
      </c>
      <c r="O522" s="4">
        <f t="shared" si="2972"/>
        <v>1</v>
      </c>
      <c r="P522" s="4">
        <f t="shared" ref="P522:P553" si="2979">IF(OR(C522=1,C522=3,C522=5),1,0)</f>
        <v>1</v>
      </c>
      <c r="Q522" s="4">
        <f t="shared" ref="Q522:Q553" si="2980">IF(OR(C522=2,C522=4,C522=6),1,0)</f>
        <v>0</v>
      </c>
      <c r="Y522" s="29" t="str">
        <f t="shared" si="2954"/>
        <v/>
      </c>
      <c r="Z522" s="29" t="str">
        <f t="shared" si="2637"/>
        <v/>
      </c>
      <c r="AA522" s="29" t="str">
        <f t="shared" si="2638"/>
        <v/>
      </c>
      <c r="AB522" s="29" t="str">
        <f t="shared" si="2639"/>
        <v/>
      </c>
      <c r="AC522" s="29" t="str">
        <f t="shared" si="2640"/>
        <v/>
      </c>
      <c r="AD522" s="29" t="str">
        <f t="shared" si="2641"/>
        <v/>
      </c>
      <c r="AE522" s="29" t="str">
        <f t="shared" si="2642"/>
        <v/>
      </c>
      <c r="AF522" s="29" t="str">
        <f t="shared" si="2643"/>
        <v/>
      </c>
      <c r="AG522" s="29" t="str">
        <f t="shared" si="2644"/>
        <v/>
      </c>
      <c r="AH522" s="29" t="str">
        <f t="shared" si="2645"/>
        <v/>
      </c>
      <c r="AI522" s="29" t="str">
        <f t="shared" si="2646"/>
        <v/>
      </c>
      <c r="AJ522" s="29" t="str">
        <f t="shared" si="2647"/>
        <v/>
      </c>
      <c r="AK522" s="29" t="str">
        <f t="shared" si="2648"/>
        <v/>
      </c>
      <c r="AL522" s="29" t="str">
        <f t="shared" si="2649"/>
        <v/>
      </c>
      <c r="AM522" s="29" t="str">
        <f t="shared" si="2650"/>
        <v/>
      </c>
    </row>
    <row r="523" spans="2:39" ht="15.75" thickBot="1">
      <c r="B523" s="22">
        <v>18</v>
      </c>
      <c r="C523" s="22">
        <f>IF(B523="","",VLOOKUP(B523,Tabelle2!$A$2:$B$38,2,0))</f>
        <v>3</v>
      </c>
      <c r="D523" s="23" t="str">
        <f t="shared" ref="D523" si="2981">IF(B523="","",IF(OR(B521=0,B522=0),"NB",IF(COUNTIF(K522:M522,C523)=1,"W","L")))</f>
        <v>W</v>
      </c>
      <c r="E523" s="22">
        <f t="shared" ref="E523" si="2982">IF(D523="NB",0,IF(D523="L",-3,IF(D523="W",3,"")))</f>
        <v>3</v>
      </c>
      <c r="F523" s="22">
        <v>1</v>
      </c>
      <c r="G523" s="22">
        <f t="shared" ref="G523" si="2983">IF(B523="","",E523*F523)</f>
        <v>3</v>
      </c>
      <c r="H523" s="22">
        <f>IF(B523="","",SUM($G$4:G523))</f>
        <v>-81</v>
      </c>
      <c r="I523" s="20"/>
      <c r="J523" s="20"/>
      <c r="K523" s="21"/>
      <c r="L523" s="21"/>
      <c r="M523" s="21"/>
      <c r="N523" s="5">
        <f t="shared" ref="N523:N586" si="2984">IF(N521+N522=2,1,0)</f>
        <v>0</v>
      </c>
      <c r="O523" s="5">
        <f t="shared" ref="O523" si="2985">IF(O521+O522=2,1,0)</f>
        <v>0</v>
      </c>
      <c r="P523" s="5">
        <f t="shared" ref="P523" si="2986">IF(P521+P522=2,1,0)</f>
        <v>1</v>
      </c>
      <c r="Q523" s="5">
        <f t="shared" ref="Q523" si="2987">IF(Q521+Q522=2,1,0)</f>
        <v>0</v>
      </c>
      <c r="S523" s="31">
        <f t="shared" ref="S523" si="2988">IF(B523="","",IF(D523="NB",S520,IF(D523="L",S520+1,IF(D523="W",0))))</f>
        <v>0</v>
      </c>
      <c r="Y523" s="29" t="str">
        <f t="shared" si="2954"/>
        <v/>
      </c>
      <c r="Z523" s="29" t="str">
        <f t="shared" si="2637"/>
        <v/>
      </c>
      <c r="AA523" s="29" t="str">
        <f t="shared" si="2638"/>
        <v/>
      </c>
      <c r="AB523" s="29" t="str">
        <f t="shared" si="2639"/>
        <v/>
      </c>
      <c r="AC523" s="29" t="str">
        <f t="shared" si="2640"/>
        <v/>
      </c>
      <c r="AD523" s="29" t="str">
        <f t="shared" si="2641"/>
        <v/>
      </c>
      <c r="AE523" s="29" t="str">
        <f t="shared" si="2642"/>
        <v/>
      </c>
      <c r="AF523" s="29" t="str">
        <f t="shared" si="2643"/>
        <v/>
      </c>
      <c r="AG523" s="29" t="str">
        <f t="shared" si="2644"/>
        <v/>
      </c>
      <c r="AH523" s="29" t="str">
        <f t="shared" si="2645"/>
        <v/>
      </c>
      <c r="AI523" s="29" t="str">
        <f t="shared" si="2646"/>
        <v/>
      </c>
      <c r="AJ523" s="29" t="str">
        <f t="shared" si="2647"/>
        <v/>
      </c>
      <c r="AK523" s="29" t="str">
        <f t="shared" si="2648"/>
        <v/>
      </c>
      <c r="AL523" s="29" t="str">
        <f t="shared" si="2649"/>
        <v/>
      </c>
      <c r="AM523" s="29" t="str">
        <f t="shared" si="2650"/>
        <v/>
      </c>
    </row>
    <row r="524" spans="2:39">
      <c r="B524" s="14">
        <v>23</v>
      </c>
      <c r="C524" s="14">
        <f>IF(B524="","",VLOOKUP(B524,Tabelle2!$A$2:$B$38,2,0))</f>
        <v>4</v>
      </c>
      <c r="D524" s="6"/>
      <c r="E524" s="10"/>
      <c r="F524" s="6"/>
      <c r="G524" s="6"/>
      <c r="H524" s="6"/>
      <c r="I524" s="9"/>
      <c r="J524" s="9"/>
      <c r="K524" s="6"/>
      <c r="L524" s="6"/>
      <c r="M524" s="6"/>
      <c r="N524" s="3">
        <f t="shared" ref="N524:N555" si="2989">IF(OR(C524=2,C524=4,C524=6),1,0)</f>
        <v>1</v>
      </c>
      <c r="O524" s="3">
        <f t="shared" ref="O524:O555" si="2990">IF(OR(C524=1,C524=3,C524=5),1,0)</f>
        <v>0</v>
      </c>
      <c r="P524" s="3">
        <f t="shared" ref="P524:P555" si="2991">IF(OR(C524=2,C524=4,C524=6),1,0)</f>
        <v>1</v>
      </c>
      <c r="Q524" s="3">
        <f t="shared" ref="Q524:Q555" si="2992">IF(OR(C524=1,C524=3,C524=5),1,0)</f>
        <v>0</v>
      </c>
      <c r="Y524" s="29" t="str">
        <f t="shared" si="2954"/>
        <v/>
      </c>
      <c r="Z524" s="29" t="str">
        <f t="shared" si="2637"/>
        <v/>
      </c>
      <c r="AA524" s="29" t="str">
        <f t="shared" si="2638"/>
        <v/>
      </c>
      <c r="AB524" s="29" t="str">
        <f t="shared" si="2639"/>
        <v/>
      </c>
      <c r="AC524" s="29" t="str">
        <f t="shared" si="2640"/>
        <v/>
      </c>
      <c r="AD524" s="29" t="str">
        <f t="shared" si="2641"/>
        <v/>
      </c>
      <c r="AE524" s="29" t="str">
        <f t="shared" si="2642"/>
        <v/>
      </c>
      <c r="AF524" s="29" t="str">
        <f t="shared" si="2643"/>
        <v/>
      </c>
      <c r="AG524" s="29" t="str">
        <f t="shared" si="2644"/>
        <v/>
      </c>
      <c r="AH524" s="29" t="str">
        <f t="shared" si="2645"/>
        <v/>
      </c>
      <c r="AI524" s="29" t="str">
        <f t="shared" si="2646"/>
        <v/>
      </c>
      <c r="AJ524" s="29" t="str">
        <f t="shared" si="2647"/>
        <v/>
      </c>
      <c r="AK524" s="29" t="str">
        <f t="shared" si="2648"/>
        <v/>
      </c>
      <c r="AL524" s="29" t="str">
        <f t="shared" si="2649"/>
        <v/>
      </c>
      <c r="AM524" s="29" t="str">
        <f t="shared" si="2650"/>
        <v/>
      </c>
    </row>
    <row r="525" spans="2:39">
      <c r="B525" s="13">
        <v>17</v>
      </c>
      <c r="C525" s="13">
        <f>IF(B525="","",VLOOKUP(B525,Tabelle2!$A$2:$B$38,2,0))</f>
        <v>3</v>
      </c>
      <c r="D525" s="25" t="str">
        <f t="shared" ref="D525:D556" si="2993">IF(B525="","",IF(OR(B524=0,B525=0),"No Bet",IF(N526=1,"Bet 1,3,5",IF(O526=1,"Bet 2,4,6",IF(P526=1,"Bet 1,3,5",IF(Q526=1,"Bet 2,4,6"))))))</f>
        <v>Bet 1,3,5</v>
      </c>
      <c r="E525" s="8"/>
      <c r="F525" s="8"/>
      <c r="G525" s="8"/>
      <c r="H525" s="8"/>
      <c r="I525" s="12"/>
      <c r="J525" s="12"/>
      <c r="K525" s="7">
        <f t="shared" ref="K525:K556" si="2994">IF(B525="","",IF(N526=1,"1",IF(O526=1,2,IF(P526=1,1,IF(Q526=1,2)))))</f>
        <v>1</v>
      </c>
      <c r="L525" s="7">
        <f t="shared" ref="L525:L556" si="2995">IF(B525="","",IF(N526=1,"3",IF(O526=1,4,IF(P526=1,3,IF(Q526=1,4)))))</f>
        <v>3</v>
      </c>
      <c r="M525" s="7">
        <f t="shared" ref="M525:M556" si="2996">IF(B525="","",IF(N526=1,"5",IF(O526=1,6,IF(P526=1,5,IF(Q526=1,6)))))</f>
        <v>5</v>
      </c>
      <c r="N525" s="4">
        <f t="shared" si="2989"/>
        <v>0</v>
      </c>
      <c r="O525" s="4">
        <f t="shared" si="2990"/>
        <v>1</v>
      </c>
      <c r="P525" s="4">
        <f t="shared" ref="P525:P556" si="2997">IF(OR(C525=1,C525=3,C525=5),1,0)</f>
        <v>1</v>
      </c>
      <c r="Q525" s="4">
        <f t="shared" ref="Q525:Q556" si="2998">IF(OR(C525=2,C525=4,C525=6),1,0)</f>
        <v>0</v>
      </c>
      <c r="Y525" s="29" t="str">
        <f t="shared" si="2954"/>
        <v/>
      </c>
      <c r="Z525" s="29" t="str">
        <f t="shared" si="2637"/>
        <v/>
      </c>
      <c r="AA525" s="29" t="str">
        <f t="shared" si="2638"/>
        <v/>
      </c>
      <c r="AB525" s="29" t="str">
        <f t="shared" si="2639"/>
        <v/>
      </c>
      <c r="AC525" s="29" t="str">
        <f t="shared" si="2640"/>
        <v/>
      </c>
      <c r="AD525" s="29" t="str">
        <f t="shared" si="2641"/>
        <v/>
      </c>
      <c r="AE525" s="29" t="str">
        <f t="shared" si="2642"/>
        <v/>
      </c>
      <c r="AF525" s="29" t="str">
        <f t="shared" si="2643"/>
        <v/>
      </c>
      <c r="AG525" s="29" t="str">
        <f t="shared" si="2644"/>
        <v/>
      </c>
      <c r="AH525" s="29" t="str">
        <f t="shared" si="2645"/>
        <v/>
      </c>
      <c r="AI525" s="29" t="str">
        <f t="shared" si="2646"/>
        <v/>
      </c>
      <c r="AJ525" s="29" t="str">
        <f t="shared" si="2647"/>
        <v/>
      </c>
      <c r="AK525" s="29" t="str">
        <f t="shared" si="2648"/>
        <v/>
      </c>
      <c r="AL525" s="29" t="str">
        <f t="shared" si="2649"/>
        <v/>
      </c>
      <c r="AM525" s="29" t="str">
        <f t="shared" si="2650"/>
        <v/>
      </c>
    </row>
    <row r="526" spans="2:39" ht="15.75" thickBot="1">
      <c r="B526" s="18">
        <v>11</v>
      </c>
      <c r="C526" s="18">
        <f>IF(B526="","",VLOOKUP(B526,Tabelle2!$A$2:$B$38,2,0))</f>
        <v>2</v>
      </c>
      <c r="D526" s="19" t="str">
        <f t="shared" ref="D526" si="2999">IF(B526="","",IF(OR(B524=0,B525=0),"NB",IF(COUNTIF(K525:M525,C526)=1,"W","L")))</f>
        <v>L</v>
      </c>
      <c r="E526" s="18">
        <f t="shared" ref="E526" si="3000">IF(D526="NB","0",IF(D526="L",-3,IF(D526="W",3,"")))</f>
        <v>-3</v>
      </c>
      <c r="F526" s="18">
        <v>1</v>
      </c>
      <c r="G526" s="18">
        <f t="shared" ref="G526" si="3001">IF(B526="","",E526*F526)</f>
        <v>-3</v>
      </c>
      <c r="H526" s="18">
        <f>IF(B526="","",SUM($G$4:G526))</f>
        <v>-84</v>
      </c>
      <c r="I526" s="20"/>
      <c r="J526" s="20"/>
      <c r="K526" s="21"/>
      <c r="L526" s="21"/>
      <c r="M526" s="24"/>
      <c r="N526" s="5">
        <f t="shared" ref="N526:O526" si="3002">IF(N524+N525=2,1,0)</f>
        <v>0</v>
      </c>
      <c r="O526" s="5">
        <f t="shared" si="3002"/>
        <v>0</v>
      </c>
      <c r="P526" s="5">
        <f t="shared" ref="P526" si="3003">IF(P524+P525=2,1,0)</f>
        <v>1</v>
      </c>
      <c r="Q526" s="5">
        <f t="shared" ref="Q526" si="3004">IF(Q524+Q525=2,1,0)</f>
        <v>0</v>
      </c>
      <c r="S526" s="31">
        <f t="shared" ref="S526" si="3005">IF(B526="","",IF(D526="NB",S523,IF(D526="L",S523+1,IF(D526="W",0))))</f>
        <v>1</v>
      </c>
      <c r="Y526" s="29" t="str">
        <f t="shared" si="2954"/>
        <v/>
      </c>
      <c r="Z526" s="29" t="str">
        <f t="shared" ref="Z526:Z589" si="3006">IF(AND(S526=0,S523=2),1,"")</f>
        <v/>
      </c>
      <c r="AA526" s="29" t="str">
        <f t="shared" ref="AA526:AA589" si="3007">IF(AND(S526=0,S523=3),1,"")</f>
        <v/>
      </c>
      <c r="AB526" s="29" t="str">
        <f t="shared" ref="AB526:AB589" si="3008">IF(AND(S526=0,S523=4),1,"")</f>
        <v/>
      </c>
      <c r="AC526" s="29" t="str">
        <f t="shared" ref="AC526:AC589" si="3009">IF(AND(S526=0,S523=5),1,"")</f>
        <v/>
      </c>
      <c r="AD526" s="29" t="str">
        <f t="shared" ref="AD526:AD589" si="3010">IF(AND(S526=0,S523=6),1,"")</f>
        <v/>
      </c>
      <c r="AE526" s="29" t="str">
        <f t="shared" ref="AE526:AE589" si="3011">IF(AND(S526=0,S523=7),1,"")</f>
        <v/>
      </c>
      <c r="AF526" s="29" t="str">
        <f t="shared" ref="AF526:AF589" si="3012">IF(AND(S526=0,S523=8),1,"")</f>
        <v/>
      </c>
      <c r="AG526" s="29" t="str">
        <f t="shared" ref="AG526:AG589" si="3013">IF(AND(S526=0,S523=9),1,"")</f>
        <v/>
      </c>
      <c r="AH526" s="29" t="str">
        <f t="shared" ref="AH526:AH589" si="3014">IF(AND(S526=0,S523=10),1,"")</f>
        <v/>
      </c>
      <c r="AI526" s="29" t="str">
        <f t="shared" ref="AI526:AI589" si="3015">IF(AND(S526=0,S523=11),1,"")</f>
        <v/>
      </c>
      <c r="AJ526" s="29" t="str">
        <f t="shared" ref="AJ526:AJ589" si="3016">IF(AND(S526=0,S523=12),1,"")</f>
        <v/>
      </c>
      <c r="AK526" s="29" t="str">
        <f t="shared" ref="AK526:AK589" si="3017">IF(AND(S526=0,S523=13),1,"")</f>
        <v/>
      </c>
      <c r="AL526" s="29" t="str">
        <f t="shared" ref="AL526:AL589" si="3018">IF(AND(S526=0,S523=14),1,"")</f>
        <v/>
      </c>
      <c r="AM526" s="29" t="str">
        <f t="shared" ref="AM526:AM589" si="3019">IF(AND(S526=0,S523&gt;14),1,"")</f>
        <v/>
      </c>
    </row>
    <row r="527" spans="2:39">
      <c r="B527" s="16">
        <v>11</v>
      </c>
      <c r="C527" s="16">
        <f>IF(B527="","",VLOOKUP(B527,Tabelle2!$A$2:$B$38,2,0))</f>
        <v>2</v>
      </c>
      <c r="D527" s="6"/>
      <c r="E527" s="6"/>
      <c r="F527" s="6"/>
      <c r="G527" s="6"/>
      <c r="H527" s="6"/>
      <c r="I527" s="9"/>
      <c r="J527" s="9"/>
      <c r="K527" s="6"/>
      <c r="L527" s="6"/>
      <c r="M527" s="6"/>
      <c r="N527" s="3">
        <f t="shared" si="2763"/>
        <v>1</v>
      </c>
      <c r="O527" s="3">
        <f t="shared" ref="O527:O558" si="3020">IF(OR(C527=1,C527=3,C527=5),1,0)</f>
        <v>0</v>
      </c>
      <c r="P527" s="3">
        <f t="shared" ref="P527:P558" si="3021">IF(OR(C527=2,C527=4,C527=6),1,0)</f>
        <v>1</v>
      </c>
      <c r="Q527" s="3">
        <f t="shared" ref="Q527:Q558" si="3022">IF(OR(C527=1,C527=3,C527=5),1,0)</f>
        <v>0</v>
      </c>
      <c r="Y527" s="29" t="str">
        <f t="shared" si="2954"/>
        <v/>
      </c>
      <c r="Z527" s="29" t="str">
        <f t="shared" si="3006"/>
        <v/>
      </c>
      <c r="AA527" s="29" t="str">
        <f t="shared" si="3007"/>
        <v/>
      </c>
      <c r="AB527" s="29" t="str">
        <f t="shared" si="3008"/>
        <v/>
      </c>
      <c r="AC527" s="29" t="str">
        <f t="shared" si="3009"/>
        <v/>
      </c>
      <c r="AD527" s="29" t="str">
        <f t="shared" si="3010"/>
        <v/>
      </c>
      <c r="AE527" s="29" t="str">
        <f t="shared" si="3011"/>
        <v/>
      </c>
      <c r="AF527" s="29" t="str">
        <f t="shared" si="3012"/>
        <v/>
      </c>
      <c r="AG527" s="29" t="str">
        <f t="shared" si="3013"/>
        <v/>
      </c>
      <c r="AH527" s="29" t="str">
        <f t="shared" si="3014"/>
        <v/>
      </c>
      <c r="AI527" s="29" t="str">
        <f t="shared" si="3015"/>
        <v/>
      </c>
      <c r="AJ527" s="29" t="str">
        <f t="shared" si="3016"/>
        <v/>
      </c>
      <c r="AK527" s="29" t="str">
        <f t="shared" si="3017"/>
        <v/>
      </c>
      <c r="AL527" s="29" t="str">
        <f t="shared" si="3018"/>
        <v/>
      </c>
      <c r="AM527" s="29" t="str">
        <f t="shared" si="3019"/>
        <v/>
      </c>
    </row>
    <row r="528" spans="2:39">
      <c r="B528" s="15">
        <v>12</v>
      </c>
      <c r="C528" s="15">
        <f>IF(B528="","",VLOOKUP(B528,Tabelle2!$A$2:$B$38,2,0))</f>
        <v>2</v>
      </c>
      <c r="D528" s="26" t="str">
        <f t="shared" ref="D528:D559" si="3023">IF(B528="","",IF(OR(B527=0,B528=0),"No Bet",IF(N529=1,"Bet 1,3,5",IF(O529=1,"Bet 2,4,6",IF(P529=1,"Bet 1,3,5",IF(Q529=1,"Bet 2,4,6"))))))</f>
        <v>Bet 1,3,5</v>
      </c>
      <c r="E528" s="8"/>
      <c r="F528" s="8"/>
      <c r="G528" s="8"/>
      <c r="H528" s="8"/>
      <c r="I528" s="17"/>
      <c r="J528" s="17"/>
      <c r="K528" s="7" t="str">
        <f t="shared" ref="K528:K559" si="3024">IF(B528="","",IF(N529=1,"1",IF(O529=1,2,IF(P529=1,1,IF(Q529=1,2)))))</f>
        <v>1</v>
      </c>
      <c r="L528" s="7" t="str">
        <f t="shared" ref="L528:L559" si="3025">IF(B528="","",IF(N529=1,"3",IF(O529=1,4,IF(P529=1,3,IF(Q529=1,4)))))</f>
        <v>3</v>
      </c>
      <c r="M528" s="7" t="str">
        <f t="shared" ref="M528:M559" si="3026">IF(B528="","",IF(N529=1,"5",IF(O529=1,6,IF(P529=1,5,IF(Q529=1,6)))))</f>
        <v>5</v>
      </c>
      <c r="N528" s="4">
        <f t="shared" si="2763"/>
        <v>1</v>
      </c>
      <c r="O528" s="4">
        <f t="shared" si="3020"/>
        <v>0</v>
      </c>
      <c r="P528" s="4">
        <f t="shared" ref="P528:P559" si="3027">IF(OR(C528=1,C528=3,C528=5),1,0)</f>
        <v>0</v>
      </c>
      <c r="Q528" s="4">
        <f t="shared" ref="Q528:Q559" si="3028">IF(OR(C528=2,C528=4,C528=6),1,0)</f>
        <v>1</v>
      </c>
      <c r="Y528" s="29" t="str">
        <f t="shared" si="2954"/>
        <v/>
      </c>
      <c r="Z528" s="29" t="str">
        <f t="shared" si="3006"/>
        <v/>
      </c>
      <c r="AA528" s="29" t="str">
        <f t="shared" si="3007"/>
        <v/>
      </c>
      <c r="AB528" s="29" t="str">
        <f t="shared" si="3008"/>
        <v/>
      </c>
      <c r="AC528" s="29" t="str">
        <f t="shared" si="3009"/>
        <v/>
      </c>
      <c r="AD528" s="29" t="str">
        <f t="shared" si="3010"/>
        <v/>
      </c>
      <c r="AE528" s="29" t="str">
        <f t="shared" si="3011"/>
        <v/>
      </c>
      <c r="AF528" s="29" t="str">
        <f t="shared" si="3012"/>
        <v/>
      </c>
      <c r="AG528" s="29" t="str">
        <f t="shared" si="3013"/>
        <v/>
      </c>
      <c r="AH528" s="29" t="str">
        <f t="shared" si="3014"/>
        <v/>
      </c>
      <c r="AI528" s="29" t="str">
        <f t="shared" si="3015"/>
        <v/>
      </c>
      <c r="AJ528" s="29" t="str">
        <f t="shared" si="3016"/>
        <v/>
      </c>
      <c r="AK528" s="29" t="str">
        <f t="shared" si="3017"/>
        <v/>
      </c>
      <c r="AL528" s="29" t="str">
        <f t="shared" si="3018"/>
        <v/>
      </c>
      <c r="AM528" s="29" t="str">
        <f t="shared" si="3019"/>
        <v/>
      </c>
    </row>
    <row r="529" spans="2:39" ht="15.75" thickBot="1">
      <c r="B529" s="22">
        <v>4</v>
      </c>
      <c r="C529" s="22">
        <f>IF(B529="","",VLOOKUP(B529,Tabelle2!$A$2:$B$38,2,0))</f>
        <v>1</v>
      </c>
      <c r="D529" s="23" t="str">
        <f t="shared" ref="D529" si="3029">IF(B529="","",IF(OR(B527=0,B528=0),"NB",IF(COUNTIF(K528:M528,C529)=1,"W","L")))</f>
        <v>W</v>
      </c>
      <c r="E529" s="22">
        <f t="shared" ref="E529" si="3030">IF(D529="NB",0,IF(D529="L",-3,IF(D529="W",3,"")))</f>
        <v>3</v>
      </c>
      <c r="F529" s="22">
        <v>1</v>
      </c>
      <c r="G529" s="22">
        <f t="shared" ref="G529" si="3031">IF(B529="","",E529*F529)</f>
        <v>3</v>
      </c>
      <c r="H529" s="22">
        <f>IF(B529="","",SUM($G$4:G529))</f>
        <v>-81</v>
      </c>
      <c r="I529" s="20"/>
      <c r="J529" s="20"/>
      <c r="K529" s="21"/>
      <c r="L529" s="21"/>
      <c r="M529" s="21"/>
      <c r="N529" s="5">
        <f t="shared" si="2967"/>
        <v>1</v>
      </c>
      <c r="O529" s="5">
        <f t="shared" ref="O529" si="3032">IF(O527+O528=2,1,0)</f>
        <v>0</v>
      </c>
      <c r="P529" s="5">
        <f t="shared" ref="P529" si="3033">IF(P527+P528=2,1,0)</f>
        <v>0</v>
      </c>
      <c r="Q529" s="5">
        <f t="shared" ref="Q529" si="3034">IF(Q527+Q528=2,1,0)</f>
        <v>0</v>
      </c>
      <c r="S529" s="31">
        <f t="shared" ref="S529" si="3035">IF(B529="","",IF(D529="NB",S526,IF(D529="L",S526+1,IF(D529="W",0))))</f>
        <v>0</v>
      </c>
      <c r="Y529" s="29">
        <f t="shared" si="2954"/>
        <v>1</v>
      </c>
      <c r="Z529" s="29" t="str">
        <f t="shared" si="3006"/>
        <v/>
      </c>
      <c r="AA529" s="29" t="str">
        <f t="shared" si="3007"/>
        <v/>
      </c>
      <c r="AB529" s="29" t="str">
        <f t="shared" si="3008"/>
        <v/>
      </c>
      <c r="AC529" s="29" t="str">
        <f t="shared" si="3009"/>
        <v/>
      </c>
      <c r="AD529" s="29" t="str">
        <f t="shared" si="3010"/>
        <v/>
      </c>
      <c r="AE529" s="29" t="str">
        <f t="shared" si="3011"/>
        <v/>
      </c>
      <c r="AF529" s="29" t="str">
        <f t="shared" si="3012"/>
        <v/>
      </c>
      <c r="AG529" s="29" t="str">
        <f t="shared" si="3013"/>
        <v/>
      </c>
      <c r="AH529" s="29" t="str">
        <f t="shared" si="3014"/>
        <v/>
      </c>
      <c r="AI529" s="29" t="str">
        <f t="shared" si="3015"/>
        <v/>
      </c>
      <c r="AJ529" s="29" t="str">
        <f t="shared" si="3016"/>
        <v/>
      </c>
      <c r="AK529" s="29" t="str">
        <f t="shared" si="3017"/>
        <v/>
      </c>
      <c r="AL529" s="29" t="str">
        <f t="shared" si="3018"/>
        <v/>
      </c>
      <c r="AM529" s="29" t="str">
        <f t="shared" si="3019"/>
        <v/>
      </c>
    </row>
    <row r="530" spans="2:39">
      <c r="B530" s="14">
        <v>4</v>
      </c>
      <c r="C530" s="14">
        <f>IF(B530="","",VLOOKUP(B530,Tabelle2!$A$2:$B$38,2,0))</f>
        <v>1</v>
      </c>
      <c r="D530" s="6"/>
      <c r="E530" s="10"/>
      <c r="F530" s="6"/>
      <c r="G530" s="6"/>
      <c r="H530" s="6"/>
      <c r="I530" s="9"/>
      <c r="J530" s="9"/>
      <c r="K530" s="6"/>
      <c r="L530" s="6"/>
      <c r="M530" s="6"/>
      <c r="N530" s="3">
        <f t="shared" si="2780"/>
        <v>0</v>
      </c>
      <c r="O530" s="3">
        <f t="shared" ref="O530:O561" si="3036">IF(OR(C530=1,C530=3,C530=5),1,0)</f>
        <v>1</v>
      </c>
      <c r="P530" s="3">
        <f t="shared" ref="P530:P561" si="3037">IF(OR(C530=2,C530=4,C530=6),1,0)</f>
        <v>0</v>
      </c>
      <c r="Q530" s="3">
        <f t="shared" ref="Q530:Q561" si="3038">IF(OR(C530=1,C530=3,C530=5),1,0)</f>
        <v>1</v>
      </c>
      <c r="Y530" s="29" t="str">
        <f t="shared" si="2954"/>
        <v/>
      </c>
      <c r="Z530" s="29" t="str">
        <f t="shared" si="3006"/>
        <v/>
      </c>
      <c r="AA530" s="29" t="str">
        <f t="shared" si="3007"/>
        <v/>
      </c>
      <c r="AB530" s="29" t="str">
        <f t="shared" si="3008"/>
        <v/>
      </c>
      <c r="AC530" s="29" t="str">
        <f t="shared" si="3009"/>
        <v/>
      </c>
      <c r="AD530" s="29" t="str">
        <f t="shared" si="3010"/>
        <v/>
      </c>
      <c r="AE530" s="29" t="str">
        <f t="shared" si="3011"/>
        <v/>
      </c>
      <c r="AF530" s="29" t="str">
        <f t="shared" si="3012"/>
        <v/>
      </c>
      <c r="AG530" s="29" t="str">
        <f t="shared" si="3013"/>
        <v/>
      </c>
      <c r="AH530" s="29" t="str">
        <f t="shared" si="3014"/>
        <v/>
      </c>
      <c r="AI530" s="29" t="str">
        <f t="shared" si="3015"/>
        <v/>
      </c>
      <c r="AJ530" s="29" t="str">
        <f t="shared" si="3016"/>
        <v/>
      </c>
      <c r="AK530" s="29" t="str">
        <f t="shared" si="3017"/>
        <v/>
      </c>
      <c r="AL530" s="29" t="str">
        <f t="shared" si="3018"/>
        <v/>
      </c>
      <c r="AM530" s="29" t="str">
        <f t="shared" si="3019"/>
        <v/>
      </c>
    </row>
    <row r="531" spans="2:39">
      <c r="B531" s="13">
        <v>14</v>
      </c>
      <c r="C531" s="13">
        <f>IF(B531="","",VLOOKUP(B531,Tabelle2!$A$2:$B$38,2,0))</f>
        <v>3</v>
      </c>
      <c r="D531" s="25" t="str">
        <f t="shared" ref="D531:D562" si="3039">IF(B531="","",IF(OR(B530=0,B531=0),"No Bet",IF(N532=1,"Bet 1,3,5",IF(O532=1,"Bet 2,4,6",IF(P532=1,"Bet 1,3,5",IF(Q532=1,"Bet 2,4,6"))))))</f>
        <v>Bet 2,4,6</v>
      </c>
      <c r="E531" s="8"/>
      <c r="F531" s="8"/>
      <c r="G531" s="8"/>
      <c r="H531" s="8"/>
      <c r="I531" s="12"/>
      <c r="J531" s="12"/>
      <c r="K531" s="7">
        <f t="shared" ref="K531:K562" si="3040">IF(B531="","",IF(N532=1,"1",IF(O532=1,2,IF(P532=1,1,IF(Q532=1,2)))))</f>
        <v>2</v>
      </c>
      <c r="L531" s="7">
        <f t="shared" ref="L531:L562" si="3041">IF(B531="","",IF(N532=1,"3",IF(O532=1,4,IF(P532=1,3,IF(Q532=1,4)))))</f>
        <v>4</v>
      </c>
      <c r="M531" s="7">
        <f t="shared" ref="M531:M562" si="3042">IF(B531="","",IF(N532=1,"5",IF(O532=1,6,IF(P532=1,5,IF(Q532=1,6)))))</f>
        <v>6</v>
      </c>
      <c r="N531" s="4">
        <f t="shared" si="2780"/>
        <v>0</v>
      </c>
      <c r="O531" s="4">
        <f t="shared" si="3036"/>
        <v>1</v>
      </c>
      <c r="P531" s="4">
        <f t="shared" ref="P531:P562" si="3043">IF(OR(C531=1,C531=3,C531=5),1,0)</f>
        <v>1</v>
      </c>
      <c r="Q531" s="4">
        <f t="shared" ref="Q531:Q562" si="3044">IF(OR(C531=2,C531=4,C531=6),1,0)</f>
        <v>0</v>
      </c>
      <c r="Y531" s="29" t="str">
        <f t="shared" si="2954"/>
        <v/>
      </c>
      <c r="Z531" s="29" t="str">
        <f t="shared" si="3006"/>
        <v/>
      </c>
      <c r="AA531" s="29" t="str">
        <f t="shared" si="3007"/>
        <v/>
      </c>
      <c r="AB531" s="29" t="str">
        <f t="shared" si="3008"/>
        <v/>
      </c>
      <c r="AC531" s="29" t="str">
        <f t="shared" si="3009"/>
        <v/>
      </c>
      <c r="AD531" s="29" t="str">
        <f t="shared" si="3010"/>
        <v/>
      </c>
      <c r="AE531" s="29" t="str">
        <f t="shared" si="3011"/>
        <v/>
      </c>
      <c r="AF531" s="29" t="str">
        <f t="shared" si="3012"/>
        <v/>
      </c>
      <c r="AG531" s="29" t="str">
        <f t="shared" si="3013"/>
        <v/>
      </c>
      <c r="AH531" s="29" t="str">
        <f t="shared" si="3014"/>
        <v/>
      </c>
      <c r="AI531" s="29" t="str">
        <f t="shared" si="3015"/>
        <v/>
      </c>
      <c r="AJ531" s="29" t="str">
        <f t="shared" si="3016"/>
        <v/>
      </c>
      <c r="AK531" s="29" t="str">
        <f t="shared" si="3017"/>
        <v/>
      </c>
      <c r="AL531" s="29" t="str">
        <f t="shared" si="3018"/>
        <v/>
      </c>
      <c r="AM531" s="29" t="str">
        <f t="shared" si="3019"/>
        <v/>
      </c>
    </row>
    <row r="532" spans="2:39" ht="15.75" thickBot="1">
      <c r="B532" s="18">
        <v>11</v>
      </c>
      <c r="C532" s="18">
        <f>IF(B532="","",VLOOKUP(B532,Tabelle2!$A$2:$B$38,2,0))</f>
        <v>2</v>
      </c>
      <c r="D532" s="19" t="str">
        <f t="shared" ref="D532" si="3045">IF(B532="","",IF(OR(B530=0,B531=0),"NB",IF(COUNTIF(K531:M531,C532)=1,"W","L")))</f>
        <v>W</v>
      </c>
      <c r="E532" s="18">
        <f t="shared" ref="E532" si="3046">IF(D532="NB","0",IF(D532="L",-3,IF(D532="W",3,"")))</f>
        <v>3</v>
      </c>
      <c r="F532" s="18">
        <v>1</v>
      </c>
      <c r="G532" s="18">
        <f t="shared" ref="G532" si="3047">IF(B532="","",E532*F532)</f>
        <v>3</v>
      </c>
      <c r="H532" s="18">
        <f>IF(B532="","",SUM($G$4:G532))</f>
        <v>-78</v>
      </c>
      <c r="I532" s="20"/>
      <c r="J532" s="20"/>
      <c r="K532" s="21"/>
      <c r="L532" s="21"/>
      <c r="M532" s="24"/>
      <c r="N532" s="5">
        <f t="shared" si="2984"/>
        <v>0</v>
      </c>
      <c r="O532" s="5">
        <f t="shared" ref="O532" si="3048">IF(O530+O531=2,1,0)</f>
        <v>1</v>
      </c>
      <c r="P532" s="5">
        <f t="shared" ref="P532" si="3049">IF(P530+P531=2,1,0)</f>
        <v>0</v>
      </c>
      <c r="Q532" s="5">
        <f t="shared" ref="Q532" si="3050">IF(Q530+Q531=2,1,0)</f>
        <v>0</v>
      </c>
      <c r="S532" s="31">
        <f t="shared" ref="S532" si="3051">IF(B532="","",IF(D532="NB",S529,IF(D532="L",S529+1,IF(D532="W",0))))</f>
        <v>0</v>
      </c>
      <c r="Y532" s="29" t="str">
        <f t="shared" si="2954"/>
        <v/>
      </c>
      <c r="Z532" s="29" t="str">
        <f t="shared" si="3006"/>
        <v/>
      </c>
      <c r="AA532" s="29" t="str">
        <f t="shared" si="3007"/>
        <v/>
      </c>
      <c r="AB532" s="29" t="str">
        <f t="shared" si="3008"/>
        <v/>
      </c>
      <c r="AC532" s="29" t="str">
        <f t="shared" si="3009"/>
        <v/>
      </c>
      <c r="AD532" s="29" t="str">
        <f t="shared" si="3010"/>
        <v/>
      </c>
      <c r="AE532" s="29" t="str">
        <f t="shared" si="3011"/>
        <v/>
      </c>
      <c r="AF532" s="29" t="str">
        <f t="shared" si="3012"/>
        <v/>
      </c>
      <c r="AG532" s="29" t="str">
        <f t="shared" si="3013"/>
        <v/>
      </c>
      <c r="AH532" s="29" t="str">
        <f t="shared" si="3014"/>
        <v/>
      </c>
      <c r="AI532" s="29" t="str">
        <f t="shared" si="3015"/>
        <v/>
      </c>
      <c r="AJ532" s="29" t="str">
        <f t="shared" si="3016"/>
        <v/>
      </c>
      <c r="AK532" s="29" t="str">
        <f t="shared" si="3017"/>
        <v/>
      </c>
      <c r="AL532" s="29" t="str">
        <f t="shared" si="3018"/>
        <v/>
      </c>
      <c r="AM532" s="29" t="str">
        <f t="shared" si="3019"/>
        <v/>
      </c>
    </row>
    <row r="533" spans="2:39">
      <c r="B533" s="16">
        <v>11</v>
      </c>
      <c r="C533" s="16">
        <f>IF(B533="","",VLOOKUP(B533,Tabelle2!$A$2:$B$38,2,0))</f>
        <v>2</v>
      </c>
      <c r="D533" s="6"/>
      <c r="E533" s="6"/>
      <c r="F533" s="6"/>
      <c r="G533" s="6"/>
      <c r="H533" s="6"/>
      <c r="I533" s="9"/>
      <c r="J533" s="9"/>
      <c r="K533" s="6"/>
      <c r="L533" s="6"/>
      <c r="M533" s="6"/>
      <c r="N533" s="3">
        <f t="shared" ref="N533:N564" si="3052">IF(OR(C533=2,C533=4,C533=6),1,0)</f>
        <v>1</v>
      </c>
      <c r="O533" s="3">
        <f t="shared" ref="O533:O564" si="3053">IF(OR(C533=1,C533=3,C533=5),1,0)</f>
        <v>0</v>
      </c>
      <c r="P533" s="3">
        <f t="shared" ref="P533:P564" si="3054">IF(OR(C533=2,C533=4,C533=6),1,0)</f>
        <v>1</v>
      </c>
      <c r="Q533" s="3">
        <f t="shared" ref="Q533:Q564" si="3055">IF(OR(C533=1,C533=3,C533=5),1,0)</f>
        <v>0</v>
      </c>
      <c r="Y533" s="29" t="str">
        <f t="shared" si="2954"/>
        <v/>
      </c>
      <c r="Z533" s="29" t="str">
        <f t="shared" si="3006"/>
        <v/>
      </c>
      <c r="AA533" s="29" t="str">
        <f t="shared" si="3007"/>
        <v/>
      </c>
      <c r="AB533" s="29" t="str">
        <f t="shared" si="3008"/>
        <v/>
      </c>
      <c r="AC533" s="29" t="str">
        <f t="shared" si="3009"/>
        <v/>
      </c>
      <c r="AD533" s="29" t="str">
        <f t="shared" si="3010"/>
        <v/>
      </c>
      <c r="AE533" s="29" t="str">
        <f t="shared" si="3011"/>
        <v/>
      </c>
      <c r="AF533" s="29" t="str">
        <f t="shared" si="3012"/>
        <v/>
      </c>
      <c r="AG533" s="29" t="str">
        <f t="shared" si="3013"/>
        <v/>
      </c>
      <c r="AH533" s="29" t="str">
        <f t="shared" si="3014"/>
        <v/>
      </c>
      <c r="AI533" s="29" t="str">
        <f t="shared" si="3015"/>
        <v/>
      </c>
      <c r="AJ533" s="29" t="str">
        <f t="shared" si="3016"/>
        <v/>
      </c>
      <c r="AK533" s="29" t="str">
        <f t="shared" si="3017"/>
        <v/>
      </c>
      <c r="AL533" s="29" t="str">
        <f t="shared" si="3018"/>
        <v/>
      </c>
      <c r="AM533" s="29" t="str">
        <f t="shared" si="3019"/>
        <v/>
      </c>
    </row>
    <row r="534" spans="2:39">
      <c r="B534" s="15">
        <v>14</v>
      </c>
      <c r="C534" s="15">
        <f>IF(B534="","",VLOOKUP(B534,Tabelle2!$A$2:$B$38,2,0))</f>
        <v>3</v>
      </c>
      <c r="D534" s="26" t="str">
        <f t="shared" ref="D534:D565" si="3056">IF(B534="","",IF(OR(B533=0,B534=0),"No Bet",IF(N535=1,"Bet 1,3,5",IF(O535=1,"Bet 2,4,6",IF(P535=1,"Bet 1,3,5",IF(Q535=1,"Bet 2,4,6"))))))</f>
        <v>Bet 1,3,5</v>
      </c>
      <c r="E534" s="8"/>
      <c r="F534" s="8"/>
      <c r="G534" s="8"/>
      <c r="H534" s="8"/>
      <c r="I534" s="17"/>
      <c r="J534" s="17"/>
      <c r="K534" s="7">
        <f t="shared" ref="K534:K565" si="3057">IF(B534="","",IF(N535=1,"1",IF(O535=1,2,IF(P535=1,1,IF(Q535=1,2)))))</f>
        <v>1</v>
      </c>
      <c r="L534" s="7">
        <f t="shared" ref="L534:L565" si="3058">IF(B534="","",IF(N535=1,"3",IF(O535=1,4,IF(P535=1,3,IF(Q535=1,4)))))</f>
        <v>3</v>
      </c>
      <c r="M534" s="7">
        <f t="shared" ref="M534:M565" si="3059">IF(B534="","",IF(N535=1,"5",IF(O535=1,6,IF(P535=1,5,IF(Q535=1,6)))))</f>
        <v>5</v>
      </c>
      <c r="N534" s="4">
        <f t="shared" si="3052"/>
        <v>0</v>
      </c>
      <c r="O534" s="4">
        <f t="shared" si="3053"/>
        <v>1</v>
      </c>
      <c r="P534" s="4">
        <f t="shared" ref="P534:P565" si="3060">IF(OR(C534=1,C534=3,C534=5),1,0)</f>
        <v>1</v>
      </c>
      <c r="Q534" s="4">
        <f t="shared" ref="Q534:Q565" si="3061">IF(OR(C534=2,C534=4,C534=6),1,0)</f>
        <v>0</v>
      </c>
      <c r="Y534" s="29" t="str">
        <f t="shared" si="2954"/>
        <v/>
      </c>
      <c r="Z534" s="29" t="str">
        <f t="shared" si="3006"/>
        <v/>
      </c>
      <c r="AA534" s="29" t="str">
        <f t="shared" si="3007"/>
        <v/>
      </c>
      <c r="AB534" s="29" t="str">
        <f t="shared" si="3008"/>
        <v/>
      </c>
      <c r="AC534" s="29" t="str">
        <f t="shared" si="3009"/>
        <v/>
      </c>
      <c r="AD534" s="29" t="str">
        <f t="shared" si="3010"/>
        <v/>
      </c>
      <c r="AE534" s="29" t="str">
        <f t="shared" si="3011"/>
        <v/>
      </c>
      <c r="AF534" s="29" t="str">
        <f t="shared" si="3012"/>
        <v/>
      </c>
      <c r="AG534" s="29" t="str">
        <f t="shared" si="3013"/>
        <v/>
      </c>
      <c r="AH534" s="29" t="str">
        <f t="shared" si="3014"/>
        <v/>
      </c>
      <c r="AI534" s="29" t="str">
        <f t="shared" si="3015"/>
        <v/>
      </c>
      <c r="AJ534" s="29" t="str">
        <f t="shared" si="3016"/>
        <v/>
      </c>
      <c r="AK534" s="29" t="str">
        <f t="shared" si="3017"/>
        <v/>
      </c>
      <c r="AL534" s="29" t="str">
        <f t="shared" si="3018"/>
        <v/>
      </c>
      <c r="AM534" s="29" t="str">
        <f t="shared" si="3019"/>
        <v/>
      </c>
    </row>
    <row r="535" spans="2:39" ht="15.75" thickBot="1">
      <c r="B535" s="22">
        <v>1</v>
      </c>
      <c r="C535" s="22">
        <f>IF(B535="","",VLOOKUP(B535,Tabelle2!$A$2:$B$38,2,0))</f>
        <v>1</v>
      </c>
      <c r="D535" s="23" t="str">
        <f t="shared" ref="D535" si="3062">IF(B535="","",IF(OR(B533=0,B534=0),"NB",IF(COUNTIF(K534:M534,C535)=1,"W","L")))</f>
        <v>W</v>
      </c>
      <c r="E535" s="22">
        <f t="shared" ref="E535" si="3063">IF(D535="NB",0,IF(D535="L",-3,IF(D535="W",3,"")))</f>
        <v>3</v>
      </c>
      <c r="F535" s="22">
        <v>1</v>
      </c>
      <c r="G535" s="22">
        <f t="shared" ref="G535" si="3064">IF(B535="","",E535*F535)</f>
        <v>3</v>
      </c>
      <c r="H535" s="22">
        <f>IF(B535="","",SUM($G$4:G535))</f>
        <v>-75</v>
      </c>
      <c r="I535" s="20"/>
      <c r="J535" s="20"/>
      <c r="K535" s="21"/>
      <c r="L535" s="21"/>
      <c r="M535" s="21"/>
      <c r="N535" s="5">
        <f t="shared" ref="N535:O535" si="3065">IF(N533+N534=2,1,0)</f>
        <v>0</v>
      </c>
      <c r="O535" s="5">
        <f t="shared" si="3065"/>
        <v>0</v>
      </c>
      <c r="P535" s="5">
        <f t="shared" ref="P535" si="3066">IF(P533+P534=2,1,0)</f>
        <v>1</v>
      </c>
      <c r="Q535" s="5">
        <f t="shared" ref="Q535" si="3067">IF(Q533+Q534=2,1,0)</f>
        <v>0</v>
      </c>
      <c r="S535" s="31">
        <f t="shared" ref="S535" si="3068">IF(B535="","",IF(D535="NB",S532,IF(D535="L",S532+1,IF(D535="W",0))))</f>
        <v>0</v>
      </c>
      <c r="Y535" s="29" t="str">
        <f t="shared" si="2954"/>
        <v/>
      </c>
      <c r="Z535" s="29" t="str">
        <f t="shared" si="3006"/>
        <v/>
      </c>
      <c r="AA535" s="29" t="str">
        <f t="shared" si="3007"/>
        <v/>
      </c>
      <c r="AB535" s="29" t="str">
        <f t="shared" si="3008"/>
        <v/>
      </c>
      <c r="AC535" s="29" t="str">
        <f t="shared" si="3009"/>
        <v/>
      </c>
      <c r="AD535" s="29" t="str">
        <f t="shared" si="3010"/>
        <v/>
      </c>
      <c r="AE535" s="29" t="str">
        <f t="shared" si="3011"/>
        <v/>
      </c>
      <c r="AF535" s="29" t="str">
        <f t="shared" si="3012"/>
        <v/>
      </c>
      <c r="AG535" s="29" t="str">
        <f t="shared" si="3013"/>
        <v/>
      </c>
      <c r="AH535" s="29" t="str">
        <f t="shared" si="3014"/>
        <v/>
      </c>
      <c r="AI535" s="29" t="str">
        <f t="shared" si="3015"/>
        <v/>
      </c>
      <c r="AJ535" s="29" t="str">
        <f t="shared" si="3016"/>
        <v/>
      </c>
      <c r="AK535" s="29" t="str">
        <f t="shared" si="3017"/>
        <v/>
      </c>
      <c r="AL535" s="29" t="str">
        <f t="shared" si="3018"/>
        <v/>
      </c>
      <c r="AM535" s="29" t="str">
        <f t="shared" si="3019"/>
        <v/>
      </c>
    </row>
    <row r="536" spans="2:39">
      <c r="B536" s="14">
        <v>1</v>
      </c>
      <c r="C536" s="14">
        <f>IF(B536="","",VLOOKUP(B536,Tabelle2!$A$2:$B$38,2,0))</f>
        <v>1</v>
      </c>
      <c r="D536" s="6"/>
      <c r="E536" s="10"/>
      <c r="F536" s="6"/>
      <c r="G536" s="6"/>
      <c r="H536" s="6"/>
      <c r="I536" s="9"/>
      <c r="J536" s="9"/>
      <c r="K536" s="6"/>
      <c r="L536" s="6"/>
      <c r="M536" s="6"/>
      <c r="N536" s="3">
        <f t="shared" si="2763"/>
        <v>0</v>
      </c>
      <c r="O536" s="3">
        <f t="shared" ref="O536:O567" si="3069">IF(OR(C536=1,C536=3,C536=5),1,0)</f>
        <v>1</v>
      </c>
      <c r="P536" s="3">
        <f t="shared" ref="P536:P567" si="3070">IF(OR(C536=2,C536=4,C536=6),1,0)</f>
        <v>0</v>
      </c>
      <c r="Q536" s="3">
        <f t="shared" ref="Q536:Q567" si="3071">IF(OR(C536=1,C536=3,C536=5),1,0)</f>
        <v>1</v>
      </c>
      <c r="Y536" s="29" t="str">
        <f t="shared" si="2954"/>
        <v/>
      </c>
      <c r="Z536" s="29" t="str">
        <f t="shared" si="3006"/>
        <v/>
      </c>
      <c r="AA536" s="29" t="str">
        <f t="shared" si="3007"/>
        <v/>
      </c>
      <c r="AB536" s="29" t="str">
        <f t="shared" si="3008"/>
        <v/>
      </c>
      <c r="AC536" s="29" t="str">
        <f t="shared" si="3009"/>
        <v/>
      </c>
      <c r="AD536" s="29" t="str">
        <f t="shared" si="3010"/>
        <v/>
      </c>
      <c r="AE536" s="29" t="str">
        <f t="shared" si="3011"/>
        <v/>
      </c>
      <c r="AF536" s="29" t="str">
        <f t="shared" si="3012"/>
        <v/>
      </c>
      <c r="AG536" s="29" t="str">
        <f t="shared" si="3013"/>
        <v/>
      </c>
      <c r="AH536" s="29" t="str">
        <f t="shared" si="3014"/>
        <v/>
      </c>
      <c r="AI536" s="29" t="str">
        <f t="shared" si="3015"/>
        <v/>
      </c>
      <c r="AJ536" s="29" t="str">
        <f t="shared" si="3016"/>
        <v/>
      </c>
      <c r="AK536" s="29" t="str">
        <f t="shared" si="3017"/>
        <v/>
      </c>
      <c r="AL536" s="29" t="str">
        <f t="shared" si="3018"/>
        <v/>
      </c>
      <c r="AM536" s="29" t="str">
        <f t="shared" si="3019"/>
        <v/>
      </c>
    </row>
    <row r="537" spans="2:39">
      <c r="B537" s="13">
        <v>28</v>
      </c>
      <c r="C537" s="13">
        <f>IF(B537="","",VLOOKUP(B537,Tabelle2!$A$2:$B$38,2,0))</f>
        <v>5</v>
      </c>
      <c r="D537" s="25" t="str">
        <f t="shared" ref="D537:D568" si="3072">IF(B537="","",IF(OR(B536=0,B537=0),"No Bet",IF(N538=1,"Bet 1,3,5",IF(O538=1,"Bet 2,4,6",IF(P538=1,"Bet 1,3,5",IF(Q538=1,"Bet 2,4,6"))))))</f>
        <v>Bet 2,4,6</v>
      </c>
      <c r="E537" s="8"/>
      <c r="F537" s="8"/>
      <c r="G537" s="8"/>
      <c r="H537" s="8"/>
      <c r="I537" s="12"/>
      <c r="J537" s="12"/>
      <c r="K537" s="7">
        <f t="shared" ref="K537:K568" si="3073">IF(B537="","",IF(N538=1,"1",IF(O538=1,2,IF(P538=1,1,IF(Q538=1,2)))))</f>
        <v>2</v>
      </c>
      <c r="L537" s="7">
        <f t="shared" ref="L537:L568" si="3074">IF(B537="","",IF(N538=1,"3",IF(O538=1,4,IF(P538=1,3,IF(Q538=1,4)))))</f>
        <v>4</v>
      </c>
      <c r="M537" s="7">
        <f t="shared" ref="M537:M568" si="3075">IF(B537="","",IF(N538=1,"5",IF(O538=1,6,IF(P538=1,5,IF(Q538=1,6)))))</f>
        <v>6</v>
      </c>
      <c r="N537" s="4">
        <f t="shared" si="2763"/>
        <v>0</v>
      </c>
      <c r="O537" s="4">
        <f t="shared" si="3069"/>
        <v>1</v>
      </c>
      <c r="P537" s="4">
        <f t="shared" ref="P537:P568" si="3076">IF(OR(C537=1,C537=3,C537=5),1,0)</f>
        <v>1</v>
      </c>
      <c r="Q537" s="4">
        <f t="shared" ref="Q537:Q568" si="3077">IF(OR(C537=2,C537=4,C537=6),1,0)</f>
        <v>0</v>
      </c>
      <c r="Y537" s="29" t="str">
        <f t="shared" si="2954"/>
        <v/>
      </c>
      <c r="Z537" s="29" t="str">
        <f t="shared" si="3006"/>
        <v/>
      </c>
      <c r="AA537" s="29" t="str">
        <f t="shared" si="3007"/>
        <v/>
      </c>
      <c r="AB537" s="29" t="str">
        <f t="shared" si="3008"/>
        <v/>
      </c>
      <c r="AC537" s="29" t="str">
        <f t="shared" si="3009"/>
        <v/>
      </c>
      <c r="AD537" s="29" t="str">
        <f t="shared" si="3010"/>
        <v/>
      </c>
      <c r="AE537" s="29" t="str">
        <f t="shared" si="3011"/>
        <v/>
      </c>
      <c r="AF537" s="29" t="str">
        <f t="shared" si="3012"/>
        <v/>
      </c>
      <c r="AG537" s="29" t="str">
        <f t="shared" si="3013"/>
        <v/>
      </c>
      <c r="AH537" s="29" t="str">
        <f t="shared" si="3014"/>
        <v/>
      </c>
      <c r="AI537" s="29" t="str">
        <f t="shared" si="3015"/>
        <v/>
      </c>
      <c r="AJ537" s="29" t="str">
        <f t="shared" si="3016"/>
        <v/>
      </c>
      <c r="AK537" s="29" t="str">
        <f t="shared" si="3017"/>
        <v/>
      </c>
      <c r="AL537" s="29" t="str">
        <f t="shared" si="3018"/>
        <v/>
      </c>
      <c r="AM537" s="29" t="str">
        <f t="shared" si="3019"/>
        <v/>
      </c>
    </row>
    <row r="538" spans="2:39" ht="15.75" thickBot="1">
      <c r="B538" s="18">
        <v>28</v>
      </c>
      <c r="C538" s="18">
        <f>IF(B538="","",VLOOKUP(B538,Tabelle2!$A$2:$B$38,2,0))</f>
        <v>5</v>
      </c>
      <c r="D538" s="19" t="str">
        <f t="shared" ref="D538" si="3078">IF(B538="","",IF(OR(B536=0,B537=0),"NB",IF(COUNTIF(K537:M537,C538)=1,"W","L")))</f>
        <v>L</v>
      </c>
      <c r="E538" s="18">
        <f t="shared" ref="E538" si="3079">IF(D538="NB","0",IF(D538="L",-3,IF(D538="W",3,"")))</f>
        <v>-3</v>
      </c>
      <c r="F538" s="18">
        <v>1</v>
      </c>
      <c r="G538" s="18">
        <f t="shared" ref="G538" si="3080">IF(B538="","",E538*F538)</f>
        <v>-3</v>
      </c>
      <c r="H538" s="18">
        <f>IF(B538="","",SUM($G$4:G538))</f>
        <v>-78</v>
      </c>
      <c r="I538" s="20"/>
      <c r="J538" s="20"/>
      <c r="K538" s="21"/>
      <c r="L538" s="21"/>
      <c r="M538" s="24"/>
      <c r="N538" s="5">
        <f t="shared" si="2967"/>
        <v>0</v>
      </c>
      <c r="O538" s="5">
        <f t="shared" ref="O538" si="3081">IF(O536+O537=2,1,0)</f>
        <v>1</v>
      </c>
      <c r="P538" s="5">
        <f t="shared" ref="P538" si="3082">IF(P536+P537=2,1,0)</f>
        <v>0</v>
      </c>
      <c r="Q538" s="5">
        <f t="shared" ref="Q538" si="3083">IF(Q536+Q537=2,1,0)</f>
        <v>0</v>
      </c>
      <c r="S538" s="31">
        <f t="shared" ref="S538" si="3084">IF(B538="","",IF(D538="NB",S535,IF(D538="L",S535+1,IF(D538="W",0))))</f>
        <v>1</v>
      </c>
      <c r="Y538" s="29" t="str">
        <f t="shared" si="2954"/>
        <v/>
      </c>
      <c r="Z538" s="29" t="str">
        <f t="shared" si="3006"/>
        <v/>
      </c>
      <c r="AA538" s="29" t="str">
        <f t="shared" si="3007"/>
        <v/>
      </c>
      <c r="AB538" s="29" t="str">
        <f t="shared" si="3008"/>
        <v/>
      </c>
      <c r="AC538" s="29" t="str">
        <f t="shared" si="3009"/>
        <v/>
      </c>
      <c r="AD538" s="29" t="str">
        <f t="shared" si="3010"/>
        <v/>
      </c>
      <c r="AE538" s="29" t="str">
        <f t="shared" si="3011"/>
        <v/>
      </c>
      <c r="AF538" s="29" t="str">
        <f t="shared" si="3012"/>
        <v/>
      </c>
      <c r="AG538" s="29" t="str">
        <f t="shared" si="3013"/>
        <v/>
      </c>
      <c r="AH538" s="29" t="str">
        <f t="shared" si="3014"/>
        <v/>
      </c>
      <c r="AI538" s="29" t="str">
        <f t="shared" si="3015"/>
        <v/>
      </c>
      <c r="AJ538" s="29" t="str">
        <f t="shared" si="3016"/>
        <v/>
      </c>
      <c r="AK538" s="29" t="str">
        <f t="shared" si="3017"/>
        <v/>
      </c>
      <c r="AL538" s="29" t="str">
        <f t="shared" si="3018"/>
        <v/>
      </c>
      <c r="AM538" s="29" t="str">
        <f t="shared" si="3019"/>
        <v/>
      </c>
    </row>
    <row r="539" spans="2:39">
      <c r="B539" s="16">
        <v>30</v>
      </c>
      <c r="C539" s="16">
        <f>IF(B539="","",VLOOKUP(B539,Tabelle2!$A$2:$B$38,2,0))</f>
        <v>5</v>
      </c>
      <c r="D539" s="6"/>
      <c r="E539" s="6"/>
      <c r="F539" s="6"/>
      <c r="G539" s="6"/>
      <c r="H539" s="6"/>
      <c r="I539" s="9"/>
      <c r="J539" s="9"/>
      <c r="K539" s="6"/>
      <c r="L539" s="6"/>
      <c r="M539" s="6"/>
      <c r="N539" s="3">
        <f t="shared" si="2780"/>
        <v>0</v>
      </c>
      <c r="O539" s="3">
        <f t="shared" ref="O539:O570" si="3085">IF(OR(C539=1,C539=3,C539=5),1,0)</f>
        <v>1</v>
      </c>
      <c r="P539" s="3">
        <f t="shared" ref="P539:P570" si="3086">IF(OR(C539=2,C539=4,C539=6),1,0)</f>
        <v>0</v>
      </c>
      <c r="Q539" s="3">
        <f t="shared" ref="Q539:Q570" si="3087">IF(OR(C539=1,C539=3,C539=5),1,0)</f>
        <v>1</v>
      </c>
      <c r="Y539" s="29" t="str">
        <f t="shared" si="2954"/>
        <v/>
      </c>
      <c r="Z539" s="29" t="str">
        <f t="shared" si="3006"/>
        <v/>
      </c>
      <c r="AA539" s="29" t="str">
        <f t="shared" si="3007"/>
        <v/>
      </c>
      <c r="AB539" s="29" t="str">
        <f t="shared" si="3008"/>
        <v/>
      </c>
      <c r="AC539" s="29" t="str">
        <f t="shared" si="3009"/>
        <v/>
      </c>
      <c r="AD539" s="29" t="str">
        <f t="shared" si="3010"/>
        <v/>
      </c>
      <c r="AE539" s="29" t="str">
        <f t="shared" si="3011"/>
        <v/>
      </c>
      <c r="AF539" s="29" t="str">
        <f t="shared" si="3012"/>
        <v/>
      </c>
      <c r="AG539" s="29" t="str">
        <f t="shared" si="3013"/>
        <v/>
      </c>
      <c r="AH539" s="29" t="str">
        <f t="shared" si="3014"/>
        <v/>
      </c>
      <c r="AI539" s="29" t="str">
        <f t="shared" si="3015"/>
        <v/>
      </c>
      <c r="AJ539" s="29" t="str">
        <f t="shared" si="3016"/>
        <v/>
      </c>
      <c r="AK539" s="29" t="str">
        <f t="shared" si="3017"/>
        <v/>
      </c>
      <c r="AL539" s="29" t="str">
        <f t="shared" si="3018"/>
        <v/>
      </c>
      <c r="AM539" s="29" t="str">
        <f t="shared" si="3019"/>
        <v/>
      </c>
    </row>
    <row r="540" spans="2:39">
      <c r="B540" s="15">
        <v>18</v>
      </c>
      <c r="C540" s="15">
        <f>IF(B540="","",VLOOKUP(B540,Tabelle2!$A$2:$B$38,2,0))</f>
        <v>3</v>
      </c>
      <c r="D540" s="26" t="str">
        <f t="shared" ref="D540:D571" si="3088">IF(B540="","",IF(OR(B539=0,B540=0),"No Bet",IF(N541=1,"Bet 1,3,5",IF(O541=1,"Bet 2,4,6",IF(P541=1,"Bet 1,3,5",IF(Q541=1,"Bet 2,4,6"))))))</f>
        <v>Bet 2,4,6</v>
      </c>
      <c r="E540" s="8"/>
      <c r="F540" s="8"/>
      <c r="G540" s="8"/>
      <c r="H540" s="8"/>
      <c r="I540" s="17"/>
      <c r="J540" s="17"/>
      <c r="K540" s="7">
        <f t="shared" ref="K540:K571" si="3089">IF(B540="","",IF(N541=1,"1",IF(O541=1,2,IF(P541=1,1,IF(Q541=1,2)))))</f>
        <v>2</v>
      </c>
      <c r="L540" s="7">
        <f t="shared" ref="L540:L571" si="3090">IF(B540="","",IF(N541=1,"3",IF(O541=1,4,IF(P541=1,3,IF(Q541=1,4)))))</f>
        <v>4</v>
      </c>
      <c r="M540" s="7">
        <f t="shared" ref="M540:M571" si="3091">IF(B540="","",IF(N541=1,"5",IF(O541=1,6,IF(P541=1,5,IF(Q541=1,6)))))</f>
        <v>6</v>
      </c>
      <c r="N540" s="4">
        <f t="shared" si="2780"/>
        <v>0</v>
      </c>
      <c r="O540" s="4">
        <f t="shared" si="3085"/>
        <v>1</v>
      </c>
      <c r="P540" s="4">
        <f t="shared" ref="P540:P571" si="3092">IF(OR(C540=1,C540=3,C540=5),1,0)</f>
        <v>1</v>
      </c>
      <c r="Q540" s="4">
        <f t="shared" ref="Q540:Q571" si="3093">IF(OR(C540=2,C540=4,C540=6),1,0)</f>
        <v>0</v>
      </c>
      <c r="Y540" s="29" t="str">
        <f t="shared" si="2954"/>
        <v/>
      </c>
      <c r="Z540" s="29" t="str">
        <f t="shared" si="3006"/>
        <v/>
      </c>
      <c r="AA540" s="29" t="str">
        <f t="shared" si="3007"/>
        <v/>
      </c>
      <c r="AB540" s="29" t="str">
        <f t="shared" si="3008"/>
        <v/>
      </c>
      <c r="AC540" s="29" t="str">
        <f t="shared" si="3009"/>
        <v/>
      </c>
      <c r="AD540" s="29" t="str">
        <f t="shared" si="3010"/>
        <v/>
      </c>
      <c r="AE540" s="29" t="str">
        <f t="shared" si="3011"/>
        <v/>
      </c>
      <c r="AF540" s="29" t="str">
        <f t="shared" si="3012"/>
        <v/>
      </c>
      <c r="AG540" s="29" t="str">
        <f t="shared" si="3013"/>
        <v/>
      </c>
      <c r="AH540" s="29" t="str">
        <f t="shared" si="3014"/>
        <v/>
      </c>
      <c r="AI540" s="29" t="str">
        <f t="shared" si="3015"/>
        <v/>
      </c>
      <c r="AJ540" s="29" t="str">
        <f t="shared" si="3016"/>
        <v/>
      </c>
      <c r="AK540" s="29" t="str">
        <f t="shared" si="3017"/>
        <v/>
      </c>
      <c r="AL540" s="29" t="str">
        <f t="shared" si="3018"/>
        <v/>
      </c>
      <c r="AM540" s="29" t="str">
        <f t="shared" si="3019"/>
        <v/>
      </c>
    </row>
    <row r="541" spans="2:39" ht="15.75" thickBot="1">
      <c r="B541" s="22">
        <v>2</v>
      </c>
      <c r="C541" s="22">
        <f>IF(B541="","",VLOOKUP(B541,Tabelle2!$A$2:$B$38,2,0))</f>
        <v>1</v>
      </c>
      <c r="D541" s="23" t="str">
        <f t="shared" ref="D541" si="3094">IF(B541="","",IF(OR(B539=0,B540=0),"NB",IF(COUNTIF(K540:M540,C541)=1,"W","L")))</f>
        <v>L</v>
      </c>
      <c r="E541" s="22">
        <f t="shared" ref="E541" si="3095">IF(D541="NB",0,IF(D541="L",-3,IF(D541="W",3,"")))</f>
        <v>-3</v>
      </c>
      <c r="F541" s="22">
        <v>1</v>
      </c>
      <c r="G541" s="22">
        <f t="shared" ref="G541" si="3096">IF(B541="","",E541*F541)</f>
        <v>-3</v>
      </c>
      <c r="H541" s="22">
        <f>IF(B541="","",SUM($G$4:G541))</f>
        <v>-81</v>
      </c>
      <c r="I541" s="20"/>
      <c r="J541" s="20"/>
      <c r="K541" s="21"/>
      <c r="L541" s="21"/>
      <c r="M541" s="21"/>
      <c r="N541" s="5">
        <f t="shared" si="2984"/>
        <v>0</v>
      </c>
      <c r="O541" s="5">
        <f t="shared" ref="O541" si="3097">IF(O539+O540=2,1,0)</f>
        <v>1</v>
      </c>
      <c r="P541" s="5">
        <f t="shared" ref="P541" si="3098">IF(P539+P540=2,1,0)</f>
        <v>0</v>
      </c>
      <c r="Q541" s="5">
        <f t="shared" ref="Q541" si="3099">IF(Q539+Q540=2,1,0)</f>
        <v>0</v>
      </c>
      <c r="S541" s="31">
        <f t="shared" ref="S541" si="3100">IF(B541="","",IF(D541="NB",S538,IF(D541="L",S538+1,IF(D541="W",0))))</f>
        <v>2</v>
      </c>
      <c r="Y541" s="29" t="str">
        <f t="shared" si="2954"/>
        <v/>
      </c>
      <c r="Z541" s="29" t="str">
        <f t="shared" si="3006"/>
        <v/>
      </c>
      <c r="AA541" s="29" t="str">
        <f t="shared" si="3007"/>
        <v/>
      </c>
      <c r="AB541" s="29" t="str">
        <f t="shared" si="3008"/>
        <v/>
      </c>
      <c r="AC541" s="29" t="str">
        <f t="shared" si="3009"/>
        <v/>
      </c>
      <c r="AD541" s="29" t="str">
        <f t="shared" si="3010"/>
        <v/>
      </c>
      <c r="AE541" s="29" t="str">
        <f t="shared" si="3011"/>
        <v/>
      </c>
      <c r="AF541" s="29" t="str">
        <f t="shared" si="3012"/>
        <v/>
      </c>
      <c r="AG541" s="29" t="str">
        <f t="shared" si="3013"/>
        <v/>
      </c>
      <c r="AH541" s="29" t="str">
        <f t="shared" si="3014"/>
        <v/>
      </c>
      <c r="AI541" s="29" t="str">
        <f t="shared" si="3015"/>
        <v/>
      </c>
      <c r="AJ541" s="29" t="str">
        <f t="shared" si="3016"/>
        <v/>
      </c>
      <c r="AK541" s="29" t="str">
        <f t="shared" si="3017"/>
        <v/>
      </c>
      <c r="AL541" s="29" t="str">
        <f t="shared" si="3018"/>
        <v/>
      </c>
      <c r="AM541" s="29" t="str">
        <f t="shared" si="3019"/>
        <v/>
      </c>
    </row>
    <row r="542" spans="2:39">
      <c r="B542" s="14">
        <v>2</v>
      </c>
      <c r="C542" s="14">
        <f>IF(B542="","",VLOOKUP(B542,Tabelle2!$A$2:$B$38,2,0))</f>
        <v>1</v>
      </c>
      <c r="D542" s="6"/>
      <c r="E542" s="10"/>
      <c r="F542" s="6"/>
      <c r="G542" s="6"/>
      <c r="H542" s="6"/>
      <c r="I542" s="9"/>
      <c r="J542" s="9"/>
      <c r="K542" s="6"/>
      <c r="L542" s="6"/>
      <c r="M542" s="6"/>
      <c r="N542" s="3">
        <f t="shared" ref="N542:N573" si="3101">IF(OR(C542=2,C542=4,C542=6),1,0)</f>
        <v>0</v>
      </c>
      <c r="O542" s="3">
        <f t="shared" ref="O542:O573" si="3102">IF(OR(C542=1,C542=3,C542=5),1,0)</f>
        <v>1</v>
      </c>
      <c r="P542" s="3">
        <f t="shared" ref="P542:P573" si="3103">IF(OR(C542=2,C542=4,C542=6),1,0)</f>
        <v>0</v>
      </c>
      <c r="Q542" s="3">
        <f t="shared" ref="Q542:Q573" si="3104">IF(OR(C542=1,C542=3,C542=5),1,0)</f>
        <v>1</v>
      </c>
      <c r="Y542" s="29" t="str">
        <f t="shared" si="2954"/>
        <v/>
      </c>
      <c r="Z542" s="29" t="str">
        <f t="shared" si="3006"/>
        <v/>
      </c>
      <c r="AA542" s="29" t="str">
        <f t="shared" si="3007"/>
        <v/>
      </c>
      <c r="AB542" s="29" t="str">
        <f t="shared" si="3008"/>
        <v/>
      </c>
      <c r="AC542" s="29" t="str">
        <f t="shared" si="3009"/>
        <v/>
      </c>
      <c r="AD542" s="29" t="str">
        <f t="shared" si="3010"/>
        <v/>
      </c>
      <c r="AE542" s="29" t="str">
        <f t="shared" si="3011"/>
        <v/>
      </c>
      <c r="AF542" s="29" t="str">
        <f t="shared" si="3012"/>
        <v/>
      </c>
      <c r="AG542" s="29" t="str">
        <f t="shared" si="3013"/>
        <v/>
      </c>
      <c r="AH542" s="29" t="str">
        <f t="shared" si="3014"/>
        <v/>
      </c>
      <c r="AI542" s="29" t="str">
        <f t="shared" si="3015"/>
        <v/>
      </c>
      <c r="AJ542" s="29" t="str">
        <f t="shared" si="3016"/>
        <v/>
      </c>
      <c r="AK542" s="29" t="str">
        <f t="shared" si="3017"/>
        <v/>
      </c>
      <c r="AL542" s="29" t="str">
        <f t="shared" si="3018"/>
        <v/>
      </c>
      <c r="AM542" s="29" t="str">
        <f t="shared" si="3019"/>
        <v/>
      </c>
    </row>
    <row r="543" spans="2:39">
      <c r="B543" s="13">
        <v>28</v>
      </c>
      <c r="C543" s="13">
        <f>IF(B543="","",VLOOKUP(B543,Tabelle2!$A$2:$B$38,2,0))</f>
        <v>5</v>
      </c>
      <c r="D543" s="25" t="str">
        <f t="shared" ref="D543:D574" si="3105">IF(B543="","",IF(OR(B542=0,B543=0),"No Bet",IF(N544=1,"Bet 1,3,5",IF(O544=1,"Bet 2,4,6",IF(P544=1,"Bet 1,3,5",IF(Q544=1,"Bet 2,4,6"))))))</f>
        <v>Bet 2,4,6</v>
      </c>
      <c r="E543" s="8"/>
      <c r="F543" s="8"/>
      <c r="G543" s="8"/>
      <c r="H543" s="8"/>
      <c r="I543" s="12"/>
      <c r="J543" s="12"/>
      <c r="K543" s="7">
        <f t="shared" ref="K543:K574" si="3106">IF(B543="","",IF(N544=1,"1",IF(O544=1,2,IF(P544=1,1,IF(Q544=1,2)))))</f>
        <v>2</v>
      </c>
      <c r="L543" s="7">
        <f t="shared" ref="L543:L574" si="3107">IF(B543="","",IF(N544=1,"3",IF(O544=1,4,IF(P544=1,3,IF(Q544=1,4)))))</f>
        <v>4</v>
      </c>
      <c r="M543" s="7">
        <f t="shared" ref="M543:M574" si="3108">IF(B543="","",IF(N544=1,"5",IF(O544=1,6,IF(P544=1,5,IF(Q544=1,6)))))</f>
        <v>6</v>
      </c>
      <c r="N543" s="4">
        <f t="shared" si="3101"/>
        <v>0</v>
      </c>
      <c r="O543" s="4">
        <f t="shared" si="3102"/>
        <v>1</v>
      </c>
      <c r="P543" s="4">
        <f t="shared" ref="P543:P574" si="3109">IF(OR(C543=1,C543=3,C543=5),1,0)</f>
        <v>1</v>
      </c>
      <c r="Q543" s="4">
        <f t="shared" ref="Q543:Q574" si="3110">IF(OR(C543=2,C543=4,C543=6),1,0)</f>
        <v>0</v>
      </c>
      <c r="Y543" s="29" t="str">
        <f t="shared" si="2954"/>
        <v/>
      </c>
      <c r="Z543" s="29" t="str">
        <f t="shared" si="3006"/>
        <v/>
      </c>
      <c r="AA543" s="29" t="str">
        <f t="shared" si="3007"/>
        <v/>
      </c>
      <c r="AB543" s="29" t="str">
        <f t="shared" si="3008"/>
        <v/>
      </c>
      <c r="AC543" s="29" t="str">
        <f t="shared" si="3009"/>
        <v/>
      </c>
      <c r="AD543" s="29" t="str">
        <f t="shared" si="3010"/>
        <v/>
      </c>
      <c r="AE543" s="29" t="str">
        <f t="shared" si="3011"/>
        <v/>
      </c>
      <c r="AF543" s="29" t="str">
        <f t="shared" si="3012"/>
        <v/>
      </c>
      <c r="AG543" s="29" t="str">
        <f t="shared" si="3013"/>
        <v/>
      </c>
      <c r="AH543" s="29" t="str">
        <f t="shared" si="3014"/>
        <v/>
      </c>
      <c r="AI543" s="29" t="str">
        <f t="shared" si="3015"/>
        <v/>
      </c>
      <c r="AJ543" s="29" t="str">
        <f t="shared" si="3016"/>
        <v/>
      </c>
      <c r="AK543" s="29" t="str">
        <f t="shared" si="3017"/>
        <v/>
      </c>
      <c r="AL543" s="29" t="str">
        <f t="shared" si="3018"/>
        <v/>
      </c>
      <c r="AM543" s="29" t="str">
        <f t="shared" si="3019"/>
        <v/>
      </c>
    </row>
    <row r="544" spans="2:39" ht="15.75" thickBot="1">
      <c r="B544" s="18">
        <v>10</v>
      </c>
      <c r="C544" s="18">
        <f>IF(B544="","",VLOOKUP(B544,Tabelle2!$A$2:$B$38,2,0))</f>
        <v>2</v>
      </c>
      <c r="D544" s="19" t="str">
        <f t="shared" ref="D544" si="3111">IF(B544="","",IF(OR(B542=0,B543=0),"NB",IF(COUNTIF(K543:M543,C544)=1,"W","L")))</f>
        <v>W</v>
      </c>
      <c r="E544" s="18">
        <f t="shared" ref="E544" si="3112">IF(D544="NB","0",IF(D544="L",-3,IF(D544="W",3,"")))</f>
        <v>3</v>
      </c>
      <c r="F544" s="18">
        <v>1</v>
      </c>
      <c r="G544" s="18">
        <f t="shared" ref="G544" si="3113">IF(B544="","",E544*F544)</f>
        <v>3</v>
      </c>
      <c r="H544" s="18">
        <f>IF(B544="","",SUM($G$4:G544))</f>
        <v>-78</v>
      </c>
      <c r="I544" s="20"/>
      <c r="J544" s="20"/>
      <c r="K544" s="21"/>
      <c r="L544" s="21"/>
      <c r="M544" s="24"/>
      <c r="N544" s="5">
        <f t="shared" ref="N544:O544" si="3114">IF(N542+N543=2,1,0)</f>
        <v>0</v>
      </c>
      <c r="O544" s="5">
        <f t="shared" si="3114"/>
        <v>1</v>
      </c>
      <c r="P544" s="5">
        <f t="shared" ref="P544" si="3115">IF(P542+P543=2,1,0)</f>
        <v>0</v>
      </c>
      <c r="Q544" s="5">
        <f t="shared" ref="Q544" si="3116">IF(Q542+Q543=2,1,0)</f>
        <v>0</v>
      </c>
      <c r="S544" s="31">
        <f t="shared" ref="S544" si="3117">IF(B544="","",IF(D544="NB",S541,IF(D544="L",S541+1,IF(D544="W",0))))</f>
        <v>0</v>
      </c>
      <c r="Y544" s="29" t="str">
        <f t="shared" si="2954"/>
        <v/>
      </c>
      <c r="Z544" s="29">
        <f t="shared" si="3006"/>
        <v>1</v>
      </c>
      <c r="AA544" s="29" t="str">
        <f t="shared" si="3007"/>
        <v/>
      </c>
      <c r="AB544" s="29" t="str">
        <f t="shared" si="3008"/>
        <v/>
      </c>
      <c r="AC544" s="29" t="str">
        <f t="shared" si="3009"/>
        <v/>
      </c>
      <c r="AD544" s="29" t="str">
        <f t="shared" si="3010"/>
        <v/>
      </c>
      <c r="AE544" s="29" t="str">
        <f t="shared" si="3011"/>
        <v/>
      </c>
      <c r="AF544" s="29" t="str">
        <f t="shared" si="3012"/>
        <v/>
      </c>
      <c r="AG544" s="29" t="str">
        <f t="shared" si="3013"/>
        <v/>
      </c>
      <c r="AH544" s="29" t="str">
        <f t="shared" si="3014"/>
        <v/>
      </c>
      <c r="AI544" s="29" t="str">
        <f t="shared" si="3015"/>
        <v/>
      </c>
      <c r="AJ544" s="29" t="str">
        <f t="shared" si="3016"/>
        <v/>
      </c>
      <c r="AK544" s="29" t="str">
        <f t="shared" si="3017"/>
        <v/>
      </c>
      <c r="AL544" s="29" t="str">
        <f t="shared" si="3018"/>
        <v/>
      </c>
      <c r="AM544" s="29" t="str">
        <f t="shared" si="3019"/>
        <v/>
      </c>
    </row>
    <row r="545" spans="2:39">
      <c r="B545" s="16">
        <v>10</v>
      </c>
      <c r="C545" s="16">
        <f>IF(B545="","",VLOOKUP(B545,Tabelle2!$A$2:$B$38,2,0))</f>
        <v>2</v>
      </c>
      <c r="D545" s="6"/>
      <c r="E545" s="6"/>
      <c r="F545" s="6"/>
      <c r="G545" s="6"/>
      <c r="H545" s="6"/>
      <c r="I545" s="9"/>
      <c r="J545" s="9"/>
      <c r="K545" s="6"/>
      <c r="L545" s="6"/>
      <c r="M545" s="6"/>
      <c r="N545" s="3">
        <f t="shared" si="2763"/>
        <v>1</v>
      </c>
      <c r="O545" s="3">
        <f t="shared" ref="O545:O576" si="3118">IF(OR(C545=1,C545=3,C545=5),1,0)</f>
        <v>0</v>
      </c>
      <c r="P545" s="3">
        <f t="shared" ref="P545:P576" si="3119">IF(OR(C545=2,C545=4,C545=6),1,0)</f>
        <v>1</v>
      </c>
      <c r="Q545" s="3">
        <f t="shared" ref="Q545:Q576" si="3120">IF(OR(C545=1,C545=3,C545=5),1,0)</f>
        <v>0</v>
      </c>
      <c r="Y545" s="29" t="str">
        <f t="shared" si="2954"/>
        <v/>
      </c>
      <c r="Z545" s="29" t="str">
        <f t="shared" si="3006"/>
        <v/>
      </c>
      <c r="AA545" s="29" t="str">
        <f t="shared" si="3007"/>
        <v/>
      </c>
      <c r="AB545" s="29" t="str">
        <f t="shared" si="3008"/>
        <v/>
      </c>
      <c r="AC545" s="29" t="str">
        <f t="shared" si="3009"/>
        <v/>
      </c>
      <c r="AD545" s="29" t="str">
        <f t="shared" si="3010"/>
        <v/>
      </c>
      <c r="AE545" s="29" t="str">
        <f t="shared" si="3011"/>
        <v/>
      </c>
      <c r="AF545" s="29" t="str">
        <f t="shared" si="3012"/>
        <v/>
      </c>
      <c r="AG545" s="29" t="str">
        <f t="shared" si="3013"/>
        <v/>
      </c>
      <c r="AH545" s="29" t="str">
        <f t="shared" si="3014"/>
        <v/>
      </c>
      <c r="AI545" s="29" t="str">
        <f t="shared" si="3015"/>
        <v/>
      </c>
      <c r="AJ545" s="29" t="str">
        <f t="shared" si="3016"/>
        <v/>
      </c>
      <c r="AK545" s="29" t="str">
        <f t="shared" si="3017"/>
        <v/>
      </c>
      <c r="AL545" s="29" t="str">
        <f t="shared" si="3018"/>
        <v/>
      </c>
      <c r="AM545" s="29" t="str">
        <f t="shared" si="3019"/>
        <v/>
      </c>
    </row>
    <row r="546" spans="2:39">
      <c r="B546" s="15">
        <v>31</v>
      </c>
      <c r="C546" s="15">
        <f>IF(B546="","",VLOOKUP(B546,Tabelle2!$A$2:$B$38,2,0))</f>
        <v>6</v>
      </c>
      <c r="D546" s="26" t="str">
        <f t="shared" ref="D546:D577" si="3121">IF(B546="","",IF(OR(B545=0,B546=0),"No Bet",IF(N547=1,"Bet 1,3,5",IF(O547=1,"Bet 2,4,6",IF(P547=1,"Bet 1,3,5",IF(Q547=1,"Bet 2,4,6"))))))</f>
        <v>Bet 1,3,5</v>
      </c>
      <c r="E546" s="8"/>
      <c r="F546" s="8"/>
      <c r="G546" s="8"/>
      <c r="H546" s="8"/>
      <c r="I546" s="17"/>
      <c r="J546" s="17"/>
      <c r="K546" s="7" t="str">
        <f t="shared" ref="K546:K577" si="3122">IF(B546="","",IF(N547=1,"1",IF(O547=1,2,IF(P547=1,1,IF(Q547=1,2)))))</f>
        <v>1</v>
      </c>
      <c r="L546" s="7" t="str">
        <f t="shared" ref="L546:L577" si="3123">IF(B546="","",IF(N547=1,"3",IF(O547=1,4,IF(P547=1,3,IF(Q547=1,4)))))</f>
        <v>3</v>
      </c>
      <c r="M546" s="7" t="str">
        <f t="shared" ref="M546:M577" si="3124">IF(B546="","",IF(N547=1,"5",IF(O547=1,6,IF(P547=1,5,IF(Q547=1,6)))))</f>
        <v>5</v>
      </c>
      <c r="N546" s="4">
        <f t="shared" si="2763"/>
        <v>1</v>
      </c>
      <c r="O546" s="4">
        <f t="shared" si="3118"/>
        <v>0</v>
      </c>
      <c r="P546" s="4">
        <f t="shared" ref="P546:P577" si="3125">IF(OR(C546=1,C546=3,C546=5),1,0)</f>
        <v>0</v>
      </c>
      <c r="Q546" s="4">
        <f t="shared" ref="Q546:Q577" si="3126">IF(OR(C546=2,C546=4,C546=6),1,0)</f>
        <v>1</v>
      </c>
      <c r="Y546" s="29" t="str">
        <f t="shared" si="2954"/>
        <v/>
      </c>
      <c r="Z546" s="29" t="str">
        <f t="shared" si="3006"/>
        <v/>
      </c>
      <c r="AA546" s="29" t="str">
        <f t="shared" si="3007"/>
        <v/>
      </c>
      <c r="AB546" s="29" t="str">
        <f t="shared" si="3008"/>
        <v/>
      </c>
      <c r="AC546" s="29" t="str">
        <f t="shared" si="3009"/>
        <v/>
      </c>
      <c r="AD546" s="29" t="str">
        <f t="shared" si="3010"/>
        <v/>
      </c>
      <c r="AE546" s="29" t="str">
        <f t="shared" si="3011"/>
        <v/>
      </c>
      <c r="AF546" s="29" t="str">
        <f t="shared" si="3012"/>
        <v/>
      </c>
      <c r="AG546" s="29" t="str">
        <f t="shared" si="3013"/>
        <v/>
      </c>
      <c r="AH546" s="29" t="str">
        <f t="shared" si="3014"/>
        <v/>
      </c>
      <c r="AI546" s="29" t="str">
        <f t="shared" si="3015"/>
        <v/>
      </c>
      <c r="AJ546" s="29" t="str">
        <f t="shared" si="3016"/>
        <v/>
      </c>
      <c r="AK546" s="29" t="str">
        <f t="shared" si="3017"/>
        <v/>
      </c>
      <c r="AL546" s="29" t="str">
        <f t="shared" si="3018"/>
        <v/>
      </c>
      <c r="AM546" s="29" t="str">
        <f t="shared" si="3019"/>
        <v/>
      </c>
    </row>
    <row r="547" spans="2:39" ht="15.75" thickBot="1">
      <c r="B547" s="22">
        <v>33</v>
      </c>
      <c r="C547" s="22">
        <f>IF(B547="","",VLOOKUP(B547,Tabelle2!$A$2:$B$38,2,0))</f>
        <v>6</v>
      </c>
      <c r="D547" s="23" t="str">
        <f t="shared" ref="D547" si="3127">IF(B547="","",IF(OR(B545=0,B546=0),"NB",IF(COUNTIF(K546:M546,C547)=1,"W","L")))</f>
        <v>L</v>
      </c>
      <c r="E547" s="22">
        <f t="shared" ref="E547" si="3128">IF(D547="NB",0,IF(D547="L",-3,IF(D547="W",3,"")))</f>
        <v>-3</v>
      </c>
      <c r="F547" s="22">
        <v>1</v>
      </c>
      <c r="G547" s="22">
        <f t="shared" ref="G547" si="3129">IF(B547="","",E547*F547)</f>
        <v>-3</v>
      </c>
      <c r="H547" s="22">
        <f>IF(B547="","",SUM($G$4:G547))</f>
        <v>-81</v>
      </c>
      <c r="I547" s="20"/>
      <c r="J547" s="20"/>
      <c r="K547" s="21"/>
      <c r="L547" s="21"/>
      <c r="M547" s="21"/>
      <c r="N547" s="5">
        <f t="shared" si="2967"/>
        <v>1</v>
      </c>
      <c r="O547" s="5">
        <f t="shared" ref="O547" si="3130">IF(O545+O546=2,1,0)</f>
        <v>0</v>
      </c>
      <c r="P547" s="5">
        <f t="shared" ref="P547" si="3131">IF(P545+P546=2,1,0)</f>
        <v>0</v>
      </c>
      <c r="Q547" s="5">
        <f t="shared" ref="Q547" si="3132">IF(Q545+Q546=2,1,0)</f>
        <v>0</v>
      </c>
      <c r="S547" s="31">
        <f t="shared" ref="S547" si="3133">IF(B547="","",IF(D547="NB",S544,IF(D547="L",S544+1,IF(D547="W",0))))</f>
        <v>1</v>
      </c>
      <c r="Y547" s="29" t="str">
        <f t="shared" si="2954"/>
        <v/>
      </c>
      <c r="Z547" s="29" t="str">
        <f t="shared" si="3006"/>
        <v/>
      </c>
      <c r="AA547" s="29" t="str">
        <f t="shared" si="3007"/>
        <v/>
      </c>
      <c r="AB547" s="29" t="str">
        <f t="shared" si="3008"/>
        <v/>
      </c>
      <c r="AC547" s="29" t="str">
        <f t="shared" si="3009"/>
        <v/>
      </c>
      <c r="AD547" s="29" t="str">
        <f t="shared" si="3010"/>
        <v/>
      </c>
      <c r="AE547" s="29" t="str">
        <f t="shared" si="3011"/>
        <v/>
      </c>
      <c r="AF547" s="29" t="str">
        <f t="shared" si="3012"/>
        <v/>
      </c>
      <c r="AG547" s="29" t="str">
        <f t="shared" si="3013"/>
        <v/>
      </c>
      <c r="AH547" s="29" t="str">
        <f t="shared" si="3014"/>
        <v/>
      </c>
      <c r="AI547" s="29" t="str">
        <f t="shared" si="3015"/>
        <v/>
      </c>
      <c r="AJ547" s="29" t="str">
        <f t="shared" si="3016"/>
        <v/>
      </c>
      <c r="AK547" s="29" t="str">
        <f t="shared" si="3017"/>
        <v/>
      </c>
      <c r="AL547" s="29" t="str">
        <f t="shared" si="3018"/>
        <v/>
      </c>
      <c r="AM547" s="29" t="str">
        <f t="shared" si="3019"/>
        <v/>
      </c>
    </row>
    <row r="548" spans="2:39">
      <c r="B548" s="14">
        <v>11</v>
      </c>
      <c r="C548" s="14">
        <f>IF(B548="","",VLOOKUP(B548,Tabelle2!$A$2:$B$38,2,0))</f>
        <v>2</v>
      </c>
      <c r="D548" s="6"/>
      <c r="E548" s="10"/>
      <c r="F548" s="6"/>
      <c r="G548" s="6"/>
      <c r="H548" s="6"/>
      <c r="I548" s="9"/>
      <c r="J548" s="9"/>
      <c r="K548" s="6"/>
      <c r="L548" s="6"/>
      <c r="M548" s="6"/>
      <c r="N548" s="3">
        <f t="shared" si="2780"/>
        <v>1</v>
      </c>
      <c r="O548" s="3">
        <f t="shared" ref="O548:O579" si="3134">IF(OR(C548=1,C548=3,C548=5),1,0)</f>
        <v>0</v>
      </c>
      <c r="P548" s="3">
        <f t="shared" ref="P548:P579" si="3135">IF(OR(C548=2,C548=4,C548=6),1,0)</f>
        <v>1</v>
      </c>
      <c r="Q548" s="3">
        <f t="shared" ref="Q548:Q579" si="3136">IF(OR(C548=1,C548=3,C548=5),1,0)</f>
        <v>0</v>
      </c>
      <c r="Y548" s="29" t="str">
        <f t="shared" si="2954"/>
        <v/>
      </c>
      <c r="Z548" s="29" t="str">
        <f t="shared" si="3006"/>
        <v/>
      </c>
      <c r="AA548" s="29" t="str">
        <f t="shared" si="3007"/>
        <v/>
      </c>
      <c r="AB548" s="29" t="str">
        <f t="shared" si="3008"/>
        <v/>
      </c>
      <c r="AC548" s="29" t="str">
        <f t="shared" si="3009"/>
        <v/>
      </c>
      <c r="AD548" s="29" t="str">
        <f t="shared" si="3010"/>
        <v/>
      </c>
      <c r="AE548" s="29" t="str">
        <f t="shared" si="3011"/>
        <v/>
      </c>
      <c r="AF548" s="29" t="str">
        <f t="shared" si="3012"/>
        <v/>
      </c>
      <c r="AG548" s="29" t="str">
        <f t="shared" si="3013"/>
        <v/>
      </c>
      <c r="AH548" s="29" t="str">
        <f t="shared" si="3014"/>
        <v/>
      </c>
      <c r="AI548" s="29" t="str">
        <f t="shared" si="3015"/>
        <v/>
      </c>
      <c r="AJ548" s="29" t="str">
        <f t="shared" si="3016"/>
        <v/>
      </c>
      <c r="AK548" s="29" t="str">
        <f t="shared" si="3017"/>
        <v/>
      </c>
      <c r="AL548" s="29" t="str">
        <f t="shared" si="3018"/>
        <v/>
      </c>
      <c r="AM548" s="29" t="str">
        <f t="shared" si="3019"/>
        <v/>
      </c>
    </row>
    <row r="549" spans="2:39">
      <c r="B549" s="13">
        <v>11</v>
      </c>
      <c r="C549" s="13">
        <f>IF(B549="","",VLOOKUP(B549,Tabelle2!$A$2:$B$38,2,0))</f>
        <v>2</v>
      </c>
      <c r="D549" s="25" t="str">
        <f t="shared" ref="D549:D580" si="3137">IF(B549="","",IF(OR(B548=0,B549=0),"No Bet",IF(N550=1,"Bet 1,3,5",IF(O550=1,"Bet 2,4,6",IF(P550=1,"Bet 1,3,5",IF(Q550=1,"Bet 2,4,6"))))))</f>
        <v>Bet 1,3,5</v>
      </c>
      <c r="E549" s="8"/>
      <c r="F549" s="8"/>
      <c r="G549" s="8"/>
      <c r="H549" s="8"/>
      <c r="I549" s="12"/>
      <c r="J549" s="12"/>
      <c r="K549" s="7" t="str">
        <f t="shared" ref="K549:K580" si="3138">IF(B549="","",IF(N550=1,"1",IF(O550=1,2,IF(P550=1,1,IF(Q550=1,2)))))</f>
        <v>1</v>
      </c>
      <c r="L549" s="7" t="str">
        <f t="shared" ref="L549:L580" si="3139">IF(B549="","",IF(N550=1,"3",IF(O550=1,4,IF(P550=1,3,IF(Q550=1,4)))))</f>
        <v>3</v>
      </c>
      <c r="M549" s="7" t="str">
        <f t="shared" ref="M549:M580" si="3140">IF(B549="","",IF(N550=1,"5",IF(O550=1,6,IF(P550=1,5,IF(Q550=1,6)))))</f>
        <v>5</v>
      </c>
      <c r="N549" s="4">
        <f t="shared" si="2780"/>
        <v>1</v>
      </c>
      <c r="O549" s="4">
        <f t="shared" si="3134"/>
        <v>0</v>
      </c>
      <c r="P549" s="4">
        <f t="shared" ref="P549:P580" si="3141">IF(OR(C549=1,C549=3,C549=5),1,0)</f>
        <v>0</v>
      </c>
      <c r="Q549" s="4">
        <f t="shared" ref="Q549:Q580" si="3142">IF(OR(C549=2,C549=4,C549=6),1,0)</f>
        <v>1</v>
      </c>
      <c r="Y549" s="29" t="str">
        <f t="shared" si="2954"/>
        <v/>
      </c>
      <c r="Z549" s="29" t="str">
        <f t="shared" si="3006"/>
        <v/>
      </c>
      <c r="AA549" s="29" t="str">
        <f t="shared" si="3007"/>
        <v/>
      </c>
      <c r="AB549" s="29" t="str">
        <f t="shared" si="3008"/>
        <v/>
      </c>
      <c r="AC549" s="29" t="str">
        <f t="shared" si="3009"/>
        <v/>
      </c>
      <c r="AD549" s="29" t="str">
        <f t="shared" si="3010"/>
        <v/>
      </c>
      <c r="AE549" s="29" t="str">
        <f t="shared" si="3011"/>
        <v/>
      </c>
      <c r="AF549" s="29" t="str">
        <f t="shared" si="3012"/>
        <v/>
      </c>
      <c r="AG549" s="29" t="str">
        <f t="shared" si="3013"/>
        <v/>
      </c>
      <c r="AH549" s="29" t="str">
        <f t="shared" si="3014"/>
        <v/>
      </c>
      <c r="AI549" s="29" t="str">
        <f t="shared" si="3015"/>
        <v/>
      </c>
      <c r="AJ549" s="29" t="str">
        <f t="shared" si="3016"/>
        <v/>
      </c>
      <c r="AK549" s="29" t="str">
        <f t="shared" si="3017"/>
        <v/>
      </c>
      <c r="AL549" s="29" t="str">
        <f t="shared" si="3018"/>
        <v/>
      </c>
      <c r="AM549" s="29" t="str">
        <f t="shared" si="3019"/>
        <v/>
      </c>
    </row>
    <row r="550" spans="2:39" ht="15.75" thickBot="1">
      <c r="B550" s="18">
        <v>29</v>
      </c>
      <c r="C550" s="18">
        <f>IF(B550="","",VLOOKUP(B550,Tabelle2!$A$2:$B$38,2,0))</f>
        <v>5</v>
      </c>
      <c r="D550" s="19" t="str">
        <f t="shared" ref="D550" si="3143">IF(B550="","",IF(OR(B548=0,B549=0),"NB",IF(COUNTIF(K549:M549,C550)=1,"W","L")))</f>
        <v>W</v>
      </c>
      <c r="E550" s="18">
        <f t="shared" ref="E550" si="3144">IF(D550="NB","0",IF(D550="L",-3,IF(D550="W",3,"")))</f>
        <v>3</v>
      </c>
      <c r="F550" s="18">
        <v>1</v>
      </c>
      <c r="G550" s="18">
        <f t="shared" ref="G550" si="3145">IF(B550="","",E550*F550)</f>
        <v>3</v>
      </c>
      <c r="H550" s="18">
        <f>IF(B550="","",SUM($G$4:G550))</f>
        <v>-78</v>
      </c>
      <c r="I550" s="20"/>
      <c r="J550" s="20"/>
      <c r="K550" s="21"/>
      <c r="L550" s="21"/>
      <c r="M550" s="24"/>
      <c r="N550" s="5">
        <f t="shared" si="2984"/>
        <v>1</v>
      </c>
      <c r="O550" s="5">
        <f t="shared" ref="O550" si="3146">IF(O548+O549=2,1,0)</f>
        <v>0</v>
      </c>
      <c r="P550" s="5">
        <f t="shared" ref="P550" si="3147">IF(P548+P549=2,1,0)</f>
        <v>0</v>
      </c>
      <c r="Q550" s="5">
        <f t="shared" ref="Q550" si="3148">IF(Q548+Q549=2,1,0)</f>
        <v>0</v>
      </c>
      <c r="S550" s="31">
        <f t="shared" ref="S550" si="3149">IF(B550="","",IF(D550="NB",S547,IF(D550="L",S547+1,IF(D550="W",0))))</f>
        <v>0</v>
      </c>
      <c r="Y550" s="29">
        <f t="shared" si="2954"/>
        <v>1</v>
      </c>
      <c r="Z550" s="29" t="str">
        <f t="shared" si="3006"/>
        <v/>
      </c>
      <c r="AA550" s="29" t="str">
        <f t="shared" si="3007"/>
        <v/>
      </c>
      <c r="AB550" s="29" t="str">
        <f t="shared" si="3008"/>
        <v/>
      </c>
      <c r="AC550" s="29" t="str">
        <f t="shared" si="3009"/>
        <v/>
      </c>
      <c r="AD550" s="29" t="str">
        <f t="shared" si="3010"/>
        <v/>
      </c>
      <c r="AE550" s="29" t="str">
        <f t="shared" si="3011"/>
        <v/>
      </c>
      <c r="AF550" s="29" t="str">
        <f t="shared" si="3012"/>
        <v/>
      </c>
      <c r="AG550" s="29" t="str">
        <f t="shared" si="3013"/>
        <v/>
      </c>
      <c r="AH550" s="29" t="str">
        <f t="shared" si="3014"/>
        <v/>
      </c>
      <c r="AI550" s="29" t="str">
        <f t="shared" si="3015"/>
        <v/>
      </c>
      <c r="AJ550" s="29" t="str">
        <f t="shared" si="3016"/>
        <v/>
      </c>
      <c r="AK550" s="29" t="str">
        <f t="shared" si="3017"/>
        <v/>
      </c>
      <c r="AL550" s="29" t="str">
        <f t="shared" si="3018"/>
        <v/>
      </c>
      <c r="AM550" s="29" t="str">
        <f t="shared" si="3019"/>
        <v/>
      </c>
    </row>
    <row r="551" spans="2:39">
      <c r="B551" s="16">
        <v>2</v>
      </c>
      <c r="C551" s="16">
        <f>IF(B551="","",VLOOKUP(B551,Tabelle2!$A$2:$B$38,2,0))</f>
        <v>1</v>
      </c>
      <c r="D551" s="6"/>
      <c r="E551" s="6"/>
      <c r="F551" s="6"/>
      <c r="G551" s="6"/>
      <c r="H551" s="6"/>
      <c r="I551" s="9"/>
      <c r="J551" s="9"/>
      <c r="K551" s="6"/>
      <c r="L551" s="6"/>
      <c r="M551" s="6"/>
      <c r="N551" s="3">
        <f t="shared" ref="N551:N582" si="3150">IF(OR(C551=2,C551=4,C551=6),1,0)</f>
        <v>0</v>
      </c>
      <c r="O551" s="3">
        <f t="shared" ref="O551:O582" si="3151">IF(OR(C551=1,C551=3,C551=5),1,0)</f>
        <v>1</v>
      </c>
      <c r="P551" s="3">
        <f t="shared" ref="P551:P582" si="3152">IF(OR(C551=2,C551=4,C551=6),1,0)</f>
        <v>0</v>
      </c>
      <c r="Q551" s="3">
        <f t="shared" ref="Q551:Q582" si="3153">IF(OR(C551=1,C551=3,C551=5),1,0)</f>
        <v>1</v>
      </c>
      <c r="Y551" s="29" t="str">
        <f t="shared" si="2954"/>
        <v/>
      </c>
      <c r="Z551" s="29" t="str">
        <f t="shared" si="3006"/>
        <v/>
      </c>
      <c r="AA551" s="29" t="str">
        <f t="shared" si="3007"/>
        <v/>
      </c>
      <c r="AB551" s="29" t="str">
        <f t="shared" si="3008"/>
        <v/>
      </c>
      <c r="AC551" s="29" t="str">
        <f t="shared" si="3009"/>
        <v/>
      </c>
      <c r="AD551" s="29" t="str">
        <f t="shared" si="3010"/>
        <v/>
      </c>
      <c r="AE551" s="29" t="str">
        <f t="shared" si="3011"/>
        <v/>
      </c>
      <c r="AF551" s="29" t="str">
        <f t="shared" si="3012"/>
        <v/>
      </c>
      <c r="AG551" s="29" t="str">
        <f t="shared" si="3013"/>
        <v/>
      </c>
      <c r="AH551" s="29" t="str">
        <f t="shared" si="3014"/>
        <v/>
      </c>
      <c r="AI551" s="29" t="str">
        <f t="shared" si="3015"/>
        <v/>
      </c>
      <c r="AJ551" s="29" t="str">
        <f t="shared" si="3016"/>
        <v/>
      </c>
      <c r="AK551" s="29" t="str">
        <f t="shared" si="3017"/>
        <v/>
      </c>
      <c r="AL551" s="29" t="str">
        <f t="shared" si="3018"/>
        <v/>
      </c>
      <c r="AM551" s="29" t="str">
        <f t="shared" si="3019"/>
        <v/>
      </c>
    </row>
    <row r="552" spans="2:39">
      <c r="B552" s="15">
        <v>35</v>
      </c>
      <c r="C552" s="15">
        <f>IF(B552="","",VLOOKUP(B552,Tabelle2!$A$2:$B$38,2,0))</f>
        <v>6</v>
      </c>
      <c r="D552" s="26" t="str">
        <f t="shared" ref="D552:D583" si="3154">IF(B552="","",IF(OR(B551=0,B552=0),"No Bet",IF(N553=1,"Bet 1,3,5",IF(O553=1,"Bet 2,4,6",IF(P553=1,"Bet 1,3,5",IF(Q553=1,"Bet 2,4,6"))))))</f>
        <v>Bet 2,4,6</v>
      </c>
      <c r="E552" s="8"/>
      <c r="F552" s="8"/>
      <c r="G552" s="8"/>
      <c r="H552" s="8"/>
      <c r="I552" s="17"/>
      <c r="J552" s="17"/>
      <c r="K552" s="7">
        <f t="shared" ref="K552:K583" si="3155">IF(B552="","",IF(N553=1,"1",IF(O553=1,2,IF(P553=1,1,IF(Q553=1,2)))))</f>
        <v>2</v>
      </c>
      <c r="L552" s="7">
        <f t="shared" ref="L552:L583" si="3156">IF(B552="","",IF(N553=1,"3",IF(O553=1,4,IF(P553=1,3,IF(Q553=1,4)))))</f>
        <v>4</v>
      </c>
      <c r="M552" s="7">
        <f t="shared" ref="M552:M583" si="3157">IF(B552="","",IF(N553=1,"5",IF(O553=1,6,IF(P553=1,5,IF(Q553=1,6)))))</f>
        <v>6</v>
      </c>
      <c r="N552" s="4">
        <f t="shared" si="3150"/>
        <v>1</v>
      </c>
      <c r="O552" s="4">
        <f t="shared" si="3151"/>
        <v>0</v>
      </c>
      <c r="P552" s="4">
        <f t="shared" ref="P552:P583" si="3158">IF(OR(C552=1,C552=3,C552=5),1,0)</f>
        <v>0</v>
      </c>
      <c r="Q552" s="4">
        <f t="shared" ref="Q552:Q583" si="3159">IF(OR(C552=2,C552=4,C552=6),1,0)</f>
        <v>1</v>
      </c>
      <c r="Y552" s="29" t="str">
        <f t="shared" si="2954"/>
        <v/>
      </c>
      <c r="Z552" s="29" t="str">
        <f t="shared" si="3006"/>
        <v/>
      </c>
      <c r="AA552" s="29" t="str">
        <f t="shared" si="3007"/>
        <v/>
      </c>
      <c r="AB552" s="29" t="str">
        <f t="shared" si="3008"/>
        <v/>
      </c>
      <c r="AC552" s="29" t="str">
        <f t="shared" si="3009"/>
        <v/>
      </c>
      <c r="AD552" s="29" t="str">
        <f t="shared" si="3010"/>
        <v/>
      </c>
      <c r="AE552" s="29" t="str">
        <f t="shared" si="3011"/>
        <v/>
      </c>
      <c r="AF552" s="29" t="str">
        <f t="shared" si="3012"/>
        <v/>
      </c>
      <c r="AG552" s="29" t="str">
        <f t="shared" si="3013"/>
        <v/>
      </c>
      <c r="AH552" s="29" t="str">
        <f t="shared" si="3014"/>
        <v/>
      </c>
      <c r="AI552" s="29" t="str">
        <f t="shared" si="3015"/>
        <v/>
      </c>
      <c r="AJ552" s="29" t="str">
        <f t="shared" si="3016"/>
        <v/>
      </c>
      <c r="AK552" s="29" t="str">
        <f t="shared" si="3017"/>
        <v/>
      </c>
      <c r="AL552" s="29" t="str">
        <f t="shared" si="3018"/>
        <v/>
      </c>
      <c r="AM552" s="29" t="str">
        <f t="shared" si="3019"/>
        <v/>
      </c>
    </row>
    <row r="553" spans="2:39" ht="15.75" thickBot="1">
      <c r="B553" s="22">
        <v>35</v>
      </c>
      <c r="C553" s="22">
        <f>IF(B553="","",VLOOKUP(B553,Tabelle2!$A$2:$B$38,2,0))</f>
        <v>6</v>
      </c>
      <c r="D553" s="23" t="str">
        <f t="shared" ref="D553" si="3160">IF(B553="","",IF(OR(B551=0,B552=0),"NB",IF(COUNTIF(K552:M552,C553)=1,"W","L")))</f>
        <v>W</v>
      </c>
      <c r="E553" s="22">
        <f t="shared" ref="E553" si="3161">IF(D553="NB",0,IF(D553="L",-3,IF(D553="W",3,"")))</f>
        <v>3</v>
      </c>
      <c r="F553" s="22">
        <v>1</v>
      </c>
      <c r="G553" s="22">
        <f t="shared" ref="G553" si="3162">IF(B553="","",E553*F553)</f>
        <v>3</v>
      </c>
      <c r="H553" s="22">
        <f>IF(B553="","",SUM($G$4:G553))</f>
        <v>-75</v>
      </c>
      <c r="I553" s="20"/>
      <c r="J553" s="20"/>
      <c r="K553" s="21"/>
      <c r="L553" s="21"/>
      <c r="M553" s="21"/>
      <c r="N553" s="5">
        <f t="shared" ref="N553:O553" si="3163">IF(N551+N552=2,1,0)</f>
        <v>0</v>
      </c>
      <c r="O553" s="5">
        <f t="shared" si="3163"/>
        <v>0</v>
      </c>
      <c r="P553" s="5">
        <f t="shared" ref="P553" si="3164">IF(P551+P552=2,1,0)</f>
        <v>0</v>
      </c>
      <c r="Q553" s="5">
        <f t="shared" ref="Q553" si="3165">IF(Q551+Q552=2,1,0)</f>
        <v>1</v>
      </c>
      <c r="S553" s="31">
        <f t="shared" ref="S553" si="3166">IF(B553="","",IF(D553="NB",S550,IF(D553="L",S550+1,IF(D553="W",0))))</f>
        <v>0</v>
      </c>
      <c r="Y553" s="29" t="str">
        <f t="shared" si="2954"/>
        <v/>
      </c>
      <c r="Z553" s="29" t="str">
        <f t="shared" si="3006"/>
        <v/>
      </c>
      <c r="AA553" s="29" t="str">
        <f t="shared" si="3007"/>
        <v/>
      </c>
      <c r="AB553" s="29" t="str">
        <f t="shared" si="3008"/>
        <v/>
      </c>
      <c r="AC553" s="29" t="str">
        <f t="shared" si="3009"/>
        <v/>
      </c>
      <c r="AD553" s="29" t="str">
        <f t="shared" si="3010"/>
        <v/>
      </c>
      <c r="AE553" s="29" t="str">
        <f t="shared" si="3011"/>
        <v/>
      </c>
      <c r="AF553" s="29" t="str">
        <f t="shared" si="3012"/>
        <v/>
      </c>
      <c r="AG553" s="29" t="str">
        <f t="shared" si="3013"/>
        <v/>
      </c>
      <c r="AH553" s="29" t="str">
        <f t="shared" si="3014"/>
        <v/>
      </c>
      <c r="AI553" s="29" t="str">
        <f t="shared" si="3015"/>
        <v/>
      </c>
      <c r="AJ553" s="29" t="str">
        <f t="shared" si="3016"/>
        <v/>
      </c>
      <c r="AK553" s="29" t="str">
        <f t="shared" si="3017"/>
        <v/>
      </c>
      <c r="AL553" s="29" t="str">
        <f t="shared" si="3018"/>
        <v/>
      </c>
      <c r="AM553" s="29" t="str">
        <f t="shared" si="3019"/>
        <v/>
      </c>
    </row>
    <row r="554" spans="2:39">
      <c r="B554" s="14">
        <v>32</v>
      </c>
      <c r="C554" s="14">
        <f>IF(B554="","",VLOOKUP(B554,Tabelle2!$A$2:$B$38,2,0))</f>
        <v>6</v>
      </c>
      <c r="D554" s="6"/>
      <c r="E554" s="10"/>
      <c r="F554" s="6"/>
      <c r="G554" s="6"/>
      <c r="H554" s="6"/>
      <c r="I554" s="9"/>
      <c r="J554" s="9"/>
      <c r="K554" s="6"/>
      <c r="L554" s="6"/>
      <c r="M554" s="6"/>
      <c r="N554" s="3">
        <f t="shared" ref="N554:N601" si="3167">IF(OR(C554=2,C554=4,C554=6),1,0)</f>
        <v>1</v>
      </c>
      <c r="O554" s="3">
        <f t="shared" ref="O554:O601" si="3168">IF(OR(C554=1,C554=3,C554=5),1,0)</f>
        <v>0</v>
      </c>
      <c r="P554" s="3">
        <f t="shared" ref="P554:P601" si="3169">IF(OR(C554=2,C554=4,C554=6),1,0)</f>
        <v>1</v>
      </c>
      <c r="Q554" s="3">
        <f t="shared" ref="Q554:Q601" si="3170">IF(OR(C554=1,C554=3,C554=5),1,0)</f>
        <v>0</v>
      </c>
      <c r="Y554" s="29" t="str">
        <f t="shared" si="2954"/>
        <v/>
      </c>
      <c r="Z554" s="29" t="str">
        <f t="shared" si="3006"/>
        <v/>
      </c>
      <c r="AA554" s="29" t="str">
        <f t="shared" si="3007"/>
        <v/>
      </c>
      <c r="AB554" s="29" t="str">
        <f t="shared" si="3008"/>
        <v/>
      </c>
      <c r="AC554" s="29" t="str">
        <f t="shared" si="3009"/>
        <v/>
      </c>
      <c r="AD554" s="29" t="str">
        <f t="shared" si="3010"/>
        <v/>
      </c>
      <c r="AE554" s="29" t="str">
        <f t="shared" si="3011"/>
        <v/>
      </c>
      <c r="AF554" s="29" t="str">
        <f t="shared" si="3012"/>
        <v/>
      </c>
      <c r="AG554" s="29" t="str">
        <f t="shared" si="3013"/>
        <v/>
      </c>
      <c r="AH554" s="29" t="str">
        <f t="shared" si="3014"/>
        <v/>
      </c>
      <c r="AI554" s="29" t="str">
        <f t="shared" si="3015"/>
        <v/>
      </c>
      <c r="AJ554" s="29" t="str">
        <f t="shared" si="3016"/>
        <v/>
      </c>
      <c r="AK554" s="29" t="str">
        <f t="shared" si="3017"/>
        <v/>
      </c>
      <c r="AL554" s="29" t="str">
        <f t="shared" si="3018"/>
        <v/>
      </c>
      <c r="AM554" s="29" t="str">
        <f t="shared" si="3019"/>
        <v/>
      </c>
    </row>
    <row r="555" spans="2:39">
      <c r="B555" s="13">
        <v>32</v>
      </c>
      <c r="C555" s="13">
        <f>IF(B555="","",VLOOKUP(B555,Tabelle2!$A$2:$B$38,2,0))</f>
        <v>6</v>
      </c>
      <c r="D555" s="25" t="str">
        <f t="shared" ref="D555:D586" si="3171">IF(B555="","",IF(OR(B554=0,B555=0),"No Bet",IF(N556=1,"Bet 1,3,5",IF(O556=1,"Bet 2,4,6",IF(P556=1,"Bet 1,3,5",IF(Q556=1,"Bet 2,4,6"))))))</f>
        <v>Bet 1,3,5</v>
      </c>
      <c r="E555" s="8"/>
      <c r="F555" s="8"/>
      <c r="G555" s="8"/>
      <c r="H555" s="8"/>
      <c r="I555" s="12"/>
      <c r="J555" s="12"/>
      <c r="K555" s="7" t="str">
        <f t="shared" ref="K555:K601" si="3172">IF(B555="","",IF(N556=1,"1",IF(O556=1,2,IF(P556=1,1,IF(Q556=1,2)))))</f>
        <v>1</v>
      </c>
      <c r="L555" s="7" t="str">
        <f t="shared" ref="L555:L601" si="3173">IF(B555="","",IF(N556=1,"3",IF(O556=1,4,IF(P556=1,3,IF(Q556=1,4)))))</f>
        <v>3</v>
      </c>
      <c r="M555" s="7" t="str">
        <f t="shared" ref="M555:M601" si="3174">IF(B555="","",IF(N556=1,"5",IF(O556=1,6,IF(P556=1,5,IF(Q556=1,6)))))</f>
        <v>5</v>
      </c>
      <c r="N555" s="4">
        <f t="shared" si="3167"/>
        <v>1</v>
      </c>
      <c r="O555" s="4">
        <f t="shared" si="3168"/>
        <v>0</v>
      </c>
      <c r="P555" s="4">
        <f t="shared" ref="P555:P601" si="3175">IF(OR(C555=1,C555=3,C555=5),1,0)</f>
        <v>0</v>
      </c>
      <c r="Q555" s="4">
        <f t="shared" ref="Q555:Q601" si="3176">IF(OR(C555=2,C555=4,C555=6),1,0)</f>
        <v>1</v>
      </c>
      <c r="Y555" s="29" t="str">
        <f t="shared" si="2954"/>
        <v/>
      </c>
      <c r="Z555" s="29" t="str">
        <f t="shared" si="3006"/>
        <v/>
      </c>
      <c r="AA555" s="29" t="str">
        <f t="shared" si="3007"/>
        <v/>
      </c>
      <c r="AB555" s="29" t="str">
        <f t="shared" si="3008"/>
        <v/>
      </c>
      <c r="AC555" s="29" t="str">
        <f t="shared" si="3009"/>
        <v/>
      </c>
      <c r="AD555" s="29" t="str">
        <f t="shared" si="3010"/>
        <v/>
      </c>
      <c r="AE555" s="29" t="str">
        <f t="shared" si="3011"/>
        <v/>
      </c>
      <c r="AF555" s="29" t="str">
        <f t="shared" si="3012"/>
        <v/>
      </c>
      <c r="AG555" s="29" t="str">
        <f t="shared" si="3013"/>
        <v/>
      </c>
      <c r="AH555" s="29" t="str">
        <f t="shared" si="3014"/>
        <v/>
      </c>
      <c r="AI555" s="29" t="str">
        <f t="shared" si="3015"/>
        <v/>
      </c>
      <c r="AJ555" s="29" t="str">
        <f t="shared" si="3016"/>
        <v/>
      </c>
      <c r="AK555" s="29" t="str">
        <f t="shared" si="3017"/>
        <v/>
      </c>
      <c r="AL555" s="29" t="str">
        <f t="shared" si="3018"/>
        <v/>
      </c>
      <c r="AM555" s="29" t="str">
        <f t="shared" si="3019"/>
        <v/>
      </c>
    </row>
    <row r="556" spans="2:39" ht="15.75" thickBot="1">
      <c r="B556" s="18">
        <v>32</v>
      </c>
      <c r="C556" s="18">
        <f>IF(B556="","",VLOOKUP(B556,Tabelle2!$A$2:$B$38,2,0))</f>
        <v>6</v>
      </c>
      <c r="D556" s="19" t="str">
        <f t="shared" ref="D556" si="3177">IF(B556="","",IF(OR(B554=0,B555=0),"NB",IF(COUNTIF(K555:M555,C556)=1,"W","L")))</f>
        <v>L</v>
      </c>
      <c r="E556" s="18">
        <f t="shared" ref="E556" si="3178">IF(D556="NB","0",IF(D556="L",-3,IF(D556="W",3,"")))</f>
        <v>-3</v>
      </c>
      <c r="F556" s="18">
        <v>1</v>
      </c>
      <c r="G556" s="18">
        <f t="shared" ref="G556" si="3179">IF(B556="","",E556*F556)</f>
        <v>-3</v>
      </c>
      <c r="H556" s="18">
        <f>IF(B556="","",SUM($G$4:G556))</f>
        <v>-78</v>
      </c>
      <c r="I556" s="20"/>
      <c r="J556" s="20"/>
      <c r="K556" s="21"/>
      <c r="L556" s="21"/>
      <c r="M556" s="24"/>
      <c r="N556" s="5">
        <f t="shared" si="2967"/>
        <v>1</v>
      </c>
      <c r="O556" s="5">
        <f t="shared" ref="O556" si="3180">IF(O554+O555=2,1,0)</f>
        <v>0</v>
      </c>
      <c r="P556" s="5">
        <f t="shared" ref="P556" si="3181">IF(P554+P555=2,1,0)</f>
        <v>0</v>
      </c>
      <c r="Q556" s="5">
        <f t="shared" ref="Q556" si="3182">IF(Q554+Q555=2,1,0)</f>
        <v>0</v>
      </c>
      <c r="S556" s="31">
        <f t="shared" ref="S556" si="3183">IF(B556="","",IF(D556="NB",S553,IF(D556="L",S553+1,IF(D556="W",0))))</f>
        <v>1</v>
      </c>
      <c r="Y556" s="29" t="str">
        <f t="shared" si="2954"/>
        <v/>
      </c>
      <c r="Z556" s="29" t="str">
        <f t="shared" si="3006"/>
        <v/>
      </c>
      <c r="AA556" s="29" t="str">
        <f t="shared" si="3007"/>
        <v/>
      </c>
      <c r="AB556" s="29" t="str">
        <f t="shared" si="3008"/>
        <v/>
      </c>
      <c r="AC556" s="29" t="str">
        <f t="shared" si="3009"/>
        <v/>
      </c>
      <c r="AD556" s="29" t="str">
        <f t="shared" si="3010"/>
        <v/>
      </c>
      <c r="AE556" s="29" t="str">
        <f t="shared" si="3011"/>
        <v/>
      </c>
      <c r="AF556" s="29" t="str">
        <f t="shared" si="3012"/>
        <v/>
      </c>
      <c r="AG556" s="29" t="str">
        <f t="shared" si="3013"/>
        <v/>
      </c>
      <c r="AH556" s="29" t="str">
        <f t="shared" si="3014"/>
        <v/>
      </c>
      <c r="AI556" s="29" t="str">
        <f t="shared" si="3015"/>
        <v/>
      </c>
      <c r="AJ556" s="29" t="str">
        <f t="shared" si="3016"/>
        <v/>
      </c>
      <c r="AK556" s="29" t="str">
        <f t="shared" si="3017"/>
        <v/>
      </c>
      <c r="AL556" s="29" t="str">
        <f t="shared" si="3018"/>
        <v/>
      </c>
      <c r="AM556" s="29" t="str">
        <f t="shared" si="3019"/>
        <v/>
      </c>
    </row>
    <row r="557" spans="2:39">
      <c r="B557" s="16">
        <v>17</v>
      </c>
      <c r="C557" s="16">
        <f>IF(B557="","",VLOOKUP(B557,Tabelle2!$A$2:$B$38,2,0))</f>
        <v>3</v>
      </c>
      <c r="D557" s="6"/>
      <c r="E557" s="6"/>
      <c r="F557" s="6"/>
      <c r="G557" s="6"/>
      <c r="H557" s="6"/>
      <c r="I557" s="9"/>
      <c r="J557" s="9"/>
      <c r="K557" s="6"/>
      <c r="L557" s="6"/>
      <c r="M557" s="6"/>
      <c r="N557" s="3">
        <f t="shared" ref="N557:N601" si="3184">IF(OR(C557=2,C557=4,C557=6),1,0)</f>
        <v>0</v>
      </c>
      <c r="O557" s="3">
        <f t="shared" ref="O557:O601" si="3185">IF(OR(C557=1,C557=3,C557=5),1,0)</f>
        <v>1</v>
      </c>
      <c r="P557" s="3">
        <f t="shared" ref="P557:P601" si="3186">IF(OR(C557=2,C557=4,C557=6),1,0)</f>
        <v>0</v>
      </c>
      <c r="Q557" s="3">
        <f t="shared" ref="Q557:Q601" si="3187">IF(OR(C557=1,C557=3,C557=5),1,0)</f>
        <v>1</v>
      </c>
      <c r="Y557" s="29" t="str">
        <f t="shared" si="2954"/>
        <v/>
      </c>
      <c r="Z557" s="29" t="str">
        <f t="shared" si="3006"/>
        <v/>
      </c>
      <c r="AA557" s="29" t="str">
        <f t="shared" si="3007"/>
        <v/>
      </c>
      <c r="AB557" s="29" t="str">
        <f t="shared" si="3008"/>
        <v/>
      </c>
      <c r="AC557" s="29" t="str">
        <f t="shared" si="3009"/>
        <v/>
      </c>
      <c r="AD557" s="29" t="str">
        <f t="shared" si="3010"/>
        <v/>
      </c>
      <c r="AE557" s="29" t="str">
        <f t="shared" si="3011"/>
        <v/>
      </c>
      <c r="AF557" s="29" t="str">
        <f t="shared" si="3012"/>
        <v/>
      </c>
      <c r="AG557" s="29" t="str">
        <f t="shared" si="3013"/>
        <v/>
      </c>
      <c r="AH557" s="29" t="str">
        <f t="shared" si="3014"/>
        <v/>
      </c>
      <c r="AI557" s="29" t="str">
        <f t="shared" si="3015"/>
        <v/>
      </c>
      <c r="AJ557" s="29" t="str">
        <f t="shared" si="3016"/>
        <v/>
      </c>
      <c r="AK557" s="29" t="str">
        <f t="shared" si="3017"/>
        <v/>
      </c>
      <c r="AL557" s="29" t="str">
        <f t="shared" si="3018"/>
        <v/>
      </c>
      <c r="AM557" s="29" t="str">
        <f t="shared" si="3019"/>
        <v/>
      </c>
    </row>
    <row r="558" spans="2:39">
      <c r="B558" s="15">
        <v>17</v>
      </c>
      <c r="C558" s="15">
        <f>IF(B558="","",VLOOKUP(B558,Tabelle2!$A$2:$B$38,2,0))</f>
        <v>3</v>
      </c>
      <c r="D558" s="26" t="str">
        <f t="shared" ref="D558:D589" si="3188">IF(B558="","",IF(OR(B557=0,B558=0),"No Bet",IF(N559=1,"Bet 1,3,5",IF(O559=1,"Bet 2,4,6",IF(P559=1,"Bet 1,3,5",IF(Q559=1,"Bet 2,4,6"))))))</f>
        <v>Bet 2,4,6</v>
      </c>
      <c r="E558" s="8"/>
      <c r="F558" s="8"/>
      <c r="G558" s="8"/>
      <c r="H558" s="8"/>
      <c r="I558" s="17"/>
      <c r="J558" s="17"/>
      <c r="K558" s="7">
        <f t="shared" ref="K558:K601" si="3189">IF(B558="","",IF(N559=1,"1",IF(O559=1,2,IF(P559=1,1,IF(Q559=1,2)))))</f>
        <v>2</v>
      </c>
      <c r="L558" s="7">
        <f t="shared" ref="L558:L601" si="3190">IF(B558="","",IF(N559=1,"3",IF(O559=1,4,IF(P559=1,3,IF(Q559=1,4)))))</f>
        <v>4</v>
      </c>
      <c r="M558" s="7">
        <f t="shared" ref="M558:M601" si="3191">IF(B558="","",IF(N559=1,"5",IF(O559=1,6,IF(P559=1,5,IF(Q559=1,6)))))</f>
        <v>6</v>
      </c>
      <c r="N558" s="4">
        <f t="shared" si="3184"/>
        <v>0</v>
      </c>
      <c r="O558" s="4">
        <f t="shared" si="3185"/>
        <v>1</v>
      </c>
      <c r="P558" s="4">
        <f t="shared" ref="P558:P601" si="3192">IF(OR(C558=1,C558=3,C558=5),1,0)</f>
        <v>1</v>
      </c>
      <c r="Q558" s="4">
        <f t="shared" ref="Q558:Q601" si="3193">IF(OR(C558=2,C558=4,C558=6),1,0)</f>
        <v>0</v>
      </c>
      <c r="Y558" s="29" t="str">
        <f t="shared" si="2954"/>
        <v/>
      </c>
      <c r="Z558" s="29" t="str">
        <f t="shared" si="3006"/>
        <v/>
      </c>
      <c r="AA558" s="29" t="str">
        <f t="shared" si="3007"/>
        <v/>
      </c>
      <c r="AB558" s="29" t="str">
        <f t="shared" si="3008"/>
        <v/>
      </c>
      <c r="AC558" s="29" t="str">
        <f t="shared" si="3009"/>
        <v/>
      </c>
      <c r="AD558" s="29" t="str">
        <f t="shared" si="3010"/>
        <v/>
      </c>
      <c r="AE558" s="29" t="str">
        <f t="shared" si="3011"/>
        <v/>
      </c>
      <c r="AF558" s="29" t="str">
        <f t="shared" si="3012"/>
        <v/>
      </c>
      <c r="AG558" s="29" t="str">
        <f t="shared" si="3013"/>
        <v/>
      </c>
      <c r="AH558" s="29" t="str">
        <f t="shared" si="3014"/>
        <v/>
      </c>
      <c r="AI558" s="29" t="str">
        <f t="shared" si="3015"/>
        <v/>
      </c>
      <c r="AJ558" s="29" t="str">
        <f t="shared" si="3016"/>
        <v/>
      </c>
      <c r="AK558" s="29" t="str">
        <f t="shared" si="3017"/>
        <v/>
      </c>
      <c r="AL558" s="29" t="str">
        <f t="shared" si="3018"/>
        <v/>
      </c>
      <c r="AM558" s="29" t="str">
        <f t="shared" si="3019"/>
        <v/>
      </c>
    </row>
    <row r="559" spans="2:39" ht="15.75" thickBot="1">
      <c r="B559" s="22">
        <v>16</v>
      </c>
      <c r="C559" s="22">
        <f>IF(B559="","",VLOOKUP(B559,Tabelle2!$A$2:$B$38,2,0))</f>
        <v>3</v>
      </c>
      <c r="D559" s="23" t="str">
        <f t="shared" ref="D559" si="3194">IF(B559="","",IF(OR(B557=0,B558=0),"NB",IF(COUNTIF(K558:M558,C559)=1,"W","L")))</f>
        <v>L</v>
      </c>
      <c r="E559" s="22">
        <f t="shared" ref="E559" si="3195">IF(D559="NB",0,IF(D559="L",-3,IF(D559="W",3,"")))</f>
        <v>-3</v>
      </c>
      <c r="F559" s="22">
        <v>1</v>
      </c>
      <c r="G559" s="22">
        <f t="shared" ref="G559" si="3196">IF(B559="","",E559*F559)</f>
        <v>-3</v>
      </c>
      <c r="H559" s="22">
        <f>IF(B559="","",SUM($G$4:G559))</f>
        <v>-81</v>
      </c>
      <c r="I559" s="20"/>
      <c r="J559" s="20"/>
      <c r="K559" s="21"/>
      <c r="L559" s="21"/>
      <c r="M559" s="21"/>
      <c r="N559" s="5">
        <f t="shared" si="2984"/>
        <v>0</v>
      </c>
      <c r="O559" s="5">
        <f t="shared" ref="O559" si="3197">IF(O557+O558=2,1,0)</f>
        <v>1</v>
      </c>
      <c r="P559" s="5">
        <f t="shared" ref="P559" si="3198">IF(P557+P558=2,1,0)</f>
        <v>0</v>
      </c>
      <c r="Q559" s="5">
        <f t="shared" ref="Q559" si="3199">IF(Q557+Q558=2,1,0)</f>
        <v>0</v>
      </c>
      <c r="S559" s="31">
        <f t="shared" ref="S559" si="3200">IF(B559="","",IF(D559="NB",S556,IF(D559="L",S556+1,IF(D559="W",0))))</f>
        <v>2</v>
      </c>
      <c r="Y559" s="29" t="str">
        <f t="shared" si="2954"/>
        <v/>
      </c>
      <c r="Z559" s="29" t="str">
        <f t="shared" si="3006"/>
        <v/>
      </c>
      <c r="AA559" s="29" t="str">
        <f t="shared" si="3007"/>
        <v/>
      </c>
      <c r="AB559" s="29" t="str">
        <f t="shared" si="3008"/>
        <v/>
      </c>
      <c r="AC559" s="29" t="str">
        <f t="shared" si="3009"/>
        <v/>
      </c>
      <c r="AD559" s="29" t="str">
        <f t="shared" si="3010"/>
        <v/>
      </c>
      <c r="AE559" s="29" t="str">
        <f t="shared" si="3011"/>
        <v/>
      </c>
      <c r="AF559" s="29" t="str">
        <f t="shared" si="3012"/>
        <v/>
      </c>
      <c r="AG559" s="29" t="str">
        <f t="shared" si="3013"/>
        <v/>
      </c>
      <c r="AH559" s="29" t="str">
        <f t="shared" si="3014"/>
        <v/>
      </c>
      <c r="AI559" s="29" t="str">
        <f t="shared" si="3015"/>
        <v/>
      </c>
      <c r="AJ559" s="29" t="str">
        <f t="shared" si="3016"/>
        <v/>
      </c>
      <c r="AK559" s="29" t="str">
        <f t="shared" si="3017"/>
        <v/>
      </c>
      <c r="AL559" s="29" t="str">
        <f t="shared" si="3018"/>
        <v/>
      </c>
      <c r="AM559" s="29" t="str">
        <f t="shared" si="3019"/>
        <v/>
      </c>
    </row>
    <row r="560" spans="2:39">
      <c r="B560" s="14">
        <v>0</v>
      </c>
      <c r="C560" s="14">
        <f>IF(B560="","",VLOOKUP(B560,Tabelle2!$A$2:$B$38,2,0))</f>
        <v>0</v>
      </c>
      <c r="D560" s="6"/>
      <c r="E560" s="10"/>
      <c r="F560" s="6"/>
      <c r="G560" s="6"/>
      <c r="H560" s="6"/>
      <c r="I560" s="9"/>
      <c r="J560" s="9"/>
      <c r="K560" s="6"/>
      <c r="L560" s="6"/>
      <c r="M560" s="6"/>
      <c r="N560" s="3">
        <f t="shared" ref="N560:N601" si="3201">IF(OR(C560=2,C560=4,C560=6),1,0)</f>
        <v>0</v>
      </c>
      <c r="O560" s="3">
        <f t="shared" ref="O560:O601" si="3202">IF(OR(C560=1,C560=3,C560=5),1,0)</f>
        <v>0</v>
      </c>
      <c r="P560" s="3">
        <f t="shared" ref="P560:P601" si="3203">IF(OR(C560=2,C560=4,C560=6),1,0)</f>
        <v>0</v>
      </c>
      <c r="Q560" s="3">
        <f t="shared" ref="Q560:Q601" si="3204">IF(OR(C560=1,C560=3,C560=5),1,0)</f>
        <v>0</v>
      </c>
      <c r="Y560" s="29" t="str">
        <f t="shared" si="2954"/>
        <v/>
      </c>
      <c r="Z560" s="29" t="str">
        <f t="shared" si="3006"/>
        <v/>
      </c>
      <c r="AA560" s="29" t="str">
        <f t="shared" si="3007"/>
        <v/>
      </c>
      <c r="AB560" s="29" t="str">
        <f t="shared" si="3008"/>
        <v/>
      </c>
      <c r="AC560" s="29" t="str">
        <f t="shared" si="3009"/>
        <v/>
      </c>
      <c r="AD560" s="29" t="str">
        <f t="shared" si="3010"/>
        <v/>
      </c>
      <c r="AE560" s="29" t="str">
        <f t="shared" si="3011"/>
        <v/>
      </c>
      <c r="AF560" s="29" t="str">
        <f t="shared" si="3012"/>
        <v/>
      </c>
      <c r="AG560" s="29" t="str">
        <f t="shared" si="3013"/>
        <v/>
      </c>
      <c r="AH560" s="29" t="str">
        <f t="shared" si="3014"/>
        <v/>
      </c>
      <c r="AI560" s="29" t="str">
        <f t="shared" si="3015"/>
        <v/>
      </c>
      <c r="AJ560" s="29" t="str">
        <f t="shared" si="3016"/>
        <v/>
      </c>
      <c r="AK560" s="29" t="str">
        <f t="shared" si="3017"/>
        <v/>
      </c>
      <c r="AL560" s="29" t="str">
        <f t="shared" si="3018"/>
        <v/>
      </c>
      <c r="AM560" s="29" t="str">
        <f t="shared" si="3019"/>
        <v/>
      </c>
    </row>
    <row r="561" spans="2:39">
      <c r="B561" s="13">
        <v>21</v>
      </c>
      <c r="C561" s="13">
        <f>IF(B561="","",VLOOKUP(B561,Tabelle2!$A$2:$B$38,2,0))</f>
        <v>4</v>
      </c>
      <c r="D561" s="25" t="str">
        <f t="shared" ref="D561:D592" si="3205">IF(B561="","",IF(OR(B560=0,B561=0),"No Bet",IF(N562=1,"Bet 1,3,5",IF(O562=1,"Bet 2,4,6",IF(P562=1,"Bet 1,3,5",IF(Q562=1,"Bet 2,4,6"))))))</f>
        <v>No Bet</v>
      </c>
      <c r="E561" s="8"/>
      <c r="F561" s="8"/>
      <c r="G561" s="8"/>
      <c r="H561" s="8"/>
      <c r="I561" s="12"/>
      <c r="J561" s="12"/>
      <c r="K561" s="7" t="b">
        <f t="shared" ref="K561:K601" si="3206">IF(B561="","",IF(N562=1,"1",IF(O562=1,2,IF(P562=1,1,IF(Q562=1,2)))))</f>
        <v>0</v>
      </c>
      <c r="L561" s="7" t="b">
        <f t="shared" ref="L561:L601" si="3207">IF(B561="","",IF(N562=1,"3",IF(O562=1,4,IF(P562=1,3,IF(Q562=1,4)))))</f>
        <v>0</v>
      </c>
      <c r="M561" s="7" t="b">
        <f t="shared" ref="M561:M601" si="3208">IF(B561="","",IF(N562=1,"5",IF(O562=1,6,IF(P562=1,5,IF(Q562=1,6)))))</f>
        <v>0</v>
      </c>
      <c r="N561" s="4">
        <f t="shared" si="3201"/>
        <v>1</v>
      </c>
      <c r="O561" s="4">
        <f t="shared" si="3202"/>
        <v>0</v>
      </c>
      <c r="P561" s="4">
        <f t="shared" ref="P561:P601" si="3209">IF(OR(C561=1,C561=3,C561=5),1,0)</f>
        <v>0</v>
      </c>
      <c r="Q561" s="4">
        <f t="shared" ref="Q561:Q601" si="3210">IF(OR(C561=2,C561=4,C561=6),1,0)</f>
        <v>1</v>
      </c>
      <c r="Y561" s="29" t="str">
        <f t="shared" si="2954"/>
        <v/>
      </c>
      <c r="Z561" s="29" t="str">
        <f t="shared" si="3006"/>
        <v/>
      </c>
      <c r="AA561" s="29" t="str">
        <f t="shared" si="3007"/>
        <v/>
      </c>
      <c r="AB561" s="29" t="str">
        <f t="shared" si="3008"/>
        <v/>
      </c>
      <c r="AC561" s="29" t="str">
        <f t="shared" si="3009"/>
        <v/>
      </c>
      <c r="AD561" s="29" t="str">
        <f t="shared" si="3010"/>
        <v/>
      </c>
      <c r="AE561" s="29" t="str">
        <f t="shared" si="3011"/>
        <v/>
      </c>
      <c r="AF561" s="29" t="str">
        <f t="shared" si="3012"/>
        <v/>
      </c>
      <c r="AG561" s="29" t="str">
        <f t="shared" si="3013"/>
        <v/>
      </c>
      <c r="AH561" s="29" t="str">
        <f t="shared" si="3014"/>
        <v/>
      </c>
      <c r="AI561" s="29" t="str">
        <f t="shared" si="3015"/>
        <v/>
      </c>
      <c r="AJ561" s="29" t="str">
        <f t="shared" si="3016"/>
        <v/>
      </c>
      <c r="AK561" s="29" t="str">
        <f t="shared" si="3017"/>
        <v/>
      </c>
      <c r="AL561" s="29" t="str">
        <f t="shared" si="3018"/>
        <v/>
      </c>
      <c r="AM561" s="29" t="str">
        <f t="shared" si="3019"/>
        <v/>
      </c>
    </row>
    <row r="562" spans="2:39" ht="15.75" thickBot="1">
      <c r="B562" s="18">
        <v>21</v>
      </c>
      <c r="C562" s="18">
        <f>IF(B562="","",VLOOKUP(B562,Tabelle2!$A$2:$B$38,2,0))</f>
        <v>4</v>
      </c>
      <c r="D562" s="19" t="str">
        <f t="shared" ref="D562" si="3211">IF(B562="","",IF(OR(B560=0,B561=0),"NB",IF(COUNTIF(K561:M561,C562)=1,"W","L")))</f>
        <v>NB</v>
      </c>
      <c r="E562" s="18" t="str">
        <f t="shared" ref="E562" si="3212">IF(D562="NB","0",IF(D562="L",-3,IF(D562="W",3,"")))</f>
        <v>0</v>
      </c>
      <c r="F562" s="18">
        <v>1</v>
      </c>
      <c r="G562" s="18">
        <f t="shared" ref="G562" si="3213">IF(B562="","",E562*F562)</f>
        <v>0</v>
      </c>
      <c r="H562" s="18">
        <f>IF(B562="","",SUM($G$4:G562))</f>
        <v>-81</v>
      </c>
      <c r="I562" s="20"/>
      <c r="J562" s="20"/>
      <c r="K562" s="21"/>
      <c r="L562" s="21"/>
      <c r="M562" s="24"/>
      <c r="N562" s="5">
        <f t="shared" ref="N562:O562" si="3214">IF(N560+N561=2,1,0)</f>
        <v>0</v>
      </c>
      <c r="O562" s="5">
        <f t="shared" si="3214"/>
        <v>0</v>
      </c>
      <c r="P562" s="5">
        <f t="shared" ref="P562" si="3215">IF(P560+P561=2,1,0)</f>
        <v>0</v>
      </c>
      <c r="Q562" s="5">
        <f t="shared" ref="Q562" si="3216">IF(Q560+Q561=2,1,0)</f>
        <v>0</v>
      </c>
      <c r="S562" s="31">
        <f t="shared" ref="S562" si="3217">IF(B562="","",IF(D562="NB",S559,IF(D562="L",S559+1,IF(D562="W",0))))</f>
        <v>2</v>
      </c>
      <c r="Y562" s="29" t="str">
        <f t="shared" si="2954"/>
        <v/>
      </c>
      <c r="Z562" s="29" t="str">
        <f t="shared" si="3006"/>
        <v/>
      </c>
      <c r="AA562" s="29" t="str">
        <f t="shared" si="3007"/>
        <v/>
      </c>
      <c r="AB562" s="29" t="str">
        <f t="shared" si="3008"/>
        <v/>
      </c>
      <c r="AC562" s="29" t="str">
        <f t="shared" si="3009"/>
        <v/>
      </c>
      <c r="AD562" s="29" t="str">
        <f t="shared" si="3010"/>
        <v/>
      </c>
      <c r="AE562" s="29" t="str">
        <f t="shared" si="3011"/>
        <v/>
      </c>
      <c r="AF562" s="29" t="str">
        <f t="shared" si="3012"/>
        <v/>
      </c>
      <c r="AG562" s="29" t="str">
        <f t="shared" si="3013"/>
        <v/>
      </c>
      <c r="AH562" s="29" t="str">
        <f t="shared" si="3014"/>
        <v/>
      </c>
      <c r="AI562" s="29" t="str">
        <f t="shared" si="3015"/>
        <v/>
      </c>
      <c r="AJ562" s="29" t="str">
        <f t="shared" si="3016"/>
        <v/>
      </c>
      <c r="AK562" s="29" t="str">
        <f t="shared" si="3017"/>
        <v/>
      </c>
      <c r="AL562" s="29" t="str">
        <f t="shared" si="3018"/>
        <v/>
      </c>
      <c r="AM562" s="29" t="str">
        <f t="shared" si="3019"/>
        <v/>
      </c>
    </row>
    <row r="563" spans="2:39">
      <c r="B563" s="16">
        <v>32</v>
      </c>
      <c r="C563" s="16">
        <f>IF(B563="","",VLOOKUP(B563,Tabelle2!$A$2:$B$38,2,0))</f>
        <v>6</v>
      </c>
      <c r="D563" s="6"/>
      <c r="E563" s="6"/>
      <c r="F563" s="6"/>
      <c r="G563" s="6"/>
      <c r="H563" s="6"/>
      <c r="I563" s="9"/>
      <c r="J563" s="9"/>
      <c r="K563" s="6"/>
      <c r="L563" s="6"/>
      <c r="M563" s="6"/>
      <c r="N563" s="3">
        <f t="shared" si="3167"/>
        <v>1</v>
      </c>
      <c r="O563" s="3">
        <f t="shared" ref="O563:O601" si="3218">IF(OR(C563=1,C563=3,C563=5),1,0)</f>
        <v>0</v>
      </c>
      <c r="P563" s="3">
        <f t="shared" ref="P563:P601" si="3219">IF(OR(C563=2,C563=4,C563=6),1,0)</f>
        <v>1</v>
      </c>
      <c r="Q563" s="3">
        <f t="shared" ref="Q563:Q601" si="3220">IF(OR(C563=1,C563=3,C563=5),1,0)</f>
        <v>0</v>
      </c>
      <c r="Y563" s="29" t="str">
        <f t="shared" si="2954"/>
        <v/>
      </c>
      <c r="Z563" s="29" t="str">
        <f t="shared" si="3006"/>
        <v/>
      </c>
      <c r="AA563" s="29" t="str">
        <f t="shared" si="3007"/>
        <v/>
      </c>
      <c r="AB563" s="29" t="str">
        <f t="shared" si="3008"/>
        <v/>
      </c>
      <c r="AC563" s="29" t="str">
        <f t="shared" si="3009"/>
        <v/>
      </c>
      <c r="AD563" s="29" t="str">
        <f t="shared" si="3010"/>
        <v/>
      </c>
      <c r="AE563" s="29" t="str">
        <f t="shared" si="3011"/>
        <v/>
      </c>
      <c r="AF563" s="29" t="str">
        <f t="shared" si="3012"/>
        <v/>
      </c>
      <c r="AG563" s="29" t="str">
        <f t="shared" si="3013"/>
        <v/>
      </c>
      <c r="AH563" s="29" t="str">
        <f t="shared" si="3014"/>
        <v/>
      </c>
      <c r="AI563" s="29" t="str">
        <f t="shared" si="3015"/>
        <v/>
      </c>
      <c r="AJ563" s="29" t="str">
        <f t="shared" si="3016"/>
        <v/>
      </c>
      <c r="AK563" s="29" t="str">
        <f t="shared" si="3017"/>
        <v/>
      </c>
      <c r="AL563" s="29" t="str">
        <f t="shared" si="3018"/>
        <v/>
      </c>
      <c r="AM563" s="29" t="str">
        <f t="shared" si="3019"/>
        <v/>
      </c>
    </row>
    <row r="564" spans="2:39">
      <c r="B564" s="15">
        <v>32</v>
      </c>
      <c r="C564" s="15">
        <f>IF(B564="","",VLOOKUP(B564,Tabelle2!$A$2:$B$38,2,0))</f>
        <v>6</v>
      </c>
      <c r="D564" s="26" t="str">
        <f t="shared" ref="D564:D595" si="3221">IF(B564="","",IF(OR(B563=0,B564=0),"No Bet",IF(N565=1,"Bet 1,3,5",IF(O565=1,"Bet 2,4,6",IF(P565=1,"Bet 1,3,5",IF(Q565=1,"Bet 2,4,6"))))))</f>
        <v>Bet 1,3,5</v>
      </c>
      <c r="E564" s="8"/>
      <c r="F564" s="8"/>
      <c r="G564" s="8"/>
      <c r="H564" s="8"/>
      <c r="I564" s="17"/>
      <c r="J564" s="17"/>
      <c r="K564" s="7" t="str">
        <f t="shared" ref="K564:K601" si="3222">IF(B564="","",IF(N565=1,"1",IF(O565=1,2,IF(P565=1,1,IF(Q565=1,2)))))</f>
        <v>1</v>
      </c>
      <c r="L564" s="7" t="str">
        <f t="shared" ref="L564:L601" si="3223">IF(B564="","",IF(N565=1,"3",IF(O565=1,4,IF(P565=1,3,IF(Q565=1,4)))))</f>
        <v>3</v>
      </c>
      <c r="M564" s="7" t="str">
        <f t="shared" ref="M564:M601" si="3224">IF(B564="","",IF(N565=1,"5",IF(O565=1,6,IF(P565=1,5,IF(Q565=1,6)))))</f>
        <v>5</v>
      </c>
      <c r="N564" s="4">
        <f t="shared" si="3167"/>
        <v>1</v>
      </c>
      <c r="O564" s="4">
        <f t="shared" si="3218"/>
        <v>0</v>
      </c>
      <c r="P564" s="4">
        <f t="shared" ref="P564:P601" si="3225">IF(OR(C564=1,C564=3,C564=5),1,0)</f>
        <v>0</v>
      </c>
      <c r="Q564" s="4">
        <f t="shared" ref="Q564:Q601" si="3226">IF(OR(C564=2,C564=4,C564=6),1,0)</f>
        <v>1</v>
      </c>
      <c r="Y564" s="29" t="str">
        <f t="shared" si="2954"/>
        <v/>
      </c>
      <c r="Z564" s="29" t="str">
        <f t="shared" si="3006"/>
        <v/>
      </c>
      <c r="AA564" s="29" t="str">
        <f t="shared" si="3007"/>
        <v/>
      </c>
      <c r="AB564" s="29" t="str">
        <f t="shared" si="3008"/>
        <v/>
      </c>
      <c r="AC564" s="29" t="str">
        <f t="shared" si="3009"/>
        <v/>
      </c>
      <c r="AD564" s="29" t="str">
        <f t="shared" si="3010"/>
        <v/>
      </c>
      <c r="AE564" s="29" t="str">
        <f t="shared" si="3011"/>
        <v/>
      </c>
      <c r="AF564" s="29" t="str">
        <f t="shared" si="3012"/>
        <v/>
      </c>
      <c r="AG564" s="29" t="str">
        <f t="shared" si="3013"/>
        <v/>
      </c>
      <c r="AH564" s="29" t="str">
        <f t="shared" si="3014"/>
        <v/>
      </c>
      <c r="AI564" s="29" t="str">
        <f t="shared" si="3015"/>
        <v/>
      </c>
      <c r="AJ564" s="29" t="str">
        <f t="shared" si="3016"/>
        <v/>
      </c>
      <c r="AK564" s="29" t="str">
        <f t="shared" si="3017"/>
        <v/>
      </c>
      <c r="AL564" s="29" t="str">
        <f t="shared" si="3018"/>
        <v/>
      </c>
      <c r="AM564" s="29" t="str">
        <f t="shared" si="3019"/>
        <v/>
      </c>
    </row>
    <row r="565" spans="2:39" ht="15.75" thickBot="1">
      <c r="B565" s="22">
        <v>15</v>
      </c>
      <c r="C565" s="22">
        <f>IF(B565="","",VLOOKUP(B565,Tabelle2!$A$2:$B$38,2,0))</f>
        <v>3</v>
      </c>
      <c r="D565" s="23" t="str">
        <f t="shared" ref="D565" si="3227">IF(B565="","",IF(OR(B563=0,B564=0),"NB",IF(COUNTIF(K564:M564,C565)=1,"W","L")))</f>
        <v>W</v>
      </c>
      <c r="E565" s="22">
        <f t="shared" ref="E565" si="3228">IF(D565="NB",0,IF(D565="L",-3,IF(D565="W",3,"")))</f>
        <v>3</v>
      </c>
      <c r="F565" s="22">
        <v>1</v>
      </c>
      <c r="G565" s="22">
        <f t="shared" ref="G565" si="3229">IF(B565="","",E565*F565)</f>
        <v>3</v>
      </c>
      <c r="H565" s="22">
        <f>IF(B565="","",SUM($G$4:G565))</f>
        <v>-78</v>
      </c>
      <c r="I565" s="20"/>
      <c r="J565" s="20"/>
      <c r="K565" s="21"/>
      <c r="L565" s="21"/>
      <c r="M565" s="21"/>
      <c r="N565" s="5">
        <f t="shared" si="2967"/>
        <v>1</v>
      </c>
      <c r="O565" s="5">
        <f t="shared" ref="O565" si="3230">IF(O563+O564=2,1,0)</f>
        <v>0</v>
      </c>
      <c r="P565" s="5">
        <f t="shared" ref="P565" si="3231">IF(P563+P564=2,1,0)</f>
        <v>0</v>
      </c>
      <c r="Q565" s="5">
        <f t="shared" ref="Q565" si="3232">IF(Q563+Q564=2,1,0)</f>
        <v>0</v>
      </c>
      <c r="S565" s="31">
        <f t="shared" ref="S565" si="3233">IF(B565="","",IF(D565="NB",S562,IF(D565="L",S562+1,IF(D565="W",0))))</f>
        <v>0</v>
      </c>
      <c r="Y565" s="29" t="str">
        <f t="shared" si="2954"/>
        <v/>
      </c>
      <c r="Z565" s="29">
        <f t="shared" si="3006"/>
        <v>1</v>
      </c>
      <c r="AA565" s="29" t="str">
        <f t="shared" si="3007"/>
        <v/>
      </c>
      <c r="AB565" s="29" t="str">
        <f t="shared" si="3008"/>
        <v/>
      </c>
      <c r="AC565" s="29" t="str">
        <f t="shared" si="3009"/>
        <v/>
      </c>
      <c r="AD565" s="29" t="str">
        <f t="shared" si="3010"/>
        <v/>
      </c>
      <c r="AE565" s="29" t="str">
        <f t="shared" si="3011"/>
        <v/>
      </c>
      <c r="AF565" s="29" t="str">
        <f t="shared" si="3012"/>
        <v/>
      </c>
      <c r="AG565" s="29" t="str">
        <f t="shared" si="3013"/>
        <v/>
      </c>
      <c r="AH565" s="29" t="str">
        <f t="shared" si="3014"/>
        <v/>
      </c>
      <c r="AI565" s="29" t="str">
        <f t="shared" si="3015"/>
        <v/>
      </c>
      <c r="AJ565" s="29" t="str">
        <f t="shared" si="3016"/>
        <v/>
      </c>
      <c r="AK565" s="29" t="str">
        <f t="shared" si="3017"/>
        <v/>
      </c>
      <c r="AL565" s="29" t="str">
        <f t="shared" si="3018"/>
        <v/>
      </c>
      <c r="AM565" s="29" t="str">
        <f t="shared" si="3019"/>
        <v/>
      </c>
    </row>
    <row r="566" spans="2:39">
      <c r="B566" s="14">
        <v>25</v>
      </c>
      <c r="C566" s="14">
        <f>IF(B566="","",VLOOKUP(B566,Tabelle2!$A$2:$B$38,2,0))</f>
        <v>5</v>
      </c>
      <c r="D566" s="6"/>
      <c r="E566" s="10"/>
      <c r="F566" s="6"/>
      <c r="G566" s="6"/>
      <c r="H566" s="6"/>
      <c r="I566" s="9"/>
      <c r="J566" s="9"/>
      <c r="K566" s="6"/>
      <c r="L566" s="6"/>
      <c r="M566" s="6"/>
      <c r="N566" s="3">
        <f t="shared" si="3184"/>
        <v>0</v>
      </c>
      <c r="O566" s="3">
        <f t="shared" ref="O566:O601" si="3234">IF(OR(C566=1,C566=3,C566=5),1,0)</f>
        <v>1</v>
      </c>
      <c r="P566" s="3">
        <f t="shared" ref="P566:P601" si="3235">IF(OR(C566=2,C566=4,C566=6),1,0)</f>
        <v>0</v>
      </c>
      <c r="Q566" s="3">
        <f t="shared" ref="Q566:Q601" si="3236">IF(OR(C566=1,C566=3,C566=5),1,0)</f>
        <v>1</v>
      </c>
      <c r="Y566" s="29" t="str">
        <f t="shared" si="2954"/>
        <v/>
      </c>
      <c r="Z566" s="29" t="str">
        <f t="shared" si="3006"/>
        <v/>
      </c>
      <c r="AA566" s="29" t="str">
        <f t="shared" si="3007"/>
        <v/>
      </c>
      <c r="AB566" s="29" t="str">
        <f t="shared" si="3008"/>
        <v/>
      </c>
      <c r="AC566" s="29" t="str">
        <f t="shared" si="3009"/>
        <v/>
      </c>
      <c r="AD566" s="29" t="str">
        <f t="shared" si="3010"/>
        <v/>
      </c>
      <c r="AE566" s="29" t="str">
        <f t="shared" si="3011"/>
        <v/>
      </c>
      <c r="AF566" s="29" t="str">
        <f t="shared" si="3012"/>
        <v/>
      </c>
      <c r="AG566" s="29" t="str">
        <f t="shared" si="3013"/>
        <v/>
      </c>
      <c r="AH566" s="29" t="str">
        <f t="shared" si="3014"/>
        <v/>
      </c>
      <c r="AI566" s="29" t="str">
        <f t="shared" si="3015"/>
        <v/>
      </c>
      <c r="AJ566" s="29" t="str">
        <f t="shared" si="3016"/>
        <v/>
      </c>
      <c r="AK566" s="29" t="str">
        <f t="shared" si="3017"/>
        <v/>
      </c>
      <c r="AL566" s="29" t="str">
        <f t="shared" si="3018"/>
        <v/>
      </c>
      <c r="AM566" s="29" t="str">
        <f t="shared" si="3019"/>
        <v/>
      </c>
    </row>
    <row r="567" spans="2:39">
      <c r="B567" s="13">
        <v>19</v>
      </c>
      <c r="C567" s="13">
        <f>IF(B567="","",VLOOKUP(B567,Tabelle2!$A$2:$B$38,2,0))</f>
        <v>4</v>
      </c>
      <c r="D567" s="25" t="str">
        <f t="shared" ref="D567:D598" si="3237">IF(B567="","",IF(OR(B566=0,B567=0),"No Bet",IF(N568=1,"Bet 1,3,5",IF(O568=1,"Bet 2,4,6",IF(P568=1,"Bet 1,3,5",IF(Q568=1,"Bet 2,4,6"))))))</f>
        <v>Bet 2,4,6</v>
      </c>
      <c r="E567" s="8"/>
      <c r="F567" s="8"/>
      <c r="G567" s="8"/>
      <c r="H567" s="8"/>
      <c r="I567" s="12"/>
      <c r="J567" s="12"/>
      <c r="K567" s="7">
        <f t="shared" ref="K567:K601" si="3238">IF(B567="","",IF(N568=1,"1",IF(O568=1,2,IF(P568=1,1,IF(Q568=1,2)))))</f>
        <v>2</v>
      </c>
      <c r="L567" s="7">
        <f t="shared" ref="L567:L601" si="3239">IF(B567="","",IF(N568=1,"3",IF(O568=1,4,IF(P568=1,3,IF(Q568=1,4)))))</f>
        <v>4</v>
      </c>
      <c r="M567" s="7">
        <f t="shared" ref="M567:M601" si="3240">IF(B567="","",IF(N568=1,"5",IF(O568=1,6,IF(P568=1,5,IF(Q568=1,6)))))</f>
        <v>6</v>
      </c>
      <c r="N567" s="4">
        <f t="shared" si="3184"/>
        <v>1</v>
      </c>
      <c r="O567" s="4">
        <f t="shared" si="3234"/>
        <v>0</v>
      </c>
      <c r="P567" s="4">
        <f t="shared" ref="P567:P601" si="3241">IF(OR(C567=1,C567=3,C567=5),1,0)</f>
        <v>0</v>
      </c>
      <c r="Q567" s="4">
        <f t="shared" ref="Q567:Q601" si="3242">IF(OR(C567=2,C567=4,C567=6),1,0)</f>
        <v>1</v>
      </c>
      <c r="Y567" s="29" t="str">
        <f t="shared" si="2954"/>
        <v/>
      </c>
      <c r="Z567" s="29" t="str">
        <f t="shared" si="3006"/>
        <v/>
      </c>
      <c r="AA567" s="29" t="str">
        <f t="shared" si="3007"/>
        <v/>
      </c>
      <c r="AB567" s="29" t="str">
        <f t="shared" si="3008"/>
        <v/>
      </c>
      <c r="AC567" s="29" t="str">
        <f t="shared" si="3009"/>
        <v/>
      </c>
      <c r="AD567" s="29" t="str">
        <f t="shared" si="3010"/>
        <v/>
      </c>
      <c r="AE567" s="29" t="str">
        <f t="shared" si="3011"/>
        <v/>
      </c>
      <c r="AF567" s="29" t="str">
        <f t="shared" si="3012"/>
        <v/>
      </c>
      <c r="AG567" s="29" t="str">
        <f t="shared" si="3013"/>
        <v/>
      </c>
      <c r="AH567" s="29" t="str">
        <f t="shared" si="3014"/>
        <v/>
      </c>
      <c r="AI567" s="29" t="str">
        <f t="shared" si="3015"/>
        <v/>
      </c>
      <c r="AJ567" s="29" t="str">
        <f t="shared" si="3016"/>
        <v/>
      </c>
      <c r="AK567" s="29" t="str">
        <f t="shared" si="3017"/>
        <v/>
      </c>
      <c r="AL567" s="29" t="str">
        <f t="shared" si="3018"/>
        <v/>
      </c>
      <c r="AM567" s="29" t="str">
        <f t="shared" si="3019"/>
        <v/>
      </c>
    </row>
    <row r="568" spans="2:39" ht="15.75" thickBot="1">
      <c r="B568" s="18">
        <v>30</v>
      </c>
      <c r="C568" s="18">
        <f>IF(B568="","",VLOOKUP(B568,Tabelle2!$A$2:$B$38,2,0))</f>
        <v>5</v>
      </c>
      <c r="D568" s="19" t="str">
        <f t="shared" ref="D568" si="3243">IF(B568="","",IF(OR(B566=0,B567=0),"NB",IF(COUNTIF(K567:M567,C568)=1,"W","L")))</f>
        <v>L</v>
      </c>
      <c r="E568" s="18">
        <f t="shared" ref="E568" si="3244">IF(D568="NB","0",IF(D568="L",-3,IF(D568="W",3,"")))</f>
        <v>-3</v>
      </c>
      <c r="F568" s="18">
        <v>1</v>
      </c>
      <c r="G568" s="18">
        <f t="shared" ref="G568" si="3245">IF(B568="","",E568*F568)</f>
        <v>-3</v>
      </c>
      <c r="H568" s="18">
        <f>IF(B568="","",SUM($G$4:G568))</f>
        <v>-81</v>
      </c>
      <c r="I568" s="20"/>
      <c r="J568" s="20"/>
      <c r="K568" s="21"/>
      <c r="L568" s="21"/>
      <c r="M568" s="24"/>
      <c r="N568" s="5">
        <f t="shared" si="2984"/>
        <v>0</v>
      </c>
      <c r="O568" s="5">
        <f t="shared" ref="O568" si="3246">IF(O566+O567=2,1,0)</f>
        <v>0</v>
      </c>
      <c r="P568" s="5">
        <f t="shared" ref="P568" si="3247">IF(P566+P567=2,1,0)</f>
        <v>0</v>
      </c>
      <c r="Q568" s="5">
        <f t="shared" ref="Q568" si="3248">IF(Q566+Q567=2,1,0)</f>
        <v>1</v>
      </c>
      <c r="S568" s="31">
        <f t="shared" ref="S568" si="3249">IF(B568="","",IF(D568="NB",S565,IF(D568="L",S565+1,IF(D568="W",0))))</f>
        <v>1</v>
      </c>
      <c r="Y568" s="29" t="str">
        <f t="shared" si="2954"/>
        <v/>
      </c>
      <c r="Z568" s="29" t="str">
        <f t="shared" si="3006"/>
        <v/>
      </c>
      <c r="AA568" s="29" t="str">
        <f t="shared" si="3007"/>
        <v/>
      </c>
      <c r="AB568" s="29" t="str">
        <f t="shared" si="3008"/>
        <v/>
      </c>
      <c r="AC568" s="29" t="str">
        <f t="shared" si="3009"/>
        <v/>
      </c>
      <c r="AD568" s="29" t="str">
        <f t="shared" si="3010"/>
        <v/>
      </c>
      <c r="AE568" s="29" t="str">
        <f t="shared" si="3011"/>
        <v/>
      </c>
      <c r="AF568" s="29" t="str">
        <f t="shared" si="3012"/>
        <v/>
      </c>
      <c r="AG568" s="29" t="str">
        <f t="shared" si="3013"/>
        <v/>
      </c>
      <c r="AH568" s="29" t="str">
        <f t="shared" si="3014"/>
        <v/>
      </c>
      <c r="AI568" s="29" t="str">
        <f t="shared" si="3015"/>
        <v/>
      </c>
      <c r="AJ568" s="29" t="str">
        <f t="shared" si="3016"/>
        <v/>
      </c>
      <c r="AK568" s="29" t="str">
        <f t="shared" si="3017"/>
        <v/>
      </c>
      <c r="AL568" s="29" t="str">
        <f t="shared" si="3018"/>
        <v/>
      </c>
      <c r="AM568" s="29" t="str">
        <f t="shared" si="3019"/>
        <v/>
      </c>
    </row>
    <row r="569" spans="2:39">
      <c r="B569" s="16">
        <v>30</v>
      </c>
      <c r="C569" s="16">
        <f>IF(B569="","",VLOOKUP(B569,Tabelle2!$A$2:$B$38,2,0))</f>
        <v>5</v>
      </c>
      <c r="D569" s="6"/>
      <c r="E569" s="6"/>
      <c r="F569" s="6"/>
      <c r="G569" s="6"/>
      <c r="H569" s="6"/>
      <c r="I569" s="9"/>
      <c r="J569" s="9"/>
      <c r="K569" s="6"/>
      <c r="L569" s="6"/>
      <c r="M569" s="6"/>
      <c r="N569" s="3">
        <f t="shared" ref="N569:N601" si="3250">IF(OR(C569=2,C569=4,C569=6),1,0)</f>
        <v>0</v>
      </c>
      <c r="O569" s="3">
        <f t="shared" ref="O569:O601" si="3251">IF(OR(C569=1,C569=3,C569=5),1,0)</f>
        <v>1</v>
      </c>
      <c r="P569" s="3">
        <f t="shared" ref="P569:P601" si="3252">IF(OR(C569=2,C569=4,C569=6),1,0)</f>
        <v>0</v>
      </c>
      <c r="Q569" s="3">
        <f t="shared" ref="Q569:Q601" si="3253">IF(OR(C569=1,C569=3,C569=5),1,0)</f>
        <v>1</v>
      </c>
      <c r="Y569" s="29" t="str">
        <f t="shared" si="2954"/>
        <v/>
      </c>
      <c r="Z569" s="29" t="str">
        <f t="shared" si="3006"/>
        <v/>
      </c>
      <c r="AA569" s="29" t="str">
        <f t="shared" si="3007"/>
        <v/>
      </c>
      <c r="AB569" s="29" t="str">
        <f t="shared" si="3008"/>
        <v/>
      </c>
      <c r="AC569" s="29" t="str">
        <f t="shared" si="3009"/>
        <v/>
      </c>
      <c r="AD569" s="29" t="str">
        <f t="shared" si="3010"/>
        <v/>
      </c>
      <c r="AE569" s="29" t="str">
        <f t="shared" si="3011"/>
        <v/>
      </c>
      <c r="AF569" s="29" t="str">
        <f t="shared" si="3012"/>
        <v/>
      </c>
      <c r="AG569" s="29" t="str">
        <f t="shared" si="3013"/>
        <v/>
      </c>
      <c r="AH569" s="29" t="str">
        <f t="shared" si="3014"/>
        <v/>
      </c>
      <c r="AI569" s="29" t="str">
        <f t="shared" si="3015"/>
        <v/>
      </c>
      <c r="AJ569" s="29" t="str">
        <f t="shared" si="3016"/>
        <v/>
      </c>
      <c r="AK569" s="29" t="str">
        <f t="shared" si="3017"/>
        <v/>
      </c>
      <c r="AL569" s="29" t="str">
        <f t="shared" si="3018"/>
        <v/>
      </c>
      <c r="AM569" s="29" t="str">
        <f t="shared" si="3019"/>
        <v/>
      </c>
    </row>
    <row r="570" spans="2:39">
      <c r="B570" s="15">
        <v>6</v>
      </c>
      <c r="C570" s="15">
        <f>IF(B570="","",VLOOKUP(B570,Tabelle2!$A$2:$B$38,2,0))</f>
        <v>1</v>
      </c>
      <c r="D570" s="26" t="str">
        <f t="shared" ref="D570:D601" si="3254">IF(B570="","",IF(OR(B569=0,B570=0),"No Bet",IF(N571=1,"Bet 1,3,5",IF(O571=1,"Bet 2,4,6",IF(P571=1,"Bet 1,3,5",IF(Q571=1,"Bet 2,4,6"))))))</f>
        <v>Bet 2,4,6</v>
      </c>
      <c r="E570" s="8"/>
      <c r="F570" s="8"/>
      <c r="G570" s="8"/>
      <c r="H570" s="8"/>
      <c r="I570" s="17"/>
      <c r="J570" s="17"/>
      <c r="K570" s="7">
        <f t="shared" ref="K570:K601" si="3255">IF(B570="","",IF(N571=1,"1",IF(O571=1,2,IF(P571=1,1,IF(Q571=1,2)))))</f>
        <v>2</v>
      </c>
      <c r="L570" s="7">
        <f t="shared" ref="L570:L601" si="3256">IF(B570="","",IF(N571=1,"3",IF(O571=1,4,IF(P571=1,3,IF(Q571=1,4)))))</f>
        <v>4</v>
      </c>
      <c r="M570" s="7">
        <f t="shared" ref="M570:M601" si="3257">IF(B570="","",IF(N571=1,"5",IF(O571=1,6,IF(P571=1,5,IF(Q571=1,6)))))</f>
        <v>6</v>
      </c>
      <c r="N570" s="4">
        <f t="shared" si="3250"/>
        <v>0</v>
      </c>
      <c r="O570" s="4">
        <f t="shared" si="3251"/>
        <v>1</v>
      </c>
      <c r="P570" s="4">
        <f t="shared" ref="P570:P601" si="3258">IF(OR(C570=1,C570=3,C570=5),1,0)</f>
        <v>1</v>
      </c>
      <c r="Q570" s="4">
        <f t="shared" ref="Q570:Q601" si="3259">IF(OR(C570=2,C570=4,C570=6),1,0)</f>
        <v>0</v>
      </c>
      <c r="Y570" s="29" t="str">
        <f t="shared" si="2954"/>
        <v/>
      </c>
      <c r="Z570" s="29" t="str">
        <f t="shared" si="3006"/>
        <v/>
      </c>
      <c r="AA570" s="29" t="str">
        <f t="shared" si="3007"/>
        <v/>
      </c>
      <c r="AB570" s="29" t="str">
        <f t="shared" si="3008"/>
        <v/>
      </c>
      <c r="AC570" s="29" t="str">
        <f t="shared" si="3009"/>
        <v/>
      </c>
      <c r="AD570" s="29" t="str">
        <f t="shared" si="3010"/>
        <v/>
      </c>
      <c r="AE570" s="29" t="str">
        <f t="shared" si="3011"/>
        <v/>
      </c>
      <c r="AF570" s="29" t="str">
        <f t="shared" si="3012"/>
        <v/>
      </c>
      <c r="AG570" s="29" t="str">
        <f t="shared" si="3013"/>
        <v/>
      </c>
      <c r="AH570" s="29" t="str">
        <f t="shared" si="3014"/>
        <v/>
      </c>
      <c r="AI570" s="29" t="str">
        <f t="shared" si="3015"/>
        <v/>
      </c>
      <c r="AJ570" s="29" t="str">
        <f t="shared" si="3016"/>
        <v/>
      </c>
      <c r="AK570" s="29" t="str">
        <f t="shared" si="3017"/>
        <v/>
      </c>
      <c r="AL570" s="29" t="str">
        <f t="shared" si="3018"/>
        <v/>
      </c>
      <c r="AM570" s="29" t="str">
        <f t="shared" si="3019"/>
        <v/>
      </c>
    </row>
    <row r="571" spans="2:39" ht="15.75" thickBot="1">
      <c r="B571" s="22">
        <v>6</v>
      </c>
      <c r="C571" s="22">
        <f>IF(B571="","",VLOOKUP(B571,Tabelle2!$A$2:$B$38,2,0))</f>
        <v>1</v>
      </c>
      <c r="D571" s="23" t="str">
        <f t="shared" ref="D571" si="3260">IF(B571="","",IF(OR(B569=0,B570=0),"NB",IF(COUNTIF(K570:M570,C571)=1,"W","L")))</f>
        <v>L</v>
      </c>
      <c r="E571" s="22">
        <f t="shared" ref="E571" si="3261">IF(D571="NB",0,IF(D571="L",-3,IF(D571="W",3,"")))</f>
        <v>-3</v>
      </c>
      <c r="F571" s="22">
        <v>1</v>
      </c>
      <c r="G571" s="22">
        <f t="shared" ref="G571" si="3262">IF(B571="","",E571*F571)</f>
        <v>-3</v>
      </c>
      <c r="H571" s="22">
        <f>IF(B571="","",SUM($G$4:G571))</f>
        <v>-84</v>
      </c>
      <c r="I571" s="20"/>
      <c r="J571" s="20"/>
      <c r="K571" s="21"/>
      <c r="L571" s="21"/>
      <c r="M571" s="21"/>
      <c r="N571" s="5">
        <f t="shared" ref="N571:O571" si="3263">IF(N569+N570=2,1,0)</f>
        <v>0</v>
      </c>
      <c r="O571" s="5">
        <f t="shared" si="3263"/>
        <v>1</v>
      </c>
      <c r="P571" s="5">
        <f t="shared" ref="P571" si="3264">IF(P569+P570=2,1,0)</f>
        <v>0</v>
      </c>
      <c r="Q571" s="5">
        <f t="shared" ref="Q571" si="3265">IF(Q569+Q570=2,1,0)</f>
        <v>0</v>
      </c>
      <c r="S571" s="31">
        <f t="shared" ref="S571" si="3266">IF(B571="","",IF(D571="NB",S568,IF(D571="L",S568+1,IF(D571="W",0))))</f>
        <v>2</v>
      </c>
      <c r="Y571" s="29" t="str">
        <f t="shared" si="2954"/>
        <v/>
      </c>
      <c r="Z571" s="29" t="str">
        <f t="shared" si="3006"/>
        <v/>
      </c>
      <c r="AA571" s="29" t="str">
        <f t="shared" si="3007"/>
        <v/>
      </c>
      <c r="AB571" s="29" t="str">
        <f t="shared" si="3008"/>
        <v/>
      </c>
      <c r="AC571" s="29" t="str">
        <f t="shared" si="3009"/>
        <v/>
      </c>
      <c r="AD571" s="29" t="str">
        <f t="shared" si="3010"/>
        <v/>
      </c>
      <c r="AE571" s="29" t="str">
        <f t="shared" si="3011"/>
        <v/>
      </c>
      <c r="AF571" s="29" t="str">
        <f t="shared" si="3012"/>
        <v/>
      </c>
      <c r="AG571" s="29" t="str">
        <f t="shared" si="3013"/>
        <v/>
      </c>
      <c r="AH571" s="29" t="str">
        <f t="shared" si="3014"/>
        <v/>
      </c>
      <c r="AI571" s="29" t="str">
        <f t="shared" si="3015"/>
        <v/>
      </c>
      <c r="AJ571" s="29" t="str">
        <f t="shared" si="3016"/>
        <v/>
      </c>
      <c r="AK571" s="29" t="str">
        <f t="shared" si="3017"/>
        <v/>
      </c>
      <c r="AL571" s="29" t="str">
        <f t="shared" si="3018"/>
        <v/>
      </c>
      <c r="AM571" s="29" t="str">
        <f t="shared" si="3019"/>
        <v/>
      </c>
    </row>
    <row r="572" spans="2:39">
      <c r="B572" s="14">
        <v>25</v>
      </c>
      <c r="C572" s="14">
        <f>IF(B572="","",VLOOKUP(B572,Tabelle2!$A$2:$B$38,2,0))</f>
        <v>5</v>
      </c>
      <c r="D572" s="6"/>
      <c r="E572" s="10"/>
      <c r="F572" s="6"/>
      <c r="G572" s="6"/>
      <c r="H572" s="6"/>
      <c r="I572" s="9"/>
      <c r="J572" s="9"/>
      <c r="K572" s="6"/>
      <c r="L572" s="6"/>
      <c r="M572" s="6"/>
      <c r="N572" s="3">
        <f t="shared" si="3167"/>
        <v>0</v>
      </c>
      <c r="O572" s="3">
        <f t="shared" ref="O572:O601" si="3267">IF(OR(C572=1,C572=3,C572=5),1,0)</f>
        <v>1</v>
      </c>
      <c r="P572" s="3">
        <f t="shared" ref="P572:P601" si="3268">IF(OR(C572=2,C572=4,C572=6),1,0)</f>
        <v>0</v>
      </c>
      <c r="Q572" s="3">
        <f t="shared" ref="Q572:Q601" si="3269">IF(OR(C572=1,C572=3,C572=5),1,0)</f>
        <v>1</v>
      </c>
      <c r="Y572" s="29" t="str">
        <f t="shared" si="2954"/>
        <v/>
      </c>
      <c r="Z572" s="29" t="str">
        <f t="shared" si="3006"/>
        <v/>
      </c>
      <c r="AA572" s="29" t="str">
        <f t="shared" si="3007"/>
        <v/>
      </c>
      <c r="AB572" s="29" t="str">
        <f t="shared" si="3008"/>
        <v/>
      </c>
      <c r="AC572" s="29" t="str">
        <f t="shared" si="3009"/>
        <v/>
      </c>
      <c r="AD572" s="29" t="str">
        <f t="shared" si="3010"/>
        <v/>
      </c>
      <c r="AE572" s="29" t="str">
        <f t="shared" si="3011"/>
        <v/>
      </c>
      <c r="AF572" s="29" t="str">
        <f t="shared" si="3012"/>
        <v/>
      </c>
      <c r="AG572" s="29" t="str">
        <f t="shared" si="3013"/>
        <v/>
      </c>
      <c r="AH572" s="29" t="str">
        <f t="shared" si="3014"/>
        <v/>
      </c>
      <c r="AI572" s="29" t="str">
        <f t="shared" si="3015"/>
        <v/>
      </c>
      <c r="AJ572" s="29" t="str">
        <f t="shared" si="3016"/>
        <v/>
      </c>
      <c r="AK572" s="29" t="str">
        <f t="shared" si="3017"/>
        <v/>
      </c>
      <c r="AL572" s="29" t="str">
        <f t="shared" si="3018"/>
        <v/>
      </c>
      <c r="AM572" s="29" t="str">
        <f t="shared" si="3019"/>
        <v/>
      </c>
    </row>
    <row r="573" spans="2:39">
      <c r="B573" s="13">
        <v>14</v>
      </c>
      <c r="C573" s="13">
        <f>IF(B573="","",VLOOKUP(B573,Tabelle2!$A$2:$B$38,2,0))</f>
        <v>3</v>
      </c>
      <c r="D573" s="25" t="str">
        <f t="shared" ref="D573:D604" si="3270">IF(B573="","",IF(OR(B572=0,B573=0),"No Bet",IF(N574=1,"Bet 1,3,5",IF(O574=1,"Bet 2,4,6",IF(P574=1,"Bet 1,3,5",IF(Q574=1,"Bet 2,4,6"))))))</f>
        <v>Bet 2,4,6</v>
      </c>
      <c r="E573" s="8"/>
      <c r="F573" s="8"/>
      <c r="G573" s="8"/>
      <c r="H573" s="8"/>
      <c r="I573" s="12"/>
      <c r="J573" s="12"/>
      <c r="K573" s="7">
        <f t="shared" ref="K573:K601" si="3271">IF(B573="","",IF(N574=1,"1",IF(O574=1,2,IF(P574=1,1,IF(Q574=1,2)))))</f>
        <v>2</v>
      </c>
      <c r="L573" s="7">
        <f t="shared" ref="L573:L601" si="3272">IF(B573="","",IF(N574=1,"3",IF(O574=1,4,IF(P574=1,3,IF(Q574=1,4)))))</f>
        <v>4</v>
      </c>
      <c r="M573" s="7">
        <f t="shared" ref="M573:M601" si="3273">IF(B573="","",IF(N574=1,"5",IF(O574=1,6,IF(P574=1,5,IF(Q574=1,6)))))</f>
        <v>6</v>
      </c>
      <c r="N573" s="4">
        <f t="shared" si="3167"/>
        <v>0</v>
      </c>
      <c r="O573" s="4">
        <f t="shared" si="3267"/>
        <v>1</v>
      </c>
      <c r="P573" s="4">
        <f t="shared" ref="P573:P601" si="3274">IF(OR(C573=1,C573=3,C573=5),1,0)</f>
        <v>1</v>
      </c>
      <c r="Q573" s="4">
        <f t="shared" ref="Q573:Q601" si="3275">IF(OR(C573=2,C573=4,C573=6),1,0)</f>
        <v>0</v>
      </c>
      <c r="Y573" s="29" t="str">
        <f t="shared" si="2954"/>
        <v/>
      </c>
      <c r="Z573" s="29" t="str">
        <f t="shared" si="3006"/>
        <v/>
      </c>
      <c r="AA573" s="29" t="str">
        <f t="shared" si="3007"/>
        <v/>
      </c>
      <c r="AB573" s="29" t="str">
        <f t="shared" si="3008"/>
        <v/>
      </c>
      <c r="AC573" s="29" t="str">
        <f t="shared" si="3009"/>
        <v/>
      </c>
      <c r="AD573" s="29" t="str">
        <f t="shared" si="3010"/>
        <v/>
      </c>
      <c r="AE573" s="29" t="str">
        <f t="shared" si="3011"/>
        <v/>
      </c>
      <c r="AF573" s="29" t="str">
        <f t="shared" si="3012"/>
        <v/>
      </c>
      <c r="AG573" s="29" t="str">
        <f t="shared" si="3013"/>
        <v/>
      </c>
      <c r="AH573" s="29" t="str">
        <f t="shared" si="3014"/>
        <v/>
      </c>
      <c r="AI573" s="29" t="str">
        <f t="shared" si="3015"/>
        <v/>
      </c>
      <c r="AJ573" s="29" t="str">
        <f t="shared" si="3016"/>
        <v/>
      </c>
      <c r="AK573" s="29" t="str">
        <f t="shared" si="3017"/>
        <v/>
      </c>
      <c r="AL573" s="29" t="str">
        <f t="shared" si="3018"/>
        <v/>
      </c>
      <c r="AM573" s="29" t="str">
        <f t="shared" si="3019"/>
        <v/>
      </c>
    </row>
    <row r="574" spans="2:39" ht="15.75" thickBot="1">
      <c r="B574" s="18">
        <v>19</v>
      </c>
      <c r="C574" s="18">
        <f>IF(B574="","",VLOOKUP(B574,Tabelle2!$A$2:$B$38,2,0))</f>
        <v>4</v>
      </c>
      <c r="D574" s="19" t="str">
        <f t="shared" ref="D574" si="3276">IF(B574="","",IF(OR(B572=0,B573=0),"NB",IF(COUNTIF(K573:M573,C574)=1,"W","L")))</f>
        <v>W</v>
      </c>
      <c r="E574" s="18">
        <f t="shared" ref="E574" si="3277">IF(D574="NB","0",IF(D574="L",-3,IF(D574="W",3,"")))</f>
        <v>3</v>
      </c>
      <c r="F574" s="18">
        <v>1</v>
      </c>
      <c r="G574" s="18">
        <f t="shared" ref="G574" si="3278">IF(B574="","",E574*F574)</f>
        <v>3</v>
      </c>
      <c r="H574" s="18">
        <f>IF(B574="","",SUM($G$4:G574))</f>
        <v>-81</v>
      </c>
      <c r="I574" s="20"/>
      <c r="J574" s="20"/>
      <c r="K574" s="21"/>
      <c r="L574" s="21"/>
      <c r="M574" s="24"/>
      <c r="N574" s="5">
        <f t="shared" si="2967"/>
        <v>0</v>
      </c>
      <c r="O574" s="5">
        <f t="shared" ref="O574" si="3279">IF(O572+O573=2,1,0)</f>
        <v>1</v>
      </c>
      <c r="P574" s="5">
        <f t="shared" ref="P574" si="3280">IF(P572+P573=2,1,0)</f>
        <v>0</v>
      </c>
      <c r="Q574" s="5">
        <f t="shared" ref="Q574" si="3281">IF(Q572+Q573=2,1,0)</f>
        <v>0</v>
      </c>
      <c r="S574" s="31">
        <f t="shared" ref="S574" si="3282">IF(B574="","",IF(D574="NB",S571,IF(D574="L",S571+1,IF(D574="W",0))))</f>
        <v>0</v>
      </c>
      <c r="Y574" s="29" t="str">
        <f t="shared" si="2954"/>
        <v/>
      </c>
      <c r="Z574" s="29">
        <f t="shared" si="3006"/>
        <v>1</v>
      </c>
      <c r="AA574" s="29" t="str">
        <f t="shared" si="3007"/>
        <v/>
      </c>
      <c r="AB574" s="29" t="str">
        <f t="shared" si="3008"/>
        <v/>
      </c>
      <c r="AC574" s="29" t="str">
        <f t="shared" si="3009"/>
        <v/>
      </c>
      <c r="AD574" s="29" t="str">
        <f t="shared" si="3010"/>
        <v/>
      </c>
      <c r="AE574" s="29" t="str">
        <f t="shared" si="3011"/>
        <v/>
      </c>
      <c r="AF574" s="29" t="str">
        <f t="shared" si="3012"/>
        <v/>
      </c>
      <c r="AG574" s="29" t="str">
        <f t="shared" si="3013"/>
        <v/>
      </c>
      <c r="AH574" s="29" t="str">
        <f t="shared" si="3014"/>
        <v/>
      </c>
      <c r="AI574" s="29" t="str">
        <f t="shared" si="3015"/>
        <v/>
      </c>
      <c r="AJ574" s="29" t="str">
        <f t="shared" si="3016"/>
        <v/>
      </c>
      <c r="AK574" s="29" t="str">
        <f t="shared" si="3017"/>
        <v/>
      </c>
      <c r="AL574" s="29" t="str">
        <f t="shared" si="3018"/>
        <v/>
      </c>
      <c r="AM574" s="29" t="str">
        <f t="shared" si="3019"/>
        <v/>
      </c>
    </row>
    <row r="575" spans="2:39">
      <c r="B575" s="16">
        <v>19</v>
      </c>
      <c r="C575" s="16">
        <f>IF(B575="","",VLOOKUP(B575,Tabelle2!$A$2:$B$38,2,0))</f>
        <v>4</v>
      </c>
      <c r="D575" s="6"/>
      <c r="E575" s="6"/>
      <c r="F575" s="6"/>
      <c r="G575" s="6"/>
      <c r="H575" s="6"/>
      <c r="I575" s="9"/>
      <c r="J575" s="9"/>
      <c r="K575" s="6"/>
      <c r="L575" s="6"/>
      <c r="M575" s="6"/>
      <c r="N575" s="3">
        <f t="shared" si="3184"/>
        <v>1</v>
      </c>
      <c r="O575" s="3">
        <f t="shared" ref="O575:O601" si="3283">IF(OR(C575=1,C575=3,C575=5),1,0)</f>
        <v>0</v>
      </c>
      <c r="P575" s="3">
        <f t="shared" ref="P575:P601" si="3284">IF(OR(C575=2,C575=4,C575=6),1,0)</f>
        <v>1</v>
      </c>
      <c r="Q575" s="3">
        <f t="shared" ref="Q575:Q601" si="3285">IF(OR(C575=1,C575=3,C575=5),1,0)</f>
        <v>0</v>
      </c>
      <c r="Y575" s="29" t="str">
        <f t="shared" si="2954"/>
        <v/>
      </c>
      <c r="Z575" s="29" t="str">
        <f t="shared" si="3006"/>
        <v/>
      </c>
      <c r="AA575" s="29" t="str">
        <f t="shared" si="3007"/>
        <v/>
      </c>
      <c r="AB575" s="29" t="str">
        <f t="shared" si="3008"/>
        <v/>
      </c>
      <c r="AC575" s="29" t="str">
        <f t="shared" si="3009"/>
        <v/>
      </c>
      <c r="AD575" s="29" t="str">
        <f t="shared" si="3010"/>
        <v/>
      </c>
      <c r="AE575" s="29" t="str">
        <f t="shared" si="3011"/>
        <v/>
      </c>
      <c r="AF575" s="29" t="str">
        <f t="shared" si="3012"/>
        <v/>
      </c>
      <c r="AG575" s="29" t="str">
        <f t="shared" si="3013"/>
        <v/>
      </c>
      <c r="AH575" s="29" t="str">
        <f t="shared" si="3014"/>
        <v/>
      </c>
      <c r="AI575" s="29" t="str">
        <f t="shared" si="3015"/>
        <v/>
      </c>
      <c r="AJ575" s="29" t="str">
        <f t="shared" si="3016"/>
        <v/>
      </c>
      <c r="AK575" s="29" t="str">
        <f t="shared" si="3017"/>
        <v/>
      </c>
      <c r="AL575" s="29" t="str">
        <f t="shared" si="3018"/>
        <v/>
      </c>
      <c r="AM575" s="29" t="str">
        <f t="shared" si="3019"/>
        <v/>
      </c>
    </row>
    <row r="576" spans="2:39">
      <c r="B576" s="15">
        <v>36</v>
      </c>
      <c r="C576" s="15">
        <f>IF(B576="","",VLOOKUP(B576,Tabelle2!$A$2:$B$38,2,0))</f>
        <v>6</v>
      </c>
      <c r="D576" s="26" t="str">
        <f t="shared" ref="D576:D607" si="3286">IF(B576="","",IF(OR(B575=0,B576=0),"No Bet",IF(N577=1,"Bet 1,3,5",IF(O577=1,"Bet 2,4,6",IF(P577=1,"Bet 1,3,5",IF(Q577=1,"Bet 2,4,6"))))))</f>
        <v>Bet 1,3,5</v>
      </c>
      <c r="E576" s="8"/>
      <c r="F576" s="8"/>
      <c r="G576" s="8"/>
      <c r="H576" s="8"/>
      <c r="I576" s="17"/>
      <c r="J576" s="17"/>
      <c r="K576" s="7" t="str">
        <f t="shared" ref="K576:K601" si="3287">IF(B576="","",IF(N577=1,"1",IF(O577=1,2,IF(P577=1,1,IF(Q577=1,2)))))</f>
        <v>1</v>
      </c>
      <c r="L576" s="7" t="str">
        <f t="shared" ref="L576:L601" si="3288">IF(B576="","",IF(N577=1,"3",IF(O577=1,4,IF(P577=1,3,IF(Q577=1,4)))))</f>
        <v>3</v>
      </c>
      <c r="M576" s="7" t="str">
        <f t="shared" ref="M576:M601" si="3289">IF(B576="","",IF(N577=1,"5",IF(O577=1,6,IF(P577=1,5,IF(Q577=1,6)))))</f>
        <v>5</v>
      </c>
      <c r="N576" s="4">
        <f t="shared" si="3184"/>
        <v>1</v>
      </c>
      <c r="O576" s="4">
        <f t="shared" si="3283"/>
        <v>0</v>
      </c>
      <c r="P576" s="4">
        <f t="shared" ref="P576:P601" si="3290">IF(OR(C576=1,C576=3,C576=5),1,0)</f>
        <v>0</v>
      </c>
      <c r="Q576" s="4">
        <f t="shared" ref="Q576:Q601" si="3291">IF(OR(C576=2,C576=4,C576=6),1,0)</f>
        <v>1</v>
      </c>
      <c r="Y576" s="29" t="str">
        <f t="shared" si="2954"/>
        <v/>
      </c>
      <c r="Z576" s="29" t="str">
        <f t="shared" si="3006"/>
        <v/>
      </c>
      <c r="AA576" s="29" t="str">
        <f t="shared" si="3007"/>
        <v/>
      </c>
      <c r="AB576" s="29" t="str">
        <f t="shared" si="3008"/>
        <v/>
      </c>
      <c r="AC576" s="29" t="str">
        <f t="shared" si="3009"/>
        <v/>
      </c>
      <c r="AD576" s="29" t="str">
        <f t="shared" si="3010"/>
        <v/>
      </c>
      <c r="AE576" s="29" t="str">
        <f t="shared" si="3011"/>
        <v/>
      </c>
      <c r="AF576" s="29" t="str">
        <f t="shared" si="3012"/>
        <v/>
      </c>
      <c r="AG576" s="29" t="str">
        <f t="shared" si="3013"/>
        <v/>
      </c>
      <c r="AH576" s="29" t="str">
        <f t="shared" si="3014"/>
        <v/>
      </c>
      <c r="AI576" s="29" t="str">
        <f t="shared" si="3015"/>
        <v/>
      </c>
      <c r="AJ576" s="29" t="str">
        <f t="shared" si="3016"/>
        <v/>
      </c>
      <c r="AK576" s="29" t="str">
        <f t="shared" si="3017"/>
        <v/>
      </c>
      <c r="AL576" s="29" t="str">
        <f t="shared" si="3018"/>
        <v/>
      </c>
      <c r="AM576" s="29" t="str">
        <f t="shared" si="3019"/>
        <v/>
      </c>
    </row>
    <row r="577" spans="2:39" ht="15.75" thickBot="1">
      <c r="B577" s="22">
        <v>26</v>
      </c>
      <c r="C577" s="22">
        <f>IF(B577="","",VLOOKUP(B577,Tabelle2!$A$2:$B$38,2,0))</f>
        <v>5</v>
      </c>
      <c r="D577" s="23" t="str">
        <f t="shared" ref="D577" si="3292">IF(B577="","",IF(OR(B575=0,B576=0),"NB",IF(COUNTIF(K576:M576,C577)=1,"W","L")))</f>
        <v>W</v>
      </c>
      <c r="E577" s="22">
        <f t="shared" ref="E577" si="3293">IF(D577="NB",0,IF(D577="L",-3,IF(D577="W",3,"")))</f>
        <v>3</v>
      </c>
      <c r="F577" s="22">
        <v>1</v>
      </c>
      <c r="G577" s="22">
        <f t="shared" ref="G577" si="3294">IF(B577="","",E577*F577)</f>
        <v>3</v>
      </c>
      <c r="H577" s="22">
        <f>IF(B577="","",SUM($G$4:G577))</f>
        <v>-78</v>
      </c>
      <c r="I577" s="20"/>
      <c r="J577" s="20"/>
      <c r="K577" s="21"/>
      <c r="L577" s="21"/>
      <c r="M577" s="21"/>
      <c r="N577" s="5">
        <f t="shared" si="2984"/>
        <v>1</v>
      </c>
      <c r="O577" s="5">
        <f t="shared" ref="O577" si="3295">IF(O575+O576=2,1,0)</f>
        <v>0</v>
      </c>
      <c r="P577" s="5">
        <f t="shared" ref="P577" si="3296">IF(P575+P576=2,1,0)</f>
        <v>0</v>
      </c>
      <c r="Q577" s="5">
        <f t="shared" ref="Q577" si="3297">IF(Q575+Q576=2,1,0)</f>
        <v>0</v>
      </c>
      <c r="S577" s="31">
        <f t="shared" ref="S577" si="3298">IF(B577="","",IF(D577="NB",S574,IF(D577="L",S574+1,IF(D577="W",0))))</f>
        <v>0</v>
      </c>
      <c r="Y577" s="29" t="str">
        <f t="shared" si="2954"/>
        <v/>
      </c>
      <c r="Z577" s="29" t="str">
        <f t="shared" si="3006"/>
        <v/>
      </c>
      <c r="AA577" s="29" t="str">
        <f t="shared" si="3007"/>
        <v/>
      </c>
      <c r="AB577" s="29" t="str">
        <f t="shared" si="3008"/>
        <v/>
      </c>
      <c r="AC577" s="29" t="str">
        <f t="shared" si="3009"/>
        <v/>
      </c>
      <c r="AD577" s="29" t="str">
        <f t="shared" si="3010"/>
        <v/>
      </c>
      <c r="AE577" s="29" t="str">
        <f t="shared" si="3011"/>
        <v/>
      </c>
      <c r="AF577" s="29" t="str">
        <f t="shared" si="3012"/>
        <v/>
      </c>
      <c r="AG577" s="29" t="str">
        <f t="shared" si="3013"/>
        <v/>
      </c>
      <c r="AH577" s="29" t="str">
        <f t="shared" si="3014"/>
        <v/>
      </c>
      <c r="AI577" s="29" t="str">
        <f t="shared" si="3015"/>
        <v/>
      </c>
      <c r="AJ577" s="29" t="str">
        <f t="shared" si="3016"/>
        <v/>
      </c>
      <c r="AK577" s="29" t="str">
        <f t="shared" si="3017"/>
        <v/>
      </c>
      <c r="AL577" s="29" t="str">
        <f t="shared" si="3018"/>
        <v/>
      </c>
      <c r="AM577" s="29" t="str">
        <f t="shared" si="3019"/>
        <v/>
      </c>
    </row>
    <row r="578" spans="2:39">
      <c r="B578" s="14">
        <v>0</v>
      </c>
      <c r="C578" s="14">
        <f>IF(B578="","",VLOOKUP(B578,Tabelle2!$A$2:$B$38,2,0))</f>
        <v>0</v>
      </c>
      <c r="D578" s="6"/>
      <c r="E578" s="10"/>
      <c r="F578" s="6"/>
      <c r="G578" s="6"/>
      <c r="H578" s="6"/>
      <c r="I578" s="9"/>
      <c r="J578" s="9"/>
      <c r="K578" s="6"/>
      <c r="L578" s="6"/>
      <c r="M578" s="6"/>
      <c r="N578" s="3">
        <f t="shared" ref="N578:N601" si="3299">IF(OR(C578=2,C578=4,C578=6),1,0)</f>
        <v>0</v>
      </c>
      <c r="O578" s="3">
        <f t="shared" ref="O578:O601" si="3300">IF(OR(C578=1,C578=3,C578=5),1,0)</f>
        <v>0</v>
      </c>
      <c r="P578" s="3">
        <f t="shared" ref="P578:P601" si="3301">IF(OR(C578=2,C578=4,C578=6),1,0)</f>
        <v>0</v>
      </c>
      <c r="Q578" s="3">
        <f t="shared" ref="Q578:Q601" si="3302">IF(OR(C578=1,C578=3,C578=5),1,0)</f>
        <v>0</v>
      </c>
      <c r="Y578" s="29" t="str">
        <f t="shared" si="2954"/>
        <v/>
      </c>
      <c r="Z578" s="29" t="str">
        <f t="shared" si="3006"/>
        <v/>
      </c>
      <c r="AA578" s="29" t="str">
        <f t="shared" si="3007"/>
        <v/>
      </c>
      <c r="AB578" s="29" t="str">
        <f t="shared" si="3008"/>
        <v/>
      </c>
      <c r="AC578" s="29" t="str">
        <f t="shared" si="3009"/>
        <v/>
      </c>
      <c r="AD578" s="29" t="str">
        <f t="shared" si="3010"/>
        <v/>
      </c>
      <c r="AE578" s="29" t="str">
        <f t="shared" si="3011"/>
        <v/>
      </c>
      <c r="AF578" s="29" t="str">
        <f t="shared" si="3012"/>
        <v/>
      </c>
      <c r="AG578" s="29" t="str">
        <f t="shared" si="3013"/>
        <v/>
      </c>
      <c r="AH578" s="29" t="str">
        <f t="shared" si="3014"/>
        <v/>
      </c>
      <c r="AI578" s="29" t="str">
        <f t="shared" si="3015"/>
        <v/>
      </c>
      <c r="AJ578" s="29" t="str">
        <f t="shared" si="3016"/>
        <v/>
      </c>
      <c r="AK578" s="29" t="str">
        <f t="shared" si="3017"/>
        <v/>
      </c>
      <c r="AL578" s="29" t="str">
        <f t="shared" si="3018"/>
        <v/>
      </c>
      <c r="AM578" s="29" t="str">
        <f t="shared" si="3019"/>
        <v/>
      </c>
    </row>
    <row r="579" spans="2:39">
      <c r="B579" s="13">
        <v>0</v>
      </c>
      <c r="C579" s="13">
        <f>IF(B579="","",VLOOKUP(B579,Tabelle2!$A$2:$B$38,2,0))</f>
        <v>0</v>
      </c>
      <c r="D579" s="25" t="str">
        <f t="shared" ref="D579:D610" si="3303">IF(B579="","",IF(OR(B578=0,B579=0),"No Bet",IF(N580=1,"Bet 1,3,5",IF(O580=1,"Bet 2,4,6",IF(P580=1,"Bet 1,3,5",IF(Q580=1,"Bet 2,4,6"))))))</f>
        <v>No Bet</v>
      </c>
      <c r="E579" s="8"/>
      <c r="F579" s="8"/>
      <c r="G579" s="8"/>
      <c r="H579" s="8"/>
      <c r="I579" s="12"/>
      <c r="J579" s="12"/>
      <c r="K579" s="7" t="b">
        <f t="shared" ref="K579:K601" si="3304">IF(B579="","",IF(N580=1,"1",IF(O580=1,2,IF(P580=1,1,IF(Q580=1,2)))))</f>
        <v>0</v>
      </c>
      <c r="L579" s="7" t="b">
        <f t="shared" ref="L579:L601" si="3305">IF(B579="","",IF(N580=1,"3",IF(O580=1,4,IF(P580=1,3,IF(Q580=1,4)))))</f>
        <v>0</v>
      </c>
      <c r="M579" s="7" t="b">
        <f t="shared" ref="M579:M601" si="3306">IF(B579="","",IF(N580=1,"5",IF(O580=1,6,IF(P580=1,5,IF(Q580=1,6)))))</f>
        <v>0</v>
      </c>
      <c r="N579" s="4">
        <f t="shared" si="3299"/>
        <v>0</v>
      </c>
      <c r="O579" s="4">
        <f t="shared" si="3300"/>
        <v>0</v>
      </c>
      <c r="P579" s="4">
        <f t="shared" ref="P579:P601" si="3307">IF(OR(C579=1,C579=3,C579=5),1,0)</f>
        <v>0</v>
      </c>
      <c r="Q579" s="4">
        <f t="shared" ref="Q579:Q601" si="3308">IF(OR(C579=2,C579=4,C579=6),1,0)</f>
        <v>0</v>
      </c>
      <c r="Y579" s="29" t="str">
        <f t="shared" si="2954"/>
        <v/>
      </c>
      <c r="Z579" s="29" t="str">
        <f t="shared" si="3006"/>
        <v/>
      </c>
      <c r="AA579" s="29" t="str">
        <f t="shared" si="3007"/>
        <v/>
      </c>
      <c r="AB579" s="29" t="str">
        <f t="shared" si="3008"/>
        <v/>
      </c>
      <c r="AC579" s="29" t="str">
        <f t="shared" si="3009"/>
        <v/>
      </c>
      <c r="AD579" s="29" t="str">
        <f t="shared" si="3010"/>
        <v/>
      </c>
      <c r="AE579" s="29" t="str">
        <f t="shared" si="3011"/>
        <v/>
      </c>
      <c r="AF579" s="29" t="str">
        <f t="shared" si="3012"/>
        <v/>
      </c>
      <c r="AG579" s="29" t="str">
        <f t="shared" si="3013"/>
        <v/>
      </c>
      <c r="AH579" s="29" t="str">
        <f t="shared" si="3014"/>
        <v/>
      </c>
      <c r="AI579" s="29" t="str">
        <f t="shared" si="3015"/>
        <v/>
      </c>
      <c r="AJ579" s="29" t="str">
        <f t="shared" si="3016"/>
        <v/>
      </c>
      <c r="AK579" s="29" t="str">
        <f t="shared" si="3017"/>
        <v/>
      </c>
      <c r="AL579" s="29" t="str">
        <f t="shared" si="3018"/>
        <v/>
      </c>
      <c r="AM579" s="29" t="str">
        <f t="shared" si="3019"/>
        <v/>
      </c>
    </row>
    <row r="580" spans="2:39" ht="15.75" thickBot="1">
      <c r="B580" s="18">
        <v>14</v>
      </c>
      <c r="C580" s="18">
        <f>IF(B580="","",VLOOKUP(B580,Tabelle2!$A$2:$B$38,2,0))</f>
        <v>3</v>
      </c>
      <c r="D580" s="19" t="str">
        <f t="shared" ref="D580" si="3309">IF(B580="","",IF(OR(B578=0,B579=0),"NB",IF(COUNTIF(K579:M579,C580)=1,"W","L")))</f>
        <v>NB</v>
      </c>
      <c r="E580" s="18" t="str">
        <f t="shared" ref="E580" si="3310">IF(D580="NB","0",IF(D580="L",-3,IF(D580="W",3,"")))</f>
        <v>0</v>
      </c>
      <c r="F580" s="18">
        <v>1</v>
      </c>
      <c r="G580" s="18">
        <f t="shared" ref="G580" si="3311">IF(B580="","",E580*F580)</f>
        <v>0</v>
      </c>
      <c r="H580" s="18">
        <f>IF(B580="","",SUM($G$4:G580))</f>
        <v>-78</v>
      </c>
      <c r="I580" s="20"/>
      <c r="J580" s="20"/>
      <c r="K580" s="21"/>
      <c r="L580" s="21"/>
      <c r="M580" s="24"/>
      <c r="N580" s="5">
        <f t="shared" ref="N580:O580" si="3312">IF(N578+N579=2,1,0)</f>
        <v>0</v>
      </c>
      <c r="O580" s="5">
        <f t="shared" si="3312"/>
        <v>0</v>
      </c>
      <c r="P580" s="5">
        <f t="shared" ref="P580" si="3313">IF(P578+P579=2,1,0)</f>
        <v>0</v>
      </c>
      <c r="Q580" s="5">
        <f t="shared" ref="Q580" si="3314">IF(Q578+Q579=2,1,0)</f>
        <v>0</v>
      </c>
      <c r="S580" s="31">
        <f t="shared" ref="S580" si="3315">IF(B580="","",IF(D580="NB",S577,IF(D580="L",S577+1,IF(D580="W",0))))</f>
        <v>0</v>
      </c>
      <c r="Y580" s="29" t="str">
        <f t="shared" si="2954"/>
        <v/>
      </c>
      <c r="Z580" s="29" t="str">
        <f t="shared" si="3006"/>
        <v/>
      </c>
      <c r="AA580" s="29" t="str">
        <f t="shared" si="3007"/>
        <v/>
      </c>
      <c r="AB580" s="29" t="str">
        <f t="shared" si="3008"/>
        <v/>
      </c>
      <c r="AC580" s="29" t="str">
        <f t="shared" si="3009"/>
        <v/>
      </c>
      <c r="AD580" s="29" t="str">
        <f t="shared" si="3010"/>
        <v/>
      </c>
      <c r="AE580" s="29" t="str">
        <f t="shared" si="3011"/>
        <v/>
      </c>
      <c r="AF580" s="29" t="str">
        <f t="shared" si="3012"/>
        <v/>
      </c>
      <c r="AG580" s="29" t="str">
        <f t="shared" si="3013"/>
        <v/>
      </c>
      <c r="AH580" s="29" t="str">
        <f t="shared" si="3014"/>
        <v/>
      </c>
      <c r="AI580" s="29" t="str">
        <f t="shared" si="3015"/>
        <v/>
      </c>
      <c r="AJ580" s="29" t="str">
        <f t="shared" si="3016"/>
        <v/>
      </c>
      <c r="AK580" s="29" t="str">
        <f t="shared" si="3017"/>
        <v/>
      </c>
      <c r="AL580" s="29" t="str">
        <f t="shared" si="3018"/>
        <v/>
      </c>
      <c r="AM580" s="29" t="str">
        <f t="shared" si="3019"/>
        <v/>
      </c>
    </row>
    <row r="581" spans="2:39">
      <c r="B581" s="16">
        <v>12</v>
      </c>
      <c r="C581" s="16">
        <f>IF(B581="","",VLOOKUP(B581,Tabelle2!$A$2:$B$38,2,0))</f>
        <v>2</v>
      </c>
      <c r="D581" s="6"/>
      <c r="E581" s="6"/>
      <c r="F581" s="6"/>
      <c r="G581" s="6"/>
      <c r="H581" s="6"/>
      <c r="I581" s="9"/>
      <c r="J581" s="9"/>
      <c r="K581" s="6"/>
      <c r="L581" s="6"/>
      <c r="M581" s="6"/>
      <c r="N581" s="3">
        <f t="shared" si="3167"/>
        <v>1</v>
      </c>
      <c r="O581" s="3">
        <f t="shared" ref="O581:O601" si="3316">IF(OR(C581=1,C581=3,C581=5),1,0)</f>
        <v>0</v>
      </c>
      <c r="P581" s="3">
        <f t="shared" ref="P581:P601" si="3317">IF(OR(C581=2,C581=4,C581=6),1,0)</f>
        <v>1</v>
      </c>
      <c r="Q581" s="3">
        <f t="shared" ref="Q581:Q601" si="3318">IF(OR(C581=1,C581=3,C581=5),1,0)</f>
        <v>0</v>
      </c>
      <c r="Y581" s="29" t="str">
        <f t="shared" ref="Y581:Y644" si="3319">IF(AND(S581=0,S578=1),1,"")</f>
        <v/>
      </c>
      <c r="Z581" s="29" t="str">
        <f t="shared" si="3006"/>
        <v/>
      </c>
      <c r="AA581" s="29" t="str">
        <f t="shared" si="3007"/>
        <v/>
      </c>
      <c r="AB581" s="29" t="str">
        <f t="shared" si="3008"/>
        <v/>
      </c>
      <c r="AC581" s="29" t="str">
        <f t="shared" si="3009"/>
        <v/>
      </c>
      <c r="AD581" s="29" t="str">
        <f t="shared" si="3010"/>
        <v/>
      </c>
      <c r="AE581" s="29" t="str">
        <f t="shared" si="3011"/>
        <v/>
      </c>
      <c r="AF581" s="29" t="str">
        <f t="shared" si="3012"/>
        <v/>
      </c>
      <c r="AG581" s="29" t="str">
        <f t="shared" si="3013"/>
        <v/>
      </c>
      <c r="AH581" s="29" t="str">
        <f t="shared" si="3014"/>
        <v/>
      </c>
      <c r="AI581" s="29" t="str">
        <f t="shared" si="3015"/>
        <v/>
      </c>
      <c r="AJ581" s="29" t="str">
        <f t="shared" si="3016"/>
        <v/>
      </c>
      <c r="AK581" s="29" t="str">
        <f t="shared" si="3017"/>
        <v/>
      </c>
      <c r="AL581" s="29" t="str">
        <f t="shared" si="3018"/>
        <v/>
      </c>
      <c r="AM581" s="29" t="str">
        <f t="shared" si="3019"/>
        <v/>
      </c>
    </row>
    <row r="582" spans="2:39">
      <c r="B582" s="15">
        <v>21</v>
      </c>
      <c r="C582" s="15">
        <f>IF(B582="","",VLOOKUP(B582,Tabelle2!$A$2:$B$38,2,0))</f>
        <v>4</v>
      </c>
      <c r="D582" s="26" t="str">
        <f t="shared" ref="D582:D613" si="3320">IF(B582="","",IF(OR(B581=0,B582=0),"No Bet",IF(N583=1,"Bet 1,3,5",IF(O583=1,"Bet 2,4,6",IF(P583=1,"Bet 1,3,5",IF(Q583=1,"Bet 2,4,6"))))))</f>
        <v>Bet 1,3,5</v>
      </c>
      <c r="E582" s="8"/>
      <c r="F582" s="8"/>
      <c r="G582" s="8"/>
      <c r="H582" s="8"/>
      <c r="I582" s="17"/>
      <c r="J582" s="17"/>
      <c r="K582" s="7" t="str">
        <f t="shared" ref="K582:K601" si="3321">IF(B582="","",IF(N583=1,"1",IF(O583=1,2,IF(P583=1,1,IF(Q583=1,2)))))</f>
        <v>1</v>
      </c>
      <c r="L582" s="7" t="str">
        <f t="shared" ref="L582:L601" si="3322">IF(B582="","",IF(N583=1,"3",IF(O583=1,4,IF(P583=1,3,IF(Q583=1,4)))))</f>
        <v>3</v>
      </c>
      <c r="M582" s="7" t="str">
        <f t="shared" ref="M582:M601" si="3323">IF(B582="","",IF(N583=1,"5",IF(O583=1,6,IF(P583=1,5,IF(Q583=1,6)))))</f>
        <v>5</v>
      </c>
      <c r="N582" s="4">
        <f t="shared" si="3167"/>
        <v>1</v>
      </c>
      <c r="O582" s="4">
        <f t="shared" si="3316"/>
        <v>0</v>
      </c>
      <c r="P582" s="4">
        <f t="shared" ref="P582:P601" si="3324">IF(OR(C582=1,C582=3,C582=5),1,0)</f>
        <v>0</v>
      </c>
      <c r="Q582" s="4">
        <f t="shared" ref="Q582:Q601" si="3325">IF(OR(C582=2,C582=4,C582=6),1,0)</f>
        <v>1</v>
      </c>
      <c r="Y582" s="29" t="str">
        <f t="shared" si="3319"/>
        <v/>
      </c>
      <c r="Z582" s="29" t="str">
        <f t="shared" si="3006"/>
        <v/>
      </c>
      <c r="AA582" s="29" t="str">
        <f t="shared" si="3007"/>
        <v/>
      </c>
      <c r="AB582" s="29" t="str">
        <f t="shared" si="3008"/>
        <v/>
      </c>
      <c r="AC582" s="29" t="str">
        <f t="shared" si="3009"/>
        <v/>
      </c>
      <c r="AD582" s="29" t="str">
        <f t="shared" si="3010"/>
        <v/>
      </c>
      <c r="AE582" s="29" t="str">
        <f t="shared" si="3011"/>
        <v/>
      </c>
      <c r="AF582" s="29" t="str">
        <f t="shared" si="3012"/>
        <v/>
      </c>
      <c r="AG582" s="29" t="str">
        <f t="shared" si="3013"/>
        <v/>
      </c>
      <c r="AH582" s="29" t="str">
        <f t="shared" si="3014"/>
        <v/>
      </c>
      <c r="AI582" s="29" t="str">
        <f t="shared" si="3015"/>
        <v/>
      </c>
      <c r="AJ582" s="29" t="str">
        <f t="shared" si="3016"/>
        <v/>
      </c>
      <c r="AK582" s="29" t="str">
        <f t="shared" si="3017"/>
        <v/>
      </c>
      <c r="AL582" s="29" t="str">
        <f t="shared" si="3018"/>
        <v/>
      </c>
      <c r="AM582" s="29" t="str">
        <f t="shared" si="3019"/>
        <v/>
      </c>
    </row>
    <row r="583" spans="2:39" ht="15.75" thickBot="1">
      <c r="B583" s="22">
        <v>0</v>
      </c>
      <c r="C583" s="22">
        <f>IF(B583="","",VLOOKUP(B583,Tabelle2!$A$2:$B$38,2,0))</f>
        <v>0</v>
      </c>
      <c r="D583" s="23" t="str">
        <f t="shared" ref="D583" si="3326">IF(B583="","",IF(OR(B581=0,B582=0),"NB",IF(COUNTIF(K582:M582,C583)=1,"W","L")))</f>
        <v>L</v>
      </c>
      <c r="E583" s="22">
        <f t="shared" ref="E583" si="3327">IF(D583="NB",0,IF(D583="L",-3,IF(D583="W",3,"")))</f>
        <v>-3</v>
      </c>
      <c r="F583" s="22">
        <v>1</v>
      </c>
      <c r="G583" s="22">
        <f t="shared" ref="G583" si="3328">IF(B583="","",E583*F583)</f>
        <v>-3</v>
      </c>
      <c r="H583" s="22">
        <f>IF(B583="","",SUM($G$4:G583))</f>
        <v>-81</v>
      </c>
      <c r="I583" s="20"/>
      <c r="J583" s="20"/>
      <c r="K583" s="21"/>
      <c r="L583" s="21"/>
      <c r="M583" s="21"/>
      <c r="N583" s="5">
        <f t="shared" si="2967"/>
        <v>1</v>
      </c>
      <c r="O583" s="5">
        <f t="shared" ref="O583" si="3329">IF(O581+O582=2,1,0)</f>
        <v>0</v>
      </c>
      <c r="P583" s="5">
        <f t="shared" ref="P583" si="3330">IF(P581+P582=2,1,0)</f>
        <v>0</v>
      </c>
      <c r="Q583" s="5">
        <f t="shared" ref="Q583" si="3331">IF(Q581+Q582=2,1,0)</f>
        <v>0</v>
      </c>
      <c r="S583" s="31">
        <f t="shared" ref="S583" si="3332">IF(B583="","",IF(D583="NB",S580,IF(D583="L",S580+1,IF(D583="W",0))))</f>
        <v>1</v>
      </c>
      <c r="Y583" s="29" t="str">
        <f t="shared" si="3319"/>
        <v/>
      </c>
      <c r="Z583" s="29" t="str">
        <f t="shared" si="3006"/>
        <v/>
      </c>
      <c r="AA583" s="29" t="str">
        <f t="shared" si="3007"/>
        <v/>
      </c>
      <c r="AB583" s="29" t="str">
        <f t="shared" si="3008"/>
        <v/>
      </c>
      <c r="AC583" s="29" t="str">
        <f t="shared" si="3009"/>
        <v/>
      </c>
      <c r="AD583" s="29" t="str">
        <f t="shared" si="3010"/>
        <v/>
      </c>
      <c r="AE583" s="29" t="str">
        <f t="shared" si="3011"/>
        <v/>
      </c>
      <c r="AF583" s="29" t="str">
        <f t="shared" si="3012"/>
        <v/>
      </c>
      <c r="AG583" s="29" t="str">
        <f t="shared" si="3013"/>
        <v/>
      </c>
      <c r="AH583" s="29" t="str">
        <f t="shared" si="3014"/>
        <v/>
      </c>
      <c r="AI583" s="29" t="str">
        <f t="shared" si="3015"/>
        <v/>
      </c>
      <c r="AJ583" s="29" t="str">
        <f t="shared" si="3016"/>
        <v/>
      </c>
      <c r="AK583" s="29" t="str">
        <f t="shared" si="3017"/>
        <v/>
      </c>
      <c r="AL583" s="29" t="str">
        <f t="shared" si="3018"/>
        <v/>
      </c>
      <c r="AM583" s="29" t="str">
        <f t="shared" si="3019"/>
        <v/>
      </c>
    </row>
    <row r="584" spans="2:39">
      <c r="B584" s="14">
        <v>10</v>
      </c>
      <c r="C584" s="14">
        <f>IF(B584="","",VLOOKUP(B584,Tabelle2!$A$2:$B$38,2,0))</f>
        <v>2</v>
      </c>
      <c r="D584" s="6"/>
      <c r="E584" s="10"/>
      <c r="F584" s="6"/>
      <c r="G584" s="6"/>
      <c r="H584" s="6"/>
      <c r="I584" s="9"/>
      <c r="J584" s="9"/>
      <c r="K584" s="6"/>
      <c r="L584" s="6"/>
      <c r="M584" s="6"/>
      <c r="N584" s="3">
        <f t="shared" si="3184"/>
        <v>1</v>
      </c>
      <c r="O584" s="3">
        <f t="shared" ref="O584:O601" si="3333">IF(OR(C584=1,C584=3,C584=5),1,0)</f>
        <v>0</v>
      </c>
      <c r="P584" s="3">
        <f t="shared" ref="P584:P601" si="3334">IF(OR(C584=2,C584=4,C584=6),1,0)</f>
        <v>1</v>
      </c>
      <c r="Q584" s="3">
        <f t="shared" ref="Q584:Q601" si="3335">IF(OR(C584=1,C584=3,C584=5),1,0)</f>
        <v>0</v>
      </c>
      <c r="Y584" s="29" t="str">
        <f t="shared" si="3319"/>
        <v/>
      </c>
      <c r="Z584" s="29" t="str">
        <f t="shared" si="3006"/>
        <v/>
      </c>
      <c r="AA584" s="29" t="str">
        <f t="shared" si="3007"/>
        <v/>
      </c>
      <c r="AB584" s="29" t="str">
        <f t="shared" si="3008"/>
        <v/>
      </c>
      <c r="AC584" s="29" t="str">
        <f t="shared" si="3009"/>
        <v/>
      </c>
      <c r="AD584" s="29" t="str">
        <f t="shared" si="3010"/>
        <v/>
      </c>
      <c r="AE584" s="29" t="str">
        <f t="shared" si="3011"/>
        <v/>
      </c>
      <c r="AF584" s="29" t="str">
        <f t="shared" si="3012"/>
        <v/>
      </c>
      <c r="AG584" s="29" t="str">
        <f t="shared" si="3013"/>
        <v/>
      </c>
      <c r="AH584" s="29" t="str">
        <f t="shared" si="3014"/>
        <v/>
      </c>
      <c r="AI584" s="29" t="str">
        <f t="shared" si="3015"/>
        <v/>
      </c>
      <c r="AJ584" s="29" t="str">
        <f t="shared" si="3016"/>
        <v/>
      </c>
      <c r="AK584" s="29" t="str">
        <f t="shared" si="3017"/>
        <v/>
      </c>
      <c r="AL584" s="29" t="str">
        <f t="shared" si="3018"/>
        <v/>
      </c>
      <c r="AM584" s="29" t="str">
        <f t="shared" si="3019"/>
        <v/>
      </c>
    </row>
    <row r="585" spans="2:39">
      <c r="B585" s="13">
        <v>10</v>
      </c>
      <c r="C585" s="13">
        <f>IF(B585="","",VLOOKUP(B585,Tabelle2!$A$2:$B$38,2,0))</f>
        <v>2</v>
      </c>
      <c r="D585" s="25" t="str">
        <f t="shared" ref="D585:D616" si="3336">IF(B585="","",IF(OR(B584=0,B585=0),"No Bet",IF(N586=1,"Bet 1,3,5",IF(O586=1,"Bet 2,4,6",IF(P586=1,"Bet 1,3,5",IF(Q586=1,"Bet 2,4,6"))))))</f>
        <v>Bet 1,3,5</v>
      </c>
      <c r="E585" s="8"/>
      <c r="F585" s="8"/>
      <c r="G585" s="8"/>
      <c r="H585" s="8"/>
      <c r="I585" s="12"/>
      <c r="J585" s="12"/>
      <c r="K585" s="7" t="str">
        <f t="shared" ref="K585:K601" si="3337">IF(B585="","",IF(N586=1,"1",IF(O586=1,2,IF(P586=1,1,IF(Q586=1,2)))))</f>
        <v>1</v>
      </c>
      <c r="L585" s="7" t="str">
        <f t="shared" ref="L585:L601" si="3338">IF(B585="","",IF(N586=1,"3",IF(O586=1,4,IF(P586=1,3,IF(Q586=1,4)))))</f>
        <v>3</v>
      </c>
      <c r="M585" s="7" t="str">
        <f t="shared" ref="M585:M601" si="3339">IF(B585="","",IF(N586=1,"5",IF(O586=1,6,IF(P586=1,5,IF(Q586=1,6)))))</f>
        <v>5</v>
      </c>
      <c r="N585" s="4">
        <f t="shared" si="3184"/>
        <v>1</v>
      </c>
      <c r="O585" s="4">
        <f t="shared" si="3333"/>
        <v>0</v>
      </c>
      <c r="P585" s="4">
        <f t="shared" ref="P585:P601" si="3340">IF(OR(C585=1,C585=3,C585=5),1,0)</f>
        <v>0</v>
      </c>
      <c r="Q585" s="4">
        <f t="shared" ref="Q585:Q601" si="3341">IF(OR(C585=2,C585=4,C585=6),1,0)</f>
        <v>1</v>
      </c>
      <c r="Y585" s="29" t="str">
        <f t="shared" si="3319"/>
        <v/>
      </c>
      <c r="Z585" s="29" t="str">
        <f t="shared" si="3006"/>
        <v/>
      </c>
      <c r="AA585" s="29" t="str">
        <f t="shared" si="3007"/>
        <v/>
      </c>
      <c r="AB585" s="29" t="str">
        <f t="shared" si="3008"/>
        <v/>
      </c>
      <c r="AC585" s="29" t="str">
        <f t="shared" si="3009"/>
        <v/>
      </c>
      <c r="AD585" s="29" t="str">
        <f t="shared" si="3010"/>
        <v/>
      </c>
      <c r="AE585" s="29" t="str">
        <f t="shared" si="3011"/>
        <v/>
      </c>
      <c r="AF585" s="29" t="str">
        <f t="shared" si="3012"/>
        <v/>
      </c>
      <c r="AG585" s="29" t="str">
        <f t="shared" si="3013"/>
        <v/>
      </c>
      <c r="AH585" s="29" t="str">
        <f t="shared" si="3014"/>
        <v/>
      </c>
      <c r="AI585" s="29" t="str">
        <f t="shared" si="3015"/>
        <v/>
      </c>
      <c r="AJ585" s="29" t="str">
        <f t="shared" si="3016"/>
        <v/>
      </c>
      <c r="AK585" s="29" t="str">
        <f t="shared" si="3017"/>
        <v/>
      </c>
      <c r="AL585" s="29" t="str">
        <f t="shared" si="3018"/>
        <v/>
      </c>
      <c r="AM585" s="29" t="str">
        <f t="shared" si="3019"/>
        <v/>
      </c>
    </row>
    <row r="586" spans="2:39" ht="15.75" thickBot="1">
      <c r="B586" s="18">
        <v>14</v>
      </c>
      <c r="C586" s="18">
        <f>IF(B586="","",VLOOKUP(B586,Tabelle2!$A$2:$B$38,2,0))</f>
        <v>3</v>
      </c>
      <c r="D586" s="19" t="str">
        <f t="shared" ref="D586" si="3342">IF(B586="","",IF(OR(B584=0,B585=0),"NB",IF(COUNTIF(K585:M585,C586)=1,"W","L")))</f>
        <v>W</v>
      </c>
      <c r="E586" s="18">
        <f t="shared" ref="E586" si="3343">IF(D586="NB","0",IF(D586="L",-3,IF(D586="W",3,"")))</f>
        <v>3</v>
      </c>
      <c r="F586" s="18">
        <v>1</v>
      </c>
      <c r="G586" s="18">
        <f t="shared" ref="G586" si="3344">IF(B586="","",E586*F586)</f>
        <v>3</v>
      </c>
      <c r="H586" s="18">
        <f>IF(B586="","",SUM($G$4:G586))</f>
        <v>-78</v>
      </c>
      <c r="I586" s="20"/>
      <c r="J586" s="20"/>
      <c r="K586" s="21"/>
      <c r="L586" s="21"/>
      <c r="M586" s="24"/>
      <c r="N586" s="5">
        <f t="shared" si="2984"/>
        <v>1</v>
      </c>
      <c r="O586" s="5">
        <f t="shared" ref="O586" si="3345">IF(O584+O585=2,1,0)</f>
        <v>0</v>
      </c>
      <c r="P586" s="5">
        <f t="shared" ref="P586" si="3346">IF(P584+P585=2,1,0)</f>
        <v>0</v>
      </c>
      <c r="Q586" s="5">
        <f t="shared" ref="Q586" si="3347">IF(Q584+Q585=2,1,0)</f>
        <v>0</v>
      </c>
      <c r="S586" s="31">
        <f t="shared" ref="S586" si="3348">IF(B586="","",IF(D586="NB",S583,IF(D586="L",S583+1,IF(D586="W",0))))</f>
        <v>0</v>
      </c>
      <c r="Y586" s="29">
        <f t="shared" si="3319"/>
        <v>1</v>
      </c>
      <c r="Z586" s="29" t="str">
        <f t="shared" si="3006"/>
        <v/>
      </c>
      <c r="AA586" s="29" t="str">
        <f t="shared" si="3007"/>
        <v/>
      </c>
      <c r="AB586" s="29" t="str">
        <f t="shared" si="3008"/>
        <v/>
      </c>
      <c r="AC586" s="29" t="str">
        <f t="shared" si="3009"/>
        <v/>
      </c>
      <c r="AD586" s="29" t="str">
        <f t="shared" si="3010"/>
        <v/>
      </c>
      <c r="AE586" s="29" t="str">
        <f t="shared" si="3011"/>
        <v/>
      </c>
      <c r="AF586" s="29" t="str">
        <f t="shared" si="3012"/>
        <v/>
      </c>
      <c r="AG586" s="29" t="str">
        <f t="shared" si="3013"/>
        <v/>
      </c>
      <c r="AH586" s="29" t="str">
        <f t="shared" si="3014"/>
        <v/>
      </c>
      <c r="AI586" s="29" t="str">
        <f t="shared" si="3015"/>
        <v/>
      </c>
      <c r="AJ586" s="29" t="str">
        <f t="shared" si="3016"/>
        <v/>
      </c>
      <c r="AK586" s="29" t="str">
        <f t="shared" si="3017"/>
        <v/>
      </c>
      <c r="AL586" s="29" t="str">
        <f t="shared" si="3018"/>
        <v/>
      </c>
      <c r="AM586" s="29" t="str">
        <f t="shared" si="3019"/>
        <v/>
      </c>
    </row>
    <row r="587" spans="2:39">
      <c r="B587" s="16">
        <v>14</v>
      </c>
      <c r="C587" s="16">
        <f>IF(B587="","",VLOOKUP(B587,Tabelle2!$A$2:$B$38,2,0))</f>
        <v>3</v>
      </c>
      <c r="D587" s="6"/>
      <c r="E587" s="6"/>
      <c r="F587" s="6"/>
      <c r="G587" s="6"/>
      <c r="H587" s="6"/>
      <c r="I587" s="9"/>
      <c r="J587" s="9"/>
      <c r="K587" s="6"/>
      <c r="L587" s="6"/>
      <c r="M587" s="6"/>
      <c r="N587" s="3">
        <f t="shared" ref="N587:N601" si="3349">IF(OR(C587=2,C587=4,C587=6),1,0)</f>
        <v>0</v>
      </c>
      <c r="O587" s="3">
        <f t="shared" ref="O587:O601" si="3350">IF(OR(C587=1,C587=3,C587=5),1,0)</f>
        <v>1</v>
      </c>
      <c r="P587" s="3">
        <f t="shared" ref="P587:P601" si="3351">IF(OR(C587=2,C587=4,C587=6),1,0)</f>
        <v>0</v>
      </c>
      <c r="Q587" s="3">
        <f t="shared" ref="Q587:Q601" si="3352">IF(OR(C587=1,C587=3,C587=5),1,0)</f>
        <v>1</v>
      </c>
      <c r="Y587" s="29" t="str">
        <f t="shared" si="3319"/>
        <v/>
      </c>
      <c r="Z587" s="29" t="str">
        <f t="shared" si="3006"/>
        <v/>
      </c>
      <c r="AA587" s="29" t="str">
        <f t="shared" si="3007"/>
        <v/>
      </c>
      <c r="AB587" s="29" t="str">
        <f t="shared" si="3008"/>
        <v/>
      </c>
      <c r="AC587" s="29" t="str">
        <f t="shared" si="3009"/>
        <v/>
      </c>
      <c r="AD587" s="29" t="str">
        <f t="shared" si="3010"/>
        <v/>
      </c>
      <c r="AE587" s="29" t="str">
        <f t="shared" si="3011"/>
        <v/>
      </c>
      <c r="AF587" s="29" t="str">
        <f t="shared" si="3012"/>
        <v/>
      </c>
      <c r="AG587" s="29" t="str">
        <f t="shared" si="3013"/>
        <v/>
      </c>
      <c r="AH587" s="29" t="str">
        <f t="shared" si="3014"/>
        <v/>
      </c>
      <c r="AI587" s="29" t="str">
        <f t="shared" si="3015"/>
        <v/>
      </c>
      <c r="AJ587" s="29" t="str">
        <f t="shared" si="3016"/>
        <v/>
      </c>
      <c r="AK587" s="29" t="str">
        <f t="shared" si="3017"/>
        <v/>
      </c>
      <c r="AL587" s="29" t="str">
        <f t="shared" si="3018"/>
        <v/>
      </c>
      <c r="AM587" s="29" t="str">
        <f t="shared" si="3019"/>
        <v/>
      </c>
    </row>
    <row r="588" spans="2:39">
      <c r="B588" s="15">
        <v>34</v>
      </c>
      <c r="C588" s="15">
        <f>IF(B588="","",VLOOKUP(B588,Tabelle2!$A$2:$B$38,2,0))</f>
        <v>6</v>
      </c>
      <c r="D588" s="26" t="str">
        <f t="shared" ref="D588:D619" si="3353">IF(B588="","",IF(OR(B587=0,B588=0),"No Bet",IF(N589=1,"Bet 1,3,5",IF(O589=1,"Bet 2,4,6",IF(P589=1,"Bet 1,3,5",IF(Q589=1,"Bet 2,4,6"))))))</f>
        <v>Bet 2,4,6</v>
      </c>
      <c r="E588" s="8"/>
      <c r="F588" s="8"/>
      <c r="G588" s="8"/>
      <c r="H588" s="8"/>
      <c r="I588" s="17"/>
      <c r="J588" s="17"/>
      <c r="K588" s="7">
        <f t="shared" ref="K588:K601" si="3354">IF(B588="","",IF(N589=1,"1",IF(O589=1,2,IF(P589=1,1,IF(Q589=1,2)))))</f>
        <v>2</v>
      </c>
      <c r="L588" s="7">
        <f t="shared" ref="L588:L601" si="3355">IF(B588="","",IF(N589=1,"3",IF(O589=1,4,IF(P589=1,3,IF(Q589=1,4)))))</f>
        <v>4</v>
      </c>
      <c r="M588" s="7">
        <f t="shared" ref="M588:M601" si="3356">IF(B588="","",IF(N589=1,"5",IF(O589=1,6,IF(P589=1,5,IF(Q589=1,6)))))</f>
        <v>6</v>
      </c>
      <c r="N588" s="4">
        <f t="shared" si="3349"/>
        <v>1</v>
      </c>
      <c r="O588" s="4">
        <f t="shared" si="3350"/>
        <v>0</v>
      </c>
      <c r="P588" s="4">
        <f t="shared" ref="P588:P601" si="3357">IF(OR(C588=1,C588=3,C588=5),1,0)</f>
        <v>0</v>
      </c>
      <c r="Q588" s="4">
        <f t="shared" ref="Q588:Q601" si="3358">IF(OR(C588=2,C588=4,C588=6),1,0)</f>
        <v>1</v>
      </c>
      <c r="Y588" s="29" t="str">
        <f t="shared" si="3319"/>
        <v/>
      </c>
      <c r="Z588" s="29" t="str">
        <f t="shared" si="3006"/>
        <v/>
      </c>
      <c r="AA588" s="29" t="str">
        <f t="shared" si="3007"/>
        <v/>
      </c>
      <c r="AB588" s="29" t="str">
        <f t="shared" si="3008"/>
        <v/>
      </c>
      <c r="AC588" s="29" t="str">
        <f t="shared" si="3009"/>
        <v/>
      </c>
      <c r="AD588" s="29" t="str">
        <f t="shared" si="3010"/>
        <v/>
      </c>
      <c r="AE588" s="29" t="str">
        <f t="shared" si="3011"/>
        <v/>
      </c>
      <c r="AF588" s="29" t="str">
        <f t="shared" si="3012"/>
        <v/>
      </c>
      <c r="AG588" s="29" t="str">
        <f t="shared" si="3013"/>
        <v/>
      </c>
      <c r="AH588" s="29" t="str">
        <f t="shared" si="3014"/>
        <v/>
      </c>
      <c r="AI588" s="29" t="str">
        <f t="shared" si="3015"/>
        <v/>
      </c>
      <c r="AJ588" s="29" t="str">
        <f t="shared" si="3016"/>
        <v/>
      </c>
      <c r="AK588" s="29" t="str">
        <f t="shared" si="3017"/>
        <v/>
      </c>
      <c r="AL588" s="29" t="str">
        <f t="shared" si="3018"/>
        <v/>
      </c>
      <c r="AM588" s="29" t="str">
        <f t="shared" si="3019"/>
        <v/>
      </c>
    </row>
    <row r="589" spans="2:39" ht="15.75" thickBot="1">
      <c r="B589" s="22">
        <v>17</v>
      </c>
      <c r="C589" s="22">
        <f>IF(B589="","",VLOOKUP(B589,Tabelle2!$A$2:$B$38,2,0))</f>
        <v>3</v>
      </c>
      <c r="D589" s="23" t="str">
        <f t="shared" ref="D589" si="3359">IF(B589="","",IF(OR(B587=0,B588=0),"NB",IF(COUNTIF(K588:M588,C589)=1,"W","L")))</f>
        <v>L</v>
      </c>
      <c r="E589" s="22">
        <f t="shared" ref="E589" si="3360">IF(D589="NB",0,IF(D589="L",-3,IF(D589="W",3,"")))</f>
        <v>-3</v>
      </c>
      <c r="F589" s="22">
        <v>1</v>
      </c>
      <c r="G589" s="22">
        <f t="shared" ref="G589" si="3361">IF(B589="","",E589*F589)</f>
        <v>-3</v>
      </c>
      <c r="H589" s="22">
        <f>IF(B589="","",SUM($G$4:G589))</f>
        <v>-81</v>
      </c>
      <c r="I589" s="20"/>
      <c r="J589" s="20"/>
      <c r="K589" s="21"/>
      <c r="L589" s="21"/>
      <c r="M589" s="21"/>
      <c r="N589" s="5">
        <f t="shared" ref="N589:O589" si="3362">IF(N587+N588=2,1,0)</f>
        <v>0</v>
      </c>
      <c r="O589" s="5">
        <f t="shared" si="3362"/>
        <v>0</v>
      </c>
      <c r="P589" s="5">
        <f t="shared" ref="P589" si="3363">IF(P587+P588=2,1,0)</f>
        <v>0</v>
      </c>
      <c r="Q589" s="5">
        <f t="shared" ref="Q589" si="3364">IF(Q587+Q588=2,1,0)</f>
        <v>1</v>
      </c>
      <c r="S589" s="31">
        <f t="shared" ref="S589" si="3365">IF(B589="","",IF(D589="NB",S586,IF(D589="L",S586+1,IF(D589="W",0))))</f>
        <v>1</v>
      </c>
      <c r="Y589" s="29" t="str">
        <f t="shared" si="3319"/>
        <v/>
      </c>
      <c r="Z589" s="29" t="str">
        <f t="shared" si="3006"/>
        <v/>
      </c>
      <c r="AA589" s="29" t="str">
        <f t="shared" si="3007"/>
        <v/>
      </c>
      <c r="AB589" s="29" t="str">
        <f t="shared" si="3008"/>
        <v/>
      </c>
      <c r="AC589" s="29" t="str">
        <f t="shared" si="3009"/>
        <v/>
      </c>
      <c r="AD589" s="29" t="str">
        <f t="shared" si="3010"/>
        <v/>
      </c>
      <c r="AE589" s="29" t="str">
        <f t="shared" si="3011"/>
        <v/>
      </c>
      <c r="AF589" s="29" t="str">
        <f t="shared" si="3012"/>
        <v/>
      </c>
      <c r="AG589" s="29" t="str">
        <f t="shared" si="3013"/>
        <v/>
      </c>
      <c r="AH589" s="29" t="str">
        <f t="shared" si="3014"/>
        <v/>
      </c>
      <c r="AI589" s="29" t="str">
        <f t="shared" si="3015"/>
        <v/>
      </c>
      <c r="AJ589" s="29" t="str">
        <f t="shared" si="3016"/>
        <v/>
      </c>
      <c r="AK589" s="29" t="str">
        <f t="shared" si="3017"/>
        <v/>
      </c>
      <c r="AL589" s="29" t="str">
        <f t="shared" si="3018"/>
        <v/>
      </c>
      <c r="AM589" s="29" t="str">
        <f t="shared" si="3019"/>
        <v/>
      </c>
    </row>
    <row r="590" spans="2:39">
      <c r="B590" s="14">
        <v>31</v>
      </c>
      <c r="C590" s="14">
        <f>IF(B590="","",VLOOKUP(B590,Tabelle2!$A$2:$B$38,2,0))</f>
        <v>6</v>
      </c>
      <c r="D590" s="6"/>
      <c r="E590" s="10"/>
      <c r="F590" s="6"/>
      <c r="G590" s="6"/>
      <c r="H590" s="6"/>
      <c r="I590" s="9"/>
      <c r="J590" s="9"/>
      <c r="K590" s="6"/>
      <c r="L590" s="6"/>
      <c r="M590" s="6"/>
      <c r="N590" s="3">
        <f t="shared" si="3167"/>
        <v>1</v>
      </c>
      <c r="O590" s="3">
        <f t="shared" ref="O590:O601" si="3366">IF(OR(C590=1,C590=3,C590=5),1,0)</f>
        <v>0</v>
      </c>
      <c r="P590" s="3">
        <f t="shared" ref="P590:P601" si="3367">IF(OR(C590=2,C590=4,C590=6),1,0)</f>
        <v>1</v>
      </c>
      <c r="Q590" s="3">
        <f t="shared" ref="Q590:Q601" si="3368">IF(OR(C590=1,C590=3,C590=5),1,0)</f>
        <v>0</v>
      </c>
      <c r="Y590" s="29" t="str">
        <f t="shared" si="3319"/>
        <v/>
      </c>
      <c r="Z590" s="29" t="str">
        <f t="shared" ref="Z590:Z653" si="3369">IF(AND(S590=0,S587=2),1,"")</f>
        <v/>
      </c>
      <c r="AA590" s="29" t="str">
        <f t="shared" ref="AA590:AA653" si="3370">IF(AND(S590=0,S587=3),1,"")</f>
        <v/>
      </c>
      <c r="AB590" s="29" t="str">
        <f t="shared" ref="AB590:AB653" si="3371">IF(AND(S590=0,S587=4),1,"")</f>
        <v/>
      </c>
      <c r="AC590" s="29" t="str">
        <f t="shared" ref="AC590:AC653" si="3372">IF(AND(S590=0,S587=5),1,"")</f>
        <v/>
      </c>
      <c r="AD590" s="29" t="str">
        <f t="shared" ref="AD590:AD653" si="3373">IF(AND(S590=0,S587=6),1,"")</f>
        <v/>
      </c>
      <c r="AE590" s="29" t="str">
        <f t="shared" ref="AE590:AE653" si="3374">IF(AND(S590=0,S587=7),1,"")</f>
        <v/>
      </c>
      <c r="AF590" s="29" t="str">
        <f t="shared" ref="AF590:AF653" si="3375">IF(AND(S590=0,S587=8),1,"")</f>
        <v/>
      </c>
      <c r="AG590" s="29" t="str">
        <f t="shared" ref="AG590:AG653" si="3376">IF(AND(S590=0,S587=9),1,"")</f>
        <v/>
      </c>
      <c r="AH590" s="29" t="str">
        <f t="shared" ref="AH590:AH653" si="3377">IF(AND(S590=0,S587=10),1,"")</f>
        <v/>
      </c>
      <c r="AI590" s="29" t="str">
        <f t="shared" ref="AI590:AI653" si="3378">IF(AND(S590=0,S587=11),1,"")</f>
        <v/>
      </c>
      <c r="AJ590" s="29" t="str">
        <f t="shared" ref="AJ590:AJ653" si="3379">IF(AND(S590=0,S587=12),1,"")</f>
        <v/>
      </c>
      <c r="AK590" s="29" t="str">
        <f t="shared" ref="AK590:AK653" si="3380">IF(AND(S590=0,S587=13),1,"")</f>
        <v/>
      </c>
      <c r="AL590" s="29" t="str">
        <f t="shared" ref="AL590:AL653" si="3381">IF(AND(S590=0,S587=14),1,"")</f>
        <v/>
      </c>
      <c r="AM590" s="29" t="str">
        <f t="shared" ref="AM590:AM653" si="3382">IF(AND(S590=0,S587&gt;14),1,"")</f>
        <v/>
      </c>
    </row>
    <row r="591" spans="2:39">
      <c r="B591" s="13">
        <v>28</v>
      </c>
      <c r="C591" s="13">
        <f>IF(B591="","",VLOOKUP(B591,Tabelle2!$A$2:$B$38,2,0))</f>
        <v>5</v>
      </c>
      <c r="D591" s="25" t="str">
        <f t="shared" ref="D591:D622" si="3383">IF(B591="","",IF(OR(B590=0,B591=0),"No Bet",IF(N592=1,"Bet 1,3,5",IF(O592=1,"Bet 2,4,6",IF(P592=1,"Bet 1,3,5",IF(Q592=1,"Bet 2,4,6"))))))</f>
        <v>Bet 1,3,5</v>
      </c>
      <c r="E591" s="8"/>
      <c r="F591" s="8"/>
      <c r="G591" s="8"/>
      <c r="H591" s="8"/>
      <c r="I591" s="12"/>
      <c r="J591" s="12"/>
      <c r="K591" s="7">
        <f t="shared" ref="K591:K601" si="3384">IF(B591="","",IF(N592=1,"1",IF(O592=1,2,IF(P592=1,1,IF(Q592=1,2)))))</f>
        <v>1</v>
      </c>
      <c r="L591" s="7">
        <f t="shared" ref="L591:L601" si="3385">IF(B591="","",IF(N592=1,"3",IF(O592=1,4,IF(P592=1,3,IF(Q592=1,4)))))</f>
        <v>3</v>
      </c>
      <c r="M591" s="7">
        <f t="shared" ref="M591:M601" si="3386">IF(B591="","",IF(N592=1,"5",IF(O592=1,6,IF(P592=1,5,IF(Q592=1,6)))))</f>
        <v>5</v>
      </c>
      <c r="N591" s="4">
        <f t="shared" si="3167"/>
        <v>0</v>
      </c>
      <c r="O591" s="4">
        <f t="shared" si="3366"/>
        <v>1</v>
      </c>
      <c r="P591" s="4">
        <f t="shared" ref="P591:P601" si="3387">IF(OR(C591=1,C591=3,C591=5),1,0)</f>
        <v>1</v>
      </c>
      <c r="Q591" s="4">
        <f t="shared" ref="Q591:Q601" si="3388">IF(OR(C591=2,C591=4,C591=6),1,0)</f>
        <v>0</v>
      </c>
      <c r="Y591" s="29" t="str">
        <f t="shared" si="3319"/>
        <v/>
      </c>
      <c r="Z591" s="29" t="str">
        <f t="shared" si="3369"/>
        <v/>
      </c>
      <c r="AA591" s="29" t="str">
        <f t="shared" si="3370"/>
        <v/>
      </c>
      <c r="AB591" s="29" t="str">
        <f t="shared" si="3371"/>
        <v/>
      </c>
      <c r="AC591" s="29" t="str">
        <f t="shared" si="3372"/>
        <v/>
      </c>
      <c r="AD591" s="29" t="str">
        <f t="shared" si="3373"/>
        <v/>
      </c>
      <c r="AE591" s="29" t="str">
        <f t="shared" si="3374"/>
        <v/>
      </c>
      <c r="AF591" s="29" t="str">
        <f t="shared" si="3375"/>
        <v/>
      </c>
      <c r="AG591" s="29" t="str">
        <f t="shared" si="3376"/>
        <v/>
      </c>
      <c r="AH591" s="29" t="str">
        <f t="shared" si="3377"/>
        <v/>
      </c>
      <c r="AI591" s="29" t="str">
        <f t="shared" si="3378"/>
        <v/>
      </c>
      <c r="AJ591" s="29" t="str">
        <f t="shared" si="3379"/>
        <v/>
      </c>
      <c r="AK591" s="29" t="str">
        <f t="shared" si="3380"/>
        <v/>
      </c>
      <c r="AL591" s="29" t="str">
        <f t="shared" si="3381"/>
        <v/>
      </c>
      <c r="AM591" s="29" t="str">
        <f t="shared" si="3382"/>
        <v/>
      </c>
    </row>
    <row r="592" spans="2:39" ht="15.75" thickBot="1">
      <c r="B592" s="18">
        <v>15</v>
      </c>
      <c r="C592" s="18">
        <f>IF(B592="","",VLOOKUP(B592,Tabelle2!$A$2:$B$38,2,0))</f>
        <v>3</v>
      </c>
      <c r="D592" s="19" t="str">
        <f t="shared" ref="D592" si="3389">IF(B592="","",IF(OR(B590=0,B591=0),"NB",IF(COUNTIF(K591:M591,C592)=1,"W","L")))</f>
        <v>W</v>
      </c>
      <c r="E592" s="18">
        <f t="shared" ref="E592" si="3390">IF(D592="NB","0",IF(D592="L",-3,IF(D592="W",3,"")))</f>
        <v>3</v>
      </c>
      <c r="F592" s="18">
        <v>1</v>
      </c>
      <c r="G592" s="18">
        <f t="shared" ref="G592" si="3391">IF(B592="","",E592*F592)</f>
        <v>3</v>
      </c>
      <c r="H592" s="18">
        <f>IF(B592="","",SUM($G$4:G592))</f>
        <v>-78</v>
      </c>
      <c r="I592" s="20"/>
      <c r="J592" s="20"/>
      <c r="K592" s="21"/>
      <c r="L592" s="21"/>
      <c r="M592" s="24"/>
      <c r="N592" s="5">
        <f t="shared" ref="N592:N601" si="3392">IF(N590+N591=2,1,0)</f>
        <v>0</v>
      </c>
      <c r="O592" s="5">
        <f t="shared" ref="O592" si="3393">IF(O590+O591=2,1,0)</f>
        <v>0</v>
      </c>
      <c r="P592" s="5">
        <f t="shared" ref="P592" si="3394">IF(P590+P591=2,1,0)</f>
        <v>1</v>
      </c>
      <c r="Q592" s="5">
        <f t="shared" ref="Q592" si="3395">IF(Q590+Q591=2,1,0)</f>
        <v>0</v>
      </c>
      <c r="S592" s="31">
        <f t="shared" ref="S592" si="3396">IF(B592="","",IF(D592="NB",S589,IF(D592="L",S589+1,IF(D592="W",0))))</f>
        <v>0</v>
      </c>
      <c r="Y592" s="29">
        <f t="shared" si="3319"/>
        <v>1</v>
      </c>
      <c r="Z592" s="29" t="str">
        <f t="shared" si="3369"/>
        <v/>
      </c>
      <c r="AA592" s="29" t="str">
        <f t="shared" si="3370"/>
        <v/>
      </c>
      <c r="AB592" s="29" t="str">
        <f t="shared" si="3371"/>
        <v/>
      </c>
      <c r="AC592" s="29" t="str">
        <f t="shared" si="3372"/>
        <v/>
      </c>
      <c r="AD592" s="29" t="str">
        <f t="shared" si="3373"/>
        <v/>
      </c>
      <c r="AE592" s="29" t="str">
        <f t="shared" si="3374"/>
        <v/>
      </c>
      <c r="AF592" s="29" t="str">
        <f t="shared" si="3375"/>
        <v/>
      </c>
      <c r="AG592" s="29" t="str">
        <f t="shared" si="3376"/>
        <v/>
      </c>
      <c r="AH592" s="29" t="str">
        <f t="shared" si="3377"/>
        <v/>
      </c>
      <c r="AI592" s="29" t="str">
        <f t="shared" si="3378"/>
        <v/>
      </c>
      <c r="AJ592" s="29" t="str">
        <f t="shared" si="3379"/>
        <v/>
      </c>
      <c r="AK592" s="29" t="str">
        <f t="shared" si="3380"/>
        <v/>
      </c>
      <c r="AL592" s="29" t="str">
        <f t="shared" si="3381"/>
        <v/>
      </c>
      <c r="AM592" s="29" t="str">
        <f t="shared" si="3382"/>
        <v/>
      </c>
    </row>
    <row r="593" spans="2:39">
      <c r="B593" s="16">
        <v>15</v>
      </c>
      <c r="C593" s="16">
        <f>IF(B593="","",VLOOKUP(B593,Tabelle2!$A$2:$B$38,2,0))</f>
        <v>3</v>
      </c>
      <c r="D593" s="6"/>
      <c r="E593" s="6"/>
      <c r="F593" s="6"/>
      <c r="G593" s="6"/>
      <c r="H593" s="6"/>
      <c r="I593" s="9"/>
      <c r="J593" s="9"/>
      <c r="K593" s="6"/>
      <c r="L593" s="6"/>
      <c r="M593" s="6"/>
      <c r="N593" s="3">
        <f t="shared" si="3184"/>
        <v>0</v>
      </c>
      <c r="O593" s="3">
        <f t="shared" ref="O593:O601" si="3397">IF(OR(C593=1,C593=3,C593=5),1,0)</f>
        <v>1</v>
      </c>
      <c r="P593" s="3">
        <f t="shared" ref="P593:P601" si="3398">IF(OR(C593=2,C593=4,C593=6),1,0)</f>
        <v>0</v>
      </c>
      <c r="Q593" s="3">
        <f t="shared" ref="Q593:Q601" si="3399">IF(OR(C593=1,C593=3,C593=5),1,0)</f>
        <v>1</v>
      </c>
      <c r="Y593" s="29" t="str">
        <f t="shared" si="3319"/>
        <v/>
      </c>
      <c r="Z593" s="29" t="str">
        <f t="shared" si="3369"/>
        <v/>
      </c>
      <c r="AA593" s="29" t="str">
        <f t="shared" si="3370"/>
        <v/>
      </c>
      <c r="AB593" s="29" t="str">
        <f t="shared" si="3371"/>
        <v/>
      </c>
      <c r="AC593" s="29" t="str">
        <f t="shared" si="3372"/>
        <v/>
      </c>
      <c r="AD593" s="29" t="str">
        <f t="shared" si="3373"/>
        <v/>
      </c>
      <c r="AE593" s="29" t="str">
        <f t="shared" si="3374"/>
        <v/>
      </c>
      <c r="AF593" s="29" t="str">
        <f t="shared" si="3375"/>
        <v/>
      </c>
      <c r="AG593" s="29" t="str">
        <f t="shared" si="3376"/>
        <v/>
      </c>
      <c r="AH593" s="29" t="str">
        <f t="shared" si="3377"/>
        <v/>
      </c>
      <c r="AI593" s="29" t="str">
        <f t="shared" si="3378"/>
        <v/>
      </c>
      <c r="AJ593" s="29" t="str">
        <f t="shared" si="3379"/>
        <v/>
      </c>
      <c r="AK593" s="29" t="str">
        <f t="shared" si="3380"/>
        <v/>
      </c>
      <c r="AL593" s="29" t="str">
        <f t="shared" si="3381"/>
        <v/>
      </c>
      <c r="AM593" s="29" t="str">
        <f t="shared" si="3382"/>
        <v/>
      </c>
    </row>
    <row r="594" spans="2:39">
      <c r="B594" s="15">
        <v>34</v>
      </c>
      <c r="C594" s="15">
        <f>IF(B594="","",VLOOKUP(B594,Tabelle2!$A$2:$B$38,2,0))</f>
        <v>6</v>
      </c>
      <c r="D594" s="26" t="str">
        <f t="shared" ref="D594:D625" si="3400">IF(B594="","",IF(OR(B593=0,B594=0),"No Bet",IF(N595=1,"Bet 1,3,5",IF(O595=1,"Bet 2,4,6",IF(P595=1,"Bet 1,3,5",IF(Q595=1,"Bet 2,4,6"))))))</f>
        <v>Bet 2,4,6</v>
      </c>
      <c r="E594" s="8"/>
      <c r="F594" s="8"/>
      <c r="G594" s="8"/>
      <c r="H594" s="8"/>
      <c r="I594" s="17"/>
      <c r="J594" s="17"/>
      <c r="K594" s="7">
        <f t="shared" ref="K594:K601" si="3401">IF(B594="","",IF(N595=1,"1",IF(O595=1,2,IF(P595=1,1,IF(Q595=1,2)))))</f>
        <v>2</v>
      </c>
      <c r="L594" s="7">
        <f t="shared" ref="L594:L601" si="3402">IF(B594="","",IF(N595=1,"3",IF(O595=1,4,IF(P595=1,3,IF(Q595=1,4)))))</f>
        <v>4</v>
      </c>
      <c r="M594" s="7">
        <f t="shared" ref="M594:M601" si="3403">IF(B594="","",IF(N595=1,"5",IF(O595=1,6,IF(P595=1,5,IF(Q595=1,6)))))</f>
        <v>6</v>
      </c>
      <c r="N594" s="4">
        <f t="shared" si="3184"/>
        <v>1</v>
      </c>
      <c r="O594" s="4">
        <f t="shared" si="3397"/>
        <v>0</v>
      </c>
      <c r="P594" s="4">
        <f t="shared" ref="P594:P601" si="3404">IF(OR(C594=1,C594=3,C594=5),1,0)</f>
        <v>0</v>
      </c>
      <c r="Q594" s="4">
        <f t="shared" ref="Q594:Q601" si="3405">IF(OR(C594=2,C594=4,C594=6),1,0)</f>
        <v>1</v>
      </c>
      <c r="Y594" s="29" t="str">
        <f t="shared" si="3319"/>
        <v/>
      </c>
      <c r="Z594" s="29" t="str">
        <f t="shared" si="3369"/>
        <v/>
      </c>
      <c r="AA594" s="29" t="str">
        <f t="shared" si="3370"/>
        <v/>
      </c>
      <c r="AB594" s="29" t="str">
        <f t="shared" si="3371"/>
        <v/>
      </c>
      <c r="AC594" s="29" t="str">
        <f t="shared" si="3372"/>
        <v/>
      </c>
      <c r="AD594" s="29" t="str">
        <f t="shared" si="3373"/>
        <v/>
      </c>
      <c r="AE594" s="29" t="str">
        <f t="shared" si="3374"/>
        <v/>
      </c>
      <c r="AF594" s="29" t="str">
        <f t="shared" si="3375"/>
        <v/>
      </c>
      <c r="AG594" s="29" t="str">
        <f t="shared" si="3376"/>
        <v/>
      </c>
      <c r="AH594" s="29" t="str">
        <f t="shared" si="3377"/>
        <v/>
      </c>
      <c r="AI594" s="29" t="str">
        <f t="shared" si="3378"/>
        <v/>
      </c>
      <c r="AJ594" s="29" t="str">
        <f t="shared" si="3379"/>
        <v/>
      </c>
      <c r="AK594" s="29" t="str">
        <f t="shared" si="3380"/>
        <v/>
      </c>
      <c r="AL594" s="29" t="str">
        <f t="shared" si="3381"/>
        <v/>
      </c>
      <c r="AM594" s="29" t="str">
        <f t="shared" si="3382"/>
        <v/>
      </c>
    </row>
    <row r="595" spans="2:39" ht="15.75" thickBot="1">
      <c r="B595" s="22">
        <v>29</v>
      </c>
      <c r="C595" s="22">
        <f>IF(B595="","",VLOOKUP(B595,Tabelle2!$A$2:$B$38,2,0))</f>
        <v>5</v>
      </c>
      <c r="D595" s="23" t="str">
        <f t="shared" ref="D595" si="3406">IF(B595="","",IF(OR(B593=0,B594=0),"NB",IF(COUNTIF(K594:M594,C595)=1,"W","L")))</f>
        <v>L</v>
      </c>
      <c r="E595" s="22">
        <f t="shared" ref="E595" si="3407">IF(D595="NB",0,IF(D595="L",-3,IF(D595="W",3,"")))</f>
        <v>-3</v>
      </c>
      <c r="F595" s="22">
        <v>1</v>
      </c>
      <c r="G595" s="22">
        <f t="shared" ref="G595" si="3408">IF(B595="","",E595*F595)</f>
        <v>-3</v>
      </c>
      <c r="H595" s="22">
        <f>IF(B595="","",SUM($G$4:G595))</f>
        <v>-81</v>
      </c>
      <c r="I595" s="20"/>
      <c r="J595" s="20"/>
      <c r="K595" s="21"/>
      <c r="L595" s="21"/>
      <c r="M595" s="21"/>
      <c r="N595" s="5">
        <f t="shared" ref="N595:O595" si="3409">IF(N593+N594=2,1,0)</f>
        <v>0</v>
      </c>
      <c r="O595" s="5">
        <f t="shared" si="3409"/>
        <v>0</v>
      </c>
      <c r="P595" s="5">
        <f t="shared" ref="P595" si="3410">IF(P593+P594=2,1,0)</f>
        <v>0</v>
      </c>
      <c r="Q595" s="5">
        <f t="shared" ref="Q595" si="3411">IF(Q593+Q594=2,1,0)</f>
        <v>1</v>
      </c>
      <c r="S595" s="31">
        <f t="shared" ref="S595" si="3412">IF(B595="","",IF(D595="NB",S592,IF(D595="L",S592+1,IF(D595="W",0))))</f>
        <v>1</v>
      </c>
      <c r="Y595" s="29" t="str">
        <f t="shared" si="3319"/>
        <v/>
      </c>
      <c r="Z595" s="29" t="str">
        <f t="shared" si="3369"/>
        <v/>
      </c>
      <c r="AA595" s="29" t="str">
        <f t="shared" si="3370"/>
        <v/>
      </c>
      <c r="AB595" s="29" t="str">
        <f t="shared" si="3371"/>
        <v/>
      </c>
      <c r="AC595" s="29" t="str">
        <f t="shared" si="3372"/>
        <v/>
      </c>
      <c r="AD595" s="29" t="str">
        <f t="shared" si="3373"/>
        <v/>
      </c>
      <c r="AE595" s="29" t="str">
        <f t="shared" si="3374"/>
        <v/>
      </c>
      <c r="AF595" s="29" t="str">
        <f t="shared" si="3375"/>
        <v/>
      </c>
      <c r="AG595" s="29" t="str">
        <f t="shared" si="3376"/>
        <v/>
      </c>
      <c r="AH595" s="29" t="str">
        <f t="shared" si="3377"/>
        <v/>
      </c>
      <c r="AI595" s="29" t="str">
        <f t="shared" si="3378"/>
        <v/>
      </c>
      <c r="AJ595" s="29" t="str">
        <f t="shared" si="3379"/>
        <v/>
      </c>
      <c r="AK595" s="29" t="str">
        <f t="shared" si="3380"/>
        <v/>
      </c>
      <c r="AL595" s="29" t="str">
        <f t="shared" si="3381"/>
        <v/>
      </c>
      <c r="AM595" s="29" t="str">
        <f t="shared" si="3382"/>
        <v/>
      </c>
    </row>
    <row r="596" spans="2:39">
      <c r="B596" s="14">
        <v>36</v>
      </c>
      <c r="C596" s="14">
        <f>IF(B596="","",VLOOKUP(B596,Tabelle2!$A$2:$B$38,2,0))</f>
        <v>6</v>
      </c>
      <c r="D596" s="6"/>
      <c r="E596" s="10"/>
      <c r="F596" s="6"/>
      <c r="G596" s="6"/>
      <c r="H596" s="6"/>
      <c r="I596" s="9"/>
      <c r="J596" s="9"/>
      <c r="K596" s="6"/>
      <c r="L596" s="6"/>
      <c r="M596" s="6"/>
      <c r="N596" s="3">
        <f t="shared" ref="N596:N601" si="3413">IF(OR(C596=2,C596=4,C596=6),1,0)</f>
        <v>1</v>
      </c>
      <c r="O596" s="3">
        <f t="shared" ref="O596:O601" si="3414">IF(OR(C596=1,C596=3,C596=5),1,0)</f>
        <v>0</v>
      </c>
      <c r="P596" s="3">
        <f t="shared" ref="P596:P601" si="3415">IF(OR(C596=2,C596=4,C596=6),1,0)</f>
        <v>1</v>
      </c>
      <c r="Q596" s="3">
        <f t="shared" ref="Q596:Q601" si="3416">IF(OR(C596=1,C596=3,C596=5),1,0)</f>
        <v>0</v>
      </c>
      <c r="Y596" s="29" t="str">
        <f t="shared" si="3319"/>
        <v/>
      </c>
      <c r="Z596" s="29" t="str">
        <f t="shared" si="3369"/>
        <v/>
      </c>
      <c r="AA596" s="29" t="str">
        <f t="shared" si="3370"/>
        <v/>
      </c>
      <c r="AB596" s="29" t="str">
        <f t="shared" si="3371"/>
        <v/>
      </c>
      <c r="AC596" s="29" t="str">
        <f t="shared" si="3372"/>
        <v/>
      </c>
      <c r="AD596" s="29" t="str">
        <f t="shared" si="3373"/>
        <v/>
      </c>
      <c r="AE596" s="29" t="str">
        <f t="shared" si="3374"/>
        <v/>
      </c>
      <c r="AF596" s="29" t="str">
        <f t="shared" si="3375"/>
        <v/>
      </c>
      <c r="AG596" s="29" t="str">
        <f t="shared" si="3376"/>
        <v/>
      </c>
      <c r="AH596" s="29" t="str">
        <f t="shared" si="3377"/>
        <v/>
      </c>
      <c r="AI596" s="29" t="str">
        <f t="shared" si="3378"/>
        <v/>
      </c>
      <c r="AJ596" s="29" t="str">
        <f t="shared" si="3379"/>
        <v/>
      </c>
      <c r="AK596" s="29" t="str">
        <f t="shared" si="3380"/>
        <v/>
      </c>
      <c r="AL596" s="29" t="str">
        <f t="shared" si="3381"/>
        <v/>
      </c>
      <c r="AM596" s="29" t="str">
        <f t="shared" si="3382"/>
        <v/>
      </c>
    </row>
    <row r="597" spans="2:39">
      <c r="B597" s="13">
        <v>30</v>
      </c>
      <c r="C597" s="13">
        <f>IF(B597="","",VLOOKUP(B597,Tabelle2!$A$2:$B$38,2,0))</f>
        <v>5</v>
      </c>
      <c r="D597" s="25" t="str">
        <f t="shared" ref="D597:D628" si="3417">IF(B597="","",IF(OR(B596=0,B597=0),"No Bet",IF(N598=1,"Bet 1,3,5",IF(O598=1,"Bet 2,4,6",IF(P598=1,"Bet 1,3,5",IF(Q598=1,"Bet 2,4,6"))))))</f>
        <v>Bet 1,3,5</v>
      </c>
      <c r="E597" s="8"/>
      <c r="F597" s="8"/>
      <c r="G597" s="8"/>
      <c r="H597" s="8"/>
      <c r="I597" s="12"/>
      <c r="J597" s="12"/>
      <c r="K597" s="7">
        <f t="shared" ref="K597:K601" si="3418">IF(B597="","",IF(N598=1,"1",IF(O598=1,2,IF(P598=1,1,IF(Q598=1,2)))))</f>
        <v>1</v>
      </c>
      <c r="L597" s="7">
        <f t="shared" ref="L597:L601" si="3419">IF(B597="","",IF(N598=1,"3",IF(O598=1,4,IF(P598=1,3,IF(Q598=1,4)))))</f>
        <v>3</v>
      </c>
      <c r="M597" s="7">
        <f t="shared" ref="M597:M601" si="3420">IF(B597="","",IF(N598=1,"5",IF(O598=1,6,IF(P598=1,5,IF(Q598=1,6)))))</f>
        <v>5</v>
      </c>
      <c r="N597" s="4">
        <f t="shared" si="3413"/>
        <v>0</v>
      </c>
      <c r="O597" s="4">
        <f t="shared" si="3414"/>
        <v>1</v>
      </c>
      <c r="P597" s="4">
        <f t="shared" ref="P597:P601" si="3421">IF(OR(C597=1,C597=3,C597=5),1,0)</f>
        <v>1</v>
      </c>
      <c r="Q597" s="4">
        <f t="shared" ref="Q597:Q601" si="3422">IF(OR(C597=2,C597=4,C597=6),1,0)</f>
        <v>0</v>
      </c>
      <c r="Y597" s="29" t="str">
        <f t="shared" si="3319"/>
        <v/>
      </c>
      <c r="Z597" s="29" t="str">
        <f t="shared" si="3369"/>
        <v/>
      </c>
      <c r="AA597" s="29" t="str">
        <f t="shared" si="3370"/>
        <v/>
      </c>
      <c r="AB597" s="29" t="str">
        <f t="shared" si="3371"/>
        <v/>
      </c>
      <c r="AC597" s="29" t="str">
        <f t="shared" si="3372"/>
        <v/>
      </c>
      <c r="AD597" s="29" t="str">
        <f t="shared" si="3373"/>
        <v/>
      </c>
      <c r="AE597" s="29" t="str">
        <f t="shared" si="3374"/>
        <v/>
      </c>
      <c r="AF597" s="29" t="str">
        <f t="shared" si="3375"/>
        <v/>
      </c>
      <c r="AG597" s="29" t="str">
        <f t="shared" si="3376"/>
        <v/>
      </c>
      <c r="AH597" s="29" t="str">
        <f t="shared" si="3377"/>
        <v/>
      </c>
      <c r="AI597" s="29" t="str">
        <f t="shared" si="3378"/>
        <v/>
      </c>
      <c r="AJ597" s="29" t="str">
        <f t="shared" si="3379"/>
        <v/>
      </c>
      <c r="AK597" s="29" t="str">
        <f t="shared" si="3380"/>
        <v/>
      </c>
      <c r="AL597" s="29" t="str">
        <f t="shared" si="3381"/>
        <v/>
      </c>
      <c r="AM597" s="29" t="str">
        <f t="shared" si="3382"/>
        <v/>
      </c>
    </row>
    <row r="598" spans="2:39" ht="15.75" thickBot="1">
      <c r="B598" s="18">
        <v>13</v>
      </c>
      <c r="C598" s="18">
        <f>IF(B598="","",VLOOKUP(B598,Tabelle2!$A$2:$B$38,2,0))</f>
        <v>3</v>
      </c>
      <c r="D598" s="19" t="str">
        <f t="shared" ref="D598" si="3423">IF(B598="","",IF(OR(B596=0,B597=0),"NB",IF(COUNTIF(K597:M597,C598)=1,"W","L")))</f>
        <v>W</v>
      </c>
      <c r="E598" s="18">
        <f t="shared" ref="E598" si="3424">IF(D598="NB","0",IF(D598="L",-3,IF(D598="W",3,"")))</f>
        <v>3</v>
      </c>
      <c r="F598" s="18">
        <v>1</v>
      </c>
      <c r="G598" s="18">
        <f t="shared" ref="G598" si="3425">IF(B598="","",E598*F598)</f>
        <v>3</v>
      </c>
      <c r="H598" s="18">
        <f>IF(B598="","",SUM($G$4:G598))</f>
        <v>-78</v>
      </c>
      <c r="I598" s="20"/>
      <c r="J598" s="20"/>
      <c r="K598" s="21"/>
      <c r="L598" s="21"/>
      <c r="M598" s="24"/>
      <c r="N598" s="5">
        <f t="shared" ref="N598:O598" si="3426">IF(N596+N597=2,1,0)</f>
        <v>0</v>
      </c>
      <c r="O598" s="5">
        <f t="shared" si="3426"/>
        <v>0</v>
      </c>
      <c r="P598" s="5">
        <f t="shared" ref="P598" si="3427">IF(P596+P597=2,1,0)</f>
        <v>1</v>
      </c>
      <c r="Q598" s="5">
        <f t="shared" ref="Q598" si="3428">IF(Q596+Q597=2,1,0)</f>
        <v>0</v>
      </c>
      <c r="S598" s="31">
        <f t="shared" ref="S598" si="3429">IF(B598="","",IF(D598="NB",S595,IF(D598="L",S595+1,IF(D598="W",0))))</f>
        <v>0</v>
      </c>
      <c r="Y598" s="29">
        <f t="shared" si="3319"/>
        <v>1</v>
      </c>
      <c r="Z598" s="29" t="str">
        <f t="shared" si="3369"/>
        <v/>
      </c>
      <c r="AA598" s="29" t="str">
        <f t="shared" si="3370"/>
        <v/>
      </c>
      <c r="AB598" s="29" t="str">
        <f t="shared" si="3371"/>
        <v/>
      </c>
      <c r="AC598" s="29" t="str">
        <f t="shared" si="3372"/>
        <v/>
      </c>
      <c r="AD598" s="29" t="str">
        <f t="shared" si="3373"/>
        <v/>
      </c>
      <c r="AE598" s="29" t="str">
        <f t="shared" si="3374"/>
        <v/>
      </c>
      <c r="AF598" s="29" t="str">
        <f t="shared" si="3375"/>
        <v/>
      </c>
      <c r="AG598" s="29" t="str">
        <f t="shared" si="3376"/>
        <v/>
      </c>
      <c r="AH598" s="29" t="str">
        <f t="shared" si="3377"/>
        <v/>
      </c>
      <c r="AI598" s="29" t="str">
        <f t="shared" si="3378"/>
        <v/>
      </c>
      <c r="AJ598" s="29" t="str">
        <f t="shared" si="3379"/>
        <v/>
      </c>
      <c r="AK598" s="29" t="str">
        <f t="shared" si="3380"/>
        <v/>
      </c>
      <c r="AL598" s="29" t="str">
        <f t="shared" si="3381"/>
        <v/>
      </c>
      <c r="AM598" s="29" t="str">
        <f t="shared" si="3382"/>
        <v/>
      </c>
    </row>
    <row r="599" spans="2:39">
      <c r="B599" s="16">
        <v>10</v>
      </c>
      <c r="C599" s="16">
        <f>IF(B599="","",VLOOKUP(B599,Tabelle2!$A$2:$B$38,2,0))</f>
        <v>2</v>
      </c>
      <c r="D599" s="6"/>
      <c r="E599" s="6"/>
      <c r="F599" s="6"/>
      <c r="G599" s="6"/>
      <c r="H599" s="6"/>
      <c r="I599" s="9"/>
      <c r="J599" s="9"/>
      <c r="K599" s="6"/>
      <c r="L599" s="6"/>
      <c r="M599" s="6"/>
      <c r="N599" s="3">
        <f t="shared" si="3167"/>
        <v>1</v>
      </c>
      <c r="O599" s="3">
        <f t="shared" ref="O599:O601" si="3430">IF(OR(C599=1,C599=3,C599=5),1,0)</f>
        <v>0</v>
      </c>
      <c r="P599" s="3">
        <f t="shared" ref="P599:P601" si="3431">IF(OR(C599=2,C599=4,C599=6),1,0)</f>
        <v>1</v>
      </c>
      <c r="Q599" s="3">
        <f t="shared" ref="Q599:Q601" si="3432">IF(OR(C599=1,C599=3,C599=5),1,0)</f>
        <v>0</v>
      </c>
      <c r="Y599" s="29" t="str">
        <f t="shared" si="3319"/>
        <v/>
      </c>
      <c r="Z599" s="29" t="str">
        <f t="shared" si="3369"/>
        <v/>
      </c>
      <c r="AA599" s="29" t="str">
        <f t="shared" si="3370"/>
        <v/>
      </c>
      <c r="AB599" s="29" t="str">
        <f t="shared" si="3371"/>
        <v/>
      </c>
      <c r="AC599" s="29" t="str">
        <f t="shared" si="3372"/>
        <v/>
      </c>
      <c r="AD599" s="29" t="str">
        <f t="shared" si="3373"/>
        <v/>
      </c>
      <c r="AE599" s="29" t="str">
        <f t="shared" si="3374"/>
        <v/>
      </c>
      <c r="AF599" s="29" t="str">
        <f t="shared" si="3375"/>
        <v/>
      </c>
      <c r="AG599" s="29" t="str">
        <f t="shared" si="3376"/>
        <v/>
      </c>
      <c r="AH599" s="29" t="str">
        <f t="shared" si="3377"/>
        <v/>
      </c>
      <c r="AI599" s="29" t="str">
        <f t="shared" si="3378"/>
        <v/>
      </c>
      <c r="AJ599" s="29" t="str">
        <f t="shared" si="3379"/>
        <v/>
      </c>
      <c r="AK599" s="29" t="str">
        <f t="shared" si="3380"/>
        <v/>
      </c>
      <c r="AL599" s="29" t="str">
        <f t="shared" si="3381"/>
        <v/>
      </c>
      <c r="AM599" s="29" t="str">
        <f t="shared" si="3382"/>
        <v/>
      </c>
    </row>
    <row r="600" spans="2:39">
      <c r="B600" s="15">
        <v>16</v>
      </c>
      <c r="C600" s="15">
        <f>IF(B600="","",VLOOKUP(B600,Tabelle2!$A$2:$B$38,2,0))</f>
        <v>3</v>
      </c>
      <c r="D600" s="26" t="str">
        <f t="shared" ref="D600:D631" si="3433">IF(B600="","",IF(OR(B599=0,B600=0),"No Bet",IF(N601=1,"Bet 1,3,5",IF(O601=1,"Bet 2,4,6",IF(P601=1,"Bet 1,3,5",IF(Q601=1,"Bet 2,4,6"))))))</f>
        <v>Bet 1,3,5</v>
      </c>
      <c r="E600" s="8"/>
      <c r="F600" s="8"/>
      <c r="G600" s="8"/>
      <c r="H600" s="8"/>
      <c r="I600" s="17"/>
      <c r="J600" s="17"/>
      <c r="K600" s="7">
        <f t="shared" ref="K600:K601" si="3434">IF(B600="","",IF(N601=1,"1",IF(O601=1,2,IF(P601=1,1,IF(Q601=1,2)))))</f>
        <v>1</v>
      </c>
      <c r="L600" s="7">
        <f t="shared" ref="L600:L601" si="3435">IF(B600="","",IF(N601=1,"3",IF(O601=1,4,IF(P601=1,3,IF(Q601=1,4)))))</f>
        <v>3</v>
      </c>
      <c r="M600" s="7">
        <f t="shared" ref="M600:M601" si="3436">IF(B600="","",IF(N601=1,"5",IF(O601=1,6,IF(P601=1,5,IF(Q601=1,6)))))</f>
        <v>5</v>
      </c>
      <c r="N600" s="4">
        <f t="shared" si="3167"/>
        <v>0</v>
      </c>
      <c r="O600" s="4">
        <f t="shared" si="3430"/>
        <v>1</v>
      </c>
      <c r="P600" s="4">
        <f t="shared" ref="P600:P601" si="3437">IF(OR(C600=1,C600=3,C600=5),1,0)</f>
        <v>1</v>
      </c>
      <c r="Q600" s="4">
        <f t="shared" ref="Q600:Q601" si="3438">IF(OR(C600=2,C600=4,C600=6),1,0)</f>
        <v>0</v>
      </c>
      <c r="Y600" s="29" t="str">
        <f t="shared" si="3319"/>
        <v/>
      </c>
      <c r="Z600" s="29" t="str">
        <f t="shared" si="3369"/>
        <v/>
      </c>
      <c r="AA600" s="29" t="str">
        <f t="shared" si="3370"/>
        <v/>
      </c>
      <c r="AB600" s="29" t="str">
        <f t="shared" si="3371"/>
        <v/>
      </c>
      <c r="AC600" s="29" t="str">
        <f t="shared" si="3372"/>
        <v/>
      </c>
      <c r="AD600" s="29" t="str">
        <f t="shared" si="3373"/>
        <v/>
      </c>
      <c r="AE600" s="29" t="str">
        <f t="shared" si="3374"/>
        <v/>
      </c>
      <c r="AF600" s="29" t="str">
        <f t="shared" si="3375"/>
        <v/>
      </c>
      <c r="AG600" s="29" t="str">
        <f t="shared" si="3376"/>
        <v/>
      </c>
      <c r="AH600" s="29" t="str">
        <f t="shared" si="3377"/>
        <v/>
      </c>
      <c r="AI600" s="29" t="str">
        <f t="shared" si="3378"/>
        <v/>
      </c>
      <c r="AJ600" s="29" t="str">
        <f t="shared" si="3379"/>
        <v/>
      </c>
      <c r="AK600" s="29" t="str">
        <f t="shared" si="3380"/>
        <v/>
      </c>
      <c r="AL600" s="29" t="str">
        <f t="shared" si="3381"/>
        <v/>
      </c>
      <c r="AM600" s="29" t="str">
        <f t="shared" si="3382"/>
        <v/>
      </c>
    </row>
    <row r="601" spans="2:39" ht="15.75" thickBot="1">
      <c r="B601" s="22">
        <v>32</v>
      </c>
      <c r="C601" s="22">
        <f>IF(B601="","",VLOOKUP(B601,Tabelle2!$A$2:$B$38,2,0))</f>
        <v>6</v>
      </c>
      <c r="D601" s="23" t="str">
        <f t="shared" ref="D601" si="3439">IF(B601="","",IF(OR(B599=0,B600=0),"NB",IF(COUNTIF(K600:M600,C601)=1,"W","L")))</f>
        <v>L</v>
      </c>
      <c r="E601" s="22">
        <f t="shared" ref="E601" si="3440">IF(D601="NB",0,IF(D601="L",-3,IF(D601="W",3,"")))</f>
        <v>-3</v>
      </c>
      <c r="F601" s="22">
        <v>1</v>
      </c>
      <c r="G601" s="22">
        <f t="shared" ref="G601" si="3441">IF(B601="","",E601*F601)</f>
        <v>-3</v>
      </c>
      <c r="H601" s="22">
        <f>IF(B601="","",SUM($G$4:G601))</f>
        <v>-81</v>
      </c>
      <c r="I601" s="20"/>
      <c r="J601" s="20"/>
      <c r="K601" s="21"/>
      <c r="L601" s="21"/>
      <c r="M601" s="21"/>
      <c r="N601" s="5">
        <f t="shared" si="3392"/>
        <v>0</v>
      </c>
      <c r="O601" s="5">
        <f t="shared" ref="O601" si="3442">IF(O599+O600=2,1,0)</f>
        <v>0</v>
      </c>
      <c r="P601" s="5">
        <f t="shared" ref="P601" si="3443">IF(P599+P600=2,1,0)</f>
        <v>1</v>
      </c>
      <c r="Q601" s="5">
        <f t="shared" ref="Q601" si="3444">IF(Q599+Q600=2,1,0)</f>
        <v>0</v>
      </c>
      <c r="S601" s="31">
        <f t="shared" ref="S601" si="3445">IF(B601="","",IF(D601="NB",S598,IF(D601="L",S598+1,IF(D601="W",0))))</f>
        <v>1</v>
      </c>
      <c r="Y601" s="29" t="str">
        <f t="shared" si="3319"/>
        <v/>
      </c>
      <c r="Z601" s="29" t="str">
        <f t="shared" si="3369"/>
        <v/>
      </c>
      <c r="AA601" s="29" t="str">
        <f t="shared" si="3370"/>
        <v/>
      </c>
      <c r="AB601" s="29" t="str">
        <f t="shared" si="3371"/>
        <v/>
      </c>
      <c r="AC601" s="29" t="str">
        <f t="shared" si="3372"/>
        <v/>
      </c>
      <c r="AD601" s="29" t="str">
        <f t="shared" si="3373"/>
        <v/>
      </c>
      <c r="AE601" s="29" t="str">
        <f t="shared" si="3374"/>
        <v/>
      </c>
      <c r="AF601" s="29" t="str">
        <f t="shared" si="3375"/>
        <v/>
      </c>
      <c r="AG601" s="29" t="str">
        <f t="shared" si="3376"/>
        <v/>
      </c>
      <c r="AH601" s="29" t="str">
        <f t="shared" si="3377"/>
        <v/>
      </c>
      <c r="AI601" s="29" t="str">
        <f t="shared" si="3378"/>
        <v/>
      </c>
      <c r="AJ601" s="29" t="str">
        <f t="shared" si="3379"/>
        <v/>
      </c>
      <c r="AK601" s="29" t="str">
        <f t="shared" si="3380"/>
        <v/>
      </c>
      <c r="AL601" s="29" t="str">
        <f t="shared" si="3381"/>
        <v/>
      </c>
      <c r="AM601" s="29" t="str">
        <f t="shared" si="3382"/>
        <v/>
      </c>
    </row>
    <row r="602" spans="2:39">
      <c r="B602" s="14">
        <v>12</v>
      </c>
      <c r="C602" s="14">
        <f>IF(B602="","",VLOOKUP(B602,Tabelle2!$A$2:$B$38,2,0))</f>
        <v>2</v>
      </c>
      <c r="D602" s="6"/>
      <c r="E602" s="10"/>
      <c r="F602" s="6"/>
      <c r="G602" s="6"/>
      <c r="H602" s="6"/>
      <c r="I602" s="9"/>
      <c r="J602" s="9"/>
      <c r="K602" s="6"/>
      <c r="L602" s="6"/>
      <c r="M602" s="6"/>
      <c r="N602" s="3">
        <f t="shared" ref="N602:N665" si="3446">IF(OR(C602=2,C602=4,C602=6),1,0)</f>
        <v>1</v>
      </c>
      <c r="O602" s="3">
        <f t="shared" ref="O602:O665" si="3447">IF(OR(C602=1,C602=3,C602=5),1,0)</f>
        <v>0</v>
      </c>
      <c r="P602" s="3">
        <f t="shared" ref="P602:P665" si="3448">IF(OR(C602=2,C602=4,C602=6),1,0)</f>
        <v>1</v>
      </c>
      <c r="Q602" s="3">
        <f t="shared" ref="Q602:Q665" si="3449">IF(OR(C602=1,C602=3,C602=5),1,0)</f>
        <v>0</v>
      </c>
      <c r="Y602" s="29" t="str">
        <f t="shared" si="3319"/>
        <v/>
      </c>
      <c r="Z602" s="29" t="str">
        <f t="shared" si="3369"/>
        <v/>
      </c>
      <c r="AA602" s="29" t="str">
        <f t="shared" si="3370"/>
        <v/>
      </c>
      <c r="AB602" s="29" t="str">
        <f t="shared" si="3371"/>
        <v/>
      </c>
      <c r="AC602" s="29" t="str">
        <f t="shared" si="3372"/>
        <v/>
      </c>
      <c r="AD602" s="29" t="str">
        <f t="shared" si="3373"/>
        <v/>
      </c>
      <c r="AE602" s="29" t="str">
        <f t="shared" si="3374"/>
        <v/>
      </c>
      <c r="AF602" s="29" t="str">
        <f t="shared" si="3375"/>
        <v/>
      </c>
      <c r="AG602" s="29" t="str">
        <f t="shared" si="3376"/>
        <v/>
      </c>
      <c r="AH602" s="29" t="str">
        <f t="shared" si="3377"/>
        <v/>
      </c>
      <c r="AI602" s="29" t="str">
        <f t="shared" si="3378"/>
        <v/>
      </c>
      <c r="AJ602" s="29" t="str">
        <f t="shared" si="3379"/>
        <v/>
      </c>
      <c r="AK602" s="29" t="str">
        <f t="shared" si="3380"/>
        <v/>
      </c>
      <c r="AL602" s="29" t="str">
        <f t="shared" si="3381"/>
        <v/>
      </c>
      <c r="AM602" s="29" t="str">
        <f t="shared" si="3382"/>
        <v/>
      </c>
    </row>
    <row r="603" spans="2:39">
      <c r="B603" s="13">
        <v>4</v>
      </c>
      <c r="C603" s="13">
        <f>IF(B603="","",VLOOKUP(B603,Tabelle2!$A$2:$B$38,2,0))</f>
        <v>1</v>
      </c>
      <c r="D603" s="25" t="str">
        <f t="shared" ref="D603:D634" si="3450">IF(B603="","",IF(OR(B602=0,B603=0),"No Bet",IF(N604=1,"Bet 1,3,5",IF(O604=1,"Bet 2,4,6",IF(P604=1,"Bet 1,3,5",IF(Q604=1,"Bet 2,4,6"))))))</f>
        <v>Bet 1,3,5</v>
      </c>
      <c r="E603" s="8"/>
      <c r="F603" s="8"/>
      <c r="G603" s="8"/>
      <c r="H603" s="8"/>
      <c r="I603" s="17"/>
      <c r="J603" s="17"/>
      <c r="K603" s="7">
        <f t="shared" ref="K603:K666" si="3451">IF(B603="","",IF(N604=1,"1",IF(O604=1,2,IF(P604=1,1,IF(Q604=1,2)))))</f>
        <v>1</v>
      </c>
      <c r="L603" s="7">
        <f t="shared" ref="L603:L666" si="3452">IF(B603="","",IF(N604=1,"3",IF(O604=1,4,IF(P604=1,3,IF(Q604=1,4)))))</f>
        <v>3</v>
      </c>
      <c r="M603" s="7">
        <f t="shared" ref="M603:M666" si="3453">IF(B603="","",IF(N604=1,"5",IF(O604=1,6,IF(P604=1,5,IF(Q604=1,6)))))</f>
        <v>5</v>
      </c>
      <c r="N603" s="4">
        <f t="shared" si="3446"/>
        <v>0</v>
      </c>
      <c r="O603" s="4">
        <f t="shared" si="3447"/>
        <v>1</v>
      </c>
      <c r="P603" s="4">
        <f t="shared" ref="P603:P666" si="3454">IF(OR(C603=1,C603=3,C603=5),1,0)</f>
        <v>1</v>
      </c>
      <c r="Q603" s="4">
        <f t="shared" ref="Q603:Q666" si="3455">IF(OR(C603=2,C603=4,C603=6),1,0)</f>
        <v>0</v>
      </c>
      <c r="Y603" s="29" t="str">
        <f t="shared" si="3319"/>
        <v/>
      </c>
      <c r="Z603" s="29" t="str">
        <f t="shared" si="3369"/>
        <v/>
      </c>
      <c r="AA603" s="29" t="str">
        <f t="shared" si="3370"/>
        <v/>
      </c>
      <c r="AB603" s="29" t="str">
        <f t="shared" si="3371"/>
        <v/>
      </c>
      <c r="AC603" s="29" t="str">
        <f t="shared" si="3372"/>
        <v/>
      </c>
      <c r="AD603" s="29" t="str">
        <f t="shared" si="3373"/>
        <v/>
      </c>
      <c r="AE603" s="29" t="str">
        <f t="shared" si="3374"/>
        <v/>
      </c>
      <c r="AF603" s="29" t="str">
        <f t="shared" si="3375"/>
        <v/>
      </c>
      <c r="AG603" s="29" t="str">
        <f t="shared" si="3376"/>
        <v/>
      </c>
      <c r="AH603" s="29" t="str">
        <f t="shared" si="3377"/>
        <v/>
      </c>
      <c r="AI603" s="29" t="str">
        <f t="shared" si="3378"/>
        <v/>
      </c>
      <c r="AJ603" s="29" t="str">
        <f t="shared" si="3379"/>
        <v/>
      </c>
      <c r="AK603" s="29" t="str">
        <f t="shared" si="3380"/>
        <v/>
      </c>
      <c r="AL603" s="29" t="str">
        <f t="shared" si="3381"/>
        <v/>
      </c>
      <c r="AM603" s="29" t="str">
        <f t="shared" si="3382"/>
        <v/>
      </c>
    </row>
    <row r="604" spans="2:39" ht="15.75" thickBot="1">
      <c r="B604" s="18">
        <v>4</v>
      </c>
      <c r="C604" s="18">
        <f>IF(B604="","",VLOOKUP(B604,Tabelle2!$A$2:$B$38,2,0))</f>
        <v>1</v>
      </c>
      <c r="D604" s="19" t="str">
        <f t="shared" ref="D604" si="3456">IF(B604="","",IF(OR(B602=0,B603=0),"NB",IF(COUNTIF(K603:M603,C604)=1,"W","L")))</f>
        <v>W</v>
      </c>
      <c r="E604" s="18">
        <f t="shared" ref="E604" si="3457">IF(D604="NB","0",IF(D604="L",-3,IF(D604="W",3,"")))</f>
        <v>3</v>
      </c>
      <c r="F604" s="18">
        <v>1</v>
      </c>
      <c r="G604" s="18">
        <f t="shared" ref="G604" si="3458">IF(B604="","",E604*F604)</f>
        <v>3</v>
      </c>
      <c r="H604" s="18">
        <f>IF(B604="","",SUM($G$4:G604))</f>
        <v>-78</v>
      </c>
      <c r="I604" s="20"/>
      <c r="J604" s="20"/>
      <c r="K604" s="21"/>
      <c r="L604" s="21"/>
      <c r="M604" s="21"/>
      <c r="N604" s="5">
        <f t="shared" ref="N604" si="3459">IF(N602+N603=2,1,0)</f>
        <v>0</v>
      </c>
      <c r="O604" s="5">
        <f t="shared" ref="O604" si="3460">IF(O602+O603=2,1,0)</f>
        <v>0</v>
      </c>
      <c r="P604" s="5">
        <f t="shared" ref="P604" si="3461">IF(P602+P603=2,1,0)</f>
        <v>1</v>
      </c>
      <c r="Q604" s="5">
        <f t="shared" ref="Q604" si="3462">IF(Q602+Q603=2,1,0)</f>
        <v>0</v>
      </c>
      <c r="S604" s="31">
        <f t="shared" ref="S604" si="3463">IF(B604="","",IF(D604="NB",S601,IF(D604="L",S601+1,IF(D604="W",0))))</f>
        <v>0</v>
      </c>
      <c r="Y604" s="29">
        <f t="shared" si="3319"/>
        <v>1</v>
      </c>
      <c r="Z604" s="29" t="str">
        <f t="shared" si="3369"/>
        <v/>
      </c>
      <c r="AA604" s="29" t="str">
        <f t="shared" si="3370"/>
        <v/>
      </c>
      <c r="AB604" s="29" t="str">
        <f t="shared" si="3371"/>
        <v/>
      </c>
      <c r="AC604" s="29" t="str">
        <f t="shared" si="3372"/>
        <v/>
      </c>
      <c r="AD604" s="29" t="str">
        <f t="shared" si="3373"/>
        <v/>
      </c>
      <c r="AE604" s="29" t="str">
        <f t="shared" si="3374"/>
        <v/>
      </c>
      <c r="AF604" s="29" t="str">
        <f t="shared" si="3375"/>
        <v/>
      </c>
      <c r="AG604" s="29" t="str">
        <f t="shared" si="3376"/>
        <v/>
      </c>
      <c r="AH604" s="29" t="str">
        <f t="shared" si="3377"/>
        <v/>
      </c>
      <c r="AI604" s="29" t="str">
        <f t="shared" si="3378"/>
        <v/>
      </c>
      <c r="AJ604" s="29" t="str">
        <f t="shared" si="3379"/>
        <v/>
      </c>
      <c r="AK604" s="29" t="str">
        <f t="shared" si="3380"/>
        <v/>
      </c>
      <c r="AL604" s="29" t="str">
        <f t="shared" si="3381"/>
        <v/>
      </c>
      <c r="AM604" s="29" t="str">
        <f t="shared" si="3382"/>
        <v/>
      </c>
    </row>
    <row r="605" spans="2:39">
      <c r="B605" s="16">
        <v>4</v>
      </c>
      <c r="C605" s="16">
        <f>IF(B605="","",VLOOKUP(B605,Tabelle2!$A$2:$B$38,2,0))</f>
        <v>1</v>
      </c>
      <c r="D605" s="6"/>
      <c r="E605" s="6"/>
      <c r="F605" s="6"/>
      <c r="G605" s="6"/>
      <c r="H605" s="6"/>
      <c r="I605" s="9"/>
      <c r="J605" s="9"/>
      <c r="K605" s="6"/>
      <c r="L605" s="6"/>
      <c r="M605" s="6"/>
      <c r="N605" s="3">
        <f t="shared" ref="N605:N668" si="3464">IF(OR(C605=2,C605=4,C605=6),1,0)</f>
        <v>0</v>
      </c>
      <c r="O605" s="3">
        <f t="shared" ref="O605:O668" si="3465">IF(OR(C605=1,C605=3,C605=5),1,0)</f>
        <v>1</v>
      </c>
      <c r="P605" s="3">
        <f t="shared" ref="P605:P668" si="3466">IF(OR(C605=2,C605=4,C605=6),1,0)</f>
        <v>0</v>
      </c>
      <c r="Q605" s="3">
        <f t="shared" ref="Q605:Q668" si="3467">IF(OR(C605=1,C605=3,C605=5),1,0)</f>
        <v>1</v>
      </c>
      <c r="Y605" s="29" t="str">
        <f t="shared" si="3319"/>
        <v/>
      </c>
      <c r="Z605" s="29" t="str">
        <f t="shared" si="3369"/>
        <v/>
      </c>
      <c r="AA605" s="29" t="str">
        <f t="shared" si="3370"/>
        <v/>
      </c>
      <c r="AB605" s="29" t="str">
        <f t="shared" si="3371"/>
        <v/>
      </c>
      <c r="AC605" s="29" t="str">
        <f t="shared" si="3372"/>
        <v/>
      </c>
      <c r="AD605" s="29" t="str">
        <f t="shared" si="3373"/>
        <v/>
      </c>
      <c r="AE605" s="29" t="str">
        <f t="shared" si="3374"/>
        <v/>
      </c>
      <c r="AF605" s="29" t="str">
        <f t="shared" si="3375"/>
        <v/>
      </c>
      <c r="AG605" s="29" t="str">
        <f t="shared" si="3376"/>
        <v/>
      </c>
      <c r="AH605" s="29" t="str">
        <f t="shared" si="3377"/>
        <v/>
      </c>
      <c r="AI605" s="29" t="str">
        <f t="shared" si="3378"/>
        <v/>
      </c>
      <c r="AJ605" s="29" t="str">
        <f t="shared" si="3379"/>
        <v/>
      </c>
      <c r="AK605" s="29" t="str">
        <f t="shared" si="3380"/>
        <v/>
      </c>
      <c r="AL605" s="29" t="str">
        <f t="shared" si="3381"/>
        <v/>
      </c>
      <c r="AM605" s="29" t="str">
        <f t="shared" si="3382"/>
        <v/>
      </c>
    </row>
    <row r="606" spans="2:39">
      <c r="B606" s="15">
        <v>8</v>
      </c>
      <c r="C606" s="15">
        <f>IF(B606="","",VLOOKUP(B606,Tabelle2!$A$2:$B$38,2,0))</f>
        <v>2</v>
      </c>
      <c r="D606" s="26" t="str">
        <f t="shared" ref="D606:D637" si="3468">IF(B606="","",IF(OR(B605=0,B606=0),"No Bet",IF(N607=1,"Bet 1,3,5",IF(O607=1,"Bet 2,4,6",IF(P607=1,"Bet 1,3,5",IF(Q607=1,"Bet 2,4,6"))))))</f>
        <v>Bet 2,4,6</v>
      </c>
      <c r="E606" s="8"/>
      <c r="F606" s="8"/>
      <c r="G606" s="8"/>
      <c r="H606" s="8"/>
      <c r="I606" s="17"/>
      <c r="J606" s="17"/>
      <c r="K606" s="7">
        <f t="shared" ref="K606:K669" si="3469">IF(B606="","",IF(N607=1,"1",IF(O607=1,2,IF(P607=1,1,IF(Q607=1,2)))))</f>
        <v>2</v>
      </c>
      <c r="L606" s="7">
        <f t="shared" ref="L606:L669" si="3470">IF(B606="","",IF(N607=1,"3",IF(O607=1,4,IF(P607=1,3,IF(Q607=1,4)))))</f>
        <v>4</v>
      </c>
      <c r="M606" s="7">
        <f t="shared" ref="M606:M669" si="3471">IF(B606="","",IF(N607=1,"5",IF(O607=1,6,IF(P607=1,5,IF(Q607=1,6)))))</f>
        <v>6</v>
      </c>
      <c r="N606" s="4">
        <f t="shared" si="3464"/>
        <v>1</v>
      </c>
      <c r="O606" s="4">
        <f t="shared" si="3465"/>
        <v>0</v>
      </c>
      <c r="P606" s="4">
        <f t="shared" ref="P606:P669" si="3472">IF(OR(C606=1,C606=3,C606=5),1,0)</f>
        <v>0</v>
      </c>
      <c r="Q606" s="4">
        <f t="shared" ref="Q606:Q669" si="3473">IF(OR(C606=2,C606=4,C606=6),1,0)</f>
        <v>1</v>
      </c>
      <c r="Y606" s="29" t="str">
        <f t="shared" si="3319"/>
        <v/>
      </c>
      <c r="Z606" s="29" t="str">
        <f t="shared" si="3369"/>
        <v/>
      </c>
      <c r="AA606" s="29" t="str">
        <f t="shared" si="3370"/>
        <v/>
      </c>
      <c r="AB606" s="29" t="str">
        <f t="shared" si="3371"/>
        <v/>
      </c>
      <c r="AC606" s="29" t="str">
        <f t="shared" si="3372"/>
        <v/>
      </c>
      <c r="AD606" s="29" t="str">
        <f t="shared" si="3373"/>
        <v/>
      </c>
      <c r="AE606" s="29" t="str">
        <f t="shared" si="3374"/>
        <v/>
      </c>
      <c r="AF606" s="29" t="str">
        <f t="shared" si="3375"/>
        <v/>
      </c>
      <c r="AG606" s="29" t="str">
        <f t="shared" si="3376"/>
        <v/>
      </c>
      <c r="AH606" s="29" t="str">
        <f t="shared" si="3377"/>
        <v/>
      </c>
      <c r="AI606" s="29" t="str">
        <f t="shared" si="3378"/>
        <v/>
      </c>
      <c r="AJ606" s="29" t="str">
        <f t="shared" si="3379"/>
        <v/>
      </c>
      <c r="AK606" s="29" t="str">
        <f t="shared" si="3380"/>
        <v/>
      </c>
      <c r="AL606" s="29" t="str">
        <f t="shared" si="3381"/>
        <v/>
      </c>
      <c r="AM606" s="29" t="str">
        <f t="shared" si="3382"/>
        <v/>
      </c>
    </row>
    <row r="607" spans="2:39" ht="15.75" thickBot="1">
      <c r="B607" s="22">
        <v>10</v>
      </c>
      <c r="C607" s="22">
        <f>IF(B607="","",VLOOKUP(B607,Tabelle2!$A$2:$B$38,2,0))</f>
        <v>2</v>
      </c>
      <c r="D607" s="23" t="str">
        <f t="shared" ref="D607" si="3474">IF(B607="","",IF(OR(B605=0,B606=0),"NB",IF(COUNTIF(K606:M606,C607)=1,"W","L")))</f>
        <v>W</v>
      </c>
      <c r="E607" s="22">
        <f t="shared" ref="E607" si="3475">IF(D607="NB",0,IF(D607="L",-3,IF(D607="W",3,"")))</f>
        <v>3</v>
      </c>
      <c r="F607" s="22">
        <v>1</v>
      </c>
      <c r="G607" s="22">
        <f t="shared" ref="G607" si="3476">IF(B607="","",E607*F607)</f>
        <v>3</v>
      </c>
      <c r="H607" s="22">
        <f>IF(B607="","",SUM($G$4:G607))</f>
        <v>-75</v>
      </c>
      <c r="I607" s="20"/>
      <c r="J607" s="20"/>
      <c r="K607" s="21"/>
      <c r="L607" s="21"/>
      <c r="M607" s="21"/>
      <c r="N607" s="5">
        <f t="shared" ref="N607" si="3477">IF(N605+N606=2,1,0)</f>
        <v>0</v>
      </c>
      <c r="O607" s="5">
        <f t="shared" ref="O607" si="3478">IF(O605+O606=2,1,0)</f>
        <v>0</v>
      </c>
      <c r="P607" s="5">
        <f t="shared" ref="P607" si="3479">IF(P605+P606=2,1,0)</f>
        <v>0</v>
      </c>
      <c r="Q607" s="5">
        <f t="shared" ref="Q607" si="3480">IF(Q605+Q606=2,1,0)</f>
        <v>1</v>
      </c>
      <c r="S607" s="31">
        <f t="shared" ref="S607" si="3481">IF(B607="","",IF(D607="NB",S604,IF(D607="L",S604+1,IF(D607="W",0))))</f>
        <v>0</v>
      </c>
      <c r="Y607" s="29" t="str">
        <f t="shared" si="3319"/>
        <v/>
      </c>
      <c r="Z607" s="29" t="str">
        <f t="shared" si="3369"/>
        <v/>
      </c>
      <c r="AA607" s="29" t="str">
        <f t="shared" si="3370"/>
        <v/>
      </c>
      <c r="AB607" s="29" t="str">
        <f t="shared" si="3371"/>
        <v/>
      </c>
      <c r="AC607" s="29" t="str">
        <f t="shared" si="3372"/>
        <v/>
      </c>
      <c r="AD607" s="29" t="str">
        <f t="shared" si="3373"/>
        <v/>
      </c>
      <c r="AE607" s="29" t="str">
        <f t="shared" si="3374"/>
        <v/>
      </c>
      <c r="AF607" s="29" t="str">
        <f t="shared" si="3375"/>
        <v/>
      </c>
      <c r="AG607" s="29" t="str">
        <f t="shared" si="3376"/>
        <v/>
      </c>
      <c r="AH607" s="29" t="str">
        <f t="shared" si="3377"/>
        <v/>
      </c>
      <c r="AI607" s="29" t="str">
        <f t="shared" si="3378"/>
        <v/>
      </c>
      <c r="AJ607" s="29" t="str">
        <f t="shared" si="3379"/>
        <v/>
      </c>
      <c r="AK607" s="29" t="str">
        <f t="shared" si="3380"/>
        <v/>
      </c>
      <c r="AL607" s="29" t="str">
        <f t="shared" si="3381"/>
        <v/>
      </c>
      <c r="AM607" s="29" t="str">
        <f t="shared" si="3382"/>
        <v/>
      </c>
    </row>
    <row r="608" spans="2:39">
      <c r="B608" s="14">
        <v>10</v>
      </c>
      <c r="C608" s="14">
        <f>IF(B608="","",VLOOKUP(B608,Tabelle2!$A$2:$B$38,2,0))</f>
        <v>2</v>
      </c>
      <c r="D608" s="6"/>
      <c r="E608" s="10"/>
      <c r="F608" s="6"/>
      <c r="G608" s="6"/>
      <c r="H608" s="6"/>
      <c r="I608" s="9"/>
      <c r="J608" s="9"/>
      <c r="K608" s="6"/>
      <c r="L608" s="6"/>
      <c r="M608" s="6"/>
      <c r="N608" s="3">
        <f t="shared" ref="N608:N671" si="3482">IF(OR(C608=2,C608=4,C608=6),1,0)</f>
        <v>1</v>
      </c>
      <c r="O608" s="3">
        <f t="shared" ref="O608:O671" si="3483">IF(OR(C608=1,C608=3,C608=5),1,0)</f>
        <v>0</v>
      </c>
      <c r="P608" s="3">
        <f t="shared" ref="P608:P671" si="3484">IF(OR(C608=2,C608=4,C608=6),1,0)</f>
        <v>1</v>
      </c>
      <c r="Q608" s="3">
        <f t="shared" ref="Q608:Q671" si="3485">IF(OR(C608=1,C608=3,C608=5),1,0)</f>
        <v>0</v>
      </c>
      <c r="Y608" s="29" t="str">
        <f t="shared" si="3319"/>
        <v/>
      </c>
      <c r="Z608" s="29" t="str">
        <f t="shared" si="3369"/>
        <v/>
      </c>
      <c r="AA608" s="29" t="str">
        <f t="shared" si="3370"/>
        <v/>
      </c>
      <c r="AB608" s="29" t="str">
        <f t="shared" si="3371"/>
        <v/>
      </c>
      <c r="AC608" s="29" t="str">
        <f t="shared" si="3372"/>
        <v/>
      </c>
      <c r="AD608" s="29" t="str">
        <f t="shared" si="3373"/>
        <v/>
      </c>
      <c r="AE608" s="29" t="str">
        <f t="shared" si="3374"/>
        <v/>
      </c>
      <c r="AF608" s="29" t="str">
        <f t="shared" si="3375"/>
        <v/>
      </c>
      <c r="AG608" s="29" t="str">
        <f t="shared" si="3376"/>
        <v/>
      </c>
      <c r="AH608" s="29" t="str">
        <f t="shared" si="3377"/>
        <v/>
      </c>
      <c r="AI608" s="29" t="str">
        <f t="shared" si="3378"/>
        <v/>
      </c>
      <c r="AJ608" s="29" t="str">
        <f t="shared" si="3379"/>
        <v/>
      </c>
      <c r="AK608" s="29" t="str">
        <f t="shared" si="3380"/>
        <v/>
      </c>
      <c r="AL608" s="29" t="str">
        <f t="shared" si="3381"/>
        <v/>
      </c>
      <c r="AM608" s="29" t="str">
        <f t="shared" si="3382"/>
        <v/>
      </c>
    </row>
    <row r="609" spans="2:39">
      <c r="B609" s="13">
        <v>29</v>
      </c>
      <c r="C609" s="13">
        <f>IF(B609="","",VLOOKUP(B609,Tabelle2!$A$2:$B$38,2,0))</f>
        <v>5</v>
      </c>
      <c r="D609" s="25" t="str">
        <f t="shared" ref="D609:D640" si="3486">IF(B609="","",IF(OR(B608=0,B609=0),"No Bet",IF(N610=1,"Bet 1,3,5",IF(O610=1,"Bet 2,4,6",IF(P610=1,"Bet 1,3,5",IF(Q610=1,"Bet 2,4,6"))))))</f>
        <v>Bet 1,3,5</v>
      </c>
      <c r="E609" s="8"/>
      <c r="F609" s="8"/>
      <c r="G609" s="8"/>
      <c r="H609" s="8"/>
      <c r="I609" s="17"/>
      <c r="J609" s="17"/>
      <c r="K609" s="7">
        <f t="shared" ref="K609:K672" si="3487">IF(B609="","",IF(N610=1,"1",IF(O610=1,2,IF(P610=1,1,IF(Q610=1,2)))))</f>
        <v>1</v>
      </c>
      <c r="L609" s="7">
        <f t="shared" ref="L609:L672" si="3488">IF(B609="","",IF(N610=1,"3",IF(O610=1,4,IF(P610=1,3,IF(Q610=1,4)))))</f>
        <v>3</v>
      </c>
      <c r="M609" s="7">
        <f t="shared" ref="M609:M672" si="3489">IF(B609="","",IF(N610=1,"5",IF(O610=1,6,IF(P610=1,5,IF(Q610=1,6)))))</f>
        <v>5</v>
      </c>
      <c r="N609" s="4">
        <f t="shared" si="3482"/>
        <v>0</v>
      </c>
      <c r="O609" s="4">
        <f t="shared" si="3483"/>
        <v>1</v>
      </c>
      <c r="P609" s="4">
        <f t="shared" ref="P609:P672" si="3490">IF(OR(C609=1,C609=3,C609=5),1,0)</f>
        <v>1</v>
      </c>
      <c r="Q609" s="4">
        <f t="shared" ref="Q609:Q672" si="3491">IF(OR(C609=2,C609=4,C609=6),1,0)</f>
        <v>0</v>
      </c>
      <c r="Y609" s="29" t="str">
        <f t="shared" si="3319"/>
        <v/>
      </c>
      <c r="Z609" s="29" t="str">
        <f t="shared" si="3369"/>
        <v/>
      </c>
      <c r="AA609" s="29" t="str">
        <f t="shared" si="3370"/>
        <v/>
      </c>
      <c r="AB609" s="29" t="str">
        <f t="shared" si="3371"/>
        <v/>
      </c>
      <c r="AC609" s="29" t="str">
        <f t="shared" si="3372"/>
        <v/>
      </c>
      <c r="AD609" s="29" t="str">
        <f t="shared" si="3373"/>
        <v/>
      </c>
      <c r="AE609" s="29" t="str">
        <f t="shared" si="3374"/>
        <v/>
      </c>
      <c r="AF609" s="29" t="str">
        <f t="shared" si="3375"/>
        <v/>
      </c>
      <c r="AG609" s="29" t="str">
        <f t="shared" si="3376"/>
        <v/>
      </c>
      <c r="AH609" s="29" t="str">
        <f t="shared" si="3377"/>
        <v/>
      </c>
      <c r="AI609" s="29" t="str">
        <f t="shared" si="3378"/>
        <v/>
      </c>
      <c r="AJ609" s="29" t="str">
        <f t="shared" si="3379"/>
        <v/>
      </c>
      <c r="AK609" s="29" t="str">
        <f t="shared" si="3380"/>
        <v/>
      </c>
      <c r="AL609" s="29" t="str">
        <f t="shared" si="3381"/>
        <v/>
      </c>
      <c r="AM609" s="29" t="str">
        <f t="shared" si="3382"/>
        <v/>
      </c>
    </row>
    <row r="610" spans="2:39" ht="15.75" thickBot="1">
      <c r="B610" s="18">
        <v>29</v>
      </c>
      <c r="C610" s="18">
        <f>IF(B610="","",VLOOKUP(B610,Tabelle2!$A$2:$B$38,2,0))</f>
        <v>5</v>
      </c>
      <c r="D610" s="19" t="str">
        <f t="shared" ref="D610" si="3492">IF(B610="","",IF(OR(B608=0,B609=0),"NB",IF(COUNTIF(K609:M609,C610)=1,"W","L")))</f>
        <v>W</v>
      </c>
      <c r="E610" s="18">
        <f t="shared" ref="E610" si="3493">IF(D610="NB","0",IF(D610="L",-3,IF(D610="W",3,"")))</f>
        <v>3</v>
      </c>
      <c r="F610" s="18">
        <v>1</v>
      </c>
      <c r="G610" s="18">
        <f t="shared" ref="G610" si="3494">IF(B610="","",E610*F610)</f>
        <v>3</v>
      </c>
      <c r="H610" s="18">
        <f>IF(B610="","",SUM($G$4:G610))</f>
        <v>-72</v>
      </c>
      <c r="I610" s="20"/>
      <c r="J610" s="20"/>
      <c r="K610" s="21"/>
      <c r="L610" s="21"/>
      <c r="M610" s="21"/>
      <c r="N610" s="5">
        <f t="shared" ref="N610" si="3495">IF(N608+N609=2,1,0)</f>
        <v>0</v>
      </c>
      <c r="O610" s="5">
        <f t="shared" ref="O610" si="3496">IF(O608+O609=2,1,0)</f>
        <v>0</v>
      </c>
      <c r="P610" s="5">
        <f t="shared" ref="P610" si="3497">IF(P608+P609=2,1,0)</f>
        <v>1</v>
      </c>
      <c r="Q610" s="5">
        <f t="shared" ref="Q610" si="3498">IF(Q608+Q609=2,1,0)</f>
        <v>0</v>
      </c>
      <c r="S610" s="31">
        <f t="shared" ref="S610" si="3499">IF(B610="","",IF(D610="NB",S607,IF(D610="L",S607+1,IF(D610="W",0))))</f>
        <v>0</v>
      </c>
      <c r="Y610" s="29" t="str">
        <f t="shared" si="3319"/>
        <v/>
      </c>
      <c r="Z610" s="29" t="str">
        <f t="shared" si="3369"/>
        <v/>
      </c>
      <c r="AA610" s="29" t="str">
        <f t="shared" si="3370"/>
        <v/>
      </c>
      <c r="AB610" s="29" t="str">
        <f t="shared" si="3371"/>
        <v/>
      </c>
      <c r="AC610" s="29" t="str">
        <f t="shared" si="3372"/>
        <v/>
      </c>
      <c r="AD610" s="29" t="str">
        <f t="shared" si="3373"/>
        <v/>
      </c>
      <c r="AE610" s="29" t="str">
        <f t="shared" si="3374"/>
        <v/>
      </c>
      <c r="AF610" s="29" t="str">
        <f t="shared" si="3375"/>
        <v/>
      </c>
      <c r="AG610" s="29" t="str">
        <f t="shared" si="3376"/>
        <v/>
      </c>
      <c r="AH610" s="29" t="str">
        <f t="shared" si="3377"/>
        <v/>
      </c>
      <c r="AI610" s="29" t="str">
        <f t="shared" si="3378"/>
        <v/>
      </c>
      <c r="AJ610" s="29" t="str">
        <f t="shared" si="3379"/>
        <v/>
      </c>
      <c r="AK610" s="29" t="str">
        <f t="shared" si="3380"/>
        <v/>
      </c>
      <c r="AL610" s="29" t="str">
        <f t="shared" si="3381"/>
        <v/>
      </c>
      <c r="AM610" s="29" t="str">
        <f t="shared" si="3382"/>
        <v/>
      </c>
    </row>
    <row r="611" spans="2:39">
      <c r="B611" s="16">
        <v>22</v>
      </c>
      <c r="C611" s="16">
        <f>IF(B611="","",VLOOKUP(B611,Tabelle2!$A$2:$B$38,2,0))</f>
        <v>4</v>
      </c>
      <c r="D611" s="6"/>
      <c r="E611" s="6"/>
      <c r="F611" s="6"/>
      <c r="G611" s="6"/>
      <c r="H611" s="6"/>
      <c r="I611" s="9"/>
      <c r="J611" s="9"/>
      <c r="K611" s="6"/>
      <c r="L611" s="6"/>
      <c r="M611" s="6"/>
      <c r="N611" s="3">
        <f t="shared" ref="N611:N674" si="3500">IF(OR(C611=2,C611=4,C611=6),1,0)</f>
        <v>1</v>
      </c>
      <c r="O611" s="3">
        <f t="shared" ref="O611:O674" si="3501">IF(OR(C611=1,C611=3,C611=5),1,0)</f>
        <v>0</v>
      </c>
      <c r="P611" s="3">
        <f t="shared" ref="P611:P674" si="3502">IF(OR(C611=2,C611=4,C611=6),1,0)</f>
        <v>1</v>
      </c>
      <c r="Q611" s="3">
        <f t="shared" ref="Q611:Q674" si="3503">IF(OR(C611=1,C611=3,C611=5),1,0)</f>
        <v>0</v>
      </c>
      <c r="Y611" s="29" t="str">
        <f t="shared" si="3319"/>
        <v/>
      </c>
      <c r="Z611" s="29" t="str">
        <f t="shared" si="3369"/>
        <v/>
      </c>
      <c r="AA611" s="29" t="str">
        <f t="shared" si="3370"/>
        <v/>
      </c>
      <c r="AB611" s="29" t="str">
        <f t="shared" si="3371"/>
        <v/>
      </c>
      <c r="AC611" s="29" t="str">
        <f t="shared" si="3372"/>
        <v/>
      </c>
      <c r="AD611" s="29" t="str">
        <f t="shared" si="3373"/>
        <v/>
      </c>
      <c r="AE611" s="29" t="str">
        <f t="shared" si="3374"/>
        <v/>
      </c>
      <c r="AF611" s="29" t="str">
        <f t="shared" si="3375"/>
        <v/>
      </c>
      <c r="AG611" s="29" t="str">
        <f t="shared" si="3376"/>
        <v/>
      </c>
      <c r="AH611" s="29" t="str">
        <f t="shared" si="3377"/>
        <v/>
      </c>
      <c r="AI611" s="29" t="str">
        <f t="shared" si="3378"/>
        <v/>
      </c>
      <c r="AJ611" s="29" t="str">
        <f t="shared" si="3379"/>
        <v/>
      </c>
      <c r="AK611" s="29" t="str">
        <f t="shared" si="3380"/>
        <v/>
      </c>
      <c r="AL611" s="29" t="str">
        <f t="shared" si="3381"/>
        <v/>
      </c>
      <c r="AM611" s="29" t="str">
        <f t="shared" si="3382"/>
        <v/>
      </c>
    </row>
    <row r="612" spans="2:39">
      <c r="B612" s="15">
        <v>22</v>
      </c>
      <c r="C612" s="15">
        <f>IF(B612="","",VLOOKUP(B612,Tabelle2!$A$2:$B$38,2,0))</f>
        <v>4</v>
      </c>
      <c r="D612" s="26" t="str">
        <f t="shared" ref="D612:D643" si="3504">IF(B612="","",IF(OR(B611=0,B612=0),"No Bet",IF(N613=1,"Bet 1,3,5",IF(O613=1,"Bet 2,4,6",IF(P613=1,"Bet 1,3,5",IF(Q613=1,"Bet 2,4,6"))))))</f>
        <v>Bet 1,3,5</v>
      </c>
      <c r="E612" s="8"/>
      <c r="F612" s="8"/>
      <c r="G612" s="8"/>
      <c r="H612" s="8"/>
      <c r="I612" s="17"/>
      <c r="J612" s="17"/>
      <c r="K612" s="7" t="str">
        <f t="shared" ref="K612:K675" si="3505">IF(B612="","",IF(N613=1,"1",IF(O613=1,2,IF(P613=1,1,IF(Q613=1,2)))))</f>
        <v>1</v>
      </c>
      <c r="L612" s="7" t="str">
        <f t="shared" ref="L612:L675" si="3506">IF(B612="","",IF(N613=1,"3",IF(O613=1,4,IF(P613=1,3,IF(Q613=1,4)))))</f>
        <v>3</v>
      </c>
      <c r="M612" s="7" t="str">
        <f t="shared" ref="M612:M675" si="3507">IF(B612="","",IF(N613=1,"5",IF(O613=1,6,IF(P613=1,5,IF(Q613=1,6)))))</f>
        <v>5</v>
      </c>
      <c r="N612" s="4">
        <f t="shared" si="3500"/>
        <v>1</v>
      </c>
      <c r="O612" s="4">
        <f t="shared" si="3501"/>
        <v>0</v>
      </c>
      <c r="P612" s="4">
        <f t="shared" ref="P612:P675" si="3508">IF(OR(C612=1,C612=3,C612=5),1,0)</f>
        <v>0</v>
      </c>
      <c r="Q612" s="4">
        <f t="shared" ref="Q612:Q675" si="3509">IF(OR(C612=2,C612=4,C612=6),1,0)</f>
        <v>1</v>
      </c>
      <c r="Y612" s="29" t="str">
        <f t="shared" si="3319"/>
        <v/>
      </c>
      <c r="Z612" s="29" t="str">
        <f t="shared" si="3369"/>
        <v/>
      </c>
      <c r="AA612" s="29" t="str">
        <f t="shared" si="3370"/>
        <v/>
      </c>
      <c r="AB612" s="29" t="str">
        <f t="shared" si="3371"/>
        <v/>
      </c>
      <c r="AC612" s="29" t="str">
        <f t="shared" si="3372"/>
        <v/>
      </c>
      <c r="AD612" s="29" t="str">
        <f t="shared" si="3373"/>
        <v/>
      </c>
      <c r="AE612" s="29" t="str">
        <f t="shared" si="3374"/>
        <v/>
      </c>
      <c r="AF612" s="29" t="str">
        <f t="shared" si="3375"/>
        <v/>
      </c>
      <c r="AG612" s="29" t="str">
        <f t="shared" si="3376"/>
        <v/>
      </c>
      <c r="AH612" s="29" t="str">
        <f t="shared" si="3377"/>
        <v/>
      </c>
      <c r="AI612" s="29" t="str">
        <f t="shared" si="3378"/>
        <v/>
      </c>
      <c r="AJ612" s="29" t="str">
        <f t="shared" si="3379"/>
        <v/>
      </c>
      <c r="AK612" s="29" t="str">
        <f t="shared" si="3380"/>
        <v/>
      </c>
      <c r="AL612" s="29" t="str">
        <f t="shared" si="3381"/>
        <v/>
      </c>
      <c r="AM612" s="29" t="str">
        <f t="shared" si="3382"/>
        <v/>
      </c>
    </row>
    <row r="613" spans="2:39" ht="15.75" thickBot="1">
      <c r="B613" s="22">
        <v>18</v>
      </c>
      <c r="C613" s="22">
        <f>IF(B613="","",VLOOKUP(B613,Tabelle2!$A$2:$B$38,2,0))</f>
        <v>3</v>
      </c>
      <c r="D613" s="23" t="str">
        <f t="shared" ref="D613" si="3510">IF(B613="","",IF(OR(B611=0,B612=0),"NB",IF(COUNTIF(K612:M612,C613)=1,"W","L")))</f>
        <v>W</v>
      </c>
      <c r="E613" s="22">
        <f t="shared" ref="E613" si="3511">IF(D613="NB",0,IF(D613="L",-3,IF(D613="W",3,"")))</f>
        <v>3</v>
      </c>
      <c r="F613" s="22">
        <v>1</v>
      </c>
      <c r="G613" s="22">
        <f t="shared" ref="G613" si="3512">IF(B613="","",E613*F613)</f>
        <v>3</v>
      </c>
      <c r="H613" s="22">
        <f>IF(B613="","",SUM($G$4:G613))</f>
        <v>-69</v>
      </c>
      <c r="I613" s="20"/>
      <c r="J613" s="20"/>
      <c r="K613" s="21"/>
      <c r="L613" s="21"/>
      <c r="M613" s="21"/>
      <c r="N613" s="5">
        <f t="shared" ref="N613" si="3513">IF(N611+N612=2,1,0)</f>
        <v>1</v>
      </c>
      <c r="O613" s="5">
        <f t="shared" ref="O613" si="3514">IF(O611+O612=2,1,0)</f>
        <v>0</v>
      </c>
      <c r="P613" s="5">
        <f t="shared" ref="P613" si="3515">IF(P611+P612=2,1,0)</f>
        <v>0</v>
      </c>
      <c r="Q613" s="5">
        <f t="shared" ref="Q613" si="3516">IF(Q611+Q612=2,1,0)</f>
        <v>0</v>
      </c>
      <c r="S613" s="31">
        <f t="shared" ref="S613" si="3517">IF(B613="","",IF(D613="NB",S610,IF(D613="L",S610+1,IF(D613="W",0))))</f>
        <v>0</v>
      </c>
      <c r="Y613" s="29" t="str">
        <f t="shared" si="3319"/>
        <v/>
      </c>
      <c r="Z613" s="29" t="str">
        <f t="shared" si="3369"/>
        <v/>
      </c>
      <c r="AA613" s="29" t="str">
        <f t="shared" si="3370"/>
        <v/>
      </c>
      <c r="AB613" s="29" t="str">
        <f t="shared" si="3371"/>
        <v/>
      </c>
      <c r="AC613" s="29" t="str">
        <f t="shared" si="3372"/>
        <v/>
      </c>
      <c r="AD613" s="29" t="str">
        <f t="shared" si="3373"/>
        <v/>
      </c>
      <c r="AE613" s="29" t="str">
        <f t="shared" si="3374"/>
        <v/>
      </c>
      <c r="AF613" s="29" t="str">
        <f t="shared" si="3375"/>
        <v/>
      </c>
      <c r="AG613" s="29" t="str">
        <f t="shared" si="3376"/>
        <v/>
      </c>
      <c r="AH613" s="29" t="str">
        <f t="shared" si="3377"/>
        <v/>
      </c>
      <c r="AI613" s="29" t="str">
        <f t="shared" si="3378"/>
        <v/>
      </c>
      <c r="AJ613" s="29" t="str">
        <f t="shared" si="3379"/>
        <v/>
      </c>
      <c r="AK613" s="29" t="str">
        <f t="shared" si="3380"/>
        <v/>
      </c>
      <c r="AL613" s="29" t="str">
        <f t="shared" si="3381"/>
        <v/>
      </c>
      <c r="AM613" s="29" t="str">
        <f t="shared" si="3382"/>
        <v/>
      </c>
    </row>
    <row r="614" spans="2:39">
      <c r="B614" s="14">
        <v>19</v>
      </c>
      <c r="C614" s="14">
        <f>IF(B614="","",VLOOKUP(B614,Tabelle2!$A$2:$B$38,2,0))</f>
        <v>4</v>
      </c>
      <c r="D614" s="6"/>
      <c r="E614" s="10"/>
      <c r="F614" s="6"/>
      <c r="G614" s="6"/>
      <c r="H614" s="6"/>
      <c r="I614" s="9"/>
      <c r="J614" s="9"/>
      <c r="K614" s="6"/>
      <c r="L614" s="6"/>
      <c r="M614" s="6"/>
      <c r="N614" s="3">
        <f t="shared" ref="N614:N677" si="3518">IF(OR(C614=2,C614=4,C614=6),1,0)</f>
        <v>1</v>
      </c>
      <c r="O614" s="3">
        <f t="shared" ref="O614:O677" si="3519">IF(OR(C614=1,C614=3,C614=5),1,0)</f>
        <v>0</v>
      </c>
      <c r="P614" s="3">
        <f t="shared" ref="P614:P677" si="3520">IF(OR(C614=2,C614=4,C614=6),1,0)</f>
        <v>1</v>
      </c>
      <c r="Q614" s="3">
        <f t="shared" ref="Q614:Q677" si="3521">IF(OR(C614=1,C614=3,C614=5),1,0)</f>
        <v>0</v>
      </c>
      <c r="Y614" s="29" t="str">
        <f t="shared" si="3319"/>
        <v/>
      </c>
      <c r="Z614" s="29" t="str">
        <f t="shared" si="3369"/>
        <v/>
      </c>
      <c r="AA614" s="29" t="str">
        <f t="shared" si="3370"/>
        <v/>
      </c>
      <c r="AB614" s="29" t="str">
        <f t="shared" si="3371"/>
        <v/>
      </c>
      <c r="AC614" s="29" t="str">
        <f t="shared" si="3372"/>
        <v/>
      </c>
      <c r="AD614" s="29" t="str">
        <f t="shared" si="3373"/>
        <v/>
      </c>
      <c r="AE614" s="29" t="str">
        <f t="shared" si="3374"/>
        <v/>
      </c>
      <c r="AF614" s="29" t="str">
        <f t="shared" si="3375"/>
        <v/>
      </c>
      <c r="AG614" s="29" t="str">
        <f t="shared" si="3376"/>
        <v/>
      </c>
      <c r="AH614" s="29" t="str">
        <f t="shared" si="3377"/>
        <v/>
      </c>
      <c r="AI614" s="29" t="str">
        <f t="shared" si="3378"/>
        <v/>
      </c>
      <c r="AJ614" s="29" t="str">
        <f t="shared" si="3379"/>
        <v/>
      </c>
      <c r="AK614" s="29" t="str">
        <f t="shared" si="3380"/>
        <v/>
      </c>
      <c r="AL614" s="29" t="str">
        <f t="shared" si="3381"/>
        <v/>
      </c>
      <c r="AM614" s="29" t="str">
        <f t="shared" si="3382"/>
        <v/>
      </c>
    </row>
    <row r="615" spans="2:39">
      <c r="B615" s="13">
        <v>1</v>
      </c>
      <c r="C615" s="13">
        <f>IF(B615="","",VLOOKUP(B615,Tabelle2!$A$2:$B$38,2,0))</f>
        <v>1</v>
      </c>
      <c r="D615" s="25" t="str">
        <f t="shared" ref="D615:D646" si="3522">IF(B615="","",IF(OR(B614=0,B615=0),"No Bet",IF(N616=1,"Bet 1,3,5",IF(O616=1,"Bet 2,4,6",IF(P616=1,"Bet 1,3,5",IF(Q616=1,"Bet 2,4,6"))))))</f>
        <v>Bet 1,3,5</v>
      </c>
      <c r="E615" s="8"/>
      <c r="F615" s="8"/>
      <c r="G615" s="8"/>
      <c r="H615" s="8"/>
      <c r="I615" s="17"/>
      <c r="J615" s="17"/>
      <c r="K615" s="7">
        <f t="shared" ref="K615:K678" si="3523">IF(B615="","",IF(N616=1,"1",IF(O616=1,2,IF(P616=1,1,IF(Q616=1,2)))))</f>
        <v>1</v>
      </c>
      <c r="L615" s="7">
        <f t="shared" ref="L615:L678" si="3524">IF(B615="","",IF(N616=1,"3",IF(O616=1,4,IF(P616=1,3,IF(Q616=1,4)))))</f>
        <v>3</v>
      </c>
      <c r="M615" s="7">
        <f t="shared" ref="M615:M678" si="3525">IF(B615="","",IF(N616=1,"5",IF(O616=1,6,IF(P616=1,5,IF(Q616=1,6)))))</f>
        <v>5</v>
      </c>
      <c r="N615" s="4">
        <f t="shared" si="3518"/>
        <v>0</v>
      </c>
      <c r="O615" s="4">
        <f t="shared" si="3519"/>
        <v>1</v>
      </c>
      <c r="P615" s="4">
        <f t="shared" ref="P615:P678" si="3526">IF(OR(C615=1,C615=3,C615=5),1,0)</f>
        <v>1</v>
      </c>
      <c r="Q615" s="4">
        <f t="shared" ref="Q615:Q678" si="3527">IF(OR(C615=2,C615=4,C615=6),1,0)</f>
        <v>0</v>
      </c>
      <c r="Y615" s="29" t="str">
        <f t="shared" si="3319"/>
        <v/>
      </c>
      <c r="Z615" s="29" t="str">
        <f t="shared" si="3369"/>
        <v/>
      </c>
      <c r="AA615" s="29" t="str">
        <f t="shared" si="3370"/>
        <v/>
      </c>
      <c r="AB615" s="29" t="str">
        <f t="shared" si="3371"/>
        <v/>
      </c>
      <c r="AC615" s="29" t="str">
        <f t="shared" si="3372"/>
        <v/>
      </c>
      <c r="AD615" s="29" t="str">
        <f t="shared" si="3373"/>
        <v/>
      </c>
      <c r="AE615" s="29" t="str">
        <f t="shared" si="3374"/>
        <v/>
      </c>
      <c r="AF615" s="29" t="str">
        <f t="shared" si="3375"/>
        <v/>
      </c>
      <c r="AG615" s="29" t="str">
        <f t="shared" si="3376"/>
        <v/>
      </c>
      <c r="AH615" s="29" t="str">
        <f t="shared" si="3377"/>
        <v/>
      </c>
      <c r="AI615" s="29" t="str">
        <f t="shared" si="3378"/>
        <v/>
      </c>
      <c r="AJ615" s="29" t="str">
        <f t="shared" si="3379"/>
        <v/>
      </c>
      <c r="AK615" s="29" t="str">
        <f t="shared" si="3380"/>
        <v/>
      </c>
      <c r="AL615" s="29" t="str">
        <f t="shared" si="3381"/>
        <v/>
      </c>
      <c r="AM615" s="29" t="str">
        <f t="shared" si="3382"/>
        <v/>
      </c>
    </row>
    <row r="616" spans="2:39" ht="15.75" thickBot="1">
      <c r="B616" s="18">
        <v>1</v>
      </c>
      <c r="C616" s="18">
        <f>IF(B616="","",VLOOKUP(B616,Tabelle2!$A$2:$B$38,2,0))</f>
        <v>1</v>
      </c>
      <c r="D616" s="19" t="str">
        <f t="shared" ref="D616" si="3528">IF(B616="","",IF(OR(B614=0,B615=0),"NB",IF(COUNTIF(K615:M615,C616)=1,"W","L")))</f>
        <v>W</v>
      </c>
      <c r="E616" s="18">
        <f t="shared" ref="E616" si="3529">IF(D616="NB","0",IF(D616="L",-3,IF(D616="W",3,"")))</f>
        <v>3</v>
      </c>
      <c r="F616" s="18">
        <v>1</v>
      </c>
      <c r="G616" s="18">
        <f t="shared" ref="G616" si="3530">IF(B616="","",E616*F616)</f>
        <v>3</v>
      </c>
      <c r="H616" s="18">
        <f>IF(B616="","",SUM($G$4:G616))</f>
        <v>-66</v>
      </c>
      <c r="I616" s="20"/>
      <c r="J616" s="20"/>
      <c r="K616" s="21"/>
      <c r="L616" s="21"/>
      <c r="M616" s="21"/>
      <c r="N616" s="5">
        <f t="shared" ref="N616" si="3531">IF(N614+N615=2,1,0)</f>
        <v>0</v>
      </c>
      <c r="O616" s="5">
        <f t="shared" ref="O616" si="3532">IF(O614+O615=2,1,0)</f>
        <v>0</v>
      </c>
      <c r="P616" s="5">
        <f t="shared" ref="P616" si="3533">IF(P614+P615=2,1,0)</f>
        <v>1</v>
      </c>
      <c r="Q616" s="5">
        <f t="shared" ref="Q616" si="3534">IF(Q614+Q615=2,1,0)</f>
        <v>0</v>
      </c>
      <c r="S616" s="31">
        <f t="shared" ref="S616" si="3535">IF(B616="","",IF(D616="NB",S613,IF(D616="L",S613+1,IF(D616="W",0))))</f>
        <v>0</v>
      </c>
      <c r="Y616" s="29" t="str">
        <f t="shared" si="3319"/>
        <v/>
      </c>
      <c r="Z616" s="29" t="str">
        <f t="shared" si="3369"/>
        <v/>
      </c>
      <c r="AA616" s="29" t="str">
        <f t="shared" si="3370"/>
        <v/>
      </c>
      <c r="AB616" s="29" t="str">
        <f t="shared" si="3371"/>
        <v/>
      </c>
      <c r="AC616" s="29" t="str">
        <f t="shared" si="3372"/>
        <v/>
      </c>
      <c r="AD616" s="29" t="str">
        <f t="shared" si="3373"/>
        <v/>
      </c>
      <c r="AE616" s="29" t="str">
        <f t="shared" si="3374"/>
        <v/>
      </c>
      <c r="AF616" s="29" t="str">
        <f t="shared" si="3375"/>
        <v/>
      </c>
      <c r="AG616" s="29" t="str">
        <f t="shared" si="3376"/>
        <v/>
      </c>
      <c r="AH616" s="29" t="str">
        <f t="shared" si="3377"/>
        <v/>
      </c>
      <c r="AI616" s="29" t="str">
        <f t="shared" si="3378"/>
        <v/>
      </c>
      <c r="AJ616" s="29" t="str">
        <f t="shared" si="3379"/>
        <v/>
      </c>
      <c r="AK616" s="29" t="str">
        <f t="shared" si="3380"/>
        <v/>
      </c>
      <c r="AL616" s="29" t="str">
        <f t="shared" si="3381"/>
        <v/>
      </c>
      <c r="AM616" s="29" t="str">
        <f t="shared" si="3382"/>
        <v/>
      </c>
    </row>
    <row r="617" spans="2:39">
      <c r="B617" s="16">
        <v>35</v>
      </c>
      <c r="C617" s="16">
        <f>IF(B617="","",VLOOKUP(B617,Tabelle2!$A$2:$B$38,2,0))</f>
        <v>6</v>
      </c>
      <c r="D617" s="6"/>
      <c r="E617" s="6"/>
      <c r="F617" s="6"/>
      <c r="G617" s="6"/>
      <c r="H617" s="6"/>
      <c r="I617" s="9"/>
      <c r="J617" s="9"/>
      <c r="K617" s="6"/>
      <c r="L617" s="6"/>
      <c r="M617" s="6"/>
      <c r="N617" s="3">
        <f t="shared" ref="N617:N680" si="3536">IF(OR(C617=2,C617=4,C617=6),1,0)</f>
        <v>1</v>
      </c>
      <c r="O617" s="3">
        <f t="shared" ref="O617:O680" si="3537">IF(OR(C617=1,C617=3,C617=5),1,0)</f>
        <v>0</v>
      </c>
      <c r="P617" s="3">
        <f t="shared" ref="P617:P680" si="3538">IF(OR(C617=2,C617=4,C617=6),1,0)</f>
        <v>1</v>
      </c>
      <c r="Q617" s="3">
        <f t="shared" ref="Q617:Q680" si="3539">IF(OR(C617=1,C617=3,C617=5),1,0)</f>
        <v>0</v>
      </c>
      <c r="Y617" s="29" t="str">
        <f t="shared" si="3319"/>
        <v/>
      </c>
      <c r="Z617" s="29" t="str">
        <f t="shared" si="3369"/>
        <v/>
      </c>
      <c r="AA617" s="29" t="str">
        <f t="shared" si="3370"/>
        <v/>
      </c>
      <c r="AB617" s="29" t="str">
        <f t="shared" si="3371"/>
        <v/>
      </c>
      <c r="AC617" s="29" t="str">
        <f t="shared" si="3372"/>
        <v/>
      </c>
      <c r="AD617" s="29" t="str">
        <f t="shared" si="3373"/>
        <v/>
      </c>
      <c r="AE617" s="29" t="str">
        <f t="shared" si="3374"/>
        <v/>
      </c>
      <c r="AF617" s="29" t="str">
        <f t="shared" si="3375"/>
        <v/>
      </c>
      <c r="AG617" s="29" t="str">
        <f t="shared" si="3376"/>
        <v/>
      </c>
      <c r="AH617" s="29" t="str">
        <f t="shared" si="3377"/>
        <v/>
      </c>
      <c r="AI617" s="29" t="str">
        <f t="shared" si="3378"/>
        <v/>
      </c>
      <c r="AJ617" s="29" t="str">
        <f t="shared" si="3379"/>
        <v/>
      </c>
      <c r="AK617" s="29" t="str">
        <f t="shared" si="3380"/>
        <v/>
      </c>
      <c r="AL617" s="29" t="str">
        <f t="shared" si="3381"/>
        <v/>
      </c>
      <c r="AM617" s="29" t="str">
        <f t="shared" si="3382"/>
        <v/>
      </c>
    </row>
    <row r="618" spans="2:39">
      <c r="B618" s="15">
        <v>27</v>
      </c>
      <c r="C618" s="15">
        <f>IF(B618="","",VLOOKUP(B618,Tabelle2!$A$2:$B$38,2,0))</f>
        <v>5</v>
      </c>
      <c r="D618" s="26" t="str">
        <f t="shared" ref="D618:D649" si="3540">IF(B618="","",IF(OR(B617=0,B618=0),"No Bet",IF(N619=1,"Bet 1,3,5",IF(O619=1,"Bet 2,4,6",IF(P619=1,"Bet 1,3,5",IF(Q619=1,"Bet 2,4,6"))))))</f>
        <v>Bet 1,3,5</v>
      </c>
      <c r="E618" s="8"/>
      <c r="F618" s="8"/>
      <c r="G618" s="8"/>
      <c r="H618" s="8"/>
      <c r="I618" s="17"/>
      <c r="J618" s="17"/>
      <c r="K618" s="7">
        <f t="shared" ref="K618:K681" si="3541">IF(B618="","",IF(N619=1,"1",IF(O619=1,2,IF(P619=1,1,IF(Q619=1,2)))))</f>
        <v>1</v>
      </c>
      <c r="L618" s="7">
        <f t="shared" ref="L618:L681" si="3542">IF(B618="","",IF(N619=1,"3",IF(O619=1,4,IF(P619=1,3,IF(Q619=1,4)))))</f>
        <v>3</v>
      </c>
      <c r="M618" s="7">
        <f t="shared" ref="M618:M681" si="3543">IF(B618="","",IF(N619=1,"5",IF(O619=1,6,IF(P619=1,5,IF(Q619=1,6)))))</f>
        <v>5</v>
      </c>
      <c r="N618" s="4">
        <f t="shared" si="3536"/>
        <v>0</v>
      </c>
      <c r="O618" s="4">
        <f t="shared" si="3537"/>
        <v>1</v>
      </c>
      <c r="P618" s="4">
        <f t="shared" ref="P618:P681" si="3544">IF(OR(C618=1,C618=3,C618=5),1,0)</f>
        <v>1</v>
      </c>
      <c r="Q618" s="4">
        <f t="shared" ref="Q618:Q681" si="3545">IF(OR(C618=2,C618=4,C618=6),1,0)</f>
        <v>0</v>
      </c>
      <c r="Y618" s="29" t="str">
        <f t="shared" si="3319"/>
        <v/>
      </c>
      <c r="Z618" s="29" t="str">
        <f t="shared" si="3369"/>
        <v/>
      </c>
      <c r="AA618" s="29" t="str">
        <f t="shared" si="3370"/>
        <v/>
      </c>
      <c r="AB618" s="29" t="str">
        <f t="shared" si="3371"/>
        <v/>
      </c>
      <c r="AC618" s="29" t="str">
        <f t="shared" si="3372"/>
        <v/>
      </c>
      <c r="AD618" s="29" t="str">
        <f t="shared" si="3373"/>
        <v/>
      </c>
      <c r="AE618" s="29" t="str">
        <f t="shared" si="3374"/>
        <v/>
      </c>
      <c r="AF618" s="29" t="str">
        <f t="shared" si="3375"/>
        <v/>
      </c>
      <c r="AG618" s="29" t="str">
        <f t="shared" si="3376"/>
        <v/>
      </c>
      <c r="AH618" s="29" t="str">
        <f t="shared" si="3377"/>
        <v/>
      </c>
      <c r="AI618" s="29" t="str">
        <f t="shared" si="3378"/>
        <v/>
      </c>
      <c r="AJ618" s="29" t="str">
        <f t="shared" si="3379"/>
        <v/>
      </c>
      <c r="AK618" s="29" t="str">
        <f t="shared" si="3380"/>
        <v/>
      </c>
      <c r="AL618" s="29" t="str">
        <f t="shared" si="3381"/>
        <v/>
      </c>
      <c r="AM618" s="29" t="str">
        <f t="shared" si="3382"/>
        <v/>
      </c>
    </row>
    <row r="619" spans="2:39" ht="15.75" thickBot="1">
      <c r="B619" s="22">
        <v>27</v>
      </c>
      <c r="C619" s="22">
        <f>IF(B619="","",VLOOKUP(B619,Tabelle2!$A$2:$B$38,2,0))</f>
        <v>5</v>
      </c>
      <c r="D619" s="23" t="str">
        <f t="shared" ref="D619" si="3546">IF(B619="","",IF(OR(B617=0,B618=0),"NB",IF(COUNTIF(K618:M618,C619)=1,"W","L")))</f>
        <v>W</v>
      </c>
      <c r="E619" s="22">
        <f t="shared" ref="E619" si="3547">IF(D619="NB",0,IF(D619="L",-3,IF(D619="W",3,"")))</f>
        <v>3</v>
      </c>
      <c r="F619" s="22">
        <v>1</v>
      </c>
      <c r="G619" s="22">
        <f t="shared" ref="G619" si="3548">IF(B619="","",E619*F619)</f>
        <v>3</v>
      </c>
      <c r="H619" s="22">
        <f>IF(B619="","",SUM($G$4:G619))</f>
        <v>-63</v>
      </c>
      <c r="I619" s="20"/>
      <c r="J619" s="20"/>
      <c r="K619" s="21"/>
      <c r="L619" s="21"/>
      <c r="M619" s="21"/>
      <c r="N619" s="5">
        <f t="shared" ref="N619" si="3549">IF(N617+N618=2,1,0)</f>
        <v>0</v>
      </c>
      <c r="O619" s="5">
        <f t="shared" ref="O619" si="3550">IF(O617+O618=2,1,0)</f>
        <v>0</v>
      </c>
      <c r="P619" s="5">
        <f t="shared" ref="P619" si="3551">IF(P617+P618=2,1,0)</f>
        <v>1</v>
      </c>
      <c r="Q619" s="5">
        <f t="shared" ref="Q619" si="3552">IF(Q617+Q618=2,1,0)</f>
        <v>0</v>
      </c>
      <c r="S619" s="31">
        <f t="shared" ref="S619" si="3553">IF(B619="","",IF(D619="NB",S616,IF(D619="L",S616+1,IF(D619="W",0))))</f>
        <v>0</v>
      </c>
      <c r="Y619" s="29" t="str">
        <f t="shared" si="3319"/>
        <v/>
      </c>
      <c r="Z619" s="29" t="str">
        <f t="shared" si="3369"/>
        <v/>
      </c>
      <c r="AA619" s="29" t="str">
        <f t="shared" si="3370"/>
        <v/>
      </c>
      <c r="AB619" s="29" t="str">
        <f t="shared" si="3371"/>
        <v/>
      </c>
      <c r="AC619" s="29" t="str">
        <f t="shared" si="3372"/>
        <v/>
      </c>
      <c r="AD619" s="29" t="str">
        <f t="shared" si="3373"/>
        <v/>
      </c>
      <c r="AE619" s="29" t="str">
        <f t="shared" si="3374"/>
        <v/>
      </c>
      <c r="AF619" s="29" t="str">
        <f t="shared" si="3375"/>
        <v/>
      </c>
      <c r="AG619" s="29" t="str">
        <f t="shared" si="3376"/>
        <v/>
      </c>
      <c r="AH619" s="29" t="str">
        <f t="shared" si="3377"/>
        <v/>
      </c>
      <c r="AI619" s="29" t="str">
        <f t="shared" si="3378"/>
        <v/>
      </c>
      <c r="AJ619" s="29" t="str">
        <f t="shared" si="3379"/>
        <v/>
      </c>
      <c r="AK619" s="29" t="str">
        <f t="shared" si="3380"/>
        <v/>
      </c>
      <c r="AL619" s="29" t="str">
        <f t="shared" si="3381"/>
        <v/>
      </c>
      <c r="AM619" s="29" t="str">
        <f t="shared" si="3382"/>
        <v/>
      </c>
    </row>
    <row r="620" spans="2:39">
      <c r="B620" s="14">
        <v>19</v>
      </c>
      <c r="C620" s="14">
        <f>IF(B620="","",VLOOKUP(B620,Tabelle2!$A$2:$B$38,2,0))</f>
        <v>4</v>
      </c>
      <c r="D620" s="6"/>
      <c r="E620" s="10"/>
      <c r="F620" s="6"/>
      <c r="G620" s="6"/>
      <c r="H620" s="6"/>
      <c r="I620" s="9"/>
      <c r="J620" s="9"/>
      <c r="K620" s="6"/>
      <c r="L620" s="6"/>
      <c r="M620" s="6"/>
      <c r="N620" s="3">
        <f t="shared" ref="N620:N683" si="3554">IF(OR(C620=2,C620=4,C620=6),1,0)</f>
        <v>1</v>
      </c>
      <c r="O620" s="3">
        <f t="shared" ref="O620:O683" si="3555">IF(OR(C620=1,C620=3,C620=5),1,0)</f>
        <v>0</v>
      </c>
      <c r="P620" s="3">
        <f t="shared" ref="P620:P683" si="3556">IF(OR(C620=2,C620=4,C620=6),1,0)</f>
        <v>1</v>
      </c>
      <c r="Q620" s="3">
        <f t="shared" ref="Q620:Q683" si="3557">IF(OR(C620=1,C620=3,C620=5),1,0)</f>
        <v>0</v>
      </c>
      <c r="Y620" s="29" t="str">
        <f t="shared" si="3319"/>
        <v/>
      </c>
      <c r="Z620" s="29" t="str">
        <f t="shared" si="3369"/>
        <v/>
      </c>
      <c r="AA620" s="29" t="str">
        <f t="shared" si="3370"/>
        <v/>
      </c>
      <c r="AB620" s="29" t="str">
        <f t="shared" si="3371"/>
        <v/>
      </c>
      <c r="AC620" s="29" t="str">
        <f t="shared" si="3372"/>
        <v/>
      </c>
      <c r="AD620" s="29" t="str">
        <f t="shared" si="3373"/>
        <v/>
      </c>
      <c r="AE620" s="29" t="str">
        <f t="shared" si="3374"/>
        <v/>
      </c>
      <c r="AF620" s="29" t="str">
        <f t="shared" si="3375"/>
        <v/>
      </c>
      <c r="AG620" s="29" t="str">
        <f t="shared" si="3376"/>
        <v/>
      </c>
      <c r="AH620" s="29" t="str">
        <f t="shared" si="3377"/>
        <v/>
      </c>
      <c r="AI620" s="29" t="str">
        <f t="shared" si="3378"/>
        <v/>
      </c>
      <c r="AJ620" s="29" t="str">
        <f t="shared" si="3379"/>
        <v/>
      </c>
      <c r="AK620" s="29" t="str">
        <f t="shared" si="3380"/>
        <v/>
      </c>
      <c r="AL620" s="29" t="str">
        <f t="shared" si="3381"/>
        <v/>
      </c>
      <c r="AM620" s="29" t="str">
        <f t="shared" si="3382"/>
        <v/>
      </c>
    </row>
    <row r="621" spans="2:39">
      <c r="B621" s="13">
        <v>1</v>
      </c>
      <c r="C621" s="13">
        <f>IF(B621="","",VLOOKUP(B621,Tabelle2!$A$2:$B$38,2,0))</f>
        <v>1</v>
      </c>
      <c r="D621" s="25" t="str">
        <f t="shared" ref="D621:D652" si="3558">IF(B621="","",IF(OR(B620=0,B621=0),"No Bet",IF(N622=1,"Bet 1,3,5",IF(O622=1,"Bet 2,4,6",IF(P622=1,"Bet 1,3,5",IF(Q622=1,"Bet 2,4,6"))))))</f>
        <v>Bet 1,3,5</v>
      </c>
      <c r="E621" s="8"/>
      <c r="F621" s="8"/>
      <c r="G621" s="8"/>
      <c r="H621" s="8"/>
      <c r="I621" s="17"/>
      <c r="J621" s="17"/>
      <c r="K621" s="7">
        <f t="shared" ref="K621:K684" si="3559">IF(B621="","",IF(N622=1,"1",IF(O622=1,2,IF(P622=1,1,IF(Q622=1,2)))))</f>
        <v>1</v>
      </c>
      <c r="L621" s="7">
        <f t="shared" ref="L621:L684" si="3560">IF(B621="","",IF(N622=1,"3",IF(O622=1,4,IF(P622=1,3,IF(Q622=1,4)))))</f>
        <v>3</v>
      </c>
      <c r="M621" s="7">
        <f t="shared" ref="M621:M684" si="3561">IF(B621="","",IF(N622=1,"5",IF(O622=1,6,IF(P622=1,5,IF(Q622=1,6)))))</f>
        <v>5</v>
      </c>
      <c r="N621" s="4">
        <f t="shared" si="3554"/>
        <v>0</v>
      </c>
      <c r="O621" s="4">
        <f t="shared" si="3555"/>
        <v>1</v>
      </c>
      <c r="P621" s="4">
        <f t="shared" ref="P621:P684" si="3562">IF(OR(C621=1,C621=3,C621=5),1,0)</f>
        <v>1</v>
      </c>
      <c r="Q621" s="4">
        <f t="shared" ref="Q621:Q684" si="3563">IF(OR(C621=2,C621=4,C621=6),1,0)</f>
        <v>0</v>
      </c>
      <c r="Y621" s="29" t="str">
        <f t="shared" si="3319"/>
        <v/>
      </c>
      <c r="Z621" s="29" t="str">
        <f t="shared" si="3369"/>
        <v/>
      </c>
      <c r="AA621" s="29" t="str">
        <f t="shared" si="3370"/>
        <v/>
      </c>
      <c r="AB621" s="29" t="str">
        <f t="shared" si="3371"/>
        <v/>
      </c>
      <c r="AC621" s="29" t="str">
        <f t="shared" si="3372"/>
        <v/>
      </c>
      <c r="AD621" s="29" t="str">
        <f t="shared" si="3373"/>
        <v/>
      </c>
      <c r="AE621" s="29" t="str">
        <f t="shared" si="3374"/>
        <v/>
      </c>
      <c r="AF621" s="29" t="str">
        <f t="shared" si="3375"/>
        <v/>
      </c>
      <c r="AG621" s="29" t="str">
        <f t="shared" si="3376"/>
        <v/>
      </c>
      <c r="AH621" s="29" t="str">
        <f t="shared" si="3377"/>
        <v/>
      </c>
      <c r="AI621" s="29" t="str">
        <f t="shared" si="3378"/>
        <v/>
      </c>
      <c r="AJ621" s="29" t="str">
        <f t="shared" si="3379"/>
        <v/>
      </c>
      <c r="AK621" s="29" t="str">
        <f t="shared" si="3380"/>
        <v/>
      </c>
      <c r="AL621" s="29" t="str">
        <f t="shared" si="3381"/>
        <v/>
      </c>
      <c r="AM621" s="29" t="str">
        <f t="shared" si="3382"/>
        <v/>
      </c>
    </row>
    <row r="622" spans="2:39" ht="15.75" thickBot="1">
      <c r="B622" s="18">
        <v>1</v>
      </c>
      <c r="C622" s="18">
        <f>IF(B622="","",VLOOKUP(B622,Tabelle2!$A$2:$B$38,2,0))</f>
        <v>1</v>
      </c>
      <c r="D622" s="19" t="str">
        <f t="shared" ref="D622" si="3564">IF(B622="","",IF(OR(B620=0,B621=0),"NB",IF(COUNTIF(K621:M621,C622)=1,"W","L")))</f>
        <v>W</v>
      </c>
      <c r="E622" s="18">
        <f t="shared" ref="E622" si="3565">IF(D622="NB","0",IF(D622="L",-3,IF(D622="W",3,"")))</f>
        <v>3</v>
      </c>
      <c r="F622" s="18">
        <v>1</v>
      </c>
      <c r="G622" s="18">
        <f t="shared" ref="G622" si="3566">IF(B622="","",E622*F622)</f>
        <v>3</v>
      </c>
      <c r="H622" s="18">
        <f>IF(B622="","",SUM($G$4:G622))</f>
        <v>-60</v>
      </c>
      <c r="I622" s="20"/>
      <c r="J622" s="20"/>
      <c r="K622" s="21"/>
      <c r="L622" s="21"/>
      <c r="M622" s="21"/>
      <c r="N622" s="5">
        <f t="shared" ref="N622" si="3567">IF(N620+N621=2,1,0)</f>
        <v>0</v>
      </c>
      <c r="O622" s="5">
        <f t="shared" ref="O622" si="3568">IF(O620+O621=2,1,0)</f>
        <v>0</v>
      </c>
      <c r="P622" s="5">
        <f t="shared" ref="P622" si="3569">IF(P620+P621=2,1,0)</f>
        <v>1</v>
      </c>
      <c r="Q622" s="5">
        <f t="shared" ref="Q622" si="3570">IF(Q620+Q621=2,1,0)</f>
        <v>0</v>
      </c>
      <c r="S622" s="31">
        <f t="shared" ref="S622" si="3571">IF(B622="","",IF(D622="NB",S619,IF(D622="L",S619+1,IF(D622="W",0))))</f>
        <v>0</v>
      </c>
      <c r="Y622" s="29" t="str">
        <f t="shared" si="3319"/>
        <v/>
      </c>
      <c r="Z622" s="29" t="str">
        <f t="shared" si="3369"/>
        <v/>
      </c>
      <c r="AA622" s="29" t="str">
        <f t="shared" si="3370"/>
        <v/>
      </c>
      <c r="AB622" s="29" t="str">
        <f t="shared" si="3371"/>
        <v/>
      </c>
      <c r="AC622" s="29" t="str">
        <f t="shared" si="3372"/>
        <v/>
      </c>
      <c r="AD622" s="29" t="str">
        <f t="shared" si="3373"/>
        <v/>
      </c>
      <c r="AE622" s="29" t="str">
        <f t="shared" si="3374"/>
        <v/>
      </c>
      <c r="AF622" s="29" t="str">
        <f t="shared" si="3375"/>
        <v/>
      </c>
      <c r="AG622" s="29" t="str">
        <f t="shared" si="3376"/>
        <v/>
      </c>
      <c r="AH622" s="29" t="str">
        <f t="shared" si="3377"/>
        <v/>
      </c>
      <c r="AI622" s="29" t="str">
        <f t="shared" si="3378"/>
        <v/>
      </c>
      <c r="AJ622" s="29" t="str">
        <f t="shared" si="3379"/>
        <v/>
      </c>
      <c r="AK622" s="29" t="str">
        <f t="shared" si="3380"/>
        <v/>
      </c>
      <c r="AL622" s="29" t="str">
        <f t="shared" si="3381"/>
        <v/>
      </c>
      <c r="AM622" s="29" t="str">
        <f t="shared" si="3382"/>
        <v/>
      </c>
    </row>
    <row r="623" spans="2:39">
      <c r="B623" s="16">
        <v>32</v>
      </c>
      <c r="C623" s="16">
        <f>IF(B623="","",VLOOKUP(B623,Tabelle2!$A$2:$B$38,2,0))</f>
        <v>6</v>
      </c>
      <c r="D623" s="6"/>
      <c r="E623" s="6"/>
      <c r="F623" s="6"/>
      <c r="G623" s="6"/>
      <c r="H623" s="6"/>
      <c r="I623" s="9"/>
      <c r="J623" s="9"/>
      <c r="K623" s="6"/>
      <c r="L623" s="6"/>
      <c r="M623" s="6"/>
      <c r="N623" s="3">
        <f t="shared" ref="N623:N686" si="3572">IF(OR(C623=2,C623=4,C623=6),1,0)</f>
        <v>1</v>
      </c>
      <c r="O623" s="3">
        <f t="shared" ref="O623:O686" si="3573">IF(OR(C623=1,C623=3,C623=5),1,0)</f>
        <v>0</v>
      </c>
      <c r="P623" s="3">
        <f t="shared" ref="P623:P686" si="3574">IF(OR(C623=2,C623=4,C623=6),1,0)</f>
        <v>1</v>
      </c>
      <c r="Q623" s="3">
        <f t="shared" ref="Q623:Q686" si="3575">IF(OR(C623=1,C623=3,C623=5),1,0)</f>
        <v>0</v>
      </c>
      <c r="Y623" s="29" t="str">
        <f t="shared" si="3319"/>
        <v/>
      </c>
      <c r="Z623" s="29" t="str">
        <f t="shared" si="3369"/>
        <v/>
      </c>
      <c r="AA623" s="29" t="str">
        <f t="shared" si="3370"/>
        <v/>
      </c>
      <c r="AB623" s="29" t="str">
        <f t="shared" si="3371"/>
        <v/>
      </c>
      <c r="AC623" s="29" t="str">
        <f t="shared" si="3372"/>
        <v/>
      </c>
      <c r="AD623" s="29" t="str">
        <f t="shared" si="3373"/>
        <v/>
      </c>
      <c r="AE623" s="29" t="str">
        <f t="shared" si="3374"/>
        <v/>
      </c>
      <c r="AF623" s="29" t="str">
        <f t="shared" si="3375"/>
        <v/>
      </c>
      <c r="AG623" s="29" t="str">
        <f t="shared" si="3376"/>
        <v/>
      </c>
      <c r="AH623" s="29" t="str">
        <f t="shared" si="3377"/>
        <v/>
      </c>
      <c r="AI623" s="29" t="str">
        <f t="shared" si="3378"/>
        <v/>
      </c>
      <c r="AJ623" s="29" t="str">
        <f t="shared" si="3379"/>
        <v/>
      </c>
      <c r="AK623" s="29" t="str">
        <f t="shared" si="3380"/>
        <v/>
      </c>
      <c r="AL623" s="29" t="str">
        <f t="shared" si="3381"/>
        <v/>
      </c>
      <c r="AM623" s="29" t="str">
        <f t="shared" si="3382"/>
        <v/>
      </c>
    </row>
    <row r="624" spans="2:39">
      <c r="B624" s="15">
        <v>10</v>
      </c>
      <c r="C624" s="15">
        <f>IF(B624="","",VLOOKUP(B624,Tabelle2!$A$2:$B$38,2,0))</f>
        <v>2</v>
      </c>
      <c r="D624" s="26" t="str">
        <f t="shared" ref="D624:D655" si="3576">IF(B624="","",IF(OR(B623=0,B624=0),"No Bet",IF(N625=1,"Bet 1,3,5",IF(O625=1,"Bet 2,4,6",IF(P625=1,"Bet 1,3,5",IF(Q625=1,"Bet 2,4,6"))))))</f>
        <v>Bet 1,3,5</v>
      </c>
      <c r="E624" s="8"/>
      <c r="F624" s="8"/>
      <c r="G624" s="8"/>
      <c r="H624" s="8"/>
      <c r="I624" s="17"/>
      <c r="J624" s="17"/>
      <c r="K624" s="7" t="str">
        <f t="shared" ref="K624:K687" si="3577">IF(B624="","",IF(N625=1,"1",IF(O625=1,2,IF(P625=1,1,IF(Q625=1,2)))))</f>
        <v>1</v>
      </c>
      <c r="L624" s="7" t="str">
        <f t="shared" ref="L624:L687" si="3578">IF(B624="","",IF(N625=1,"3",IF(O625=1,4,IF(P625=1,3,IF(Q625=1,4)))))</f>
        <v>3</v>
      </c>
      <c r="M624" s="7" t="str">
        <f t="shared" ref="M624:M687" si="3579">IF(B624="","",IF(N625=1,"5",IF(O625=1,6,IF(P625=1,5,IF(Q625=1,6)))))</f>
        <v>5</v>
      </c>
      <c r="N624" s="4">
        <f t="shared" si="3572"/>
        <v>1</v>
      </c>
      <c r="O624" s="4">
        <f t="shared" si="3573"/>
        <v>0</v>
      </c>
      <c r="P624" s="4">
        <f t="shared" ref="P624:P687" si="3580">IF(OR(C624=1,C624=3,C624=5),1,0)</f>
        <v>0</v>
      </c>
      <c r="Q624" s="4">
        <f t="shared" ref="Q624:Q687" si="3581">IF(OR(C624=2,C624=4,C624=6),1,0)</f>
        <v>1</v>
      </c>
      <c r="Y624" s="29" t="str">
        <f t="shared" si="3319"/>
        <v/>
      </c>
      <c r="Z624" s="29" t="str">
        <f t="shared" si="3369"/>
        <v/>
      </c>
      <c r="AA624" s="29" t="str">
        <f t="shared" si="3370"/>
        <v/>
      </c>
      <c r="AB624" s="29" t="str">
        <f t="shared" si="3371"/>
        <v/>
      </c>
      <c r="AC624" s="29" t="str">
        <f t="shared" si="3372"/>
        <v/>
      </c>
      <c r="AD624" s="29" t="str">
        <f t="shared" si="3373"/>
        <v/>
      </c>
      <c r="AE624" s="29" t="str">
        <f t="shared" si="3374"/>
        <v/>
      </c>
      <c r="AF624" s="29" t="str">
        <f t="shared" si="3375"/>
        <v/>
      </c>
      <c r="AG624" s="29" t="str">
        <f t="shared" si="3376"/>
        <v/>
      </c>
      <c r="AH624" s="29" t="str">
        <f t="shared" si="3377"/>
        <v/>
      </c>
      <c r="AI624" s="29" t="str">
        <f t="shared" si="3378"/>
        <v/>
      </c>
      <c r="AJ624" s="29" t="str">
        <f t="shared" si="3379"/>
        <v/>
      </c>
      <c r="AK624" s="29" t="str">
        <f t="shared" si="3380"/>
        <v/>
      </c>
      <c r="AL624" s="29" t="str">
        <f t="shared" si="3381"/>
        <v/>
      </c>
      <c r="AM624" s="29" t="str">
        <f t="shared" si="3382"/>
        <v/>
      </c>
    </row>
    <row r="625" spans="2:39" ht="15.75" thickBot="1">
      <c r="B625" s="22">
        <v>10</v>
      </c>
      <c r="C625" s="22">
        <f>IF(B625="","",VLOOKUP(B625,Tabelle2!$A$2:$B$38,2,0))</f>
        <v>2</v>
      </c>
      <c r="D625" s="23" t="str">
        <f t="shared" ref="D625" si="3582">IF(B625="","",IF(OR(B623=0,B624=0),"NB",IF(COUNTIF(K624:M624,C625)=1,"W","L")))</f>
        <v>L</v>
      </c>
      <c r="E625" s="22">
        <f t="shared" ref="E625" si="3583">IF(D625="NB",0,IF(D625="L",-3,IF(D625="W",3,"")))</f>
        <v>-3</v>
      </c>
      <c r="F625" s="22">
        <v>1</v>
      </c>
      <c r="G625" s="22">
        <f t="shared" ref="G625" si="3584">IF(B625="","",E625*F625)</f>
        <v>-3</v>
      </c>
      <c r="H625" s="22">
        <f>IF(B625="","",SUM($G$4:G625))</f>
        <v>-63</v>
      </c>
      <c r="I625" s="20"/>
      <c r="J625" s="20"/>
      <c r="K625" s="21"/>
      <c r="L625" s="21"/>
      <c r="M625" s="21"/>
      <c r="N625" s="5">
        <f t="shared" ref="N625" si="3585">IF(N623+N624=2,1,0)</f>
        <v>1</v>
      </c>
      <c r="O625" s="5">
        <f t="shared" ref="O625" si="3586">IF(O623+O624=2,1,0)</f>
        <v>0</v>
      </c>
      <c r="P625" s="5">
        <f t="shared" ref="P625" si="3587">IF(P623+P624=2,1,0)</f>
        <v>0</v>
      </c>
      <c r="Q625" s="5">
        <f t="shared" ref="Q625" si="3588">IF(Q623+Q624=2,1,0)</f>
        <v>0</v>
      </c>
      <c r="S625" s="31">
        <f t="shared" ref="S625" si="3589">IF(B625="","",IF(D625="NB",S622,IF(D625="L",S622+1,IF(D625="W",0))))</f>
        <v>1</v>
      </c>
      <c r="Y625" s="29" t="str">
        <f t="shared" si="3319"/>
        <v/>
      </c>
      <c r="Z625" s="29" t="str">
        <f t="shared" si="3369"/>
        <v/>
      </c>
      <c r="AA625" s="29" t="str">
        <f t="shared" si="3370"/>
        <v/>
      </c>
      <c r="AB625" s="29" t="str">
        <f t="shared" si="3371"/>
        <v/>
      </c>
      <c r="AC625" s="29" t="str">
        <f t="shared" si="3372"/>
        <v/>
      </c>
      <c r="AD625" s="29" t="str">
        <f t="shared" si="3373"/>
        <v/>
      </c>
      <c r="AE625" s="29" t="str">
        <f t="shared" si="3374"/>
        <v/>
      </c>
      <c r="AF625" s="29" t="str">
        <f t="shared" si="3375"/>
        <v/>
      </c>
      <c r="AG625" s="29" t="str">
        <f t="shared" si="3376"/>
        <v/>
      </c>
      <c r="AH625" s="29" t="str">
        <f t="shared" si="3377"/>
        <v/>
      </c>
      <c r="AI625" s="29" t="str">
        <f t="shared" si="3378"/>
        <v/>
      </c>
      <c r="AJ625" s="29" t="str">
        <f t="shared" si="3379"/>
        <v/>
      </c>
      <c r="AK625" s="29" t="str">
        <f t="shared" si="3380"/>
        <v/>
      </c>
      <c r="AL625" s="29" t="str">
        <f t="shared" si="3381"/>
        <v/>
      </c>
      <c r="AM625" s="29" t="str">
        <f t="shared" si="3382"/>
        <v/>
      </c>
    </row>
    <row r="626" spans="2:39">
      <c r="B626" s="14">
        <v>14</v>
      </c>
      <c r="C626" s="14">
        <f>IF(B626="","",VLOOKUP(B626,Tabelle2!$A$2:$B$38,2,0))</f>
        <v>3</v>
      </c>
      <c r="D626" s="6"/>
      <c r="E626" s="10"/>
      <c r="F626" s="6"/>
      <c r="G626" s="6"/>
      <c r="H626" s="6"/>
      <c r="I626" s="9"/>
      <c r="J626" s="9"/>
      <c r="K626" s="6"/>
      <c r="L626" s="6"/>
      <c r="M626" s="6"/>
      <c r="N626" s="3">
        <f t="shared" ref="N626:N689" si="3590">IF(OR(C626=2,C626=4,C626=6),1,0)</f>
        <v>0</v>
      </c>
      <c r="O626" s="3">
        <f t="shared" ref="O626:O689" si="3591">IF(OR(C626=1,C626=3,C626=5),1,0)</f>
        <v>1</v>
      </c>
      <c r="P626" s="3">
        <f t="shared" ref="P626:P689" si="3592">IF(OR(C626=2,C626=4,C626=6),1,0)</f>
        <v>0</v>
      </c>
      <c r="Q626" s="3">
        <f t="shared" ref="Q626:Q689" si="3593">IF(OR(C626=1,C626=3,C626=5),1,0)</f>
        <v>1</v>
      </c>
      <c r="Y626" s="29" t="str">
        <f t="shared" si="3319"/>
        <v/>
      </c>
      <c r="Z626" s="29" t="str">
        <f t="shared" si="3369"/>
        <v/>
      </c>
      <c r="AA626" s="29" t="str">
        <f t="shared" si="3370"/>
        <v/>
      </c>
      <c r="AB626" s="29" t="str">
        <f t="shared" si="3371"/>
        <v/>
      </c>
      <c r="AC626" s="29" t="str">
        <f t="shared" si="3372"/>
        <v/>
      </c>
      <c r="AD626" s="29" t="str">
        <f t="shared" si="3373"/>
        <v/>
      </c>
      <c r="AE626" s="29" t="str">
        <f t="shared" si="3374"/>
        <v/>
      </c>
      <c r="AF626" s="29" t="str">
        <f t="shared" si="3375"/>
        <v/>
      </c>
      <c r="AG626" s="29" t="str">
        <f t="shared" si="3376"/>
        <v/>
      </c>
      <c r="AH626" s="29" t="str">
        <f t="shared" si="3377"/>
        <v/>
      </c>
      <c r="AI626" s="29" t="str">
        <f t="shared" si="3378"/>
        <v/>
      </c>
      <c r="AJ626" s="29" t="str">
        <f t="shared" si="3379"/>
        <v/>
      </c>
      <c r="AK626" s="29" t="str">
        <f t="shared" si="3380"/>
        <v/>
      </c>
      <c r="AL626" s="29" t="str">
        <f t="shared" si="3381"/>
        <v/>
      </c>
      <c r="AM626" s="29" t="str">
        <f t="shared" si="3382"/>
        <v/>
      </c>
    </row>
    <row r="627" spans="2:39">
      <c r="B627" s="13">
        <v>19</v>
      </c>
      <c r="C627" s="13">
        <f>IF(B627="","",VLOOKUP(B627,Tabelle2!$A$2:$B$38,2,0))</f>
        <v>4</v>
      </c>
      <c r="D627" s="25" t="str">
        <f t="shared" ref="D627:D658" si="3594">IF(B627="","",IF(OR(B626=0,B627=0),"No Bet",IF(N628=1,"Bet 1,3,5",IF(O628=1,"Bet 2,4,6",IF(P628=1,"Bet 1,3,5",IF(Q628=1,"Bet 2,4,6"))))))</f>
        <v>Bet 2,4,6</v>
      </c>
      <c r="E627" s="8"/>
      <c r="F627" s="8"/>
      <c r="G627" s="8"/>
      <c r="H627" s="8"/>
      <c r="I627" s="17"/>
      <c r="J627" s="17"/>
      <c r="K627" s="7">
        <f t="shared" ref="K627:K690" si="3595">IF(B627="","",IF(N628=1,"1",IF(O628=1,2,IF(P628=1,1,IF(Q628=1,2)))))</f>
        <v>2</v>
      </c>
      <c r="L627" s="7">
        <f t="shared" ref="L627:L690" si="3596">IF(B627="","",IF(N628=1,"3",IF(O628=1,4,IF(P628=1,3,IF(Q628=1,4)))))</f>
        <v>4</v>
      </c>
      <c r="M627" s="7">
        <f t="shared" ref="M627:M690" si="3597">IF(B627="","",IF(N628=1,"5",IF(O628=1,6,IF(P628=1,5,IF(Q628=1,6)))))</f>
        <v>6</v>
      </c>
      <c r="N627" s="4">
        <f t="shared" si="3590"/>
        <v>1</v>
      </c>
      <c r="O627" s="4">
        <f t="shared" si="3591"/>
        <v>0</v>
      </c>
      <c r="P627" s="4">
        <f t="shared" ref="P627:P690" si="3598">IF(OR(C627=1,C627=3,C627=5),1,0)</f>
        <v>0</v>
      </c>
      <c r="Q627" s="4">
        <f t="shared" ref="Q627:Q690" si="3599">IF(OR(C627=2,C627=4,C627=6),1,0)</f>
        <v>1</v>
      </c>
      <c r="Y627" s="29" t="str">
        <f t="shared" si="3319"/>
        <v/>
      </c>
      <c r="Z627" s="29" t="str">
        <f t="shared" si="3369"/>
        <v/>
      </c>
      <c r="AA627" s="29" t="str">
        <f t="shared" si="3370"/>
        <v/>
      </c>
      <c r="AB627" s="29" t="str">
        <f t="shared" si="3371"/>
        <v/>
      </c>
      <c r="AC627" s="29" t="str">
        <f t="shared" si="3372"/>
        <v/>
      </c>
      <c r="AD627" s="29" t="str">
        <f t="shared" si="3373"/>
        <v/>
      </c>
      <c r="AE627" s="29" t="str">
        <f t="shared" si="3374"/>
        <v/>
      </c>
      <c r="AF627" s="29" t="str">
        <f t="shared" si="3375"/>
        <v/>
      </c>
      <c r="AG627" s="29" t="str">
        <f t="shared" si="3376"/>
        <v/>
      </c>
      <c r="AH627" s="29" t="str">
        <f t="shared" si="3377"/>
        <v/>
      </c>
      <c r="AI627" s="29" t="str">
        <f t="shared" si="3378"/>
        <v/>
      </c>
      <c r="AJ627" s="29" t="str">
        <f t="shared" si="3379"/>
        <v/>
      </c>
      <c r="AK627" s="29" t="str">
        <f t="shared" si="3380"/>
        <v/>
      </c>
      <c r="AL627" s="29" t="str">
        <f t="shared" si="3381"/>
        <v/>
      </c>
      <c r="AM627" s="29" t="str">
        <f t="shared" si="3382"/>
        <v/>
      </c>
    </row>
    <row r="628" spans="2:39" ht="15.75" thickBot="1">
      <c r="B628" s="18">
        <v>30</v>
      </c>
      <c r="C628" s="18">
        <f>IF(B628="","",VLOOKUP(B628,Tabelle2!$A$2:$B$38,2,0))</f>
        <v>5</v>
      </c>
      <c r="D628" s="19" t="str">
        <f t="shared" ref="D628" si="3600">IF(B628="","",IF(OR(B626=0,B627=0),"NB",IF(COUNTIF(K627:M627,C628)=1,"W","L")))</f>
        <v>L</v>
      </c>
      <c r="E628" s="18">
        <f t="shared" ref="E628" si="3601">IF(D628="NB","0",IF(D628="L",-3,IF(D628="W",3,"")))</f>
        <v>-3</v>
      </c>
      <c r="F628" s="18">
        <v>1</v>
      </c>
      <c r="G628" s="18">
        <f t="shared" ref="G628" si="3602">IF(B628="","",E628*F628)</f>
        <v>-3</v>
      </c>
      <c r="H628" s="18">
        <f>IF(B628="","",SUM($G$4:G628))</f>
        <v>-66</v>
      </c>
      <c r="I628" s="20"/>
      <c r="J628" s="20"/>
      <c r="K628" s="21"/>
      <c r="L628" s="21"/>
      <c r="M628" s="21"/>
      <c r="N628" s="5">
        <f t="shared" ref="N628" si="3603">IF(N626+N627=2,1,0)</f>
        <v>0</v>
      </c>
      <c r="O628" s="5">
        <f t="shared" ref="O628" si="3604">IF(O626+O627=2,1,0)</f>
        <v>0</v>
      </c>
      <c r="P628" s="5">
        <f t="shared" ref="P628" si="3605">IF(P626+P627=2,1,0)</f>
        <v>0</v>
      </c>
      <c r="Q628" s="5">
        <f t="shared" ref="Q628" si="3606">IF(Q626+Q627=2,1,0)</f>
        <v>1</v>
      </c>
      <c r="S628" s="31">
        <f t="shared" ref="S628" si="3607">IF(B628="","",IF(D628="NB",S625,IF(D628="L",S625+1,IF(D628="W",0))))</f>
        <v>2</v>
      </c>
      <c r="Y628" s="29" t="str">
        <f t="shared" si="3319"/>
        <v/>
      </c>
      <c r="Z628" s="29" t="str">
        <f t="shared" si="3369"/>
        <v/>
      </c>
      <c r="AA628" s="29" t="str">
        <f t="shared" si="3370"/>
        <v/>
      </c>
      <c r="AB628" s="29" t="str">
        <f t="shared" si="3371"/>
        <v/>
      </c>
      <c r="AC628" s="29" t="str">
        <f t="shared" si="3372"/>
        <v/>
      </c>
      <c r="AD628" s="29" t="str">
        <f t="shared" si="3373"/>
        <v/>
      </c>
      <c r="AE628" s="29" t="str">
        <f t="shared" si="3374"/>
        <v/>
      </c>
      <c r="AF628" s="29" t="str">
        <f t="shared" si="3375"/>
        <v/>
      </c>
      <c r="AG628" s="29" t="str">
        <f t="shared" si="3376"/>
        <v/>
      </c>
      <c r="AH628" s="29" t="str">
        <f t="shared" si="3377"/>
        <v/>
      </c>
      <c r="AI628" s="29" t="str">
        <f t="shared" si="3378"/>
        <v/>
      </c>
      <c r="AJ628" s="29" t="str">
        <f t="shared" si="3379"/>
        <v/>
      </c>
      <c r="AK628" s="29" t="str">
        <f t="shared" si="3380"/>
        <v/>
      </c>
      <c r="AL628" s="29" t="str">
        <f t="shared" si="3381"/>
        <v/>
      </c>
      <c r="AM628" s="29" t="str">
        <f t="shared" si="3382"/>
        <v/>
      </c>
    </row>
    <row r="629" spans="2:39">
      <c r="B629" s="16">
        <v>5</v>
      </c>
      <c r="C629" s="16">
        <f>IF(B629="","",VLOOKUP(B629,Tabelle2!$A$2:$B$38,2,0))</f>
        <v>1</v>
      </c>
      <c r="D629" s="6"/>
      <c r="E629" s="6"/>
      <c r="F629" s="6"/>
      <c r="G629" s="6"/>
      <c r="H629" s="6"/>
      <c r="I629" s="9"/>
      <c r="J629" s="9"/>
      <c r="K629" s="6"/>
      <c r="L629" s="6"/>
      <c r="M629" s="6"/>
      <c r="N629" s="3">
        <f t="shared" ref="N629:N692" si="3608">IF(OR(C629=2,C629=4,C629=6),1,0)</f>
        <v>0</v>
      </c>
      <c r="O629" s="3">
        <f t="shared" ref="O629:O692" si="3609">IF(OR(C629=1,C629=3,C629=5),1,0)</f>
        <v>1</v>
      </c>
      <c r="P629" s="3">
        <f t="shared" ref="P629:P692" si="3610">IF(OR(C629=2,C629=4,C629=6),1,0)</f>
        <v>0</v>
      </c>
      <c r="Q629" s="3">
        <f t="shared" ref="Q629:Q692" si="3611">IF(OR(C629=1,C629=3,C629=5),1,0)</f>
        <v>1</v>
      </c>
      <c r="Y629" s="29" t="str">
        <f t="shared" si="3319"/>
        <v/>
      </c>
      <c r="Z629" s="29" t="str">
        <f t="shared" si="3369"/>
        <v/>
      </c>
      <c r="AA629" s="29" t="str">
        <f t="shared" si="3370"/>
        <v/>
      </c>
      <c r="AB629" s="29" t="str">
        <f t="shared" si="3371"/>
        <v/>
      </c>
      <c r="AC629" s="29" t="str">
        <f t="shared" si="3372"/>
        <v/>
      </c>
      <c r="AD629" s="29" t="str">
        <f t="shared" si="3373"/>
        <v/>
      </c>
      <c r="AE629" s="29" t="str">
        <f t="shared" si="3374"/>
        <v/>
      </c>
      <c r="AF629" s="29" t="str">
        <f t="shared" si="3375"/>
        <v/>
      </c>
      <c r="AG629" s="29" t="str">
        <f t="shared" si="3376"/>
        <v/>
      </c>
      <c r="AH629" s="29" t="str">
        <f t="shared" si="3377"/>
        <v/>
      </c>
      <c r="AI629" s="29" t="str">
        <f t="shared" si="3378"/>
        <v/>
      </c>
      <c r="AJ629" s="29" t="str">
        <f t="shared" si="3379"/>
        <v/>
      </c>
      <c r="AK629" s="29" t="str">
        <f t="shared" si="3380"/>
        <v/>
      </c>
      <c r="AL629" s="29" t="str">
        <f t="shared" si="3381"/>
        <v/>
      </c>
      <c r="AM629" s="29" t="str">
        <f t="shared" si="3382"/>
        <v/>
      </c>
    </row>
    <row r="630" spans="2:39">
      <c r="B630" s="15">
        <v>31</v>
      </c>
      <c r="C630" s="15">
        <f>IF(B630="","",VLOOKUP(B630,Tabelle2!$A$2:$B$38,2,0))</f>
        <v>6</v>
      </c>
      <c r="D630" s="26" t="str">
        <f t="shared" ref="D630:D661" si="3612">IF(B630="","",IF(OR(B629=0,B630=0),"No Bet",IF(N631=1,"Bet 1,3,5",IF(O631=1,"Bet 2,4,6",IF(P631=1,"Bet 1,3,5",IF(Q631=1,"Bet 2,4,6"))))))</f>
        <v>Bet 2,4,6</v>
      </c>
      <c r="E630" s="8"/>
      <c r="F630" s="8"/>
      <c r="G630" s="8"/>
      <c r="H630" s="8"/>
      <c r="I630" s="17"/>
      <c r="J630" s="17"/>
      <c r="K630" s="7">
        <f t="shared" ref="K630:K693" si="3613">IF(B630="","",IF(N631=1,"1",IF(O631=1,2,IF(P631=1,1,IF(Q631=1,2)))))</f>
        <v>2</v>
      </c>
      <c r="L630" s="7">
        <f t="shared" ref="L630:L693" si="3614">IF(B630="","",IF(N631=1,"3",IF(O631=1,4,IF(P631=1,3,IF(Q631=1,4)))))</f>
        <v>4</v>
      </c>
      <c r="M630" s="7">
        <f t="shared" ref="M630:M693" si="3615">IF(B630="","",IF(N631=1,"5",IF(O631=1,6,IF(P631=1,5,IF(Q631=1,6)))))</f>
        <v>6</v>
      </c>
      <c r="N630" s="4">
        <f t="shared" si="3608"/>
        <v>1</v>
      </c>
      <c r="O630" s="4">
        <f t="shared" si="3609"/>
        <v>0</v>
      </c>
      <c r="P630" s="4">
        <f t="shared" ref="P630:P693" si="3616">IF(OR(C630=1,C630=3,C630=5),1,0)</f>
        <v>0</v>
      </c>
      <c r="Q630" s="4">
        <f t="shared" ref="Q630:Q693" si="3617">IF(OR(C630=2,C630=4,C630=6),1,0)</f>
        <v>1</v>
      </c>
      <c r="Y630" s="29" t="str">
        <f t="shared" si="3319"/>
        <v/>
      </c>
      <c r="Z630" s="29" t="str">
        <f t="shared" si="3369"/>
        <v/>
      </c>
      <c r="AA630" s="29" t="str">
        <f t="shared" si="3370"/>
        <v/>
      </c>
      <c r="AB630" s="29" t="str">
        <f t="shared" si="3371"/>
        <v/>
      </c>
      <c r="AC630" s="29" t="str">
        <f t="shared" si="3372"/>
        <v/>
      </c>
      <c r="AD630" s="29" t="str">
        <f t="shared" si="3373"/>
        <v/>
      </c>
      <c r="AE630" s="29" t="str">
        <f t="shared" si="3374"/>
        <v/>
      </c>
      <c r="AF630" s="29" t="str">
        <f t="shared" si="3375"/>
        <v/>
      </c>
      <c r="AG630" s="29" t="str">
        <f t="shared" si="3376"/>
        <v/>
      </c>
      <c r="AH630" s="29" t="str">
        <f t="shared" si="3377"/>
        <v/>
      </c>
      <c r="AI630" s="29" t="str">
        <f t="shared" si="3378"/>
        <v/>
      </c>
      <c r="AJ630" s="29" t="str">
        <f t="shared" si="3379"/>
        <v/>
      </c>
      <c r="AK630" s="29" t="str">
        <f t="shared" si="3380"/>
        <v/>
      </c>
      <c r="AL630" s="29" t="str">
        <f t="shared" si="3381"/>
        <v/>
      </c>
      <c r="AM630" s="29" t="str">
        <f t="shared" si="3382"/>
        <v/>
      </c>
    </row>
    <row r="631" spans="2:39" ht="15.75" thickBot="1">
      <c r="B631" s="22">
        <v>35</v>
      </c>
      <c r="C631" s="22">
        <f>IF(B631="","",VLOOKUP(B631,Tabelle2!$A$2:$B$38,2,0))</f>
        <v>6</v>
      </c>
      <c r="D631" s="23" t="str">
        <f t="shared" ref="D631" si="3618">IF(B631="","",IF(OR(B629=0,B630=0),"NB",IF(COUNTIF(K630:M630,C631)=1,"W","L")))</f>
        <v>W</v>
      </c>
      <c r="E631" s="22">
        <f t="shared" ref="E631" si="3619">IF(D631="NB",0,IF(D631="L",-3,IF(D631="W",3,"")))</f>
        <v>3</v>
      </c>
      <c r="F631" s="22">
        <v>1</v>
      </c>
      <c r="G631" s="22">
        <f t="shared" ref="G631" si="3620">IF(B631="","",E631*F631)</f>
        <v>3</v>
      </c>
      <c r="H631" s="22">
        <f>IF(B631="","",SUM($G$4:G631))</f>
        <v>-63</v>
      </c>
      <c r="I631" s="20"/>
      <c r="J631" s="20"/>
      <c r="K631" s="21"/>
      <c r="L631" s="21"/>
      <c r="M631" s="21"/>
      <c r="N631" s="5">
        <f t="shared" ref="N631" si="3621">IF(N629+N630=2,1,0)</f>
        <v>0</v>
      </c>
      <c r="O631" s="5">
        <f t="shared" ref="O631" si="3622">IF(O629+O630=2,1,0)</f>
        <v>0</v>
      </c>
      <c r="P631" s="5">
        <f t="shared" ref="P631" si="3623">IF(P629+P630=2,1,0)</f>
        <v>0</v>
      </c>
      <c r="Q631" s="5">
        <f t="shared" ref="Q631" si="3624">IF(Q629+Q630=2,1,0)</f>
        <v>1</v>
      </c>
      <c r="S631" s="31">
        <f t="shared" ref="S631" si="3625">IF(B631="","",IF(D631="NB",S628,IF(D631="L",S628+1,IF(D631="W",0))))</f>
        <v>0</v>
      </c>
      <c r="Y631" s="29" t="str">
        <f t="shared" si="3319"/>
        <v/>
      </c>
      <c r="Z631" s="29">
        <f t="shared" si="3369"/>
        <v>1</v>
      </c>
      <c r="AA631" s="29" t="str">
        <f t="shared" si="3370"/>
        <v/>
      </c>
      <c r="AB631" s="29" t="str">
        <f t="shared" si="3371"/>
        <v/>
      </c>
      <c r="AC631" s="29" t="str">
        <f t="shared" si="3372"/>
        <v/>
      </c>
      <c r="AD631" s="29" t="str">
        <f t="shared" si="3373"/>
        <v/>
      </c>
      <c r="AE631" s="29" t="str">
        <f t="shared" si="3374"/>
        <v/>
      </c>
      <c r="AF631" s="29" t="str">
        <f t="shared" si="3375"/>
        <v/>
      </c>
      <c r="AG631" s="29" t="str">
        <f t="shared" si="3376"/>
        <v/>
      </c>
      <c r="AH631" s="29" t="str">
        <f t="shared" si="3377"/>
        <v/>
      </c>
      <c r="AI631" s="29" t="str">
        <f t="shared" si="3378"/>
        <v/>
      </c>
      <c r="AJ631" s="29" t="str">
        <f t="shared" si="3379"/>
        <v/>
      </c>
      <c r="AK631" s="29" t="str">
        <f t="shared" si="3380"/>
        <v/>
      </c>
      <c r="AL631" s="29" t="str">
        <f t="shared" si="3381"/>
        <v/>
      </c>
      <c r="AM631" s="29" t="str">
        <f t="shared" si="3382"/>
        <v/>
      </c>
    </row>
    <row r="632" spans="2:39">
      <c r="B632" s="14">
        <v>35</v>
      </c>
      <c r="C632" s="14">
        <f>IF(B632="","",VLOOKUP(B632,Tabelle2!$A$2:$B$38,2,0))</f>
        <v>6</v>
      </c>
      <c r="D632" s="6"/>
      <c r="E632" s="10"/>
      <c r="F632" s="6"/>
      <c r="G632" s="6"/>
      <c r="H632" s="6"/>
      <c r="I632" s="9"/>
      <c r="J632" s="9"/>
      <c r="K632" s="6"/>
      <c r="L632" s="6"/>
      <c r="M632" s="6"/>
      <c r="N632" s="3">
        <f t="shared" ref="N632:N695" si="3626">IF(OR(C632=2,C632=4,C632=6),1,0)</f>
        <v>1</v>
      </c>
      <c r="O632" s="3">
        <f t="shared" ref="O632:O695" si="3627">IF(OR(C632=1,C632=3,C632=5),1,0)</f>
        <v>0</v>
      </c>
      <c r="P632" s="3">
        <f t="shared" ref="P632:P695" si="3628">IF(OR(C632=2,C632=4,C632=6),1,0)</f>
        <v>1</v>
      </c>
      <c r="Q632" s="3">
        <f t="shared" ref="Q632:Q695" si="3629">IF(OR(C632=1,C632=3,C632=5),1,0)</f>
        <v>0</v>
      </c>
      <c r="Y632" s="29" t="str">
        <f t="shared" si="3319"/>
        <v/>
      </c>
      <c r="Z632" s="29" t="str">
        <f t="shared" si="3369"/>
        <v/>
      </c>
      <c r="AA632" s="29" t="str">
        <f t="shared" si="3370"/>
        <v/>
      </c>
      <c r="AB632" s="29" t="str">
        <f t="shared" si="3371"/>
        <v/>
      </c>
      <c r="AC632" s="29" t="str">
        <f t="shared" si="3372"/>
        <v/>
      </c>
      <c r="AD632" s="29" t="str">
        <f t="shared" si="3373"/>
        <v/>
      </c>
      <c r="AE632" s="29" t="str">
        <f t="shared" si="3374"/>
        <v/>
      </c>
      <c r="AF632" s="29" t="str">
        <f t="shared" si="3375"/>
        <v/>
      </c>
      <c r="AG632" s="29" t="str">
        <f t="shared" si="3376"/>
        <v/>
      </c>
      <c r="AH632" s="29" t="str">
        <f t="shared" si="3377"/>
        <v/>
      </c>
      <c r="AI632" s="29" t="str">
        <f t="shared" si="3378"/>
        <v/>
      </c>
      <c r="AJ632" s="29" t="str">
        <f t="shared" si="3379"/>
        <v/>
      </c>
      <c r="AK632" s="29" t="str">
        <f t="shared" si="3380"/>
        <v/>
      </c>
      <c r="AL632" s="29" t="str">
        <f t="shared" si="3381"/>
        <v/>
      </c>
      <c r="AM632" s="29" t="str">
        <f t="shared" si="3382"/>
        <v/>
      </c>
    </row>
    <row r="633" spans="2:39">
      <c r="B633" s="13">
        <v>9</v>
      </c>
      <c r="C633" s="13">
        <f>IF(B633="","",VLOOKUP(B633,Tabelle2!$A$2:$B$38,2,0))</f>
        <v>2</v>
      </c>
      <c r="D633" s="25" t="str">
        <f t="shared" ref="D633:D664" si="3630">IF(B633="","",IF(OR(B632=0,B633=0),"No Bet",IF(N634=1,"Bet 1,3,5",IF(O634=1,"Bet 2,4,6",IF(P634=1,"Bet 1,3,5",IF(Q634=1,"Bet 2,4,6"))))))</f>
        <v>Bet 1,3,5</v>
      </c>
      <c r="E633" s="8"/>
      <c r="F633" s="8"/>
      <c r="G633" s="8"/>
      <c r="H633" s="8"/>
      <c r="I633" s="17"/>
      <c r="J633" s="17"/>
      <c r="K633" s="7" t="str">
        <f t="shared" ref="K633:K696" si="3631">IF(B633="","",IF(N634=1,"1",IF(O634=1,2,IF(P634=1,1,IF(Q634=1,2)))))</f>
        <v>1</v>
      </c>
      <c r="L633" s="7" t="str">
        <f t="shared" ref="L633:L696" si="3632">IF(B633="","",IF(N634=1,"3",IF(O634=1,4,IF(P634=1,3,IF(Q634=1,4)))))</f>
        <v>3</v>
      </c>
      <c r="M633" s="7" t="str">
        <f t="shared" ref="M633:M696" si="3633">IF(B633="","",IF(N634=1,"5",IF(O634=1,6,IF(P634=1,5,IF(Q634=1,6)))))</f>
        <v>5</v>
      </c>
      <c r="N633" s="4">
        <f t="shared" si="3626"/>
        <v>1</v>
      </c>
      <c r="O633" s="4">
        <f t="shared" si="3627"/>
        <v>0</v>
      </c>
      <c r="P633" s="4">
        <f t="shared" ref="P633:P696" si="3634">IF(OR(C633=1,C633=3,C633=5),1,0)</f>
        <v>0</v>
      </c>
      <c r="Q633" s="4">
        <f t="shared" ref="Q633:Q696" si="3635">IF(OR(C633=2,C633=4,C633=6),1,0)</f>
        <v>1</v>
      </c>
      <c r="Y633" s="29" t="str">
        <f t="shared" si="3319"/>
        <v/>
      </c>
      <c r="Z633" s="29" t="str">
        <f t="shared" si="3369"/>
        <v/>
      </c>
      <c r="AA633" s="29" t="str">
        <f t="shared" si="3370"/>
        <v/>
      </c>
      <c r="AB633" s="29" t="str">
        <f t="shared" si="3371"/>
        <v/>
      </c>
      <c r="AC633" s="29" t="str">
        <f t="shared" si="3372"/>
        <v/>
      </c>
      <c r="AD633" s="29" t="str">
        <f t="shared" si="3373"/>
        <v/>
      </c>
      <c r="AE633" s="29" t="str">
        <f t="shared" si="3374"/>
        <v/>
      </c>
      <c r="AF633" s="29" t="str">
        <f t="shared" si="3375"/>
        <v/>
      </c>
      <c r="AG633" s="29" t="str">
        <f t="shared" si="3376"/>
        <v/>
      </c>
      <c r="AH633" s="29" t="str">
        <f t="shared" si="3377"/>
        <v/>
      </c>
      <c r="AI633" s="29" t="str">
        <f t="shared" si="3378"/>
        <v/>
      </c>
      <c r="AJ633" s="29" t="str">
        <f t="shared" si="3379"/>
        <v/>
      </c>
      <c r="AK633" s="29" t="str">
        <f t="shared" si="3380"/>
        <v/>
      </c>
      <c r="AL633" s="29" t="str">
        <f t="shared" si="3381"/>
        <v/>
      </c>
      <c r="AM633" s="29" t="str">
        <f t="shared" si="3382"/>
        <v/>
      </c>
    </row>
    <row r="634" spans="2:39" ht="15.75" thickBot="1">
      <c r="B634" s="18">
        <v>1</v>
      </c>
      <c r="C634" s="18">
        <f>IF(B634="","",VLOOKUP(B634,Tabelle2!$A$2:$B$38,2,0))</f>
        <v>1</v>
      </c>
      <c r="D634" s="19" t="str">
        <f t="shared" ref="D634" si="3636">IF(B634="","",IF(OR(B632=0,B633=0),"NB",IF(COUNTIF(K633:M633,C634)=1,"W","L")))</f>
        <v>W</v>
      </c>
      <c r="E634" s="18">
        <f t="shared" ref="E634" si="3637">IF(D634="NB","0",IF(D634="L",-3,IF(D634="W",3,"")))</f>
        <v>3</v>
      </c>
      <c r="F634" s="18">
        <v>1</v>
      </c>
      <c r="G634" s="18">
        <f t="shared" ref="G634" si="3638">IF(B634="","",E634*F634)</f>
        <v>3</v>
      </c>
      <c r="H634" s="18">
        <f>IF(B634="","",SUM($G$4:G634))</f>
        <v>-60</v>
      </c>
      <c r="I634" s="20"/>
      <c r="J634" s="20"/>
      <c r="K634" s="21"/>
      <c r="L634" s="21"/>
      <c r="M634" s="21"/>
      <c r="N634" s="5">
        <f t="shared" ref="N634" si="3639">IF(N632+N633=2,1,0)</f>
        <v>1</v>
      </c>
      <c r="O634" s="5">
        <f t="shared" ref="O634" si="3640">IF(O632+O633=2,1,0)</f>
        <v>0</v>
      </c>
      <c r="P634" s="5">
        <f t="shared" ref="P634" si="3641">IF(P632+P633=2,1,0)</f>
        <v>0</v>
      </c>
      <c r="Q634" s="5">
        <f t="shared" ref="Q634" si="3642">IF(Q632+Q633=2,1,0)</f>
        <v>0</v>
      </c>
      <c r="S634" s="31">
        <f t="shared" ref="S634" si="3643">IF(B634="","",IF(D634="NB",S631,IF(D634="L",S631+1,IF(D634="W",0))))</f>
        <v>0</v>
      </c>
      <c r="Y634" s="29" t="str">
        <f t="shared" si="3319"/>
        <v/>
      </c>
      <c r="Z634" s="29" t="str">
        <f t="shared" si="3369"/>
        <v/>
      </c>
      <c r="AA634" s="29" t="str">
        <f t="shared" si="3370"/>
        <v/>
      </c>
      <c r="AB634" s="29" t="str">
        <f t="shared" si="3371"/>
        <v/>
      </c>
      <c r="AC634" s="29" t="str">
        <f t="shared" si="3372"/>
        <v/>
      </c>
      <c r="AD634" s="29" t="str">
        <f t="shared" si="3373"/>
        <v/>
      </c>
      <c r="AE634" s="29" t="str">
        <f t="shared" si="3374"/>
        <v/>
      </c>
      <c r="AF634" s="29" t="str">
        <f t="shared" si="3375"/>
        <v/>
      </c>
      <c r="AG634" s="29" t="str">
        <f t="shared" si="3376"/>
        <v/>
      </c>
      <c r="AH634" s="29" t="str">
        <f t="shared" si="3377"/>
        <v/>
      </c>
      <c r="AI634" s="29" t="str">
        <f t="shared" si="3378"/>
        <v/>
      </c>
      <c r="AJ634" s="29" t="str">
        <f t="shared" si="3379"/>
        <v/>
      </c>
      <c r="AK634" s="29" t="str">
        <f t="shared" si="3380"/>
        <v/>
      </c>
      <c r="AL634" s="29" t="str">
        <f t="shared" si="3381"/>
        <v/>
      </c>
      <c r="AM634" s="29" t="str">
        <f t="shared" si="3382"/>
        <v/>
      </c>
    </row>
    <row r="635" spans="2:39">
      <c r="B635" s="16">
        <v>31</v>
      </c>
      <c r="C635" s="16">
        <f>IF(B635="","",VLOOKUP(B635,Tabelle2!$A$2:$B$38,2,0))</f>
        <v>6</v>
      </c>
      <c r="D635" s="6"/>
      <c r="E635" s="6"/>
      <c r="F635" s="6"/>
      <c r="G635" s="6"/>
      <c r="H635" s="6"/>
      <c r="I635" s="9"/>
      <c r="J635" s="9"/>
      <c r="K635" s="6"/>
      <c r="L635" s="6"/>
      <c r="M635" s="6"/>
      <c r="N635" s="3">
        <f t="shared" ref="N635:N698" si="3644">IF(OR(C635=2,C635=4,C635=6),1,0)</f>
        <v>1</v>
      </c>
      <c r="O635" s="3">
        <f t="shared" ref="O635:O698" si="3645">IF(OR(C635=1,C635=3,C635=5),1,0)</f>
        <v>0</v>
      </c>
      <c r="P635" s="3">
        <f t="shared" ref="P635:P698" si="3646">IF(OR(C635=2,C635=4,C635=6),1,0)</f>
        <v>1</v>
      </c>
      <c r="Q635" s="3">
        <f t="shared" ref="Q635:Q698" si="3647">IF(OR(C635=1,C635=3,C635=5),1,0)</f>
        <v>0</v>
      </c>
      <c r="Y635" s="29" t="str">
        <f t="shared" si="3319"/>
        <v/>
      </c>
      <c r="Z635" s="29" t="str">
        <f t="shared" si="3369"/>
        <v/>
      </c>
      <c r="AA635" s="29" t="str">
        <f t="shared" si="3370"/>
        <v/>
      </c>
      <c r="AB635" s="29" t="str">
        <f t="shared" si="3371"/>
        <v/>
      </c>
      <c r="AC635" s="29" t="str">
        <f t="shared" si="3372"/>
        <v/>
      </c>
      <c r="AD635" s="29" t="str">
        <f t="shared" si="3373"/>
        <v/>
      </c>
      <c r="AE635" s="29" t="str">
        <f t="shared" si="3374"/>
        <v/>
      </c>
      <c r="AF635" s="29" t="str">
        <f t="shared" si="3375"/>
        <v/>
      </c>
      <c r="AG635" s="29" t="str">
        <f t="shared" si="3376"/>
        <v/>
      </c>
      <c r="AH635" s="29" t="str">
        <f t="shared" si="3377"/>
        <v/>
      </c>
      <c r="AI635" s="29" t="str">
        <f t="shared" si="3378"/>
        <v/>
      </c>
      <c r="AJ635" s="29" t="str">
        <f t="shared" si="3379"/>
        <v/>
      </c>
      <c r="AK635" s="29" t="str">
        <f t="shared" si="3380"/>
        <v/>
      </c>
      <c r="AL635" s="29" t="str">
        <f t="shared" si="3381"/>
        <v/>
      </c>
      <c r="AM635" s="29" t="str">
        <f t="shared" si="3382"/>
        <v/>
      </c>
    </row>
    <row r="636" spans="2:39">
      <c r="B636" s="15">
        <v>31</v>
      </c>
      <c r="C636" s="15">
        <f>IF(B636="","",VLOOKUP(B636,Tabelle2!$A$2:$B$38,2,0))</f>
        <v>6</v>
      </c>
      <c r="D636" s="26" t="str">
        <f t="shared" ref="D636:D667" si="3648">IF(B636="","",IF(OR(B635=0,B636=0),"No Bet",IF(N637=1,"Bet 1,3,5",IF(O637=1,"Bet 2,4,6",IF(P637=1,"Bet 1,3,5",IF(Q637=1,"Bet 2,4,6"))))))</f>
        <v>Bet 1,3,5</v>
      </c>
      <c r="E636" s="8"/>
      <c r="F636" s="8"/>
      <c r="G636" s="8"/>
      <c r="H636" s="8"/>
      <c r="I636" s="17"/>
      <c r="J636" s="17"/>
      <c r="K636" s="7" t="str">
        <f t="shared" ref="K636:K699" si="3649">IF(B636="","",IF(N637=1,"1",IF(O637=1,2,IF(P637=1,1,IF(Q637=1,2)))))</f>
        <v>1</v>
      </c>
      <c r="L636" s="7" t="str">
        <f t="shared" ref="L636:L699" si="3650">IF(B636="","",IF(N637=1,"3",IF(O637=1,4,IF(P637=1,3,IF(Q637=1,4)))))</f>
        <v>3</v>
      </c>
      <c r="M636" s="7" t="str">
        <f t="shared" ref="M636:M699" si="3651">IF(B636="","",IF(N637=1,"5",IF(O637=1,6,IF(P637=1,5,IF(Q637=1,6)))))</f>
        <v>5</v>
      </c>
      <c r="N636" s="4">
        <f t="shared" si="3644"/>
        <v>1</v>
      </c>
      <c r="O636" s="4">
        <f t="shared" si="3645"/>
        <v>0</v>
      </c>
      <c r="P636" s="4">
        <f t="shared" ref="P636:P699" si="3652">IF(OR(C636=1,C636=3,C636=5),1,0)</f>
        <v>0</v>
      </c>
      <c r="Q636" s="4">
        <f t="shared" ref="Q636:Q699" si="3653">IF(OR(C636=2,C636=4,C636=6),1,0)</f>
        <v>1</v>
      </c>
      <c r="Y636" s="29" t="str">
        <f t="shared" si="3319"/>
        <v/>
      </c>
      <c r="Z636" s="29" t="str">
        <f t="shared" si="3369"/>
        <v/>
      </c>
      <c r="AA636" s="29" t="str">
        <f t="shared" si="3370"/>
        <v/>
      </c>
      <c r="AB636" s="29" t="str">
        <f t="shared" si="3371"/>
        <v/>
      </c>
      <c r="AC636" s="29" t="str">
        <f t="shared" si="3372"/>
        <v/>
      </c>
      <c r="AD636" s="29" t="str">
        <f t="shared" si="3373"/>
        <v/>
      </c>
      <c r="AE636" s="29" t="str">
        <f t="shared" si="3374"/>
        <v/>
      </c>
      <c r="AF636" s="29" t="str">
        <f t="shared" si="3375"/>
        <v/>
      </c>
      <c r="AG636" s="29" t="str">
        <f t="shared" si="3376"/>
        <v/>
      </c>
      <c r="AH636" s="29" t="str">
        <f t="shared" si="3377"/>
        <v/>
      </c>
      <c r="AI636" s="29" t="str">
        <f t="shared" si="3378"/>
        <v/>
      </c>
      <c r="AJ636" s="29" t="str">
        <f t="shared" si="3379"/>
        <v/>
      </c>
      <c r="AK636" s="29" t="str">
        <f t="shared" si="3380"/>
        <v/>
      </c>
      <c r="AL636" s="29" t="str">
        <f t="shared" si="3381"/>
        <v/>
      </c>
      <c r="AM636" s="29" t="str">
        <f t="shared" si="3382"/>
        <v/>
      </c>
    </row>
    <row r="637" spans="2:39" ht="15.75" thickBot="1">
      <c r="B637" s="22">
        <v>17</v>
      </c>
      <c r="C637" s="22">
        <f>IF(B637="","",VLOOKUP(B637,Tabelle2!$A$2:$B$38,2,0))</f>
        <v>3</v>
      </c>
      <c r="D637" s="23" t="str">
        <f t="shared" ref="D637" si="3654">IF(B637="","",IF(OR(B635=0,B636=0),"NB",IF(COUNTIF(K636:M636,C637)=1,"W","L")))</f>
        <v>W</v>
      </c>
      <c r="E637" s="22">
        <f t="shared" ref="E637" si="3655">IF(D637="NB",0,IF(D637="L",-3,IF(D637="W",3,"")))</f>
        <v>3</v>
      </c>
      <c r="F637" s="22">
        <v>1</v>
      </c>
      <c r="G637" s="22">
        <f t="shared" ref="G637" si="3656">IF(B637="","",E637*F637)</f>
        <v>3</v>
      </c>
      <c r="H637" s="22">
        <f>IF(B637="","",SUM($G$4:G637))</f>
        <v>-57</v>
      </c>
      <c r="I637" s="20"/>
      <c r="J637" s="20"/>
      <c r="K637" s="21"/>
      <c r="L637" s="21"/>
      <c r="M637" s="21"/>
      <c r="N637" s="5">
        <f t="shared" ref="N637" si="3657">IF(N635+N636=2,1,0)</f>
        <v>1</v>
      </c>
      <c r="O637" s="5">
        <f t="shared" ref="O637" si="3658">IF(O635+O636=2,1,0)</f>
        <v>0</v>
      </c>
      <c r="P637" s="5">
        <f t="shared" ref="P637" si="3659">IF(P635+P636=2,1,0)</f>
        <v>0</v>
      </c>
      <c r="Q637" s="5">
        <f t="shared" ref="Q637" si="3660">IF(Q635+Q636=2,1,0)</f>
        <v>0</v>
      </c>
      <c r="S637" s="31">
        <f t="shared" ref="S637" si="3661">IF(B637="","",IF(D637="NB",S634,IF(D637="L",S634+1,IF(D637="W",0))))</f>
        <v>0</v>
      </c>
      <c r="Y637" s="29" t="str">
        <f t="shared" si="3319"/>
        <v/>
      </c>
      <c r="Z637" s="29" t="str">
        <f t="shared" si="3369"/>
        <v/>
      </c>
      <c r="AA637" s="29" t="str">
        <f t="shared" si="3370"/>
        <v/>
      </c>
      <c r="AB637" s="29" t="str">
        <f t="shared" si="3371"/>
        <v/>
      </c>
      <c r="AC637" s="29" t="str">
        <f t="shared" si="3372"/>
        <v/>
      </c>
      <c r="AD637" s="29" t="str">
        <f t="shared" si="3373"/>
        <v/>
      </c>
      <c r="AE637" s="29" t="str">
        <f t="shared" si="3374"/>
        <v/>
      </c>
      <c r="AF637" s="29" t="str">
        <f t="shared" si="3375"/>
        <v/>
      </c>
      <c r="AG637" s="29" t="str">
        <f t="shared" si="3376"/>
        <v/>
      </c>
      <c r="AH637" s="29" t="str">
        <f t="shared" si="3377"/>
        <v/>
      </c>
      <c r="AI637" s="29" t="str">
        <f t="shared" si="3378"/>
        <v/>
      </c>
      <c r="AJ637" s="29" t="str">
        <f t="shared" si="3379"/>
        <v/>
      </c>
      <c r="AK637" s="29" t="str">
        <f t="shared" si="3380"/>
        <v/>
      </c>
      <c r="AL637" s="29" t="str">
        <f t="shared" si="3381"/>
        <v/>
      </c>
      <c r="AM637" s="29" t="str">
        <f t="shared" si="3382"/>
        <v/>
      </c>
    </row>
    <row r="638" spans="2:39">
      <c r="B638" s="14">
        <v>7</v>
      </c>
      <c r="C638" s="14">
        <f>IF(B638="","",VLOOKUP(B638,Tabelle2!$A$2:$B$38,2,0))</f>
        <v>2</v>
      </c>
      <c r="D638" s="6"/>
      <c r="E638" s="10"/>
      <c r="F638" s="6"/>
      <c r="G638" s="6"/>
      <c r="H638" s="6"/>
      <c r="I638" s="9"/>
      <c r="J638" s="9"/>
      <c r="K638" s="6"/>
      <c r="L638" s="6"/>
      <c r="M638" s="6"/>
      <c r="N638" s="3">
        <f t="shared" ref="N638:N701" si="3662">IF(OR(C638=2,C638=4,C638=6),1,0)</f>
        <v>1</v>
      </c>
      <c r="O638" s="3">
        <f t="shared" ref="O638:O701" si="3663">IF(OR(C638=1,C638=3,C638=5),1,0)</f>
        <v>0</v>
      </c>
      <c r="P638" s="3">
        <f t="shared" ref="P638:P701" si="3664">IF(OR(C638=2,C638=4,C638=6),1,0)</f>
        <v>1</v>
      </c>
      <c r="Q638" s="3">
        <f t="shared" ref="Q638:Q701" si="3665">IF(OR(C638=1,C638=3,C638=5),1,0)</f>
        <v>0</v>
      </c>
      <c r="Y638" s="29" t="str">
        <f t="shared" si="3319"/>
        <v/>
      </c>
      <c r="Z638" s="29" t="str">
        <f t="shared" si="3369"/>
        <v/>
      </c>
      <c r="AA638" s="29" t="str">
        <f t="shared" si="3370"/>
        <v/>
      </c>
      <c r="AB638" s="29" t="str">
        <f t="shared" si="3371"/>
        <v/>
      </c>
      <c r="AC638" s="29" t="str">
        <f t="shared" si="3372"/>
        <v/>
      </c>
      <c r="AD638" s="29" t="str">
        <f t="shared" si="3373"/>
        <v/>
      </c>
      <c r="AE638" s="29" t="str">
        <f t="shared" si="3374"/>
        <v/>
      </c>
      <c r="AF638" s="29" t="str">
        <f t="shared" si="3375"/>
        <v/>
      </c>
      <c r="AG638" s="29" t="str">
        <f t="shared" si="3376"/>
        <v/>
      </c>
      <c r="AH638" s="29" t="str">
        <f t="shared" si="3377"/>
        <v/>
      </c>
      <c r="AI638" s="29" t="str">
        <f t="shared" si="3378"/>
        <v/>
      </c>
      <c r="AJ638" s="29" t="str">
        <f t="shared" si="3379"/>
        <v/>
      </c>
      <c r="AK638" s="29" t="str">
        <f t="shared" si="3380"/>
        <v/>
      </c>
      <c r="AL638" s="29" t="str">
        <f t="shared" si="3381"/>
        <v/>
      </c>
      <c r="AM638" s="29" t="str">
        <f t="shared" si="3382"/>
        <v/>
      </c>
    </row>
    <row r="639" spans="2:39">
      <c r="B639" s="13">
        <v>9</v>
      </c>
      <c r="C639" s="13">
        <f>IF(B639="","",VLOOKUP(B639,Tabelle2!$A$2:$B$38,2,0))</f>
        <v>2</v>
      </c>
      <c r="D639" s="25" t="str">
        <f t="shared" ref="D639:D670" si="3666">IF(B639="","",IF(OR(B638=0,B639=0),"No Bet",IF(N640=1,"Bet 1,3,5",IF(O640=1,"Bet 2,4,6",IF(P640=1,"Bet 1,3,5",IF(Q640=1,"Bet 2,4,6"))))))</f>
        <v>Bet 1,3,5</v>
      </c>
      <c r="E639" s="8"/>
      <c r="F639" s="8"/>
      <c r="G639" s="8"/>
      <c r="H639" s="8"/>
      <c r="I639" s="17"/>
      <c r="J639" s="17"/>
      <c r="K639" s="7" t="str">
        <f t="shared" ref="K639:K702" si="3667">IF(B639="","",IF(N640=1,"1",IF(O640=1,2,IF(P640=1,1,IF(Q640=1,2)))))</f>
        <v>1</v>
      </c>
      <c r="L639" s="7" t="str">
        <f t="shared" ref="L639:L702" si="3668">IF(B639="","",IF(N640=1,"3",IF(O640=1,4,IF(P640=1,3,IF(Q640=1,4)))))</f>
        <v>3</v>
      </c>
      <c r="M639" s="7" t="str">
        <f t="shared" ref="M639:M702" si="3669">IF(B639="","",IF(N640=1,"5",IF(O640=1,6,IF(P640=1,5,IF(Q640=1,6)))))</f>
        <v>5</v>
      </c>
      <c r="N639" s="4">
        <f t="shared" si="3662"/>
        <v>1</v>
      </c>
      <c r="O639" s="4">
        <f t="shared" si="3663"/>
        <v>0</v>
      </c>
      <c r="P639" s="4">
        <f t="shared" ref="P639:P702" si="3670">IF(OR(C639=1,C639=3,C639=5),1,0)</f>
        <v>0</v>
      </c>
      <c r="Q639" s="4">
        <f t="shared" ref="Q639:Q702" si="3671">IF(OR(C639=2,C639=4,C639=6),1,0)</f>
        <v>1</v>
      </c>
      <c r="Y639" s="29" t="str">
        <f t="shared" si="3319"/>
        <v/>
      </c>
      <c r="Z639" s="29" t="str">
        <f t="shared" si="3369"/>
        <v/>
      </c>
      <c r="AA639" s="29" t="str">
        <f t="shared" si="3370"/>
        <v/>
      </c>
      <c r="AB639" s="29" t="str">
        <f t="shared" si="3371"/>
        <v/>
      </c>
      <c r="AC639" s="29" t="str">
        <f t="shared" si="3372"/>
        <v/>
      </c>
      <c r="AD639" s="29" t="str">
        <f t="shared" si="3373"/>
        <v/>
      </c>
      <c r="AE639" s="29" t="str">
        <f t="shared" si="3374"/>
        <v/>
      </c>
      <c r="AF639" s="29" t="str">
        <f t="shared" si="3375"/>
        <v/>
      </c>
      <c r="AG639" s="29" t="str">
        <f t="shared" si="3376"/>
        <v/>
      </c>
      <c r="AH639" s="29" t="str">
        <f t="shared" si="3377"/>
        <v/>
      </c>
      <c r="AI639" s="29" t="str">
        <f t="shared" si="3378"/>
        <v/>
      </c>
      <c r="AJ639" s="29" t="str">
        <f t="shared" si="3379"/>
        <v/>
      </c>
      <c r="AK639" s="29" t="str">
        <f t="shared" si="3380"/>
        <v/>
      </c>
      <c r="AL639" s="29" t="str">
        <f t="shared" si="3381"/>
        <v/>
      </c>
      <c r="AM639" s="29" t="str">
        <f t="shared" si="3382"/>
        <v/>
      </c>
    </row>
    <row r="640" spans="2:39" ht="15.75" thickBot="1">
      <c r="B640" s="18">
        <v>19</v>
      </c>
      <c r="C640" s="18">
        <f>IF(B640="","",VLOOKUP(B640,Tabelle2!$A$2:$B$38,2,0))</f>
        <v>4</v>
      </c>
      <c r="D640" s="19" t="str">
        <f t="shared" ref="D640" si="3672">IF(B640="","",IF(OR(B638=0,B639=0),"NB",IF(COUNTIF(K639:M639,C640)=1,"W","L")))</f>
        <v>L</v>
      </c>
      <c r="E640" s="18">
        <f t="shared" ref="E640" si="3673">IF(D640="NB","0",IF(D640="L",-3,IF(D640="W",3,"")))</f>
        <v>-3</v>
      </c>
      <c r="F640" s="18">
        <v>1</v>
      </c>
      <c r="G640" s="18">
        <f t="shared" ref="G640" si="3674">IF(B640="","",E640*F640)</f>
        <v>-3</v>
      </c>
      <c r="H640" s="18">
        <f>IF(B640="","",SUM($G$4:G640))</f>
        <v>-60</v>
      </c>
      <c r="I640" s="20"/>
      <c r="J640" s="20"/>
      <c r="K640" s="21"/>
      <c r="L640" s="21"/>
      <c r="M640" s="21"/>
      <c r="N640" s="5">
        <f t="shared" ref="N640" si="3675">IF(N638+N639=2,1,0)</f>
        <v>1</v>
      </c>
      <c r="O640" s="5">
        <f t="shared" ref="O640" si="3676">IF(O638+O639=2,1,0)</f>
        <v>0</v>
      </c>
      <c r="P640" s="5">
        <f t="shared" ref="P640" si="3677">IF(P638+P639=2,1,0)</f>
        <v>0</v>
      </c>
      <c r="Q640" s="5">
        <f t="shared" ref="Q640" si="3678">IF(Q638+Q639=2,1,0)</f>
        <v>0</v>
      </c>
      <c r="S640" s="31">
        <f t="shared" ref="S640" si="3679">IF(B640="","",IF(D640="NB",S637,IF(D640="L",S637+1,IF(D640="W",0))))</f>
        <v>1</v>
      </c>
      <c r="Y640" s="29" t="str">
        <f t="shared" si="3319"/>
        <v/>
      </c>
      <c r="Z640" s="29" t="str">
        <f t="shared" si="3369"/>
        <v/>
      </c>
      <c r="AA640" s="29" t="str">
        <f t="shared" si="3370"/>
        <v/>
      </c>
      <c r="AB640" s="29" t="str">
        <f t="shared" si="3371"/>
        <v/>
      </c>
      <c r="AC640" s="29" t="str">
        <f t="shared" si="3372"/>
        <v/>
      </c>
      <c r="AD640" s="29" t="str">
        <f t="shared" si="3373"/>
        <v/>
      </c>
      <c r="AE640" s="29" t="str">
        <f t="shared" si="3374"/>
        <v/>
      </c>
      <c r="AF640" s="29" t="str">
        <f t="shared" si="3375"/>
        <v/>
      </c>
      <c r="AG640" s="29" t="str">
        <f t="shared" si="3376"/>
        <v/>
      </c>
      <c r="AH640" s="29" t="str">
        <f t="shared" si="3377"/>
        <v/>
      </c>
      <c r="AI640" s="29" t="str">
        <f t="shared" si="3378"/>
        <v/>
      </c>
      <c r="AJ640" s="29" t="str">
        <f t="shared" si="3379"/>
        <v/>
      </c>
      <c r="AK640" s="29" t="str">
        <f t="shared" si="3380"/>
        <v/>
      </c>
      <c r="AL640" s="29" t="str">
        <f t="shared" si="3381"/>
        <v/>
      </c>
      <c r="AM640" s="29" t="str">
        <f t="shared" si="3382"/>
        <v/>
      </c>
    </row>
    <row r="641" spans="2:39">
      <c r="B641" s="16">
        <v>19</v>
      </c>
      <c r="C641" s="16">
        <f>IF(B641="","",VLOOKUP(B641,Tabelle2!$A$2:$B$38,2,0))</f>
        <v>4</v>
      </c>
      <c r="D641" s="6"/>
      <c r="E641" s="6"/>
      <c r="F641" s="6"/>
      <c r="G641" s="6"/>
      <c r="H641" s="6"/>
      <c r="I641" s="9"/>
      <c r="J641" s="9"/>
      <c r="K641" s="6"/>
      <c r="L641" s="6"/>
      <c r="M641" s="6"/>
      <c r="N641" s="3">
        <f t="shared" ref="N641:N704" si="3680">IF(OR(C641=2,C641=4,C641=6),1,0)</f>
        <v>1</v>
      </c>
      <c r="O641" s="3">
        <f t="shared" ref="O641:O704" si="3681">IF(OR(C641=1,C641=3,C641=5),1,0)</f>
        <v>0</v>
      </c>
      <c r="P641" s="3">
        <f t="shared" ref="P641:P704" si="3682">IF(OR(C641=2,C641=4,C641=6),1,0)</f>
        <v>1</v>
      </c>
      <c r="Q641" s="3">
        <f t="shared" ref="Q641:Q704" si="3683">IF(OR(C641=1,C641=3,C641=5),1,0)</f>
        <v>0</v>
      </c>
      <c r="Y641" s="29" t="str">
        <f t="shared" si="3319"/>
        <v/>
      </c>
      <c r="Z641" s="29" t="str">
        <f t="shared" si="3369"/>
        <v/>
      </c>
      <c r="AA641" s="29" t="str">
        <f t="shared" si="3370"/>
        <v/>
      </c>
      <c r="AB641" s="29" t="str">
        <f t="shared" si="3371"/>
        <v/>
      </c>
      <c r="AC641" s="29" t="str">
        <f t="shared" si="3372"/>
        <v/>
      </c>
      <c r="AD641" s="29" t="str">
        <f t="shared" si="3373"/>
        <v/>
      </c>
      <c r="AE641" s="29" t="str">
        <f t="shared" si="3374"/>
        <v/>
      </c>
      <c r="AF641" s="29" t="str">
        <f t="shared" si="3375"/>
        <v/>
      </c>
      <c r="AG641" s="29" t="str">
        <f t="shared" si="3376"/>
        <v/>
      </c>
      <c r="AH641" s="29" t="str">
        <f t="shared" si="3377"/>
        <v/>
      </c>
      <c r="AI641" s="29" t="str">
        <f t="shared" si="3378"/>
        <v/>
      </c>
      <c r="AJ641" s="29" t="str">
        <f t="shared" si="3379"/>
        <v/>
      </c>
      <c r="AK641" s="29" t="str">
        <f t="shared" si="3380"/>
        <v/>
      </c>
      <c r="AL641" s="29" t="str">
        <f t="shared" si="3381"/>
        <v/>
      </c>
      <c r="AM641" s="29" t="str">
        <f t="shared" si="3382"/>
        <v/>
      </c>
    </row>
    <row r="642" spans="2:39">
      <c r="B642" s="15">
        <v>9</v>
      </c>
      <c r="C642" s="15">
        <f>IF(B642="","",VLOOKUP(B642,Tabelle2!$A$2:$B$38,2,0))</f>
        <v>2</v>
      </c>
      <c r="D642" s="26" t="str">
        <f t="shared" ref="D642:D673" si="3684">IF(B642="","",IF(OR(B641=0,B642=0),"No Bet",IF(N643=1,"Bet 1,3,5",IF(O643=1,"Bet 2,4,6",IF(P643=1,"Bet 1,3,5",IF(Q643=1,"Bet 2,4,6"))))))</f>
        <v>Bet 1,3,5</v>
      </c>
      <c r="E642" s="8"/>
      <c r="F642" s="8"/>
      <c r="G642" s="8"/>
      <c r="H642" s="8"/>
      <c r="I642" s="17"/>
      <c r="J642" s="17"/>
      <c r="K642" s="7" t="str">
        <f t="shared" ref="K642:K705" si="3685">IF(B642="","",IF(N643=1,"1",IF(O643=1,2,IF(P643=1,1,IF(Q643=1,2)))))</f>
        <v>1</v>
      </c>
      <c r="L642" s="7" t="str">
        <f t="shared" ref="L642:L705" si="3686">IF(B642="","",IF(N643=1,"3",IF(O643=1,4,IF(P643=1,3,IF(Q643=1,4)))))</f>
        <v>3</v>
      </c>
      <c r="M642" s="7" t="str">
        <f t="shared" ref="M642:M705" si="3687">IF(B642="","",IF(N643=1,"5",IF(O643=1,6,IF(P643=1,5,IF(Q643=1,6)))))</f>
        <v>5</v>
      </c>
      <c r="N642" s="4">
        <f t="shared" si="3680"/>
        <v>1</v>
      </c>
      <c r="O642" s="4">
        <f t="shared" si="3681"/>
        <v>0</v>
      </c>
      <c r="P642" s="4">
        <f t="shared" ref="P642:P705" si="3688">IF(OR(C642=1,C642=3,C642=5),1,0)</f>
        <v>0</v>
      </c>
      <c r="Q642" s="4">
        <f t="shared" ref="Q642:Q705" si="3689">IF(OR(C642=2,C642=4,C642=6),1,0)</f>
        <v>1</v>
      </c>
      <c r="Y642" s="29" t="str">
        <f t="shared" si="3319"/>
        <v/>
      </c>
      <c r="Z642" s="29" t="str">
        <f t="shared" si="3369"/>
        <v/>
      </c>
      <c r="AA642" s="29" t="str">
        <f t="shared" si="3370"/>
        <v/>
      </c>
      <c r="AB642" s="29" t="str">
        <f t="shared" si="3371"/>
        <v/>
      </c>
      <c r="AC642" s="29" t="str">
        <f t="shared" si="3372"/>
        <v/>
      </c>
      <c r="AD642" s="29" t="str">
        <f t="shared" si="3373"/>
        <v/>
      </c>
      <c r="AE642" s="29" t="str">
        <f t="shared" si="3374"/>
        <v/>
      </c>
      <c r="AF642" s="29" t="str">
        <f t="shared" si="3375"/>
        <v/>
      </c>
      <c r="AG642" s="29" t="str">
        <f t="shared" si="3376"/>
        <v/>
      </c>
      <c r="AH642" s="29" t="str">
        <f t="shared" si="3377"/>
        <v/>
      </c>
      <c r="AI642" s="29" t="str">
        <f t="shared" si="3378"/>
        <v/>
      </c>
      <c r="AJ642" s="29" t="str">
        <f t="shared" si="3379"/>
        <v/>
      </c>
      <c r="AK642" s="29" t="str">
        <f t="shared" si="3380"/>
        <v/>
      </c>
      <c r="AL642" s="29" t="str">
        <f t="shared" si="3381"/>
        <v/>
      </c>
      <c r="AM642" s="29" t="str">
        <f t="shared" si="3382"/>
        <v/>
      </c>
    </row>
    <row r="643" spans="2:39" ht="15.75" thickBot="1">
      <c r="B643" s="22">
        <v>27</v>
      </c>
      <c r="C643" s="22">
        <f>IF(B643="","",VLOOKUP(B643,Tabelle2!$A$2:$B$38,2,0))</f>
        <v>5</v>
      </c>
      <c r="D643" s="23" t="str">
        <f t="shared" ref="D643" si="3690">IF(B643="","",IF(OR(B641=0,B642=0),"NB",IF(COUNTIF(K642:M642,C643)=1,"W","L")))</f>
        <v>W</v>
      </c>
      <c r="E643" s="22">
        <f t="shared" ref="E643" si="3691">IF(D643="NB",0,IF(D643="L",-3,IF(D643="W",3,"")))</f>
        <v>3</v>
      </c>
      <c r="F643" s="22">
        <v>1</v>
      </c>
      <c r="G643" s="22">
        <f t="shared" ref="G643" si="3692">IF(B643="","",E643*F643)</f>
        <v>3</v>
      </c>
      <c r="H643" s="22">
        <f>IF(B643="","",SUM($G$4:G643))</f>
        <v>-57</v>
      </c>
      <c r="I643" s="20"/>
      <c r="J643" s="20"/>
      <c r="K643" s="21"/>
      <c r="L643" s="21"/>
      <c r="M643" s="21"/>
      <c r="N643" s="5">
        <f t="shared" ref="N643" si="3693">IF(N641+N642=2,1,0)</f>
        <v>1</v>
      </c>
      <c r="O643" s="5">
        <f t="shared" ref="O643" si="3694">IF(O641+O642=2,1,0)</f>
        <v>0</v>
      </c>
      <c r="P643" s="5">
        <f t="shared" ref="P643" si="3695">IF(P641+P642=2,1,0)</f>
        <v>0</v>
      </c>
      <c r="Q643" s="5">
        <f t="shared" ref="Q643" si="3696">IF(Q641+Q642=2,1,0)</f>
        <v>0</v>
      </c>
      <c r="S643" s="31">
        <f t="shared" ref="S643" si="3697">IF(B643="","",IF(D643="NB",S640,IF(D643="L",S640+1,IF(D643="W",0))))</f>
        <v>0</v>
      </c>
      <c r="Y643" s="29">
        <f t="shared" si="3319"/>
        <v>1</v>
      </c>
      <c r="Z643" s="29" t="str">
        <f t="shared" si="3369"/>
        <v/>
      </c>
      <c r="AA643" s="29" t="str">
        <f t="shared" si="3370"/>
        <v/>
      </c>
      <c r="AB643" s="29" t="str">
        <f t="shared" si="3371"/>
        <v/>
      </c>
      <c r="AC643" s="29" t="str">
        <f t="shared" si="3372"/>
        <v/>
      </c>
      <c r="AD643" s="29" t="str">
        <f t="shared" si="3373"/>
        <v/>
      </c>
      <c r="AE643" s="29" t="str">
        <f t="shared" si="3374"/>
        <v/>
      </c>
      <c r="AF643" s="29" t="str">
        <f t="shared" si="3375"/>
        <v/>
      </c>
      <c r="AG643" s="29" t="str">
        <f t="shared" si="3376"/>
        <v/>
      </c>
      <c r="AH643" s="29" t="str">
        <f t="shared" si="3377"/>
        <v/>
      </c>
      <c r="AI643" s="29" t="str">
        <f t="shared" si="3378"/>
        <v/>
      </c>
      <c r="AJ643" s="29" t="str">
        <f t="shared" si="3379"/>
        <v/>
      </c>
      <c r="AK643" s="29" t="str">
        <f t="shared" si="3380"/>
        <v/>
      </c>
      <c r="AL643" s="29" t="str">
        <f t="shared" si="3381"/>
        <v/>
      </c>
      <c r="AM643" s="29" t="str">
        <f t="shared" si="3382"/>
        <v/>
      </c>
    </row>
    <row r="644" spans="2:39">
      <c r="B644" s="14">
        <v>30</v>
      </c>
      <c r="C644" s="14">
        <f>IF(B644="","",VLOOKUP(B644,Tabelle2!$A$2:$B$38,2,0))</f>
        <v>5</v>
      </c>
      <c r="D644" s="6"/>
      <c r="E644" s="10"/>
      <c r="F644" s="6"/>
      <c r="G644" s="6"/>
      <c r="H644" s="6"/>
      <c r="I644" s="9"/>
      <c r="J644" s="9"/>
      <c r="K644" s="6"/>
      <c r="L644" s="6"/>
      <c r="M644" s="6"/>
      <c r="N644" s="3">
        <f t="shared" ref="N644:N707" si="3698">IF(OR(C644=2,C644=4,C644=6),1,0)</f>
        <v>0</v>
      </c>
      <c r="O644" s="3">
        <f t="shared" ref="O644:O707" si="3699">IF(OR(C644=1,C644=3,C644=5),1,0)</f>
        <v>1</v>
      </c>
      <c r="P644" s="3">
        <f t="shared" ref="P644:P707" si="3700">IF(OR(C644=2,C644=4,C644=6),1,0)</f>
        <v>0</v>
      </c>
      <c r="Q644" s="3">
        <f t="shared" ref="Q644:Q707" si="3701">IF(OR(C644=1,C644=3,C644=5),1,0)</f>
        <v>1</v>
      </c>
      <c r="Y644" s="29" t="str">
        <f t="shared" si="3319"/>
        <v/>
      </c>
      <c r="Z644" s="29" t="str">
        <f t="shared" si="3369"/>
        <v/>
      </c>
      <c r="AA644" s="29" t="str">
        <f t="shared" si="3370"/>
        <v/>
      </c>
      <c r="AB644" s="29" t="str">
        <f t="shared" si="3371"/>
        <v/>
      </c>
      <c r="AC644" s="29" t="str">
        <f t="shared" si="3372"/>
        <v/>
      </c>
      <c r="AD644" s="29" t="str">
        <f t="shared" si="3373"/>
        <v/>
      </c>
      <c r="AE644" s="29" t="str">
        <f t="shared" si="3374"/>
        <v/>
      </c>
      <c r="AF644" s="29" t="str">
        <f t="shared" si="3375"/>
        <v/>
      </c>
      <c r="AG644" s="29" t="str">
        <f t="shared" si="3376"/>
        <v/>
      </c>
      <c r="AH644" s="29" t="str">
        <f t="shared" si="3377"/>
        <v/>
      </c>
      <c r="AI644" s="29" t="str">
        <f t="shared" si="3378"/>
        <v/>
      </c>
      <c r="AJ644" s="29" t="str">
        <f t="shared" si="3379"/>
        <v/>
      </c>
      <c r="AK644" s="29" t="str">
        <f t="shared" si="3380"/>
        <v/>
      </c>
      <c r="AL644" s="29" t="str">
        <f t="shared" si="3381"/>
        <v/>
      </c>
      <c r="AM644" s="29" t="str">
        <f t="shared" si="3382"/>
        <v/>
      </c>
    </row>
    <row r="645" spans="2:39">
      <c r="B645" s="13">
        <v>0</v>
      </c>
      <c r="C645" s="13">
        <f>IF(B645="","",VLOOKUP(B645,Tabelle2!$A$2:$B$38,2,0))</f>
        <v>0</v>
      </c>
      <c r="D645" s="25" t="str">
        <f t="shared" ref="D645:D676" si="3702">IF(B645="","",IF(OR(B644=0,B645=0),"No Bet",IF(N646=1,"Bet 1,3,5",IF(O646=1,"Bet 2,4,6",IF(P646=1,"Bet 1,3,5",IF(Q646=1,"Bet 2,4,6"))))))</f>
        <v>No Bet</v>
      </c>
      <c r="E645" s="8"/>
      <c r="F645" s="8"/>
      <c r="G645" s="8"/>
      <c r="H645" s="8"/>
      <c r="I645" s="17"/>
      <c r="J645" s="17"/>
      <c r="K645" s="7" t="b">
        <f t="shared" ref="K645:K708" si="3703">IF(B645="","",IF(N646=1,"1",IF(O646=1,2,IF(P646=1,1,IF(Q646=1,2)))))</f>
        <v>0</v>
      </c>
      <c r="L645" s="7" t="b">
        <f t="shared" ref="L645:L708" si="3704">IF(B645="","",IF(N646=1,"3",IF(O646=1,4,IF(P646=1,3,IF(Q646=1,4)))))</f>
        <v>0</v>
      </c>
      <c r="M645" s="7" t="b">
        <f t="shared" ref="M645:M708" si="3705">IF(B645="","",IF(N646=1,"5",IF(O646=1,6,IF(P646=1,5,IF(Q646=1,6)))))</f>
        <v>0</v>
      </c>
      <c r="N645" s="4">
        <f t="shared" si="3698"/>
        <v>0</v>
      </c>
      <c r="O645" s="4">
        <f t="shared" si="3699"/>
        <v>0</v>
      </c>
      <c r="P645" s="4">
        <f t="shared" ref="P645:P708" si="3706">IF(OR(C645=1,C645=3,C645=5),1,0)</f>
        <v>0</v>
      </c>
      <c r="Q645" s="4">
        <f t="shared" ref="Q645:Q708" si="3707">IF(OR(C645=2,C645=4,C645=6),1,0)</f>
        <v>0</v>
      </c>
      <c r="Y645" s="29" t="str">
        <f t="shared" ref="Y645:Y708" si="3708">IF(AND(S645=0,S642=1),1,"")</f>
        <v/>
      </c>
      <c r="Z645" s="29" t="str">
        <f t="shared" si="3369"/>
        <v/>
      </c>
      <c r="AA645" s="29" t="str">
        <f t="shared" si="3370"/>
        <v/>
      </c>
      <c r="AB645" s="29" t="str">
        <f t="shared" si="3371"/>
        <v/>
      </c>
      <c r="AC645" s="29" t="str">
        <f t="shared" si="3372"/>
        <v/>
      </c>
      <c r="AD645" s="29" t="str">
        <f t="shared" si="3373"/>
        <v/>
      </c>
      <c r="AE645" s="29" t="str">
        <f t="shared" si="3374"/>
        <v/>
      </c>
      <c r="AF645" s="29" t="str">
        <f t="shared" si="3375"/>
        <v/>
      </c>
      <c r="AG645" s="29" t="str">
        <f t="shared" si="3376"/>
        <v/>
      </c>
      <c r="AH645" s="29" t="str">
        <f t="shared" si="3377"/>
        <v/>
      </c>
      <c r="AI645" s="29" t="str">
        <f t="shared" si="3378"/>
        <v/>
      </c>
      <c r="AJ645" s="29" t="str">
        <f t="shared" si="3379"/>
        <v/>
      </c>
      <c r="AK645" s="29" t="str">
        <f t="shared" si="3380"/>
        <v/>
      </c>
      <c r="AL645" s="29" t="str">
        <f t="shared" si="3381"/>
        <v/>
      </c>
      <c r="AM645" s="29" t="str">
        <f t="shared" si="3382"/>
        <v/>
      </c>
    </row>
    <row r="646" spans="2:39" ht="15.75" thickBot="1">
      <c r="B646" s="18">
        <v>0</v>
      </c>
      <c r="C646" s="18">
        <f>IF(B646="","",VLOOKUP(B646,Tabelle2!$A$2:$B$38,2,0))</f>
        <v>0</v>
      </c>
      <c r="D646" s="19" t="str">
        <f t="shared" ref="D646" si="3709">IF(B646="","",IF(OR(B644=0,B645=0),"NB",IF(COUNTIF(K645:M645,C646)=1,"W","L")))</f>
        <v>NB</v>
      </c>
      <c r="E646" s="18" t="str">
        <f t="shared" ref="E646" si="3710">IF(D646="NB","0",IF(D646="L",-3,IF(D646="W",3,"")))</f>
        <v>0</v>
      </c>
      <c r="F646" s="18">
        <v>1</v>
      </c>
      <c r="G646" s="18">
        <f t="shared" ref="G646" si="3711">IF(B646="","",E646*F646)</f>
        <v>0</v>
      </c>
      <c r="H646" s="18">
        <f>IF(B646="","",SUM($G$4:G646))</f>
        <v>-57</v>
      </c>
      <c r="I646" s="20"/>
      <c r="J646" s="20"/>
      <c r="K646" s="21"/>
      <c r="L646" s="21"/>
      <c r="M646" s="21"/>
      <c r="N646" s="5">
        <f t="shared" ref="N646" si="3712">IF(N644+N645=2,1,0)</f>
        <v>0</v>
      </c>
      <c r="O646" s="5">
        <f t="shared" ref="O646" si="3713">IF(O644+O645=2,1,0)</f>
        <v>0</v>
      </c>
      <c r="P646" s="5">
        <f t="shared" ref="P646" si="3714">IF(P644+P645=2,1,0)</f>
        <v>0</v>
      </c>
      <c r="Q646" s="5">
        <f t="shared" ref="Q646" si="3715">IF(Q644+Q645=2,1,0)</f>
        <v>0</v>
      </c>
      <c r="S646" s="31">
        <f t="shared" ref="S646" si="3716">IF(B646="","",IF(D646="NB",S643,IF(D646="L",S643+1,IF(D646="W",0))))</f>
        <v>0</v>
      </c>
      <c r="Y646" s="29" t="str">
        <f t="shared" si="3708"/>
        <v/>
      </c>
      <c r="Z646" s="29" t="str">
        <f t="shared" si="3369"/>
        <v/>
      </c>
      <c r="AA646" s="29" t="str">
        <f t="shared" si="3370"/>
        <v/>
      </c>
      <c r="AB646" s="29" t="str">
        <f t="shared" si="3371"/>
        <v/>
      </c>
      <c r="AC646" s="29" t="str">
        <f t="shared" si="3372"/>
        <v/>
      </c>
      <c r="AD646" s="29" t="str">
        <f t="shared" si="3373"/>
        <v/>
      </c>
      <c r="AE646" s="29" t="str">
        <f t="shared" si="3374"/>
        <v/>
      </c>
      <c r="AF646" s="29" t="str">
        <f t="shared" si="3375"/>
        <v/>
      </c>
      <c r="AG646" s="29" t="str">
        <f t="shared" si="3376"/>
        <v/>
      </c>
      <c r="AH646" s="29" t="str">
        <f t="shared" si="3377"/>
        <v/>
      </c>
      <c r="AI646" s="29" t="str">
        <f t="shared" si="3378"/>
        <v/>
      </c>
      <c r="AJ646" s="29" t="str">
        <f t="shared" si="3379"/>
        <v/>
      </c>
      <c r="AK646" s="29" t="str">
        <f t="shared" si="3380"/>
        <v/>
      </c>
      <c r="AL646" s="29" t="str">
        <f t="shared" si="3381"/>
        <v/>
      </c>
      <c r="AM646" s="29" t="str">
        <f t="shared" si="3382"/>
        <v/>
      </c>
    </row>
    <row r="647" spans="2:39">
      <c r="B647" s="16">
        <v>9</v>
      </c>
      <c r="C647" s="16">
        <f>IF(B647="","",VLOOKUP(B647,Tabelle2!$A$2:$B$38,2,0))</f>
        <v>2</v>
      </c>
      <c r="D647" s="6"/>
      <c r="E647" s="6"/>
      <c r="F647" s="6"/>
      <c r="G647" s="6"/>
      <c r="H647" s="6"/>
      <c r="I647" s="9"/>
      <c r="J647" s="9"/>
      <c r="K647" s="6"/>
      <c r="L647" s="6"/>
      <c r="M647" s="6"/>
      <c r="N647" s="3">
        <f t="shared" ref="N647:N710" si="3717">IF(OR(C647=2,C647=4,C647=6),1,0)</f>
        <v>1</v>
      </c>
      <c r="O647" s="3">
        <f t="shared" ref="O647:O710" si="3718">IF(OR(C647=1,C647=3,C647=5),1,0)</f>
        <v>0</v>
      </c>
      <c r="P647" s="3">
        <f t="shared" ref="P647:P710" si="3719">IF(OR(C647=2,C647=4,C647=6),1,0)</f>
        <v>1</v>
      </c>
      <c r="Q647" s="3">
        <f t="shared" ref="Q647:Q710" si="3720">IF(OR(C647=1,C647=3,C647=5),1,0)</f>
        <v>0</v>
      </c>
      <c r="Y647" s="29" t="str">
        <f t="shared" si="3708"/>
        <v/>
      </c>
      <c r="Z647" s="29" t="str">
        <f t="shared" si="3369"/>
        <v/>
      </c>
      <c r="AA647" s="29" t="str">
        <f t="shared" si="3370"/>
        <v/>
      </c>
      <c r="AB647" s="29" t="str">
        <f t="shared" si="3371"/>
        <v/>
      </c>
      <c r="AC647" s="29" t="str">
        <f t="shared" si="3372"/>
        <v/>
      </c>
      <c r="AD647" s="29" t="str">
        <f t="shared" si="3373"/>
        <v/>
      </c>
      <c r="AE647" s="29" t="str">
        <f t="shared" si="3374"/>
        <v/>
      </c>
      <c r="AF647" s="29" t="str">
        <f t="shared" si="3375"/>
        <v/>
      </c>
      <c r="AG647" s="29" t="str">
        <f t="shared" si="3376"/>
        <v/>
      </c>
      <c r="AH647" s="29" t="str">
        <f t="shared" si="3377"/>
        <v/>
      </c>
      <c r="AI647" s="29" t="str">
        <f t="shared" si="3378"/>
        <v/>
      </c>
      <c r="AJ647" s="29" t="str">
        <f t="shared" si="3379"/>
        <v/>
      </c>
      <c r="AK647" s="29" t="str">
        <f t="shared" si="3380"/>
        <v/>
      </c>
      <c r="AL647" s="29" t="str">
        <f t="shared" si="3381"/>
        <v/>
      </c>
      <c r="AM647" s="29" t="str">
        <f t="shared" si="3382"/>
        <v/>
      </c>
    </row>
    <row r="648" spans="2:39">
      <c r="B648" s="15">
        <v>12</v>
      </c>
      <c r="C648" s="15">
        <f>IF(B648="","",VLOOKUP(B648,Tabelle2!$A$2:$B$38,2,0))</f>
        <v>2</v>
      </c>
      <c r="D648" s="26" t="str">
        <f t="shared" ref="D648:D679" si="3721">IF(B648="","",IF(OR(B647=0,B648=0),"No Bet",IF(N649=1,"Bet 1,3,5",IF(O649=1,"Bet 2,4,6",IF(P649=1,"Bet 1,3,5",IF(Q649=1,"Bet 2,4,6"))))))</f>
        <v>Bet 1,3,5</v>
      </c>
      <c r="E648" s="8"/>
      <c r="F648" s="8"/>
      <c r="G648" s="8"/>
      <c r="H648" s="8"/>
      <c r="I648" s="17"/>
      <c r="J648" s="17"/>
      <c r="K648" s="7" t="str">
        <f t="shared" ref="K648:K711" si="3722">IF(B648="","",IF(N649=1,"1",IF(O649=1,2,IF(P649=1,1,IF(Q649=1,2)))))</f>
        <v>1</v>
      </c>
      <c r="L648" s="7" t="str">
        <f t="shared" ref="L648:L711" si="3723">IF(B648="","",IF(N649=1,"3",IF(O649=1,4,IF(P649=1,3,IF(Q649=1,4)))))</f>
        <v>3</v>
      </c>
      <c r="M648" s="7" t="str">
        <f t="shared" ref="M648:M711" si="3724">IF(B648="","",IF(N649=1,"5",IF(O649=1,6,IF(P649=1,5,IF(Q649=1,6)))))</f>
        <v>5</v>
      </c>
      <c r="N648" s="4">
        <f t="shared" si="3717"/>
        <v>1</v>
      </c>
      <c r="O648" s="4">
        <f t="shared" si="3718"/>
        <v>0</v>
      </c>
      <c r="P648" s="4">
        <f t="shared" ref="P648:P711" si="3725">IF(OR(C648=1,C648=3,C648=5),1,0)</f>
        <v>0</v>
      </c>
      <c r="Q648" s="4">
        <f t="shared" ref="Q648:Q711" si="3726">IF(OR(C648=2,C648=4,C648=6),1,0)</f>
        <v>1</v>
      </c>
      <c r="Y648" s="29" t="str">
        <f t="shared" si="3708"/>
        <v/>
      </c>
      <c r="Z648" s="29" t="str">
        <f t="shared" si="3369"/>
        <v/>
      </c>
      <c r="AA648" s="29" t="str">
        <f t="shared" si="3370"/>
        <v/>
      </c>
      <c r="AB648" s="29" t="str">
        <f t="shared" si="3371"/>
        <v/>
      </c>
      <c r="AC648" s="29" t="str">
        <f t="shared" si="3372"/>
        <v/>
      </c>
      <c r="AD648" s="29" t="str">
        <f t="shared" si="3373"/>
        <v/>
      </c>
      <c r="AE648" s="29" t="str">
        <f t="shared" si="3374"/>
        <v/>
      </c>
      <c r="AF648" s="29" t="str">
        <f t="shared" si="3375"/>
        <v/>
      </c>
      <c r="AG648" s="29" t="str">
        <f t="shared" si="3376"/>
        <v/>
      </c>
      <c r="AH648" s="29" t="str">
        <f t="shared" si="3377"/>
        <v/>
      </c>
      <c r="AI648" s="29" t="str">
        <f t="shared" si="3378"/>
        <v/>
      </c>
      <c r="AJ648" s="29" t="str">
        <f t="shared" si="3379"/>
        <v/>
      </c>
      <c r="AK648" s="29" t="str">
        <f t="shared" si="3380"/>
        <v/>
      </c>
      <c r="AL648" s="29" t="str">
        <f t="shared" si="3381"/>
        <v/>
      </c>
      <c r="AM648" s="29" t="str">
        <f t="shared" si="3382"/>
        <v/>
      </c>
    </row>
    <row r="649" spans="2:39" ht="15.75" thickBot="1">
      <c r="B649" s="22">
        <v>12</v>
      </c>
      <c r="C649" s="22">
        <f>IF(B649="","",VLOOKUP(B649,Tabelle2!$A$2:$B$38,2,0))</f>
        <v>2</v>
      </c>
      <c r="D649" s="23" t="str">
        <f t="shared" ref="D649" si="3727">IF(B649="","",IF(OR(B647=0,B648=0),"NB",IF(COUNTIF(K648:M648,C649)=1,"W","L")))</f>
        <v>L</v>
      </c>
      <c r="E649" s="22">
        <f t="shared" ref="E649" si="3728">IF(D649="NB",0,IF(D649="L",-3,IF(D649="W",3,"")))</f>
        <v>-3</v>
      </c>
      <c r="F649" s="22">
        <v>1</v>
      </c>
      <c r="G649" s="22">
        <f t="shared" ref="G649" si="3729">IF(B649="","",E649*F649)</f>
        <v>-3</v>
      </c>
      <c r="H649" s="22">
        <f>IF(B649="","",SUM($G$4:G649))</f>
        <v>-60</v>
      </c>
      <c r="I649" s="20"/>
      <c r="J649" s="20"/>
      <c r="K649" s="21"/>
      <c r="L649" s="21"/>
      <c r="M649" s="21"/>
      <c r="N649" s="5">
        <f t="shared" ref="N649" si="3730">IF(N647+N648=2,1,0)</f>
        <v>1</v>
      </c>
      <c r="O649" s="5">
        <f t="shared" ref="O649" si="3731">IF(O647+O648=2,1,0)</f>
        <v>0</v>
      </c>
      <c r="P649" s="5">
        <f t="shared" ref="P649" si="3732">IF(P647+P648=2,1,0)</f>
        <v>0</v>
      </c>
      <c r="Q649" s="5">
        <f t="shared" ref="Q649" si="3733">IF(Q647+Q648=2,1,0)</f>
        <v>0</v>
      </c>
      <c r="S649" s="31">
        <f t="shared" ref="S649" si="3734">IF(B649="","",IF(D649="NB",S646,IF(D649="L",S646+1,IF(D649="W",0))))</f>
        <v>1</v>
      </c>
      <c r="Y649" s="29" t="str">
        <f t="shared" si="3708"/>
        <v/>
      </c>
      <c r="Z649" s="29" t="str">
        <f t="shared" si="3369"/>
        <v/>
      </c>
      <c r="AA649" s="29" t="str">
        <f t="shared" si="3370"/>
        <v/>
      </c>
      <c r="AB649" s="29" t="str">
        <f t="shared" si="3371"/>
        <v/>
      </c>
      <c r="AC649" s="29" t="str">
        <f t="shared" si="3372"/>
        <v/>
      </c>
      <c r="AD649" s="29" t="str">
        <f t="shared" si="3373"/>
        <v/>
      </c>
      <c r="AE649" s="29" t="str">
        <f t="shared" si="3374"/>
        <v/>
      </c>
      <c r="AF649" s="29" t="str">
        <f t="shared" si="3375"/>
        <v/>
      </c>
      <c r="AG649" s="29" t="str">
        <f t="shared" si="3376"/>
        <v/>
      </c>
      <c r="AH649" s="29" t="str">
        <f t="shared" si="3377"/>
        <v/>
      </c>
      <c r="AI649" s="29" t="str">
        <f t="shared" si="3378"/>
        <v/>
      </c>
      <c r="AJ649" s="29" t="str">
        <f t="shared" si="3379"/>
        <v/>
      </c>
      <c r="AK649" s="29" t="str">
        <f t="shared" si="3380"/>
        <v/>
      </c>
      <c r="AL649" s="29" t="str">
        <f t="shared" si="3381"/>
        <v/>
      </c>
      <c r="AM649" s="29" t="str">
        <f t="shared" si="3382"/>
        <v/>
      </c>
    </row>
    <row r="650" spans="2:39">
      <c r="B650" s="14">
        <v>3</v>
      </c>
      <c r="C650" s="14">
        <f>IF(B650="","",VLOOKUP(B650,Tabelle2!$A$2:$B$38,2,0))</f>
        <v>1</v>
      </c>
      <c r="D650" s="6"/>
      <c r="E650" s="10"/>
      <c r="F650" s="6"/>
      <c r="G650" s="6"/>
      <c r="H650" s="6"/>
      <c r="I650" s="9"/>
      <c r="J650" s="9"/>
      <c r="K650" s="6"/>
      <c r="L650" s="6"/>
      <c r="M650" s="6"/>
      <c r="N650" s="3">
        <f t="shared" ref="N650:N713" si="3735">IF(OR(C650=2,C650=4,C650=6),1,0)</f>
        <v>0</v>
      </c>
      <c r="O650" s="3">
        <f t="shared" ref="O650:O713" si="3736">IF(OR(C650=1,C650=3,C650=5),1,0)</f>
        <v>1</v>
      </c>
      <c r="P650" s="3">
        <f t="shared" ref="P650:P713" si="3737">IF(OR(C650=2,C650=4,C650=6),1,0)</f>
        <v>0</v>
      </c>
      <c r="Q650" s="3">
        <f t="shared" ref="Q650:Q713" si="3738">IF(OR(C650=1,C650=3,C650=5),1,0)</f>
        <v>1</v>
      </c>
      <c r="Y650" s="29" t="str">
        <f t="shared" si="3708"/>
        <v/>
      </c>
      <c r="Z650" s="29" t="str">
        <f t="shared" si="3369"/>
        <v/>
      </c>
      <c r="AA650" s="29" t="str">
        <f t="shared" si="3370"/>
        <v/>
      </c>
      <c r="AB650" s="29" t="str">
        <f t="shared" si="3371"/>
        <v/>
      </c>
      <c r="AC650" s="29" t="str">
        <f t="shared" si="3372"/>
        <v/>
      </c>
      <c r="AD650" s="29" t="str">
        <f t="shared" si="3373"/>
        <v/>
      </c>
      <c r="AE650" s="29" t="str">
        <f t="shared" si="3374"/>
        <v/>
      </c>
      <c r="AF650" s="29" t="str">
        <f t="shared" si="3375"/>
        <v/>
      </c>
      <c r="AG650" s="29" t="str">
        <f t="shared" si="3376"/>
        <v/>
      </c>
      <c r="AH650" s="29" t="str">
        <f t="shared" si="3377"/>
        <v/>
      </c>
      <c r="AI650" s="29" t="str">
        <f t="shared" si="3378"/>
        <v/>
      </c>
      <c r="AJ650" s="29" t="str">
        <f t="shared" si="3379"/>
        <v/>
      </c>
      <c r="AK650" s="29" t="str">
        <f t="shared" si="3380"/>
        <v/>
      </c>
      <c r="AL650" s="29" t="str">
        <f t="shared" si="3381"/>
        <v/>
      </c>
      <c r="AM650" s="29" t="str">
        <f t="shared" si="3382"/>
        <v/>
      </c>
    </row>
    <row r="651" spans="2:39">
      <c r="B651" s="13">
        <v>3</v>
      </c>
      <c r="C651" s="13">
        <f>IF(B651="","",VLOOKUP(B651,Tabelle2!$A$2:$B$38,2,0))</f>
        <v>1</v>
      </c>
      <c r="D651" s="25" t="str">
        <f t="shared" ref="D651:D697" si="3739">IF(B651="","",IF(OR(B650=0,B651=0),"No Bet",IF(N652=1,"Bet 1,3,5",IF(O652=1,"Bet 2,4,6",IF(P652=1,"Bet 1,3,5",IF(Q652=1,"Bet 2,4,6"))))))</f>
        <v>Bet 2,4,6</v>
      </c>
      <c r="E651" s="8"/>
      <c r="F651" s="8"/>
      <c r="G651" s="8"/>
      <c r="H651" s="8"/>
      <c r="I651" s="17"/>
      <c r="J651" s="17"/>
      <c r="K651" s="7">
        <f t="shared" ref="K651:K714" si="3740">IF(B651="","",IF(N652=1,"1",IF(O652=1,2,IF(P652=1,1,IF(Q652=1,2)))))</f>
        <v>2</v>
      </c>
      <c r="L651" s="7">
        <f t="shared" ref="L651:L714" si="3741">IF(B651="","",IF(N652=1,"3",IF(O652=1,4,IF(P652=1,3,IF(Q652=1,4)))))</f>
        <v>4</v>
      </c>
      <c r="M651" s="7">
        <f t="shared" ref="M651:M714" si="3742">IF(B651="","",IF(N652=1,"5",IF(O652=1,6,IF(P652=1,5,IF(Q652=1,6)))))</f>
        <v>6</v>
      </c>
      <c r="N651" s="4">
        <f t="shared" si="3735"/>
        <v>0</v>
      </c>
      <c r="O651" s="4">
        <f t="shared" si="3736"/>
        <v>1</v>
      </c>
      <c r="P651" s="4">
        <f t="shared" ref="P651:P714" si="3743">IF(OR(C651=1,C651=3,C651=5),1,0)</f>
        <v>1</v>
      </c>
      <c r="Q651" s="4">
        <f t="shared" ref="Q651:Q714" si="3744">IF(OR(C651=2,C651=4,C651=6),1,0)</f>
        <v>0</v>
      </c>
      <c r="Y651" s="29" t="str">
        <f t="shared" si="3708"/>
        <v/>
      </c>
      <c r="Z651" s="29" t="str">
        <f t="shared" si="3369"/>
        <v/>
      </c>
      <c r="AA651" s="29" t="str">
        <f t="shared" si="3370"/>
        <v/>
      </c>
      <c r="AB651" s="29" t="str">
        <f t="shared" si="3371"/>
        <v/>
      </c>
      <c r="AC651" s="29" t="str">
        <f t="shared" si="3372"/>
        <v/>
      </c>
      <c r="AD651" s="29" t="str">
        <f t="shared" si="3373"/>
        <v/>
      </c>
      <c r="AE651" s="29" t="str">
        <f t="shared" si="3374"/>
        <v/>
      </c>
      <c r="AF651" s="29" t="str">
        <f t="shared" si="3375"/>
        <v/>
      </c>
      <c r="AG651" s="29" t="str">
        <f t="shared" si="3376"/>
        <v/>
      </c>
      <c r="AH651" s="29" t="str">
        <f t="shared" si="3377"/>
        <v/>
      </c>
      <c r="AI651" s="29" t="str">
        <f t="shared" si="3378"/>
        <v/>
      </c>
      <c r="AJ651" s="29" t="str">
        <f t="shared" si="3379"/>
        <v/>
      </c>
      <c r="AK651" s="29" t="str">
        <f t="shared" si="3380"/>
        <v/>
      </c>
      <c r="AL651" s="29" t="str">
        <f t="shared" si="3381"/>
        <v/>
      </c>
      <c r="AM651" s="29" t="str">
        <f t="shared" si="3382"/>
        <v/>
      </c>
    </row>
    <row r="652" spans="2:39" ht="15.75" thickBot="1">
      <c r="B652" s="18">
        <v>1</v>
      </c>
      <c r="C652" s="18">
        <f>IF(B652="","",VLOOKUP(B652,Tabelle2!$A$2:$B$38,2,0))</f>
        <v>1</v>
      </c>
      <c r="D652" s="19" t="str">
        <f t="shared" ref="D652" si="3745">IF(B652="","",IF(OR(B650=0,B651=0),"NB",IF(COUNTIF(K651:M651,C652)=1,"W","L")))</f>
        <v>L</v>
      </c>
      <c r="E652" s="18">
        <f t="shared" ref="E652" si="3746">IF(D652="NB","0",IF(D652="L",-3,IF(D652="W",3,"")))</f>
        <v>-3</v>
      </c>
      <c r="F652" s="18">
        <v>1</v>
      </c>
      <c r="G652" s="18">
        <f t="shared" ref="G652" si="3747">IF(B652="","",E652*F652)</f>
        <v>-3</v>
      </c>
      <c r="H652" s="18">
        <f>IF(B652="","",SUM($G$4:G652))</f>
        <v>-63</v>
      </c>
      <c r="I652" s="20"/>
      <c r="J652" s="20"/>
      <c r="K652" s="21"/>
      <c r="L652" s="21"/>
      <c r="M652" s="21"/>
      <c r="N652" s="5">
        <f t="shared" ref="N652" si="3748">IF(N650+N651=2,1,0)</f>
        <v>0</v>
      </c>
      <c r="O652" s="5">
        <f t="shared" ref="O652" si="3749">IF(O650+O651=2,1,0)</f>
        <v>1</v>
      </c>
      <c r="P652" s="5">
        <f t="shared" ref="P652" si="3750">IF(P650+P651=2,1,0)</f>
        <v>0</v>
      </c>
      <c r="Q652" s="5">
        <f t="shared" ref="Q652" si="3751">IF(Q650+Q651=2,1,0)</f>
        <v>0</v>
      </c>
      <c r="S652" s="31">
        <f t="shared" ref="S652" si="3752">IF(B652="","",IF(D652="NB",S649,IF(D652="L",S649+1,IF(D652="W",0))))</f>
        <v>2</v>
      </c>
      <c r="Y652" s="29" t="str">
        <f t="shared" si="3708"/>
        <v/>
      </c>
      <c r="Z652" s="29" t="str">
        <f t="shared" si="3369"/>
        <v/>
      </c>
      <c r="AA652" s="29" t="str">
        <f t="shared" si="3370"/>
        <v/>
      </c>
      <c r="AB652" s="29" t="str">
        <f t="shared" si="3371"/>
        <v/>
      </c>
      <c r="AC652" s="29" t="str">
        <f t="shared" si="3372"/>
        <v/>
      </c>
      <c r="AD652" s="29" t="str">
        <f t="shared" si="3373"/>
        <v/>
      </c>
      <c r="AE652" s="29" t="str">
        <f t="shared" si="3374"/>
        <v/>
      </c>
      <c r="AF652" s="29" t="str">
        <f t="shared" si="3375"/>
        <v/>
      </c>
      <c r="AG652" s="29" t="str">
        <f t="shared" si="3376"/>
        <v/>
      </c>
      <c r="AH652" s="29" t="str">
        <f t="shared" si="3377"/>
        <v/>
      </c>
      <c r="AI652" s="29" t="str">
        <f t="shared" si="3378"/>
        <v/>
      </c>
      <c r="AJ652" s="29" t="str">
        <f t="shared" si="3379"/>
        <v/>
      </c>
      <c r="AK652" s="29" t="str">
        <f t="shared" si="3380"/>
        <v/>
      </c>
      <c r="AL652" s="29" t="str">
        <f t="shared" si="3381"/>
        <v/>
      </c>
      <c r="AM652" s="29" t="str">
        <f t="shared" si="3382"/>
        <v/>
      </c>
    </row>
    <row r="653" spans="2:39">
      <c r="B653" s="16">
        <v>1</v>
      </c>
      <c r="C653" s="16">
        <f>IF(B653="","",VLOOKUP(B653,Tabelle2!$A$2:$B$38,2,0))</f>
        <v>1</v>
      </c>
      <c r="D653" s="6"/>
      <c r="E653" s="6"/>
      <c r="F653" s="6"/>
      <c r="G653" s="6"/>
      <c r="H653" s="6"/>
      <c r="I653" s="9"/>
      <c r="J653" s="9"/>
      <c r="K653" s="6"/>
      <c r="L653" s="6"/>
      <c r="M653" s="6"/>
      <c r="N653" s="3">
        <f t="shared" ref="N653:N716" si="3753">IF(OR(C653=2,C653=4,C653=6),1,0)</f>
        <v>0</v>
      </c>
      <c r="O653" s="3">
        <f t="shared" ref="O653:O716" si="3754">IF(OR(C653=1,C653=3,C653=5),1,0)</f>
        <v>1</v>
      </c>
      <c r="P653" s="3">
        <f t="shared" ref="P653:P716" si="3755">IF(OR(C653=2,C653=4,C653=6),1,0)</f>
        <v>0</v>
      </c>
      <c r="Q653" s="3">
        <f t="shared" ref="Q653:Q716" si="3756">IF(OR(C653=1,C653=3,C653=5),1,0)</f>
        <v>1</v>
      </c>
      <c r="Y653" s="29" t="str">
        <f t="shared" si="3708"/>
        <v/>
      </c>
      <c r="Z653" s="29" t="str">
        <f t="shared" si="3369"/>
        <v/>
      </c>
      <c r="AA653" s="29" t="str">
        <f t="shared" si="3370"/>
        <v/>
      </c>
      <c r="AB653" s="29" t="str">
        <f t="shared" si="3371"/>
        <v/>
      </c>
      <c r="AC653" s="29" t="str">
        <f t="shared" si="3372"/>
        <v/>
      </c>
      <c r="AD653" s="29" t="str">
        <f t="shared" si="3373"/>
        <v/>
      </c>
      <c r="AE653" s="29" t="str">
        <f t="shared" si="3374"/>
        <v/>
      </c>
      <c r="AF653" s="29" t="str">
        <f t="shared" si="3375"/>
        <v/>
      </c>
      <c r="AG653" s="29" t="str">
        <f t="shared" si="3376"/>
        <v/>
      </c>
      <c r="AH653" s="29" t="str">
        <f t="shared" si="3377"/>
        <v/>
      </c>
      <c r="AI653" s="29" t="str">
        <f t="shared" si="3378"/>
        <v/>
      </c>
      <c r="AJ653" s="29" t="str">
        <f t="shared" si="3379"/>
        <v/>
      </c>
      <c r="AK653" s="29" t="str">
        <f t="shared" si="3380"/>
        <v/>
      </c>
      <c r="AL653" s="29" t="str">
        <f t="shared" si="3381"/>
        <v/>
      </c>
      <c r="AM653" s="29" t="str">
        <f t="shared" si="3382"/>
        <v/>
      </c>
    </row>
    <row r="654" spans="2:39">
      <c r="B654" s="15">
        <v>24</v>
      </c>
      <c r="C654" s="15">
        <f>IF(B654="","",VLOOKUP(B654,Tabelle2!$A$2:$B$38,2,0))</f>
        <v>4</v>
      </c>
      <c r="D654" s="26" t="str">
        <f t="shared" ref="D654:D697" si="3757">IF(B654="","",IF(OR(B653=0,B654=0),"No Bet",IF(N655=1,"Bet 1,3,5",IF(O655=1,"Bet 2,4,6",IF(P655=1,"Bet 1,3,5",IF(Q655=1,"Bet 2,4,6"))))))</f>
        <v>Bet 2,4,6</v>
      </c>
      <c r="E654" s="8"/>
      <c r="F654" s="8"/>
      <c r="G654" s="8"/>
      <c r="H654" s="8"/>
      <c r="I654" s="17"/>
      <c r="J654" s="17"/>
      <c r="K654" s="7">
        <f t="shared" ref="K654:K717" si="3758">IF(B654="","",IF(N655=1,"1",IF(O655=1,2,IF(P655=1,1,IF(Q655=1,2)))))</f>
        <v>2</v>
      </c>
      <c r="L654" s="7">
        <f t="shared" ref="L654:L717" si="3759">IF(B654="","",IF(N655=1,"3",IF(O655=1,4,IF(P655=1,3,IF(Q655=1,4)))))</f>
        <v>4</v>
      </c>
      <c r="M654" s="7">
        <f t="shared" ref="M654:M717" si="3760">IF(B654="","",IF(N655=1,"5",IF(O655=1,6,IF(P655=1,5,IF(Q655=1,6)))))</f>
        <v>6</v>
      </c>
      <c r="N654" s="4">
        <f t="shared" si="3753"/>
        <v>1</v>
      </c>
      <c r="O654" s="4">
        <f t="shared" si="3754"/>
        <v>0</v>
      </c>
      <c r="P654" s="4">
        <f t="shared" ref="P654:P717" si="3761">IF(OR(C654=1,C654=3,C654=5),1,0)</f>
        <v>0</v>
      </c>
      <c r="Q654" s="4">
        <f t="shared" ref="Q654:Q717" si="3762">IF(OR(C654=2,C654=4,C654=6),1,0)</f>
        <v>1</v>
      </c>
      <c r="Y654" s="29" t="str">
        <f t="shared" si="3708"/>
        <v/>
      </c>
      <c r="Z654" s="29" t="str">
        <f t="shared" ref="Z654:Z717" si="3763">IF(AND(S654=0,S651=2),1,"")</f>
        <v/>
      </c>
      <c r="AA654" s="29" t="str">
        <f t="shared" ref="AA654:AA717" si="3764">IF(AND(S654=0,S651=3),1,"")</f>
        <v/>
      </c>
      <c r="AB654" s="29" t="str">
        <f t="shared" ref="AB654:AB717" si="3765">IF(AND(S654=0,S651=4),1,"")</f>
        <v/>
      </c>
      <c r="AC654" s="29" t="str">
        <f t="shared" ref="AC654:AC717" si="3766">IF(AND(S654=0,S651=5),1,"")</f>
        <v/>
      </c>
      <c r="AD654" s="29" t="str">
        <f t="shared" ref="AD654:AD717" si="3767">IF(AND(S654=0,S651=6),1,"")</f>
        <v/>
      </c>
      <c r="AE654" s="29" t="str">
        <f t="shared" ref="AE654:AE717" si="3768">IF(AND(S654=0,S651=7),1,"")</f>
        <v/>
      </c>
      <c r="AF654" s="29" t="str">
        <f t="shared" ref="AF654:AF717" si="3769">IF(AND(S654=0,S651=8),1,"")</f>
        <v/>
      </c>
      <c r="AG654" s="29" t="str">
        <f t="shared" ref="AG654:AG717" si="3770">IF(AND(S654=0,S651=9),1,"")</f>
        <v/>
      </c>
      <c r="AH654" s="29" t="str">
        <f t="shared" ref="AH654:AH717" si="3771">IF(AND(S654=0,S651=10),1,"")</f>
        <v/>
      </c>
      <c r="AI654" s="29" t="str">
        <f t="shared" ref="AI654:AI717" si="3772">IF(AND(S654=0,S651=11),1,"")</f>
        <v/>
      </c>
      <c r="AJ654" s="29" t="str">
        <f t="shared" ref="AJ654:AJ717" si="3773">IF(AND(S654=0,S651=12),1,"")</f>
        <v/>
      </c>
      <c r="AK654" s="29" t="str">
        <f t="shared" ref="AK654:AK717" si="3774">IF(AND(S654=0,S651=13),1,"")</f>
        <v/>
      </c>
      <c r="AL654" s="29" t="str">
        <f t="shared" ref="AL654:AL717" si="3775">IF(AND(S654=0,S651=14),1,"")</f>
        <v/>
      </c>
      <c r="AM654" s="29" t="str">
        <f t="shared" ref="AM654:AM717" si="3776">IF(AND(S654=0,S651&gt;14),1,"")</f>
        <v/>
      </c>
    </row>
    <row r="655" spans="2:39" ht="15.75" thickBot="1">
      <c r="B655" s="22">
        <v>8</v>
      </c>
      <c r="C655" s="22">
        <f>IF(B655="","",VLOOKUP(B655,Tabelle2!$A$2:$B$38,2,0))</f>
        <v>2</v>
      </c>
      <c r="D655" s="23" t="str">
        <f t="shared" ref="D655" si="3777">IF(B655="","",IF(OR(B653=0,B654=0),"NB",IF(COUNTIF(K654:M654,C655)=1,"W","L")))</f>
        <v>W</v>
      </c>
      <c r="E655" s="22">
        <f t="shared" ref="E655" si="3778">IF(D655="NB",0,IF(D655="L",-3,IF(D655="W",3,"")))</f>
        <v>3</v>
      </c>
      <c r="F655" s="22">
        <v>1</v>
      </c>
      <c r="G655" s="22">
        <f t="shared" ref="G655" si="3779">IF(B655="","",E655*F655)</f>
        <v>3</v>
      </c>
      <c r="H655" s="22">
        <f>IF(B655="","",SUM($G$4:G655))</f>
        <v>-60</v>
      </c>
      <c r="I655" s="20"/>
      <c r="J655" s="20"/>
      <c r="K655" s="21"/>
      <c r="L655" s="21"/>
      <c r="M655" s="21"/>
      <c r="N655" s="5">
        <f t="shared" ref="N655" si="3780">IF(N653+N654=2,1,0)</f>
        <v>0</v>
      </c>
      <c r="O655" s="5">
        <f t="shared" ref="O655" si="3781">IF(O653+O654=2,1,0)</f>
        <v>0</v>
      </c>
      <c r="P655" s="5">
        <f t="shared" ref="P655" si="3782">IF(P653+P654=2,1,0)</f>
        <v>0</v>
      </c>
      <c r="Q655" s="5">
        <f t="shared" ref="Q655" si="3783">IF(Q653+Q654=2,1,0)</f>
        <v>1</v>
      </c>
      <c r="S655" s="31">
        <f t="shared" ref="S655" si="3784">IF(B655="","",IF(D655="NB",S652,IF(D655="L",S652+1,IF(D655="W",0))))</f>
        <v>0</v>
      </c>
      <c r="Y655" s="29" t="str">
        <f t="shared" si="3708"/>
        <v/>
      </c>
      <c r="Z655" s="29">
        <f t="shared" si="3763"/>
        <v>1</v>
      </c>
      <c r="AA655" s="29" t="str">
        <f t="shared" si="3764"/>
        <v/>
      </c>
      <c r="AB655" s="29" t="str">
        <f t="shared" si="3765"/>
        <v/>
      </c>
      <c r="AC655" s="29" t="str">
        <f t="shared" si="3766"/>
        <v/>
      </c>
      <c r="AD655" s="29" t="str">
        <f t="shared" si="3767"/>
        <v/>
      </c>
      <c r="AE655" s="29" t="str">
        <f t="shared" si="3768"/>
        <v/>
      </c>
      <c r="AF655" s="29" t="str">
        <f t="shared" si="3769"/>
        <v/>
      </c>
      <c r="AG655" s="29" t="str">
        <f t="shared" si="3770"/>
        <v/>
      </c>
      <c r="AH655" s="29" t="str">
        <f t="shared" si="3771"/>
        <v/>
      </c>
      <c r="AI655" s="29" t="str">
        <f t="shared" si="3772"/>
        <v/>
      </c>
      <c r="AJ655" s="29" t="str">
        <f t="shared" si="3773"/>
        <v/>
      </c>
      <c r="AK655" s="29" t="str">
        <f t="shared" si="3774"/>
        <v/>
      </c>
      <c r="AL655" s="29" t="str">
        <f t="shared" si="3775"/>
        <v/>
      </c>
      <c r="AM655" s="29" t="str">
        <f t="shared" si="3776"/>
        <v/>
      </c>
    </row>
    <row r="656" spans="2:39">
      <c r="B656" s="14">
        <v>8</v>
      </c>
      <c r="C656" s="14">
        <f>IF(B656="","",VLOOKUP(B656,Tabelle2!$A$2:$B$38,2,0))</f>
        <v>2</v>
      </c>
      <c r="D656" s="6"/>
      <c r="E656" s="10"/>
      <c r="F656" s="6"/>
      <c r="G656" s="6"/>
      <c r="H656" s="6"/>
      <c r="I656" s="9"/>
      <c r="J656" s="9"/>
      <c r="K656" s="6"/>
      <c r="L656" s="6"/>
      <c r="M656" s="6"/>
      <c r="N656" s="3">
        <f t="shared" ref="N656:N719" si="3785">IF(OR(C656=2,C656=4,C656=6),1,0)</f>
        <v>1</v>
      </c>
      <c r="O656" s="3">
        <f t="shared" ref="O656:O719" si="3786">IF(OR(C656=1,C656=3,C656=5),1,0)</f>
        <v>0</v>
      </c>
      <c r="P656" s="3">
        <f t="shared" ref="P656:P719" si="3787">IF(OR(C656=2,C656=4,C656=6),1,0)</f>
        <v>1</v>
      </c>
      <c r="Q656" s="3">
        <f t="shared" ref="Q656:Q719" si="3788">IF(OR(C656=1,C656=3,C656=5),1,0)</f>
        <v>0</v>
      </c>
      <c r="Y656" s="29" t="str">
        <f t="shared" si="3708"/>
        <v/>
      </c>
      <c r="Z656" s="29" t="str">
        <f t="shared" si="3763"/>
        <v/>
      </c>
      <c r="AA656" s="29" t="str">
        <f t="shared" si="3764"/>
        <v/>
      </c>
      <c r="AB656" s="29" t="str">
        <f t="shared" si="3765"/>
        <v/>
      </c>
      <c r="AC656" s="29" t="str">
        <f t="shared" si="3766"/>
        <v/>
      </c>
      <c r="AD656" s="29" t="str">
        <f t="shared" si="3767"/>
        <v/>
      </c>
      <c r="AE656" s="29" t="str">
        <f t="shared" si="3768"/>
        <v/>
      </c>
      <c r="AF656" s="29" t="str">
        <f t="shared" si="3769"/>
        <v/>
      </c>
      <c r="AG656" s="29" t="str">
        <f t="shared" si="3770"/>
        <v/>
      </c>
      <c r="AH656" s="29" t="str">
        <f t="shared" si="3771"/>
        <v/>
      </c>
      <c r="AI656" s="29" t="str">
        <f t="shared" si="3772"/>
        <v/>
      </c>
      <c r="AJ656" s="29" t="str">
        <f t="shared" si="3773"/>
        <v/>
      </c>
      <c r="AK656" s="29" t="str">
        <f t="shared" si="3774"/>
        <v/>
      </c>
      <c r="AL656" s="29" t="str">
        <f t="shared" si="3775"/>
        <v/>
      </c>
      <c r="AM656" s="29" t="str">
        <f t="shared" si="3776"/>
        <v/>
      </c>
    </row>
    <row r="657" spans="2:39">
      <c r="B657" s="13">
        <v>22</v>
      </c>
      <c r="C657" s="13">
        <f>IF(B657="","",VLOOKUP(B657,Tabelle2!$A$2:$B$38,2,0))</f>
        <v>4</v>
      </c>
      <c r="D657" s="25" t="str">
        <f t="shared" ref="D657:D697" si="3789">IF(B657="","",IF(OR(B656=0,B657=0),"No Bet",IF(N658=1,"Bet 1,3,5",IF(O658=1,"Bet 2,4,6",IF(P658=1,"Bet 1,3,5",IF(Q658=1,"Bet 2,4,6"))))))</f>
        <v>Bet 1,3,5</v>
      </c>
      <c r="E657" s="8"/>
      <c r="F657" s="8"/>
      <c r="G657" s="8"/>
      <c r="H657" s="8"/>
      <c r="I657" s="17"/>
      <c r="J657" s="17"/>
      <c r="K657" s="7" t="str">
        <f t="shared" ref="K657:K720" si="3790">IF(B657="","",IF(N658=1,"1",IF(O658=1,2,IF(P658=1,1,IF(Q658=1,2)))))</f>
        <v>1</v>
      </c>
      <c r="L657" s="7" t="str">
        <f t="shared" ref="L657:L720" si="3791">IF(B657="","",IF(N658=1,"3",IF(O658=1,4,IF(P658=1,3,IF(Q658=1,4)))))</f>
        <v>3</v>
      </c>
      <c r="M657" s="7" t="str">
        <f t="shared" ref="M657:M720" si="3792">IF(B657="","",IF(N658=1,"5",IF(O658=1,6,IF(P658=1,5,IF(Q658=1,6)))))</f>
        <v>5</v>
      </c>
      <c r="N657" s="4">
        <f t="shared" si="3785"/>
        <v>1</v>
      </c>
      <c r="O657" s="4">
        <f t="shared" si="3786"/>
        <v>0</v>
      </c>
      <c r="P657" s="4">
        <f t="shared" ref="P657:P720" si="3793">IF(OR(C657=1,C657=3,C657=5),1,0)</f>
        <v>0</v>
      </c>
      <c r="Q657" s="4">
        <f t="shared" ref="Q657:Q720" si="3794">IF(OR(C657=2,C657=4,C657=6),1,0)</f>
        <v>1</v>
      </c>
      <c r="Y657" s="29" t="str">
        <f t="shared" si="3708"/>
        <v/>
      </c>
      <c r="Z657" s="29" t="str">
        <f t="shared" si="3763"/>
        <v/>
      </c>
      <c r="AA657" s="29" t="str">
        <f t="shared" si="3764"/>
        <v/>
      </c>
      <c r="AB657" s="29" t="str">
        <f t="shared" si="3765"/>
        <v/>
      </c>
      <c r="AC657" s="29" t="str">
        <f t="shared" si="3766"/>
        <v/>
      </c>
      <c r="AD657" s="29" t="str">
        <f t="shared" si="3767"/>
        <v/>
      </c>
      <c r="AE657" s="29" t="str">
        <f t="shared" si="3768"/>
        <v/>
      </c>
      <c r="AF657" s="29" t="str">
        <f t="shared" si="3769"/>
        <v/>
      </c>
      <c r="AG657" s="29" t="str">
        <f t="shared" si="3770"/>
        <v/>
      </c>
      <c r="AH657" s="29" t="str">
        <f t="shared" si="3771"/>
        <v/>
      </c>
      <c r="AI657" s="29" t="str">
        <f t="shared" si="3772"/>
        <v/>
      </c>
      <c r="AJ657" s="29" t="str">
        <f t="shared" si="3773"/>
        <v/>
      </c>
      <c r="AK657" s="29" t="str">
        <f t="shared" si="3774"/>
        <v/>
      </c>
      <c r="AL657" s="29" t="str">
        <f t="shared" si="3775"/>
        <v/>
      </c>
      <c r="AM657" s="29" t="str">
        <f t="shared" si="3776"/>
        <v/>
      </c>
    </row>
    <row r="658" spans="2:39" ht="15.75" thickBot="1">
      <c r="B658" s="18">
        <v>16</v>
      </c>
      <c r="C658" s="18">
        <f>IF(B658="","",VLOOKUP(B658,Tabelle2!$A$2:$B$38,2,0))</f>
        <v>3</v>
      </c>
      <c r="D658" s="19" t="str">
        <f t="shared" ref="D658" si="3795">IF(B658="","",IF(OR(B656=0,B657=0),"NB",IF(COUNTIF(K657:M657,C658)=1,"W","L")))</f>
        <v>W</v>
      </c>
      <c r="E658" s="18">
        <f t="shared" ref="E658" si="3796">IF(D658="NB","0",IF(D658="L",-3,IF(D658="W",3,"")))</f>
        <v>3</v>
      </c>
      <c r="F658" s="18">
        <v>1</v>
      </c>
      <c r="G658" s="18">
        <f t="shared" ref="G658" si="3797">IF(B658="","",E658*F658)</f>
        <v>3</v>
      </c>
      <c r="H658" s="18">
        <f>IF(B658="","",SUM($G$4:G658))</f>
        <v>-57</v>
      </c>
      <c r="I658" s="20"/>
      <c r="J658" s="20"/>
      <c r="K658" s="21"/>
      <c r="L658" s="21"/>
      <c r="M658" s="21"/>
      <c r="N658" s="5">
        <f t="shared" ref="N658" si="3798">IF(N656+N657=2,1,0)</f>
        <v>1</v>
      </c>
      <c r="O658" s="5">
        <f t="shared" ref="O658" si="3799">IF(O656+O657=2,1,0)</f>
        <v>0</v>
      </c>
      <c r="P658" s="5">
        <f t="shared" ref="P658" si="3800">IF(P656+P657=2,1,0)</f>
        <v>0</v>
      </c>
      <c r="Q658" s="5">
        <f t="shared" ref="Q658" si="3801">IF(Q656+Q657=2,1,0)</f>
        <v>0</v>
      </c>
      <c r="S658" s="31">
        <f t="shared" ref="S658" si="3802">IF(B658="","",IF(D658="NB",S655,IF(D658="L",S655+1,IF(D658="W",0))))</f>
        <v>0</v>
      </c>
      <c r="Y658" s="29" t="str">
        <f t="shared" si="3708"/>
        <v/>
      </c>
      <c r="Z658" s="29" t="str">
        <f t="shared" si="3763"/>
        <v/>
      </c>
      <c r="AA658" s="29" t="str">
        <f t="shared" si="3764"/>
        <v/>
      </c>
      <c r="AB658" s="29" t="str">
        <f t="shared" si="3765"/>
        <v/>
      </c>
      <c r="AC658" s="29" t="str">
        <f t="shared" si="3766"/>
        <v/>
      </c>
      <c r="AD658" s="29" t="str">
        <f t="shared" si="3767"/>
        <v/>
      </c>
      <c r="AE658" s="29" t="str">
        <f t="shared" si="3768"/>
        <v/>
      </c>
      <c r="AF658" s="29" t="str">
        <f t="shared" si="3769"/>
        <v/>
      </c>
      <c r="AG658" s="29" t="str">
        <f t="shared" si="3770"/>
        <v/>
      </c>
      <c r="AH658" s="29" t="str">
        <f t="shared" si="3771"/>
        <v/>
      </c>
      <c r="AI658" s="29" t="str">
        <f t="shared" si="3772"/>
        <v/>
      </c>
      <c r="AJ658" s="29" t="str">
        <f t="shared" si="3773"/>
        <v/>
      </c>
      <c r="AK658" s="29" t="str">
        <f t="shared" si="3774"/>
        <v/>
      </c>
      <c r="AL658" s="29" t="str">
        <f t="shared" si="3775"/>
        <v/>
      </c>
      <c r="AM658" s="29" t="str">
        <f t="shared" si="3776"/>
        <v/>
      </c>
    </row>
    <row r="659" spans="2:39">
      <c r="B659" s="16">
        <v>22</v>
      </c>
      <c r="C659" s="16">
        <f>IF(B659="","",VLOOKUP(B659,Tabelle2!$A$2:$B$38,2,0))</f>
        <v>4</v>
      </c>
      <c r="D659" s="6"/>
      <c r="E659" s="6"/>
      <c r="F659" s="6"/>
      <c r="G659" s="6"/>
      <c r="H659" s="6"/>
      <c r="I659" s="9"/>
      <c r="J659" s="9"/>
      <c r="K659" s="6"/>
      <c r="L659" s="6"/>
      <c r="M659" s="6"/>
      <c r="N659" s="3">
        <f t="shared" ref="N659:N722" si="3803">IF(OR(C659=2,C659=4,C659=6),1,0)</f>
        <v>1</v>
      </c>
      <c r="O659" s="3">
        <f t="shared" ref="O659:O722" si="3804">IF(OR(C659=1,C659=3,C659=5),1,0)</f>
        <v>0</v>
      </c>
      <c r="P659" s="3">
        <f t="shared" ref="P659:P722" si="3805">IF(OR(C659=2,C659=4,C659=6),1,0)</f>
        <v>1</v>
      </c>
      <c r="Q659" s="3">
        <f t="shared" ref="Q659:Q722" si="3806">IF(OR(C659=1,C659=3,C659=5),1,0)</f>
        <v>0</v>
      </c>
      <c r="Y659" s="29" t="str">
        <f t="shared" si="3708"/>
        <v/>
      </c>
      <c r="Z659" s="29" t="str">
        <f t="shared" si="3763"/>
        <v/>
      </c>
      <c r="AA659" s="29" t="str">
        <f t="shared" si="3764"/>
        <v/>
      </c>
      <c r="AB659" s="29" t="str">
        <f t="shared" si="3765"/>
        <v/>
      </c>
      <c r="AC659" s="29" t="str">
        <f t="shared" si="3766"/>
        <v/>
      </c>
      <c r="AD659" s="29" t="str">
        <f t="shared" si="3767"/>
        <v/>
      </c>
      <c r="AE659" s="29" t="str">
        <f t="shared" si="3768"/>
        <v/>
      </c>
      <c r="AF659" s="29" t="str">
        <f t="shared" si="3769"/>
        <v/>
      </c>
      <c r="AG659" s="29" t="str">
        <f t="shared" si="3770"/>
        <v/>
      </c>
      <c r="AH659" s="29" t="str">
        <f t="shared" si="3771"/>
        <v/>
      </c>
      <c r="AI659" s="29" t="str">
        <f t="shared" si="3772"/>
        <v/>
      </c>
      <c r="AJ659" s="29" t="str">
        <f t="shared" si="3773"/>
        <v/>
      </c>
      <c r="AK659" s="29" t="str">
        <f t="shared" si="3774"/>
        <v/>
      </c>
      <c r="AL659" s="29" t="str">
        <f t="shared" si="3775"/>
        <v/>
      </c>
      <c r="AM659" s="29" t="str">
        <f t="shared" si="3776"/>
        <v/>
      </c>
    </row>
    <row r="660" spans="2:39">
      <c r="B660" s="15">
        <v>31</v>
      </c>
      <c r="C660" s="15">
        <f>IF(B660="","",VLOOKUP(B660,Tabelle2!$A$2:$B$38,2,0))</f>
        <v>6</v>
      </c>
      <c r="D660" s="26" t="str">
        <f t="shared" ref="D660:D697" si="3807">IF(B660="","",IF(OR(B659=0,B660=0),"No Bet",IF(N661=1,"Bet 1,3,5",IF(O661=1,"Bet 2,4,6",IF(P661=1,"Bet 1,3,5",IF(Q661=1,"Bet 2,4,6"))))))</f>
        <v>Bet 1,3,5</v>
      </c>
      <c r="E660" s="8"/>
      <c r="F660" s="8"/>
      <c r="G660" s="8"/>
      <c r="H660" s="8"/>
      <c r="I660" s="17"/>
      <c r="J660" s="17"/>
      <c r="K660" s="7" t="str">
        <f t="shared" ref="K660:K723" si="3808">IF(B660="","",IF(N661=1,"1",IF(O661=1,2,IF(P661=1,1,IF(Q661=1,2)))))</f>
        <v>1</v>
      </c>
      <c r="L660" s="7" t="str">
        <f t="shared" ref="L660:L723" si="3809">IF(B660="","",IF(N661=1,"3",IF(O661=1,4,IF(P661=1,3,IF(Q661=1,4)))))</f>
        <v>3</v>
      </c>
      <c r="M660" s="7" t="str">
        <f t="shared" ref="M660:M723" si="3810">IF(B660="","",IF(N661=1,"5",IF(O661=1,6,IF(P661=1,5,IF(Q661=1,6)))))</f>
        <v>5</v>
      </c>
      <c r="N660" s="4">
        <f t="shared" si="3803"/>
        <v>1</v>
      </c>
      <c r="O660" s="4">
        <f t="shared" si="3804"/>
        <v>0</v>
      </c>
      <c r="P660" s="4">
        <f t="shared" ref="P660:P723" si="3811">IF(OR(C660=1,C660=3,C660=5),1,0)</f>
        <v>0</v>
      </c>
      <c r="Q660" s="4">
        <f t="shared" ref="Q660:Q723" si="3812">IF(OR(C660=2,C660=4,C660=6),1,0)</f>
        <v>1</v>
      </c>
      <c r="Y660" s="29" t="str">
        <f t="shared" si="3708"/>
        <v/>
      </c>
      <c r="Z660" s="29" t="str">
        <f t="shared" si="3763"/>
        <v/>
      </c>
      <c r="AA660" s="29" t="str">
        <f t="shared" si="3764"/>
        <v/>
      </c>
      <c r="AB660" s="29" t="str">
        <f t="shared" si="3765"/>
        <v/>
      </c>
      <c r="AC660" s="29" t="str">
        <f t="shared" si="3766"/>
        <v/>
      </c>
      <c r="AD660" s="29" t="str">
        <f t="shared" si="3767"/>
        <v/>
      </c>
      <c r="AE660" s="29" t="str">
        <f t="shared" si="3768"/>
        <v/>
      </c>
      <c r="AF660" s="29" t="str">
        <f t="shared" si="3769"/>
        <v/>
      </c>
      <c r="AG660" s="29" t="str">
        <f t="shared" si="3770"/>
        <v/>
      </c>
      <c r="AH660" s="29" t="str">
        <f t="shared" si="3771"/>
        <v/>
      </c>
      <c r="AI660" s="29" t="str">
        <f t="shared" si="3772"/>
        <v/>
      </c>
      <c r="AJ660" s="29" t="str">
        <f t="shared" si="3773"/>
        <v/>
      </c>
      <c r="AK660" s="29" t="str">
        <f t="shared" si="3774"/>
        <v/>
      </c>
      <c r="AL660" s="29" t="str">
        <f t="shared" si="3775"/>
        <v/>
      </c>
      <c r="AM660" s="29" t="str">
        <f t="shared" si="3776"/>
        <v/>
      </c>
    </row>
    <row r="661" spans="2:39" ht="15.75" thickBot="1">
      <c r="B661" s="22">
        <v>31</v>
      </c>
      <c r="C661" s="22">
        <f>IF(B661="","",VLOOKUP(B661,Tabelle2!$A$2:$B$38,2,0))</f>
        <v>6</v>
      </c>
      <c r="D661" s="23" t="str">
        <f t="shared" ref="D661" si="3813">IF(B661="","",IF(OR(B659=0,B660=0),"NB",IF(COUNTIF(K660:M660,C661)=1,"W","L")))</f>
        <v>L</v>
      </c>
      <c r="E661" s="22">
        <f t="shared" ref="E661" si="3814">IF(D661="NB",0,IF(D661="L",-3,IF(D661="W",3,"")))</f>
        <v>-3</v>
      </c>
      <c r="F661" s="22">
        <v>1</v>
      </c>
      <c r="G661" s="22">
        <f t="shared" ref="G661" si="3815">IF(B661="","",E661*F661)</f>
        <v>-3</v>
      </c>
      <c r="H661" s="22">
        <f>IF(B661="","",SUM($G$4:G661))</f>
        <v>-60</v>
      </c>
      <c r="I661" s="20"/>
      <c r="J661" s="20"/>
      <c r="K661" s="21"/>
      <c r="L661" s="21"/>
      <c r="M661" s="21"/>
      <c r="N661" s="5">
        <f t="shared" ref="N661" si="3816">IF(N659+N660=2,1,0)</f>
        <v>1</v>
      </c>
      <c r="O661" s="5">
        <f t="shared" ref="O661" si="3817">IF(O659+O660=2,1,0)</f>
        <v>0</v>
      </c>
      <c r="P661" s="5">
        <f t="shared" ref="P661" si="3818">IF(P659+P660=2,1,0)</f>
        <v>0</v>
      </c>
      <c r="Q661" s="5">
        <f t="shared" ref="Q661" si="3819">IF(Q659+Q660=2,1,0)</f>
        <v>0</v>
      </c>
      <c r="S661" s="31">
        <f t="shared" ref="S661" si="3820">IF(B661="","",IF(D661="NB",S658,IF(D661="L",S658+1,IF(D661="W",0))))</f>
        <v>1</v>
      </c>
      <c r="Y661" s="29" t="str">
        <f t="shared" si="3708"/>
        <v/>
      </c>
      <c r="Z661" s="29" t="str">
        <f t="shared" si="3763"/>
        <v/>
      </c>
      <c r="AA661" s="29" t="str">
        <f t="shared" si="3764"/>
        <v/>
      </c>
      <c r="AB661" s="29" t="str">
        <f t="shared" si="3765"/>
        <v/>
      </c>
      <c r="AC661" s="29" t="str">
        <f t="shared" si="3766"/>
        <v/>
      </c>
      <c r="AD661" s="29" t="str">
        <f t="shared" si="3767"/>
        <v/>
      </c>
      <c r="AE661" s="29" t="str">
        <f t="shared" si="3768"/>
        <v/>
      </c>
      <c r="AF661" s="29" t="str">
        <f t="shared" si="3769"/>
        <v/>
      </c>
      <c r="AG661" s="29" t="str">
        <f t="shared" si="3770"/>
        <v/>
      </c>
      <c r="AH661" s="29" t="str">
        <f t="shared" si="3771"/>
        <v/>
      </c>
      <c r="AI661" s="29" t="str">
        <f t="shared" si="3772"/>
        <v/>
      </c>
      <c r="AJ661" s="29" t="str">
        <f t="shared" si="3773"/>
        <v/>
      </c>
      <c r="AK661" s="29" t="str">
        <f t="shared" si="3774"/>
        <v/>
      </c>
      <c r="AL661" s="29" t="str">
        <f t="shared" si="3775"/>
        <v/>
      </c>
      <c r="AM661" s="29" t="str">
        <f t="shared" si="3776"/>
        <v/>
      </c>
    </row>
    <row r="662" spans="2:39">
      <c r="B662" s="14">
        <v>27</v>
      </c>
      <c r="C662" s="14">
        <f>IF(B662="","",VLOOKUP(B662,Tabelle2!$A$2:$B$38,2,0))</f>
        <v>5</v>
      </c>
      <c r="D662" s="6"/>
      <c r="E662" s="10"/>
      <c r="F662" s="6"/>
      <c r="G662" s="6"/>
      <c r="H662" s="6"/>
      <c r="I662" s="9"/>
      <c r="J662" s="9"/>
      <c r="K662" s="6"/>
      <c r="L662" s="6"/>
      <c r="M662" s="6"/>
      <c r="N662" s="3">
        <f t="shared" ref="N662:N725" si="3821">IF(OR(C662=2,C662=4,C662=6),1,0)</f>
        <v>0</v>
      </c>
      <c r="O662" s="3">
        <f t="shared" ref="O662:O725" si="3822">IF(OR(C662=1,C662=3,C662=5),1,0)</f>
        <v>1</v>
      </c>
      <c r="P662" s="3">
        <f t="shared" ref="P662:P725" si="3823">IF(OR(C662=2,C662=4,C662=6),1,0)</f>
        <v>0</v>
      </c>
      <c r="Q662" s="3">
        <f t="shared" ref="Q662:Q725" si="3824">IF(OR(C662=1,C662=3,C662=5),1,0)</f>
        <v>1</v>
      </c>
      <c r="Y662" s="29" t="str">
        <f t="shared" si="3708"/>
        <v/>
      </c>
      <c r="Z662" s="29" t="str">
        <f t="shared" si="3763"/>
        <v/>
      </c>
      <c r="AA662" s="29" t="str">
        <f t="shared" si="3764"/>
        <v/>
      </c>
      <c r="AB662" s="29" t="str">
        <f t="shared" si="3765"/>
        <v/>
      </c>
      <c r="AC662" s="29" t="str">
        <f t="shared" si="3766"/>
        <v/>
      </c>
      <c r="AD662" s="29" t="str">
        <f t="shared" si="3767"/>
        <v/>
      </c>
      <c r="AE662" s="29" t="str">
        <f t="shared" si="3768"/>
        <v/>
      </c>
      <c r="AF662" s="29" t="str">
        <f t="shared" si="3769"/>
        <v/>
      </c>
      <c r="AG662" s="29" t="str">
        <f t="shared" si="3770"/>
        <v/>
      </c>
      <c r="AH662" s="29" t="str">
        <f t="shared" si="3771"/>
        <v/>
      </c>
      <c r="AI662" s="29" t="str">
        <f t="shared" si="3772"/>
        <v/>
      </c>
      <c r="AJ662" s="29" t="str">
        <f t="shared" si="3773"/>
        <v/>
      </c>
      <c r="AK662" s="29" t="str">
        <f t="shared" si="3774"/>
        <v/>
      </c>
      <c r="AL662" s="29" t="str">
        <f t="shared" si="3775"/>
        <v/>
      </c>
      <c r="AM662" s="29" t="str">
        <f t="shared" si="3776"/>
        <v/>
      </c>
    </row>
    <row r="663" spans="2:39">
      <c r="B663" s="13">
        <v>27</v>
      </c>
      <c r="C663" s="13">
        <f>IF(B663="","",VLOOKUP(B663,Tabelle2!$A$2:$B$38,2,0))</f>
        <v>5</v>
      </c>
      <c r="D663" s="25" t="str">
        <f t="shared" ref="D663:D697" si="3825">IF(B663="","",IF(OR(B662=0,B663=0),"No Bet",IF(N664=1,"Bet 1,3,5",IF(O664=1,"Bet 2,4,6",IF(P664=1,"Bet 1,3,5",IF(Q664=1,"Bet 2,4,6"))))))</f>
        <v>Bet 2,4,6</v>
      </c>
      <c r="E663" s="8"/>
      <c r="F663" s="8"/>
      <c r="G663" s="8"/>
      <c r="H663" s="8"/>
      <c r="I663" s="17"/>
      <c r="J663" s="17"/>
      <c r="K663" s="7">
        <f t="shared" ref="K663:K726" si="3826">IF(B663="","",IF(N664=1,"1",IF(O664=1,2,IF(P664=1,1,IF(Q664=1,2)))))</f>
        <v>2</v>
      </c>
      <c r="L663" s="7">
        <f t="shared" ref="L663:L726" si="3827">IF(B663="","",IF(N664=1,"3",IF(O664=1,4,IF(P664=1,3,IF(Q664=1,4)))))</f>
        <v>4</v>
      </c>
      <c r="M663" s="7">
        <f t="shared" ref="M663:M726" si="3828">IF(B663="","",IF(N664=1,"5",IF(O664=1,6,IF(P664=1,5,IF(Q664=1,6)))))</f>
        <v>6</v>
      </c>
      <c r="N663" s="4">
        <f t="shared" si="3821"/>
        <v>0</v>
      </c>
      <c r="O663" s="4">
        <f t="shared" si="3822"/>
        <v>1</v>
      </c>
      <c r="P663" s="4">
        <f t="shared" ref="P663:P726" si="3829">IF(OR(C663=1,C663=3,C663=5),1,0)</f>
        <v>1</v>
      </c>
      <c r="Q663" s="4">
        <f t="shared" ref="Q663:Q726" si="3830">IF(OR(C663=2,C663=4,C663=6),1,0)</f>
        <v>0</v>
      </c>
      <c r="Y663" s="29" t="str">
        <f t="shared" si="3708"/>
        <v/>
      </c>
      <c r="Z663" s="29" t="str">
        <f t="shared" si="3763"/>
        <v/>
      </c>
      <c r="AA663" s="29" t="str">
        <f t="shared" si="3764"/>
        <v/>
      </c>
      <c r="AB663" s="29" t="str">
        <f t="shared" si="3765"/>
        <v/>
      </c>
      <c r="AC663" s="29" t="str">
        <f t="shared" si="3766"/>
        <v/>
      </c>
      <c r="AD663" s="29" t="str">
        <f t="shared" si="3767"/>
        <v/>
      </c>
      <c r="AE663" s="29" t="str">
        <f t="shared" si="3768"/>
        <v/>
      </c>
      <c r="AF663" s="29" t="str">
        <f t="shared" si="3769"/>
        <v/>
      </c>
      <c r="AG663" s="29" t="str">
        <f t="shared" si="3770"/>
        <v/>
      </c>
      <c r="AH663" s="29" t="str">
        <f t="shared" si="3771"/>
        <v/>
      </c>
      <c r="AI663" s="29" t="str">
        <f t="shared" si="3772"/>
        <v/>
      </c>
      <c r="AJ663" s="29" t="str">
        <f t="shared" si="3773"/>
        <v/>
      </c>
      <c r="AK663" s="29" t="str">
        <f t="shared" si="3774"/>
        <v/>
      </c>
      <c r="AL663" s="29" t="str">
        <f t="shared" si="3775"/>
        <v/>
      </c>
      <c r="AM663" s="29" t="str">
        <f t="shared" si="3776"/>
        <v/>
      </c>
    </row>
    <row r="664" spans="2:39" ht="15.75" thickBot="1">
      <c r="B664" s="18">
        <v>26</v>
      </c>
      <c r="C664" s="18">
        <f>IF(B664="","",VLOOKUP(B664,Tabelle2!$A$2:$B$38,2,0))</f>
        <v>5</v>
      </c>
      <c r="D664" s="19" t="str">
        <f t="shared" ref="D664" si="3831">IF(B664="","",IF(OR(B662=0,B663=0),"NB",IF(COUNTIF(K663:M663,C664)=1,"W","L")))</f>
        <v>L</v>
      </c>
      <c r="E664" s="18">
        <f t="shared" ref="E664" si="3832">IF(D664="NB","0",IF(D664="L",-3,IF(D664="W",3,"")))</f>
        <v>-3</v>
      </c>
      <c r="F664" s="18">
        <v>1</v>
      </c>
      <c r="G664" s="18">
        <f t="shared" ref="G664" si="3833">IF(B664="","",E664*F664)</f>
        <v>-3</v>
      </c>
      <c r="H664" s="18">
        <f>IF(B664="","",SUM($G$4:G664))</f>
        <v>-63</v>
      </c>
      <c r="I664" s="20"/>
      <c r="J664" s="20"/>
      <c r="K664" s="21"/>
      <c r="L664" s="21"/>
      <c r="M664" s="21"/>
      <c r="N664" s="5">
        <f t="shared" ref="N664" si="3834">IF(N662+N663=2,1,0)</f>
        <v>0</v>
      </c>
      <c r="O664" s="5">
        <f t="shared" ref="O664" si="3835">IF(O662+O663=2,1,0)</f>
        <v>1</v>
      </c>
      <c r="P664" s="5">
        <f t="shared" ref="P664" si="3836">IF(P662+P663=2,1,0)</f>
        <v>0</v>
      </c>
      <c r="Q664" s="5">
        <f t="shared" ref="Q664" si="3837">IF(Q662+Q663=2,1,0)</f>
        <v>0</v>
      </c>
      <c r="S664" s="31">
        <f t="shared" ref="S664" si="3838">IF(B664="","",IF(D664="NB",S661,IF(D664="L",S661+1,IF(D664="W",0))))</f>
        <v>2</v>
      </c>
      <c r="Y664" s="29" t="str">
        <f t="shared" si="3708"/>
        <v/>
      </c>
      <c r="Z664" s="29" t="str">
        <f t="shared" si="3763"/>
        <v/>
      </c>
      <c r="AA664" s="29" t="str">
        <f t="shared" si="3764"/>
        <v/>
      </c>
      <c r="AB664" s="29" t="str">
        <f t="shared" si="3765"/>
        <v/>
      </c>
      <c r="AC664" s="29" t="str">
        <f t="shared" si="3766"/>
        <v/>
      </c>
      <c r="AD664" s="29" t="str">
        <f t="shared" si="3767"/>
        <v/>
      </c>
      <c r="AE664" s="29" t="str">
        <f t="shared" si="3768"/>
        <v/>
      </c>
      <c r="AF664" s="29" t="str">
        <f t="shared" si="3769"/>
        <v/>
      </c>
      <c r="AG664" s="29" t="str">
        <f t="shared" si="3770"/>
        <v/>
      </c>
      <c r="AH664" s="29" t="str">
        <f t="shared" si="3771"/>
        <v/>
      </c>
      <c r="AI664" s="29" t="str">
        <f t="shared" si="3772"/>
        <v/>
      </c>
      <c r="AJ664" s="29" t="str">
        <f t="shared" si="3773"/>
        <v/>
      </c>
      <c r="AK664" s="29" t="str">
        <f t="shared" si="3774"/>
        <v/>
      </c>
      <c r="AL664" s="29" t="str">
        <f t="shared" si="3775"/>
        <v/>
      </c>
      <c r="AM664" s="29" t="str">
        <f t="shared" si="3776"/>
        <v/>
      </c>
    </row>
    <row r="665" spans="2:39">
      <c r="B665" s="16">
        <v>12</v>
      </c>
      <c r="C665" s="16">
        <f>IF(B665="","",VLOOKUP(B665,Tabelle2!$A$2:$B$38,2,0))</f>
        <v>2</v>
      </c>
      <c r="D665" s="6"/>
      <c r="E665" s="6"/>
      <c r="F665" s="6"/>
      <c r="G665" s="6"/>
      <c r="H665" s="6"/>
      <c r="I665" s="9"/>
      <c r="J665" s="9"/>
      <c r="K665" s="6"/>
      <c r="L665" s="6"/>
      <c r="M665" s="6"/>
      <c r="N665" s="3">
        <f t="shared" ref="N665:N728" si="3839">IF(OR(C665=2,C665=4,C665=6),1,0)</f>
        <v>1</v>
      </c>
      <c r="O665" s="3">
        <f t="shared" ref="O665:O728" si="3840">IF(OR(C665=1,C665=3,C665=5),1,0)</f>
        <v>0</v>
      </c>
      <c r="P665" s="3">
        <f t="shared" ref="P665:P728" si="3841">IF(OR(C665=2,C665=4,C665=6),1,0)</f>
        <v>1</v>
      </c>
      <c r="Q665" s="3">
        <f t="shared" ref="Q665:Q728" si="3842">IF(OR(C665=1,C665=3,C665=5),1,0)</f>
        <v>0</v>
      </c>
      <c r="Y665" s="29" t="str">
        <f t="shared" si="3708"/>
        <v/>
      </c>
      <c r="Z665" s="29" t="str">
        <f t="shared" si="3763"/>
        <v/>
      </c>
      <c r="AA665" s="29" t="str">
        <f t="shared" si="3764"/>
        <v/>
      </c>
      <c r="AB665" s="29" t="str">
        <f t="shared" si="3765"/>
        <v/>
      </c>
      <c r="AC665" s="29" t="str">
        <f t="shared" si="3766"/>
        <v/>
      </c>
      <c r="AD665" s="29" t="str">
        <f t="shared" si="3767"/>
        <v/>
      </c>
      <c r="AE665" s="29" t="str">
        <f t="shared" si="3768"/>
        <v/>
      </c>
      <c r="AF665" s="29" t="str">
        <f t="shared" si="3769"/>
        <v/>
      </c>
      <c r="AG665" s="29" t="str">
        <f t="shared" si="3770"/>
        <v/>
      </c>
      <c r="AH665" s="29" t="str">
        <f t="shared" si="3771"/>
        <v/>
      </c>
      <c r="AI665" s="29" t="str">
        <f t="shared" si="3772"/>
        <v/>
      </c>
      <c r="AJ665" s="29" t="str">
        <f t="shared" si="3773"/>
        <v/>
      </c>
      <c r="AK665" s="29" t="str">
        <f t="shared" si="3774"/>
        <v/>
      </c>
      <c r="AL665" s="29" t="str">
        <f t="shared" si="3775"/>
        <v/>
      </c>
      <c r="AM665" s="29" t="str">
        <f t="shared" si="3776"/>
        <v/>
      </c>
    </row>
    <row r="666" spans="2:39">
      <c r="B666" s="15">
        <v>12</v>
      </c>
      <c r="C666" s="15">
        <f>IF(B666="","",VLOOKUP(B666,Tabelle2!$A$2:$B$38,2,0))</f>
        <v>2</v>
      </c>
      <c r="D666" s="26" t="str">
        <f t="shared" ref="D666:D697" si="3843">IF(B666="","",IF(OR(B665=0,B666=0),"No Bet",IF(N667=1,"Bet 1,3,5",IF(O667=1,"Bet 2,4,6",IF(P667=1,"Bet 1,3,5",IF(Q667=1,"Bet 2,4,6"))))))</f>
        <v>Bet 1,3,5</v>
      </c>
      <c r="E666" s="8"/>
      <c r="F666" s="8"/>
      <c r="G666" s="8"/>
      <c r="H666" s="8"/>
      <c r="I666" s="17"/>
      <c r="J666" s="17"/>
      <c r="K666" s="7" t="str">
        <f t="shared" ref="K666:K729" si="3844">IF(B666="","",IF(N667=1,"1",IF(O667=1,2,IF(P667=1,1,IF(Q667=1,2)))))</f>
        <v>1</v>
      </c>
      <c r="L666" s="7" t="str">
        <f t="shared" ref="L666:L729" si="3845">IF(B666="","",IF(N667=1,"3",IF(O667=1,4,IF(P667=1,3,IF(Q667=1,4)))))</f>
        <v>3</v>
      </c>
      <c r="M666" s="7" t="str">
        <f t="shared" ref="M666:M729" si="3846">IF(B666="","",IF(N667=1,"5",IF(O667=1,6,IF(P667=1,5,IF(Q667=1,6)))))</f>
        <v>5</v>
      </c>
      <c r="N666" s="4">
        <f t="shared" si="3839"/>
        <v>1</v>
      </c>
      <c r="O666" s="4">
        <f t="shared" si="3840"/>
        <v>0</v>
      </c>
      <c r="P666" s="4">
        <f t="shared" ref="P666:P729" si="3847">IF(OR(C666=1,C666=3,C666=5),1,0)</f>
        <v>0</v>
      </c>
      <c r="Q666" s="4">
        <f t="shared" ref="Q666:Q729" si="3848">IF(OR(C666=2,C666=4,C666=6),1,0)</f>
        <v>1</v>
      </c>
      <c r="Y666" s="29" t="str">
        <f t="shared" si="3708"/>
        <v/>
      </c>
      <c r="Z666" s="29" t="str">
        <f t="shared" si="3763"/>
        <v/>
      </c>
      <c r="AA666" s="29" t="str">
        <f t="shared" si="3764"/>
        <v/>
      </c>
      <c r="AB666" s="29" t="str">
        <f t="shared" si="3765"/>
        <v/>
      </c>
      <c r="AC666" s="29" t="str">
        <f t="shared" si="3766"/>
        <v/>
      </c>
      <c r="AD666" s="29" t="str">
        <f t="shared" si="3767"/>
        <v/>
      </c>
      <c r="AE666" s="29" t="str">
        <f t="shared" si="3768"/>
        <v/>
      </c>
      <c r="AF666" s="29" t="str">
        <f t="shared" si="3769"/>
        <v/>
      </c>
      <c r="AG666" s="29" t="str">
        <f t="shared" si="3770"/>
        <v/>
      </c>
      <c r="AH666" s="29" t="str">
        <f t="shared" si="3771"/>
        <v/>
      </c>
      <c r="AI666" s="29" t="str">
        <f t="shared" si="3772"/>
        <v/>
      </c>
      <c r="AJ666" s="29" t="str">
        <f t="shared" si="3773"/>
        <v/>
      </c>
      <c r="AK666" s="29" t="str">
        <f t="shared" si="3774"/>
        <v/>
      </c>
      <c r="AL666" s="29" t="str">
        <f t="shared" si="3775"/>
        <v/>
      </c>
      <c r="AM666" s="29" t="str">
        <f t="shared" si="3776"/>
        <v/>
      </c>
    </row>
    <row r="667" spans="2:39" ht="15.75" thickBot="1">
      <c r="B667" s="22">
        <v>0</v>
      </c>
      <c r="C667" s="22">
        <f>IF(B667="","",VLOOKUP(B667,Tabelle2!$A$2:$B$38,2,0))</f>
        <v>0</v>
      </c>
      <c r="D667" s="23" t="str">
        <f t="shared" ref="D667" si="3849">IF(B667="","",IF(OR(B665=0,B666=0),"NB",IF(COUNTIF(K666:M666,C667)=1,"W","L")))</f>
        <v>L</v>
      </c>
      <c r="E667" s="22">
        <f t="shared" ref="E667" si="3850">IF(D667="NB",0,IF(D667="L",-3,IF(D667="W",3,"")))</f>
        <v>-3</v>
      </c>
      <c r="F667" s="22">
        <v>1</v>
      </c>
      <c r="G667" s="22">
        <f t="shared" ref="G667" si="3851">IF(B667="","",E667*F667)</f>
        <v>-3</v>
      </c>
      <c r="H667" s="22">
        <f>IF(B667="","",SUM($G$4:G667))</f>
        <v>-66</v>
      </c>
      <c r="I667" s="20"/>
      <c r="J667" s="20"/>
      <c r="K667" s="21"/>
      <c r="L667" s="21"/>
      <c r="M667" s="21"/>
      <c r="N667" s="5">
        <f t="shared" ref="N667" si="3852">IF(N665+N666=2,1,0)</f>
        <v>1</v>
      </c>
      <c r="O667" s="5">
        <f t="shared" ref="O667" si="3853">IF(O665+O666=2,1,0)</f>
        <v>0</v>
      </c>
      <c r="P667" s="5">
        <f t="shared" ref="P667" si="3854">IF(P665+P666=2,1,0)</f>
        <v>0</v>
      </c>
      <c r="Q667" s="5">
        <f t="shared" ref="Q667" si="3855">IF(Q665+Q666=2,1,0)</f>
        <v>0</v>
      </c>
      <c r="S667" s="31">
        <f t="shared" ref="S667" si="3856">IF(B667="","",IF(D667="NB",S664,IF(D667="L",S664+1,IF(D667="W",0))))</f>
        <v>3</v>
      </c>
      <c r="Y667" s="29" t="str">
        <f t="shared" si="3708"/>
        <v/>
      </c>
      <c r="Z667" s="29" t="str">
        <f t="shared" si="3763"/>
        <v/>
      </c>
      <c r="AA667" s="29" t="str">
        <f t="shared" si="3764"/>
        <v/>
      </c>
      <c r="AB667" s="29" t="str">
        <f t="shared" si="3765"/>
        <v/>
      </c>
      <c r="AC667" s="29" t="str">
        <f t="shared" si="3766"/>
        <v/>
      </c>
      <c r="AD667" s="29" t="str">
        <f t="shared" si="3767"/>
        <v/>
      </c>
      <c r="AE667" s="29" t="str">
        <f t="shared" si="3768"/>
        <v/>
      </c>
      <c r="AF667" s="29" t="str">
        <f t="shared" si="3769"/>
        <v/>
      </c>
      <c r="AG667" s="29" t="str">
        <f t="shared" si="3770"/>
        <v/>
      </c>
      <c r="AH667" s="29" t="str">
        <f t="shared" si="3771"/>
        <v/>
      </c>
      <c r="AI667" s="29" t="str">
        <f t="shared" si="3772"/>
        <v/>
      </c>
      <c r="AJ667" s="29" t="str">
        <f t="shared" si="3773"/>
        <v/>
      </c>
      <c r="AK667" s="29" t="str">
        <f t="shared" si="3774"/>
        <v/>
      </c>
      <c r="AL667" s="29" t="str">
        <f t="shared" si="3775"/>
        <v/>
      </c>
      <c r="AM667" s="29" t="str">
        <f t="shared" si="3776"/>
        <v/>
      </c>
    </row>
    <row r="668" spans="2:39">
      <c r="B668" s="14">
        <v>34</v>
      </c>
      <c r="C668" s="14">
        <f>IF(B668="","",VLOOKUP(B668,Tabelle2!$A$2:$B$38,2,0))</f>
        <v>6</v>
      </c>
      <c r="D668" s="6"/>
      <c r="E668" s="10"/>
      <c r="F668" s="6"/>
      <c r="G668" s="6"/>
      <c r="H668" s="6"/>
      <c r="I668" s="9"/>
      <c r="J668" s="9"/>
      <c r="K668" s="6"/>
      <c r="L668" s="6"/>
      <c r="M668" s="6"/>
      <c r="N668" s="3">
        <f t="shared" ref="N668:N731" si="3857">IF(OR(C668=2,C668=4,C668=6),1,0)</f>
        <v>1</v>
      </c>
      <c r="O668" s="3">
        <f t="shared" ref="O668:O731" si="3858">IF(OR(C668=1,C668=3,C668=5),1,0)</f>
        <v>0</v>
      </c>
      <c r="P668" s="3">
        <f t="shared" ref="P668:P731" si="3859">IF(OR(C668=2,C668=4,C668=6),1,0)</f>
        <v>1</v>
      </c>
      <c r="Q668" s="3">
        <f t="shared" ref="Q668:Q731" si="3860">IF(OR(C668=1,C668=3,C668=5),1,0)</f>
        <v>0</v>
      </c>
      <c r="Y668" s="29" t="str">
        <f t="shared" si="3708"/>
        <v/>
      </c>
      <c r="Z668" s="29" t="str">
        <f t="shared" si="3763"/>
        <v/>
      </c>
      <c r="AA668" s="29" t="str">
        <f t="shared" si="3764"/>
        <v/>
      </c>
      <c r="AB668" s="29" t="str">
        <f t="shared" si="3765"/>
        <v/>
      </c>
      <c r="AC668" s="29" t="str">
        <f t="shared" si="3766"/>
        <v/>
      </c>
      <c r="AD668" s="29" t="str">
        <f t="shared" si="3767"/>
        <v/>
      </c>
      <c r="AE668" s="29" t="str">
        <f t="shared" si="3768"/>
        <v/>
      </c>
      <c r="AF668" s="29" t="str">
        <f t="shared" si="3769"/>
        <v/>
      </c>
      <c r="AG668" s="29" t="str">
        <f t="shared" si="3770"/>
        <v/>
      </c>
      <c r="AH668" s="29" t="str">
        <f t="shared" si="3771"/>
        <v/>
      </c>
      <c r="AI668" s="29" t="str">
        <f t="shared" si="3772"/>
        <v/>
      </c>
      <c r="AJ668" s="29" t="str">
        <f t="shared" si="3773"/>
        <v/>
      </c>
      <c r="AK668" s="29" t="str">
        <f t="shared" si="3774"/>
        <v/>
      </c>
      <c r="AL668" s="29" t="str">
        <f t="shared" si="3775"/>
        <v/>
      </c>
      <c r="AM668" s="29" t="str">
        <f t="shared" si="3776"/>
        <v/>
      </c>
    </row>
    <row r="669" spans="2:39">
      <c r="B669" s="13">
        <v>34</v>
      </c>
      <c r="C669" s="13">
        <f>IF(B669="","",VLOOKUP(B669,Tabelle2!$A$2:$B$38,2,0))</f>
        <v>6</v>
      </c>
      <c r="D669" s="25" t="str">
        <f t="shared" ref="D669:D697" si="3861">IF(B669="","",IF(OR(B668=0,B669=0),"No Bet",IF(N670=1,"Bet 1,3,5",IF(O670=1,"Bet 2,4,6",IF(P670=1,"Bet 1,3,5",IF(Q670=1,"Bet 2,4,6"))))))</f>
        <v>Bet 1,3,5</v>
      </c>
      <c r="E669" s="8"/>
      <c r="F669" s="8"/>
      <c r="G669" s="8"/>
      <c r="H669" s="8"/>
      <c r="I669" s="17"/>
      <c r="J669" s="17"/>
      <c r="K669" s="7" t="str">
        <f t="shared" ref="K669:K732" si="3862">IF(B669="","",IF(N670=1,"1",IF(O670=1,2,IF(P670=1,1,IF(Q670=1,2)))))</f>
        <v>1</v>
      </c>
      <c r="L669" s="7" t="str">
        <f t="shared" ref="L669:L732" si="3863">IF(B669="","",IF(N670=1,"3",IF(O670=1,4,IF(P670=1,3,IF(Q670=1,4)))))</f>
        <v>3</v>
      </c>
      <c r="M669" s="7" t="str">
        <f t="shared" ref="M669:M732" si="3864">IF(B669="","",IF(N670=1,"5",IF(O670=1,6,IF(P670=1,5,IF(Q670=1,6)))))</f>
        <v>5</v>
      </c>
      <c r="N669" s="4">
        <f t="shared" si="3857"/>
        <v>1</v>
      </c>
      <c r="O669" s="4">
        <f t="shared" si="3858"/>
        <v>0</v>
      </c>
      <c r="P669" s="4">
        <f t="shared" ref="P669:P732" si="3865">IF(OR(C669=1,C669=3,C669=5),1,0)</f>
        <v>0</v>
      </c>
      <c r="Q669" s="4">
        <f t="shared" ref="Q669:Q732" si="3866">IF(OR(C669=2,C669=4,C669=6),1,0)</f>
        <v>1</v>
      </c>
      <c r="Y669" s="29" t="str">
        <f t="shared" si="3708"/>
        <v/>
      </c>
      <c r="Z669" s="29" t="str">
        <f t="shared" si="3763"/>
        <v/>
      </c>
      <c r="AA669" s="29" t="str">
        <f t="shared" si="3764"/>
        <v/>
      </c>
      <c r="AB669" s="29" t="str">
        <f t="shared" si="3765"/>
        <v/>
      </c>
      <c r="AC669" s="29" t="str">
        <f t="shared" si="3766"/>
        <v/>
      </c>
      <c r="AD669" s="29" t="str">
        <f t="shared" si="3767"/>
        <v/>
      </c>
      <c r="AE669" s="29" t="str">
        <f t="shared" si="3768"/>
        <v/>
      </c>
      <c r="AF669" s="29" t="str">
        <f t="shared" si="3769"/>
        <v/>
      </c>
      <c r="AG669" s="29" t="str">
        <f t="shared" si="3770"/>
        <v/>
      </c>
      <c r="AH669" s="29" t="str">
        <f t="shared" si="3771"/>
        <v/>
      </c>
      <c r="AI669" s="29" t="str">
        <f t="shared" si="3772"/>
        <v/>
      </c>
      <c r="AJ669" s="29" t="str">
        <f t="shared" si="3773"/>
        <v/>
      </c>
      <c r="AK669" s="29" t="str">
        <f t="shared" si="3774"/>
        <v/>
      </c>
      <c r="AL669" s="29" t="str">
        <f t="shared" si="3775"/>
        <v/>
      </c>
      <c r="AM669" s="29" t="str">
        <f t="shared" si="3776"/>
        <v/>
      </c>
    </row>
    <row r="670" spans="2:39" ht="15.75" thickBot="1">
      <c r="B670" s="18">
        <v>21</v>
      </c>
      <c r="C670" s="18">
        <f>IF(B670="","",VLOOKUP(B670,Tabelle2!$A$2:$B$38,2,0))</f>
        <v>4</v>
      </c>
      <c r="D670" s="19" t="str">
        <f t="shared" ref="D670" si="3867">IF(B670="","",IF(OR(B668=0,B669=0),"NB",IF(COUNTIF(K669:M669,C670)=1,"W","L")))</f>
        <v>L</v>
      </c>
      <c r="E670" s="18">
        <f t="shared" ref="E670" si="3868">IF(D670="NB","0",IF(D670="L",-3,IF(D670="W",3,"")))</f>
        <v>-3</v>
      </c>
      <c r="F670" s="18">
        <v>1</v>
      </c>
      <c r="G670" s="18">
        <f t="shared" ref="G670" si="3869">IF(B670="","",E670*F670)</f>
        <v>-3</v>
      </c>
      <c r="H670" s="18">
        <f>IF(B670="","",SUM($G$4:G670))</f>
        <v>-69</v>
      </c>
      <c r="I670" s="20"/>
      <c r="J670" s="20"/>
      <c r="K670" s="21"/>
      <c r="L670" s="21"/>
      <c r="M670" s="21"/>
      <c r="N670" s="5">
        <f t="shared" ref="N670" si="3870">IF(N668+N669=2,1,0)</f>
        <v>1</v>
      </c>
      <c r="O670" s="5">
        <f t="shared" ref="O670" si="3871">IF(O668+O669=2,1,0)</f>
        <v>0</v>
      </c>
      <c r="P670" s="5">
        <f t="shared" ref="P670" si="3872">IF(P668+P669=2,1,0)</f>
        <v>0</v>
      </c>
      <c r="Q670" s="5">
        <f t="shared" ref="Q670" si="3873">IF(Q668+Q669=2,1,0)</f>
        <v>0</v>
      </c>
      <c r="S670" s="31">
        <f t="shared" ref="S670" si="3874">IF(B670="","",IF(D670="NB",S667,IF(D670="L",S667+1,IF(D670="W",0))))</f>
        <v>4</v>
      </c>
      <c r="Y670" s="29" t="str">
        <f t="shared" si="3708"/>
        <v/>
      </c>
      <c r="Z670" s="29" t="str">
        <f t="shared" si="3763"/>
        <v/>
      </c>
      <c r="AA670" s="29" t="str">
        <f t="shared" si="3764"/>
        <v/>
      </c>
      <c r="AB670" s="29" t="str">
        <f t="shared" si="3765"/>
        <v/>
      </c>
      <c r="AC670" s="29" t="str">
        <f t="shared" si="3766"/>
        <v/>
      </c>
      <c r="AD670" s="29" t="str">
        <f t="shared" si="3767"/>
        <v/>
      </c>
      <c r="AE670" s="29" t="str">
        <f t="shared" si="3768"/>
        <v/>
      </c>
      <c r="AF670" s="29" t="str">
        <f t="shared" si="3769"/>
        <v/>
      </c>
      <c r="AG670" s="29" t="str">
        <f t="shared" si="3770"/>
        <v/>
      </c>
      <c r="AH670" s="29" t="str">
        <f t="shared" si="3771"/>
        <v/>
      </c>
      <c r="AI670" s="29" t="str">
        <f t="shared" si="3772"/>
        <v/>
      </c>
      <c r="AJ670" s="29" t="str">
        <f t="shared" si="3773"/>
        <v/>
      </c>
      <c r="AK670" s="29" t="str">
        <f t="shared" si="3774"/>
        <v/>
      </c>
      <c r="AL670" s="29" t="str">
        <f t="shared" si="3775"/>
        <v/>
      </c>
      <c r="AM670" s="29" t="str">
        <f t="shared" si="3776"/>
        <v/>
      </c>
    </row>
    <row r="671" spans="2:39">
      <c r="B671" s="16">
        <v>21</v>
      </c>
      <c r="C671" s="16">
        <f>IF(B671="","",VLOOKUP(B671,Tabelle2!$A$2:$B$38,2,0))</f>
        <v>4</v>
      </c>
      <c r="D671" s="6"/>
      <c r="E671" s="6"/>
      <c r="F671" s="6"/>
      <c r="G671" s="6"/>
      <c r="H671" s="6"/>
      <c r="I671" s="9"/>
      <c r="J671" s="9"/>
      <c r="K671" s="6"/>
      <c r="L671" s="6"/>
      <c r="M671" s="6"/>
      <c r="N671" s="3">
        <f t="shared" ref="N671:N734" si="3875">IF(OR(C671=2,C671=4,C671=6),1,0)</f>
        <v>1</v>
      </c>
      <c r="O671" s="3">
        <f t="shared" ref="O671:O734" si="3876">IF(OR(C671=1,C671=3,C671=5),1,0)</f>
        <v>0</v>
      </c>
      <c r="P671" s="3">
        <f t="shared" ref="P671:P734" si="3877">IF(OR(C671=2,C671=4,C671=6),1,0)</f>
        <v>1</v>
      </c>
      <c r="Q671" s="3">
        <f t="shared" ref="Q671:Q734" si="3878">IF(OR(C671=1,C671=3,C671=5),1,0)</f>
        <v>0</v>
      </c>
      <c r="Y671" s="29" t="str">
        <f t="shared" si="3708"/>
        <v/>
      </c>
      <c r="Z671" s="29" t="str">
        <f t="shared" si="3763"/>
        <v/>
      </c>
      <c r="AA671" s="29" t="str">
        <f t="shared" si="3764"/>
        <v/>
      </c>
      <c r="AB671" s="29" t="str">
        <f t="shared" si="3765"/>
        <v/>
      </c>
      <c r="AC671" s="29" t="str">
        <f t="shared" si="3766"/>
        <v/>
      </c>
      <c r="AD671" s="29" t="str">
        <f t="shared" si="3767"/>
        <v/>
      </c>
      <c r="AE671" s="29" t="str">
        <f t="shared" si="3768"/>
        <v/>
      </c>
      <c r="AF671" s="29" t="str">
        <f t="shared" si="3769"/>
        <v/>
      </c>
      <c r="AG671" s="29" t="str">
        <f t="shared" si="3770"/>
        <v/>
      </c>
      <c r="AH671" s="29" t="str">
        <f t="shared" si="3771"/>
        <v/>
      </c>
      <c r="AI671" s="29" t="str">
        <f t="shared" si="3772"/>
        <v/>
      </c>
      <c r="AJ671" s="29" t="str">
        <f t="shared" si="3773"/>
        <v/>
      </c>
      <c r="AK671" s="29" t="str">
        <f t="shared" si="3774"/>
        <v/>
      </c>
      <c r="AL671" s="29" t="str">
        <f t="shared" si="3775"/>
        <v/>
      </c>
      <c r="AM671" s="29" t="str">
        <f t="shared" si="3776"/>
        <v/>
      </c>
    </row>
    <row r="672" spans="2:39">
      <c r="B672" s="15">
        <v>33</v>
      </c>
      <c r="C672" s="15">
        <f>IF(B672="","",VLOOKUP(B672,Tabelle2!$A$2:$B$38,2,0))</f>
        <v>6</v>
      </c>
      <c r="D672" s="26" t="str">
        <f t="shared" ref="D672:D697" si="3879">IF(B672="","",IF(OR(B671=0,B672=0),"No Bet",IF(N673=1,"Bet 1,3,5",IF(O673=1,"Bet 2,4,6",IF(P673=1,"Bet 1,3,5",IF(Q673=1,"Bet 2,4,6"))))))</f>
        <v>Bet 1,3,5</v>
      </c>
      <c r="E672" s="8"/>
      <c r="F672" s="8"/>
      <c r="G672" s="8"/>
      <c r="H672" s="8"/>
      <c r="I672" s="17"/>
      <c r="J672" s="17"/>
      <c r="K672" s="7" t="str">
        <f t="shared" ref="K672:K735" si="3880">IF(B672="","",IF(N673=1,"1",IF(O673=1,2,IF(P673=1,1,IF(Q673=1,2)))))</f>
        <v>1</v>
      </c>
      <c r="L672" s="7" t="str">
        <f t="shared" ref="L672:L735" si="3881">IF(B672="","",IF(N673=1,"3",IF(O673=1,4,IF(P673=1,3,IF(Q673=1,4)))))</f>
        <v>3</v>
      </c>
      <c r="M672" s="7" t="str">
        <f t="shared" ref="M672:M735" si="3882">IF(B672="","",IF(N673=1,"5",IF(O673=1,6,IF(P673=1,5,IF(Q673=1,6)))))</f>
        <v>5</v>
      </c>
      <c r="N672" s="4">
        <f t="shared" si="3875"/>
        <v>1</v>
      </c>
      <c r="O672" s="4">
        <f t="shared" si="3876"/>
        <v>0</v>
      </c>
      <c r="P672" s="4">
        <f t="shared" ref="P672:P735" si="3883">IF(OR(C672=1,C672=3,C672=5),1,0)</f>
        <v>0</v>
      </c>
      <c r="Q672" s="4">
        <f t="shared" ref="Q672:Q735" si="3884">IF(OR(C672=2,C672=4,C672=6),1,0)</f>
        <v>1</v>
      </c>
      <c r="Y672" s="29" t="str">
        <f t="shared" si="3708"/>
        <v/>
      </c>
      <c r="Z672" s="29" t="str">
        <f t="shared" si="3763"/>
        <v/>
      </c>
      <c r="AA672" s="29" t="str">
        <f t="shared" si="3764"/>
        <v/>
      </c>
      <c r="AB672" s="29" t="str">
        <f t="shared" si="3765"/>
        <v/>
      </c>
      <c r="AC672" s="29" t="str">
        <f t="shared" si="3766"/>
        <v/>
      </c>
      <c r="AD672" s="29" t="str">
        <f t="shared" si="3767"/>
        <v/>
      </c>
      <c r="AE672" s="29" t="str">
        <f t="shared" si="3768"/>
        <v/>
      </c>
      <c r="AF672" s="29" t="str">
        <f t="shared" si="3769"/>
        <v/>
      </c>
      <c r="AG672" s="29" t="str">
        <f t="shared" si="3770"/>
        <v/>
      </c>
      <c r="AH672" s="29" t="str">
        <f t="shared" si="3771"/>
        <v/>
      </c>
      <c r="AI672" s="29" t="str">
        <f t="shared" si="3772"/>
        <v/>
      </c>
      <c r="AJ672" s="29" t="str">
        <f t="shared" si="3773"/>
        <v/>
      </c>
      <c r="AK672" s="29" t="str">
        <f t="shared" si="3774"/>
        <v/>
      </c>
      <c r="AL672" s="29" t="str">
        <f t="shared" si="3775"/>
        <v/>
      </c>
      <c r="AM672" s="29" t="str">
        <f t="shared" si="3776"/>
        <v/>
      </c>
    </row>
    <row r="673" spans="2:39" ht="15.75" thickBot="1">
      <c r="B673" s="22">
        <v>27</v>
      </c>
      <c r="C673" s="22">
        <f>IF(B673="","",VLOOKUP(B673,Tabelle2!$A$2:$B$38,2,0))</f>
        <v>5</v>
      </c>
      <c r="D673" s="23" t="str">
        <f t="shared" ref="D673" si="3885">IF(B673="","",IF(OR(B671=0,B672=0),"NB",IF(COUNTIF(K672:M672,C673)=1,"W","L")))</f>
        <v>W</v>
      </c>
      <c r="E673" s="22">
        <f t="shared" ref="E673" si="3886">IF(D673="NB",0,IF(D673="L",-3,IF(D673="W",3,"")))</f>
        <v>3</v>
      </c>
      <c r="F673" s="22">
        <v>1</v>
      </c>
      <c r="G673" s="22">
        <f t="shared" ref="G673" si="3887">IF(B673="","",E673*F673)</f>
        <v>3</v>
      </c>
      <c r="H673" s="22">
        <f>IF(B673="","",SUM($G$4:G673))</f>
        <v>-66</v>
      </c>
      <c r="I673" s="20"/>
      <c r="J673" s="20"/>
      <c r="K673" s="21"/>
      <c r="L673" s="21"/>
      <c r="M673" s="21"/>
      <c r="N673" s="5">
        <f t="shared" ref="N673" si="3888">IF(N671+N672=2,1,0)</f>
        <v>1</v>
      </c>
      <c r="O673" s="5">
        <f t="shared" ref="O673" si="3889">IF(O671+O672=2,1,0)</f>
        <v>0</v>
      </c>
      <c r="P673" s="5">
        <f t="shared" ref="P673" si="3890">IF(P671+P672=2,1,0)</f>
        <v>0</v>
      </c>
      <c r="Q673" s="5">
        <f t="shared" ref="Q673" si="3891">IF(Q671+Q672=2,1,0)</f>
        <v>0</v>
      </c>
      <c r="S673" s="31">
        <f t="shared" ref="S673" si="3892">IF(B673="","",IF(D673="NB",S670,IF(D673="L",S670+1,IF(D673="W",0))))</f>
        <v>0</v>
      </c>
      <c r="Y673" s="29" t="str">
        <f t="shared" si="3708"/>
        <v/>
      </c>
      <c r="Z673" s="29" t="str">
        <f t="shared" si="3763"/>
        <v/>
      </c>
      <c r="AA673" s="29" t="str">
        <f t="shared" si="3764"/>
        <v/>
      </c>
      <c r="AB673" s="29">
        <f t="shared" si="3765"/>
        <v>1</v>
      </c>
      <c r="AC673" s="29" t="str">
        <f t="shared" si="3766"/>
        <v/>
      </c>
      <c r="AD673" s="29" t="str">
        <f t="shared" si="3767"/>
        <v/>
      </c>
      <c r="AE673" s="29" t="str">
        <f t="shared" si="3768"/>
        <v/>
      </c>
      <c r="AF673" s="29" t="str">
        <f t="shared" si="3769"/>
        <v/>
      </c>
      <c r="AG673" s="29" t="str">
        <f t="shared" si="3770"/>
        <v/>
      </c>
      <c r="AH673" s="29" t="str">
        <f t="shared" si="3771"/>
        <v/>
      </c>
      <c r="AI673" s="29" t="str">
        <f t="shared" si="3772"/>
        <v/>
      </c>
      <c r="AJ673" s="29" t="str">
        <f t="shared" si="3773"/>
        <v/>
      </c>
      <c r="AK673" s="29" t="str">
        <f t="shared" si="3774"/>
        <v/>
      </c>
      <c r="AL673" s="29" t="str">
        <f t="shared" si="3775"/>
        <v/>
      </c>
      <c r="AM673" s="29" t="str">
        <f t="shared" si="3776"/>
        <v/>
      </c>
    </row>
    <row r="674" spans="2:39">
      <c r="B674" s="14">
        <v>14</v>
      </c>
      <c r="C674" s="14">
        <f>IF(B674="","",VLOOKUP(B674,Tabelle2!$A$2:$B$38,2,0))</f>
        <v>3</v>
      </c>
      <c r="D674" s="6"/>
      <c r="E674" s="10"/>
      <c r="F674" s="6"/>
      <c r="G674" s="6"/>
      <c r="H674" s="6"/>
      <c r="I674" s="9"/>
      <c r="J674" s="9"/>
      <c r="K674" s="6"/>
      <c r="L674" s="6"/>
      <c r="M674" s="6"/>
      <c r="N674" s="3">
        <f t="shared" ref="N674:N736" si="3893">IF(OR(C674=2,C674=4,C674=6),1,0)</f>
        <v>0</v>
      </c>
      <c r="O674" s="3">
        <f t="shared" ref="O674:O736" si="3894">IF(OR(C674=1,C674=3,C674=5),1,0)</f>
        <v>1</v>
      </c>
      <c r="P674" s="3">
        <f t="shared" ref="P674:P736" si="3895">IF(OR(C674=2,C674=4,C674=6),1,0)</f>
        <v>0</v>
      </c>
      <c r="Q674" s="3">
        <f t="shared" ref="Q674:Q736" si="3896">IF(OR(C674=1,C674=3,C674=5),1,0)</f>
        <v>1</v>
      </c>
      <c r="Y674" s="29" t="str">
        <f t="shared" si="3708"/>
        <v/>
      </c>
      <c r="Z674" s="29" t="str">
        <f t="shared" si="3763"/>
        <v/>
      </c>
      <c r="AA674" s="29" t="str">
        <f t="shared" si="3764"/>
        <v/>
      </c>
      <c r="AB674" s="29" t="str">
        <f t="shared" si="3765"/>
        <v/>
      </c>
      <c r="AC674" s="29" t="str">
        <f t="shared" si="3766"/>
        <v/>
      </c>
      <c r="AD674" s="29" t="str">
        <f t="shared" si="3767"/>
        <v/>
      </c>
      <c r="AE674" s="29" t="str">
        <f t="shared" si="3768"/>
        <v/>
      </c>
      <c r="AF674" s="29" t="str">
        <f t="shared" si="3769"/>
        <v/>
      </c>
      <c r="AG674" s="29" t="str">
        <f t="shared" si="3770"/>
        <v/>
      </c>
      <c r="AH674" s="29" t="str">
        <f t="shared" si="3771"/>
        <v/>
      </c>
      <c r="AI674" s="29" t="str">
        <f t="shared" si="3772"/>
        <v/>
      </c>
      <c r="AJ674" s="29" t="str">
        <f t="shared" si="3773"/>
        <v/>
      </c>
      <c r="AK674" s="29" t="str">
        <f t="shared" si="3774"/>
        <v/>
      </c>
      <c r="AL674" s="29" t="str">
        <f t="shared" si="3775"/>
        <v/>
      </c>
      <c r="AM674" s="29" t="str">
        <f t="shared" si="3776"/>
        <v/>
      </c>
    </row>
    <row r="675" spans="2:39">
      <c r="B675" s="13">
        <v>34</v>
      </c>
      <c r="C675" s="13">
        <f>IF(B675="","",VLOOKUP(B675,Tabelle2!$A$2:$B$38,2,0))</f>
        <v>6</v>
      </c>
      <c r="D675" s="25" t="str">
        <f t="shared" ref="D675:D697" si="3897">IF(B675="","",IF(OR(B674=0,B675=0),"No Bet",IF(N676=1,"Bet 1,3,5",IF(O676=1,"Bet 2,4,6",IF(P676=1,"Bet 1,3,5",IF(Q676=1,"Bet 2,4,6"))))))</f>
        <v>Bet 2,4,6</v>
      </c>
      <c r="E675" s="8"/>
      <c r="F675" s="8"/>
      <c r="G675" s="8"/>
      <c r="H675" s="8"/>
      <c r="I675" s="17"/>
      <c r="J675" s="17"/>
      <c r="K675" s="7">
        <f t="shared" ref="K675:K736" si="3898">IF(B675="","",IF(N676=1,"1",IF(O676=1,2,IF(P676=1,1,IF(Q676=1,2)))))</f>
        <v>2</v>
      </c>
      <c r="L675" s="7">
        <f t="shared" ref="L675:L736" si="3899">IF(B675="","",IF(N676=1,"3",IF(O676=1,4,IF(P676=1,3,IF(Q676=1,4)))))</f>
        <v>4</v>
      </c>
      <c r="M675" s="7">
        <f t="shared" ref="M675:M736" si="3900">IF(B675="","",IF(N676=1,"5",IF(O676=1,6,IF(P676=1,5,IF(Q676=1,6)))))</f>
        <v>6</v>
      </c>
      <c r="N675" s="4">
        <f t="shared" si="3893"/>
        <v>1</v>
      </c>
      <c r="O675" s="4">
        <f t="shared" si="3894"/>
        <v>0</v>
      </c>
      <c r="P675" s="4">
        <f t="shared" ref="P675:P736" si="3901">IF(OR(C675=1,C675=3,C675=5),1,0)</f>
        <v>0</v>
      </c>
      <c r="Q675" s="4">
        <f t="shared" ref="Q675:Q736" si="3902">IF(OR(C675=2,C675=4,C675=6),1,0)</f>
        <v>1</v>
      </c>
      <c r="Y675" s="29" t="str">
        <f t="shared" si="3708"/>
        <v/>
      </c>
      <c r="Z675" s="29" t="str">
        <f t="shared" si="3763"/>
        <v/>
      </c>
      <c r="AA675" s="29" t="str">
        <f t="shared" si="3764"/>
        <v/>
      </c>
      <c r="AB675" s="29" t="str">
        <f t="shared" si="3765"/>
        <v/>
      </c>
      <c r="AC675" s="29" t="str">
        <f t="shared" si="3766"/>
        <v/>
      </c>
      <c r="AD675" s="29" t="str">
        <f t="shared" si="3767"/>
        <v/>
      </c>
      <c r="AE675" s="29" t="str">
        <f t="shared" si="3768"/>
        <v/>
      </c>
      <c r="AF675" s="29" t="str">
        <f t="shared" si="3769"/>
        <v/>
      </c>
      <c r="AG675" s="29" t="str">
        <f t="shared" si="3770"/>
        <v/>
      </c>
      <c r="AH675" s="29" t="str">
        <f t="shared" si="3771"/>
        <v/>
      </c>
      <c r="AI675" s="29" t="str">
        <f t="shared" si="3772"/>
        <v/>
      </c>
      <c r="AJ675" s="29" t="str">
        <f t="shared" si="3773"/>
        <v/>
      </c>
      <c r="AK675" s="29" t="str">
        <f t="shared" si="3774"/>
        <v/>
      </c>
      <c r="AL675" s="29" t="str">
        <f t="shared" si="3775"/>
        <v/>
      </c>
      <c r="AM675" s="29" t="str">
        <f t="shared" si="3776"/>
        <v/>
      </c>
    </row>
    <row r="676" spans="2:39" ht="15.75" thickBot="1">
      <c r="B676" s="18">
        <v>23</v>
      </c>
      <c r="C676" s="18">
        <f>IF(B676="","",VLOOKUP(B676,Tabelle2!$A$2:$B$38,2,0))</f>
        <v>4</v>
      </c>
      <c r="D676" s="19" t="str">
        <f t="shared" ref="D676" si="3903">IF(B676="","",IF(OR(B674=0,B675=0),"NB",IF(COUNTIF(K675:M675,C676)=1,"W","L")))</f>
        <v>W</v>
      </c>
      <c r="E676" s="18">
        <f t="shared" ref="E676" si="3904">IF(D676="NB","0",IF(D676="L",-3,IF(D676="W",3,"")))</f>
        <v>3</v>
      </c>
      <c r="F676" s="18">
        <v>1</v>
      </c>
      <c r="G676" s="18">
        <f t="shared" ref="G676" si="3905">IF(B676="","",E676*F676)</f>
        <v>3</v>
      </c>
      <c r="H676" s="18">
        <f>IF(B676="","",SUM($G$4:G676))</f>
        <v>-63</v>
      </c>
      <c r="I676" s="20"/>
      <c r="J676" s="20"/>
      <c r="K676" s="21"/>
      <c r="L676" s="21"/>
      <c r="M676" s="21"/>
      <c r="N676" s="5">
        <f t="shared" ref="N676" si="3906">IF(N674+N675=2,1,0)</f>
        <v>0</v>
      </c>
      <c r="O676" s="5">
        <f t="shared" ref="O676" si="3907">IF(O674+O675=2,1,0)</f>
        <v>0</v>
      </c>
      <c r="P676" s="5">
        <f t="shared" ref="P676" si="3908">IF(P674+P675=2,1,0)</f>
        <v>0</v>
      </c>
      <c r="Q676" s="5">
        <f t="shared" ref="Q676" si="3909">IF(Q674+Q675=2,1,0)</f>
        <v>1</v>
      </c>
      <c r="S676" s="31">
        <f t="shared" ref="S676" si="3910">IF(B676="","",IF(D676="NB",S673,IF(D676="L",S673+1,IF(D676="W",0))))</f>
        <v>0</v>
      </c>
      <c r="Y676" s="29" t="str">
        <f t="shared" si="3708"/>
        <v/>
      </c>
      <c r="Z676" s="29" t="str">
        <f t="shared" si="3763"/>
        <v/>
      </c>
      <c r="AA676" s="29" t="str">
        <f t="shared" si="3764"/>
        <v/>
      </c>
      <c r="AB676" s="29" t="str">
        <f t="shared" si="3765"/>
        <v/>
      </c>
      <c r="AC676" s="29" t="str">
        <f t="shared" si="3766"/>
        <v/>
      </c>
      <c r="AD676" s="29" t="str">
        <f t="shared" si="3767"/>
        <v/>
      </c>
      <c r="AE676" s="29" t="str">
        <f t="shared" si="3768"/>
        <v/>
      </c>
      <c r="AF676" s="29" t="str">
        <f t="shared" si="3769"/>
        <v/>
      </c>
      <c r="AG676" s="29" t="str">
        <f t="shared" si="3770"/>
        <v/>
      </c>
      <c r="AH676" s="29" t="str">
        <f t="shared" si="3771"/>
        <v/>
      </c>
      <c r="AI676" s="29" t="str">
        <f t="shared" si="3772"/>
        <v/>
      </c>
      <c r="AJ676" s="29" t="str">
        <f t="shared" si="3773"/>
        <v/>
      </c>
      <c r="AK676" s="29" t="str">
        <f t="shared" si="3774"/>
        <v/>
      </c>
      <c r="AL676" s="29" t="str">
        <f t="shared" si="3775"/>
        <v/>
      </c>
      <c r="AM676" s="29" t="str">
        <f t="shared" si="3776"/>
        <v/>
      </c>
    </row>
    <row r="677" spans="2:39">
      <c r="B677" s="16">
        <v>10</v>
      </c>
      <c r="C677" s="16">
        <f>IF(B677="","",VLOOKUP(B677,Tabelle2!$A$2:$B$38,2,0))</f>
        <v>2</v>
      </c>
      <c r="D677" s="6"/>
      <c r="E677" s="6"/>
      <c r="F677" s="6"/>
      <c r="G677" s="6"/>
      <c r="H677" s="6"/>
      <c r="I677" s="9"/>
      <c r="J677" s="9"/>
      <c r="K677" s="6"/>
      <c r="L677" s="6"/>
      <c r="M677" s="6"/>
      <c r="N677" s="3">
        <f t="shared" ref="N677:N736" si="3911">IF(OR(C677=2,C677=4,C677=6),1,0)</f>
        <v>1</v>
      </c>
      <c r="O677" s="3">
        <f t="shared" ref="O677:O736" si="3912">IF(OR(C677=1,C677=3,C677=5),1,0)</f>
        <v>0</v>
      </c>
      <c r="P677" s="3">
        <f t="shared" ref="P677:P736" si="3913">IF(OR(C677=2,C677=4,C677=6),1,0)</f>
        <v>1</v>
      </c>
      <c r="Q677" s="3">
        <f t="shared" ref="Q677:Q736" si="3914">IF(OR(C677=1,C677=3,C677=5),1,0)</f>
        <v>0</v>
      </c>
      <c r="Y677" s="29" t="str">
        <f t="shared" si="3708"/>
        <v/>
      </c>
      <c r="Z677" s="29" t="str">
        <f t="shared" si="3763"/>
        <v/>
      </c>
      <c r="AA677" s="29" t="str">
        <f t="shared" si="3764"/>
        <v/>
      </c>
      <c r="AB677" s="29" t="str">
        <f t="shared" si="3765"/>
        <v/>
      </c>
      <c r="AC677" s="29" t="str">
        <f t="shared" si="3766"/>
        <v/>
      </c>
      <c r="AD677" s="29" t="str">
        <f t="shared" si="3767"/>
        <v/>
      </c>
      <c r="AE677" s="29" t="str">
        <f t="shared" si="3768"/>
        <v/>
      </c>
      <c r="AF677" s="29" t="str">
        <f t="shared" si="3769"/>
        <v/>
      </c>
      <c r="AG677" s="29" t="str">
        <f t="shared" si="3770"/>
        <v/>
      </c>
      <c r="AH677" s="29" t="str">
        <f t="shared" si="3771"/>
        <v/>
      </c>
      <c r="AI677" s="29" t="str">
        <f t="shared" si="3772"/>
        <v/>
      </c>
      <c r="AJ677" s="29" t="str">
        <f t="shared" si="3773"/>
        <v/>
      </c>
      <c r="AK677" s="29" t="str">
        <f t="shared" si="3774"/>
        <v/>
      </c>
      <c r="AL677" s="29" t="str">
        <f t="shared" si="3775"/>
        <v/>
      </c>
      <c r="AM677" s="29" t="str">
        <f t="shared" si="3776"/>
        <v/>
      </c>
    </row>
    <row r="678" spans="2:39">
      <c r="B678" s="15">
        <v>13</v>
      </c>
      <c r="C678" s="15">
        <f>IF(B678="","",VLOOKUP(B678,Tabelle2!$A$2:$B$38,2,0))</f>
        <v>3</v>
      </c>
      <c r="D678" s="26" t="str">
        <f t="shared" ref="D678:D697" si="3915">IF(B678="","",IF(OR(B677=0,B678=0),"No Bet",IF(N679=1,"Bet 1,3,5",IF(O679=1,"Bet 2,4,6",IF(P679=1,"Bet 1,3,5",IF(Q679=1,"Bet 2,4,6"))))))</f>
        <v>Bet 1,3,5</v>
      </c>
      <c r="E678" s="8"/>
      <c r="F678" s="8"/>
      <c r="G678" s="8"/>
      <c r="H678" s="8"/>
      <c r="I678" s="17"/>
      <c r="J678" s="17"/>
      <c r="K678" s="7">
        <f t="shared" ref="K678:K736" si="3916">IF(B678="","",IF(N679=1,"1",IF(O679=1,2,IF(P679=1,1,IF(Q679=1,2)))))</f>
        <v>1</v>
      </c>
      <c r="L678" s="7">
        <f t="shared" ref="L678:L736" si="3917">IF(B678="","",IF(N679=1,"3",IF(O679=1,4,IF(P679=1,3,IF(Q679=1,4)))))</f>
        <v>3</v>
      </c>
      <c r="M678" s="7">
        <f t="shared" ref="M678:M736" si="3918">IF(B678="","",IF(N679=1,"5",IF(O679=1,6,IF(P679=1,5,IF(Q679=1,6)))))</f>
        <v>5</v>
      </c>
      <c r="N678" s="4">
        <f t="shared" si="3911"/>
        <v>0</v>
      </c>
      <c r="O678" s="4">
        <f t="shared" si="3912"/>
        <v>1</v>
      </c>
      <c r="P678" s="4">
        <f t="shared" ref="P678:P736" si="3919">IF(OR(C678=1,C678=3,C678=5),1,0)</f>
        <v>1</v>
      </c>
      <c r="Q678" s="4">
        <f t="shared" ref="Q678:Q736" si="3920">IF(OR(C678=2,C678=4,C678=6),1,0)</f>
        <v>0</v>
      </c>
      <c r="Y678" s="29" t="str">
        <f t="shared" si="3708"/>
        <v/>
      </c>
      <c r="Z678" s="29" t="str">
        <f t="shared" si="3763"/>
        <v/>
      </c>
      <c r="AA678" s="29" t="str">
        <f t="shared" si="3764"/>
        <v/>
      </c>
      <c r="AB678" s="29" t="str">
        <f t="shared" si="3765"/>
        <v/>
      </c>
      <c r="AC678" s="29" t="str">
        <f t="shared" si="3766"/>
        <v/>
      </c>
      <c r="AD678" s="29" t="str">
        <f t="shared" si="3767"/>
        <v/>
      </c>
      <c r="AE678" s="29" t="str">
        <f t="shared" si="3768"/>
        <v/>
      </c>
      <c r="AF678" s="29" t="str">
        <f t="shared" si="3769"/>
        <v/>
      </c>
      <c r="AG678" s="29" t="str">
        <f t="shared" si="3770"/>
        <v/>
      </c>
      <c r="AH678" s="29" t="str">
        <f t="shared" si="3771"/>
        <v/>
      </c>
      <c r="AI678" s="29" t="str">
        <f t="shared" si="3772"/>
        <v/>
      </c>
      <c r="AJ678" s="29" t="str">
        <f t="shared" si="3773"/>
        <v/>
      </c>
      <c r="AK678" s="29" t="str">
        <f t="shared" si="3774"/>
        <v/>
      </c>
      <c r="AL678" s="29" t="str">
        <f t="shared" si="3775"/>
        <v/>
      </c>
      <c r="AM678" s="29" t="str">
        <f t="shared" si="3776"/>
        <v/>
      </c>
    </row>
    <row r="679" spans="2:39" ht="15.75" thickBot="1">
      <c r="B679" s="22">
        <v>3</v>
      </c>
      <c r="C679" s="22">
        <f>IF(B679="","",VLOOKUP(B679,Tabelle2!$A$2:$B$38,2,0))</f>
        <v>1</v>
      </c>
      <c r="D679" s="23" t="str">
        <f t="shared" ref="D679" si="3921">IF(B679="","",IF(OR(B677=0,B678=0),"NB",IF(COUNTIF(K678:M678,C679)=1,"W","L")))</f>
        <v>W</v>
      </c>
      <c r="E679" s="22">
        <f t="shared" ref="E679" si="3922">IF(D679="NB",0,IF(D679="L",-3,IF(D679="W",3,"")))</f>
        <v>3</v>
      </c>
      <c r="F679" s="22">
        <v>1</v>
      </c>
      <c r="G679" s="22">
        <f t="shared" ref="G679" si="3923">IF(B679="","",E679*F679)</f>
        <v>3</v>
      </c>
      <c r="H679" s="22">
        <f>IF(B679="","",SUM($G$4:G679))</f>
        <v>-60</v>
      </c>
      <c r="I679" s="20"/>
      <c r="J679" s="20"/>
      <c r="K679" s="21"/>
      <c r="L679" s="21"/>
      <c r="M679" s="21"/>
      <c r="N679" s="5">
        <f t="shared" ref="N679" si="3924">IF(N677+N678=2,1,0)</f>
        <v>0</v>
      </c>
      <c r="O679" s="5">
        <f t="shared" ref="O679" si="3925">IF(O677+O678=2,1,0)</f>
        <v>0</v>
      </c>
      <c r="P679" s="5">
        <f t="shared" ref="P679" si="3926">IF(P677+P678=2,1,0)</f>
        <v>1</v>
      </c>
      <c r="Q679" s="5">
        <f t="shared" ref="Q679" si="3927">IF(Q677+Q678=2,1,0)</f>
        <v>0</v>
      </c>
      <c r="S679" s="31">
        <f t="shared" ref="S679" si="3928">IF(B679="","",IF(D679="NB",S676,IF(D679="L",S676+1,IF(D679="W",0))))</f>
        <v>0</v>
      </c>
      <c r="Y679" s="29" t="str">
        <f t="shared" si="3708"/>
        <v/>
      </c>
      <c r="Z679" s="29" t="str">
        <f t="shared" si="3763"/>
        <v/>
      </c>
      <c r="AA679" s="29" t="str">
        <f t="shared" si="3764"/>
        <v/>
      </c>
      <c r="AB679" s="29" t="str">
        <f t="shared" si="3765"/>
        <v/>
      </c>
      <c r="AC679" s="29" t="str">
        <f t="shared" si="3766"/>
        <v/>
      </c>
      <c r="AD679" s="29" t="str">
        <f t="shared" si="3767"/>
        <v/>
      </c>
      <c r="AE679" s="29" t="str">
        <f t="shared" si="3768"/>
        <v/>
      </c>
      <c r="AF679" s="29" t="str">
        <f t="shared" si="3769"/>
        <v/>
      </c>
      <c r="AG679" s="29" t="str">
        <f t="shared" si="3770"/>
        <v/>
      </c>
      <c r="AH679" s="29" t="str">
        <f t="shared" si="3771"/>
        <v/>
      </c>
      <c r="AI679" s="29" t="str">
        <f t="shared" si="3772"/>
        <v/>
      </c>
      <c r="AJ679" s="29" t="str">
        <f t="shared" si="3773"/>
        <v/>
      </c>
      <c r="AK679" s="29" t="str">
        <f t="shared" si="3774"/>
        <v/>
      </c>
      <c r="AL679" s="29" t="str">
        <f t="shared" si="3775"/>
        <v/>
      </c>
      <c r="AM679" s="29" t="str">
        <f t="shared" si="3776"/>
        <v/>
      </c>
    </row>
    <row r="680" spans="2:39">
      <c r="B680" s="14">
        <v>36</v>
      </c>
      <c r="C680" s="14">
        <f>IF(B680="","",VLOOKUP(B680,Tabelle2!$A$2:$B$38,2,0))</f>
        <v>6</v>
      </c>
      <c r="D680" s="6"/>
      <c r="E680" s="10"/>
      <c r="F680" s="6"/>
      <c r="G680" s="6"/>
      <c r="H680" s="6"/>
      <c r="I680" s="9"/>
      <c r="J680" s="9"/>
      <c r="K680" s="6"/>
      <c r="L680" s="6"/>
      <c r="M680" s="6"/>
      <c r="N680" s="3">
        <f t="shared" ref="N680:N736" si="3929">IF(OR(C680=2,C680=4,C680=6),1,0)</f>
        <v>1</v>
      </c>
      <c r="O680" s="3">
        <f t="shared" ref="O680:O736" si="3930">IF(OR(C680=1,C680=3,C680=5),1,0)</f>
        <v>0</v>
      </c>
      <c r="P680" s="3">
        <f t="shared" ref="P680:P736" si="3931">IF(OR(C680=2,C680=4,C680=6),1,0)</f>
        <v>1</v>
      </c>
      <c r="Q680" s="3">
        <f t="shared" ref="Q680:Q736" si="3932">IF(OR(C680=1,C680=3,C680=5),1,0)</f>
        <v>0</v>
      </c>
      <c r="Y680" s="29" t="str">
        <f t="shared" si="3708"/>
        <v/>
      </c>
      <c r="Z680" s="29" t="str">
        <f t="shared" si="3763"/>
        <v/>
      </c>
      <c r="AA680" s="29" t="str">
        <f t="shared" si="3764"/>
        <v/>
      </c>
      <c r="AB680" s="29" t="str">
        <f t="shared" si="3765"/>
        <v/>
      </c>
      <c r="AC680" s="29" t="str">
        <f t="shared" si="3766"/>
        <v/>
      </c>
      <c r="AD680" s="29" t="str">
        <f t="shared" si="3767"/>
        <v/>
      </c>
      <c r="AE680" s="29" t="str">
        <f t="shared" si="3768"/>
        <v/>
      </c>
      <c r="AF680" s="29" t="str">
        <f t="shared" si="3769"/>
        <v/>
      </c>
      <c r="AG680" s="29" t="str">
        <f t="shared" si="3770"/>
        <v/>
      </c>
      <c r="AH680" s="29" t="str">
        <f t="shared" si="3771"/>
        <v/>
      </c>
      <c r="AI680" s="29" t="str">
        <f t="shared" si="3772"/>
        <v/>
      </c>
      <c r="AJ680" s="29" t="str">
        <f t="shared" si="3773"/>
        <v/>
      </c>
      <c r="AK680" s="29" t="str">
        <f t="shared" si="3774"/>
        <v/>
      </c>
      <c r="AL680" s="29" t="str">
        <f t="shared" si="3775"/>
        <v/>
      </c>
      <c r="AM680" s="29" t="str">
        <f t="shared" si="3776"/>
        <v/>
      </c>
    </row>
    <row r="681" spans="2:39">
      <c r="B681" s="13">
        <v>36</v>
      </c>
      <c r="C681" s="13">
        <f>IF(B681="","",VLOOKUP(B681,Tabelle2!$A$2:$B$38,2,0))</f>
        <v>6</v>
      </c>
      <c r="D681" s="25" t="str">
        <f t="shared" ref="D681:D697" si="3933">IF(B681="","",IF(OR(B680=0,B681=0),"No Bet",IF(N682=1,"Bet 1,3,5",IF(O682=1,"Bet 2,4,6",IF(P682=1,"Bet 1,3,5",IF(Q682=1,"Bet 2,4,6"))))))</f>
        <v>Bet 1,3,5</v>
      </c>
      <c r="E681" s="8"/>
      <c r="F681" s="8"/>
      <c r="G681" s="8"/>
      <c r="H681" s="8"/>
      <c r="I681" s="17"/>
      <c r="J681" s="17"/>
      <c r="K681" s="7" t="str">
        <f t="shared" ref="K681:K736" si="3934">IF(B681="","",IF(N682=1,"1",IF(O682=1,2,IF(P682=1,1,IF(Q682=1,2)))))</f>
        <v>1</v>
      </c>
      <c r="L681" s="7" t="str">
        <f t="shared" ref="L681:L736" si="3935">IF(B681="","",IF(N682=1,"3",IF(O682=1,4,IF(P682=1,3,IF(Q682=1,4)))))</f>
        <v>3</v>
      </c>
      <c r="M681" s="7" t="str">
        <f t="shared" ref="M681:M736" si="3936">IF(B681="","",IF(N682=1,"5",IF(O682=1,6,IF(P682=1,5,IF(Q682=1,6)))))</f>
        <v>5</v>
      </c>
      <c r="N681" s="4">
        <f t="shared" si="3929"/>
        <v>1</v>
      </c>
      <c r="O681" s="4">
        <f t="shared" si="3930"/>
        <v>0</v>
      </c>
      <c r="P681" s="4">
        <f t="shared" ref="P681:P736" si="3937">IF(OR(C681=1,C681=3,C681=5),1,0)</f>
        <v>0</v>
      </c>
      <c r="Q681" s="4">
        <f t="shared" ref="Q681:Q736" si="3938">IF(OR(C681=2,C681=4,C681=6),1,0)</f>
        <v>1</v>
      </c>
      <c r="Y681" s="29" t="str">
        <f t="shared" si="3708"/>
        <v/>
      </c>
      <c r="Z681" s="29" t="str">
        <f t="shared" si="3763"/>
        <v/>
      </c>
      <c r="AA681" s="29" t="str">
        <f t="shared" si="3764"/>
        <v/>
      </c>
      <c r="AB681" s="29" t="str">
        <f t="shared" si="3765"/>
        <v/>
      </c>
      <c r="AC681" s="29" t="str">
        <f t="shared" si="3766"/>
        <v/>
      </c>
      <c r="AD681" s="29" t="str">
        <f t="shared" si="3767"/>
        <v/>
      </c>
      <c r="AE681" s="29" t="str">
        <f t="shared" si="3768"/>
        <v/>
      </c>
      <c r="AF681" s="29" t="str">
        <f t="shared" si="3769"/>
        <v/>
      </c>
      <c r="AG681" s="29" t="str">
        <f t="shared" si="3770"/>
        <v/>
      </c>
      <c r="AH681" s="29" t="str">
        <f t="shared" si="3771"/>
        <v/>
      </c>
      <c r="AI681" s="29" t="str">
        <f t="shared" si="3772"/>
        <v/>
      </c>
      <c r="AJ681" s="29" t="str">
        <f t="shared" si="3773"/>
        <v/>
      </c>
      <c r="AK681" s="29" t="str">
        <f t="shared" si="3774"/>
        <v/>
      </c>
      <c r="AL681" s="29" t="str">
        <f t="shared" si="3775"/>
        <v/>
      </c>
      <c r="AM681" s="29" t="str">
        <f t="shared" si="3776"/>
        <v/>
      </c>
    </row>
    <row r="682" spans="2:39" ht="15.75" thickBot="1">
      <c r="B682" s="18">
        <v>21</v>
      </c>
      <c r="C682" s="18">
        <f>IF(B682="","",VLOOKUP(B682,Tabelle2!$A$2:$B$38,2,0))</f>
        <v>4</v>
      </c>
      <c r="D682" s="19" t="str">
        <f t="shared" ref="D682" si="3939">IF(B682="","",IF(OR(B680=0,B681=0),"NB",IF(COUNTIF(K681:M681,C682)=1,"W","L")))</f>
        <v>L</v>
      </c>
      <c r="E682" s="18">
        <f t="shared" ref="E682" si="3940">IF(D682="NB","0",IF(D682="L",-3,IF(D682="W",3,"")))</f>
        <v>-3</v>
      </c>
      <c r="F682" s="18">
        <v>1</v>
      </c>
      <c r="G682" s="18">
        <f t="shared" ref="G682" si="3941">IF(B682="","",E682*F682)</f>
        <v>-3</v>
      </c>
      <c r="H682" s="18">
        <f>IF(B682="","",SUM($G$4:G682))</f>
        <v>-63</v>
      </c>
      <c r="I682" s="20"/>
      <c r="J682" s="20"/>
      <c r="K682" s="21"/>
      <c r="L682" s="21"/>
      <c r="M682" s="21"/>
      <c r="N682" s="5">
        <f t="shared" ref="N682" si="3942">IF(N680+N681=2,1,0)</f>
        <v>1</v>
      </c>
      <c r="O682" s="5">
        <f t="shared" ref="O682" si="3943">IF(O680+O681=2,1,0)</f>
        <v>0</v>
      </c>
      <c r="P682" s="5">
        <f t="shared" ref="P682" si="3944">IF(P680+P681=2,1,0)</f>
        <v>0</v>
      </c>
      <c r="Q682" s="5">
        <f t="shared" ref="Q682" si="3945">IF(Q680+Q681=2,1,0)</f>
        <v>0</v>
      </c>
      <c r="S682" s="31">
        <f t="shared" ref="S682" si="3946">IF(B682="","",IF(D682="NB",S679,IF(D682="L",S679+1,IF(D682="W",0))))</f>
        <v>1</v>
      </c>
      <c r="Y682" s="29" t="str">
        <f t="shared" si="3708"/>
        <v/>
      </c>
      <c r="Z682" s="29" t="str">
        <f t="shared" si="3763"/>
        <v/>
      </c>
      <c r="AA682" s="29" t="str">
        <f t="shared" si="3764"/>
        <v/>
      </c>
      <c r="AB682" s="29" t="str">
        <f t="shared" si="3765"/>
        <v/>
      </c>
      <c r="AC682" s="29" t="str">
        <f t="shared" si="3766"/>
        <v/>
      </c>
      <c r="AD682" s="29" t="str">
        <f t="shared" si="3767"/>
        <v/>
      </c>
      <c r="AE682" s="29" t="str">
        <f t="shared" si="3768"/>
        <v/>
      </c>
      <c r="AF682" s="29" t="str">
        <f t="shared" si="3769"/>
        <v/>
      </c>
      <c r="AG682" s="29" t="str">
        <f t="shared" si="3770"/>
        <v/>
      </c>
      <c r="AH682" s="29" t="str">
        <f t="shared" si="3771"/>
        <v/>
      </c>
      <c r="AI682" s="29" t="str">
        <f t="shared" si="3772"/>
        <v/>
      </c>
      <c r="AJ682" s="29" t="str">
        <f t="shared" si="3773"/>
        <v/>
      </c>
      <c r="AK682" s="29" t="str">
        <f t="shared" si="3774"/>
        <v/>
      </c>
      <c r="AL682" s="29" t="str">
        <f t="shared" si="3775"/>
        <v/>
      </c>
      <c r="AM682" s="29" t="str">
        <f t="shared" si="3776"/>
        <v/>
      </c>
    </row>
    <row r="683" spans="2:39">
      <c r="B683" s="16">
        <v>15</v>
      </c>
      <c r="C683" s="16">
        <f>IF(B683="","",VLOOKUP(B683,Tabelle2!$A$2:$B$38,2,0))</f>
        <v>3</v>
      </c>
      <c r="D683" s="6"/>
      <c r="E683" s="6"/>
      <c r="F683" s="6"/>
      <c r="G683" s="6"/>
      <c r="H683" s="6"/>
      <c r="I683" s="9"/>
      <c r="J683" s="9"/>
      <c r="K683" s="6"/>
      <c r="L683" s="6"/>
      <c r="M683" s="6"/>
      <c r="N683" s="3">
        <f t="shared" ref="N683:N736" si="3947">IF(OR(C683=2,C683=4,C683=6),1,0)</f>
        <v>0</v>
      </c>
      <c r="O683" s="3">
        <f t="shared" ref="O683:O736" si="3948">IF(OR(C683=1,C683=3,C683=5),1,0)</f>
        <v>1</v>
      </c>
      <c r="P683" s="3">
        <f t="shared" ref="P683:P736" si="3949">IF(OR(C683=2,C683=4,C683=6),1,0)</f>
        <v>0</v>
      </c>
      <c r="Q683" s="3">
        <f t="shared" ref="Q683:Q736" si="3950">IF(OR(C683=1,C683=3,C683=5),1,0)</f>
        <v>1</v>
      </c>
      <c r="Y683" s="29" t="str">
        <f t="shared" si="3708"/>
        <v/>
      </c>
      <c r="Z683" s="29" t="str">
        <f t="shared" si="3763"/>
        <v/>
      </c>
      <c r="AA683" s="29" t="str">
        <f t="shared" si="3764"/>
        <v/>
      </c>
      <c r="AB683" s="29" t="str">
        <f t="shared" si="3765"/>
        <v/>
      </c>
      <c r="AC683" s="29" t="str">
        <f t="shared" si="3766"/>
        <v/>
      </c>
      <c r="AD683" s="29" t="str">
        <f t="shared" si="3767"/>
        <v/>
      </c>
      <c r="AE683" s="29" t="str">
        <f t="shared" si="3768"/>
        <v/>
      </c>
      <c r="AF683" s="29" t="str">
        <f t="shared" si="3769"/>
        <v/>
      </c>
      <c r="AG683" s="29" t="str">
        <f t="shared" si="3770"/>
        <v/>
      </c>
      <c r="AH683" s="29" t="str">
        <f t="shared" si="3771"/>
        <v/>
      </c>
      <c r="AI683" s="29" t="str">
        <f t="shared" si="3772"/>
        <v/>
      </c>
      <c r="AJ683" s="29" t="str">
        <f t="shared" si="3773"/>
        <v/>
      </c>
      <c r="AK683" s="29" t="str">
        <f t="shared" si="3774"/>
        <v/>
      </c>
      <c r="AL683" s="29" t="str">
        <f t="shared" si="3775"/>
        <v/>
      </c>
      <c r="AM683" s="29" t="str">
        <f t="shared" si="3776"/>
        <v/>
      </c>
    </row>
    <row r="684" spans="2:39">
      <c r="B684" s="15">
        <v>15</v>
      </c>
      <c r="C684" s="15">
        <f>IF(B684="","",VLOOKUP(B684,Tabelle2!$A$2:$B$38,2,0))</f>
        <v>3</v>
      </c>
      <c r="D684" s="26" t="str">
        <f t="shared" ref="D684:D697" si="3951">IF(B684="","",IF(OR(B683=0,B684=0),"No Bet",IF(N685=1,"Bet 1,3,5",IF(O685=1,"Bet 2,4,6",IF(P685=1,"Bet 1,3,5",IF(Q685=1,"Bet 2,4,6"))))))</f>
        <v>Bet 2,4,6</v>
      </c>
      <c r="E684" s="8"/>
      <c r="F684" s="8"/>
      <c r="G684" s="8"/>
      <c r="H684" s="8"/>
      <c r="I684" s="17"/>
      <c r="J684" s="17"/>
      <c r="K684" s="7">
        <f t="shared" ref="K684:K736" si="3952">IF(B684="","",IF(N685=1,"1",IF(O685=1,2,IF(P685=1,1,IF(Q685=1,2)))))</f>
        <v>2</v>
      </c>
      <c r="L684" s="7">
        <f t="shared" ref="L684:L736" si="3953">IF(B684="","",IF(N685=1,"3",IF(O685=1,4,IF(P685=1,3,IF(Q685=1,4)))))</f>
        <v>4</v>
      </c>
      <c r="M684" s="7">
        <f t="shared" ref="M684:M736" si="3954">IF(B684="","",IF(N685=1,"5",IF(O685=1,6,IF(P685=1,5,IF(Q685=1,6)))))</f>
        <v>6</v>
      </c>
      <c r="N684" s="4">
        <f t="shared" si="3947"/>
        <v>0</v>
      </c>
      <c r="O684" s="4">
        <f t="shared" si="3948"/>
        <v>1</v>
      </c>
      <c r="P684" s="4">
        <f t="shared" ref="P684:P736" si="3955">IF(OR(C684=1,C684=3,C684=5),1,0)</f>
        <v>1</v>
      </c>
      <c r="Q684" s="4">
        <f t="shared" ref="Q684:Q736" si="3956">IF(OR(C684=2,C684=4,C684=6),1,0)</f>
        <v>0</v>
      </c>
      <c r="Y684" s="29" t="str">
        <f t="shared" si="3708"/>
        <v/>
      </c>
      <c r="Z684" s="29" t="str">
        <f t="shared" si="3763"/>
        <v/>
      </c>
      <c r="AA684" s="29" t="str">
        <f t="shared" si="3764"/>
        <v/>
      </c>
      <c r="AB684" s="29" t="str">
        <f t="shared" si="3765"/>
        <v/>
      </c>
      <c r="AC684" s="29" t="str">
        <f t="shared" si="3766"/>
        <v/>
      </c>
      <c r="AD684" s="29" t="str">
        <f t="shared" si="3767"/>
        <v/>
      </c>
      <c r="AE684" s="29" t="str">
        <f t="shared" si="3768"/>
        <v/>
      </c>
      <c r="AF684" s="29" t="str">
        <f t="shared" si="3769"/>
        <v/>
      </c>
      <c r="AG684" s="29" t="str">
        <f t="shared" si="3770"/>
        <v/>
      </c>
      <c r="AH684" s="29" t="str">
        <f t="shared" si="3771"/>
        <v/>
      </c>
      <c r="AI684" s="29" t="str">
        <f t="shared" si="3772"/>
        <v/>
      </c>
      <c r="AJ684" s="29" t="str">
        <f t="shared" si="3773"/>
        <v/>
      </c>
      <c r="AK684" s="29" t="str">
        <f t="shared" si="3774"/>
        <v/>
      </c>
      <c r="AL684" s="29" t="str">
        <f t="shared" si="3775"/>
        <v/>
      </c>
      <c r="AM684" s="29" t="str">
        <f t="shared" si="3776"/>
        <v/>
      </c>
    </row>
    <row r="685" spans="2:39" ht="15.75" thickBot="1">
      <c r="B685" s="22">
        <v>12</v>
      </c>
      <c r="C685" s="22">
        <f>IF(B685="","",VLOOKUP(B685,Tabelle2!$A$2:$B$38,2,0))</f>
        <v>2</v>
      </c>
      <c r="D685" s="23" t="str">
        <f t="shared" ref="D685" si="3957">IF(B685="","",IF(OR(B683=0,B684=0),"NB",IF(COUNTIF(K684:M684,C685)=1,"W","L")))</f>
        <v>W</v>
      </c>
      <c r="E685" s="22">
        <f t="shared" ref="E685" si="3958">IF(D685="NB",0,IF(D685="L",-3,IF(D685="W",3,"")))</f>
        <v>3</v>
      </c>
      <c r="F685" s="22">
        <v>1</v>
      </c>
      <c r="G685" s="22">
        <f t="shared" ref="G685" si="3959">IF(B685="","",E685*F685)</f>
        <v>3</v>
      </c>
      <c r="H685" s="22">
        <f>IF(B685="","",SUM($G$4:G685))</f>
        <v>-60</v>
      </c>
      <c r="I685" s="20"/>
      <c r="J685" s="20"/>
      <c r="K685" s="21"/>
      <c r="L685" s="21"/>
      <c r="M685" s="21"/>
      <c r="N685" s="5">
        <f t="shared" ref="N685" si="3960">IF(N683+N684=2,1,0)</f>
        <v>0</v>
      </c>
      <c r="O685" s="5">
        <f t="shared" ref="O685" si="3961">IF(O683+O684=2,1,0)</f>
        <v>1</v>
      </c>
      <c r="P685" s="5">
        <f t="shared" ref="P685" si="3962">IF(P683+P684=2,1,0)</f>
        <v>0</v>
      </c>
      <c r="Q685" s="5">
        <f t="shared" ref="Q685" si="3963">IF(Q683+Q684=2,1,0)</f>
        <v>0</v>
      </c>
      <c r="S685" s="31">
        <f t="shared" ref="S685" si="3964">IF(B685="","",IF(D685="NB",S682,IF(D685="L",S682+1,IF(D685="W",0))))</f>
        <v>0</v>
      </c>
      <c r="Y685" s="29">
        <f t="shared" si="3708"/>
        <v>1</v>
      </c>
      <c r="Z685" s="29" t="str">
        <f t="shared" si="3763"/>
        <v/>
      </c>
      <c r="AA685" s="29" t="str">
        <f t="shared" si="3764"/>
        <v/>
      </c>
      <c r="AB685" s="29" t="str">
        <f t="shared" si="3765"/>
        <v/>
      </c>
      <c r="AC685" s="29" t="str">
        <f t="shared" si="3766"/>
        <v/>
      </c>
      <c r="AD685" s="29" t="str">
        <f t="shared" si="3767"/>
        <v/>
      </c>
      <c r="AE685" s="29" t="str">
        <f t="shared" si="3768"/>
        <v/>
      </c>
      <c r="AF685" s="29" t="str">
        <f t="shared" si="3769"/>
        <v/>
      </c>
      <c r="AG685" s="29" t="str">
        <f t="shared" si="3770"/>
        <v/>
      </c>
      <c r="AH685" s="29" t="str">
        <f t="shared" si="3771"/>
        <v/>
      </c>
      <c r="AI685" s="29" t="str">
        <f t="shared" si="3772"/>
        <v/>
      </c>
      <c r="AJ685" s="29" t="str">
        <f t="shared" si="3773"/>
        <v/>
      </c>
      <c r="AK685" s="29" t="str">
        <f t="shared" si="3774"/>
        <v/>
      </c>
      <c r="AL685" s="29" t="str">
        <f t="shared" si="3775"/>
        <v/>
      </c>
      <c r="AM685" s="29" t="str">
        <f t="shared" si="3776"/>
        <v/>
      </c>
    </row>
    <row r="686" spans="2:39">
      <c r="B686" s="14">
        <v>12</v>
      </c>
      <c r="C686" s="14">
        <f>IF(B686="","",VLOOKUP(B686,Tabelle2!$A$2:$B$38,2,0))</f>
        <v>2</v>
      </c>
      <c r="D686" s="6"/>
      <c r="E686" s="10"/>
      <c r="F686" s="6"/>
      <c r="G686" s="6"/>
      <c r="H686" s="6"/>
      <c r="I686" s="9"/>
      <c r="J686" s="9"/>
      <c r="K686" s="6"/>
      <c r="L686" s="6"/>
      <c r="M686" s="6"/>
      <c r="N686" s="3">
        <f t="shared" ref="N686:N736" si="3965">IF(OR(C686=2,C686=4,C686=6),1,0)</f>
        <v>1</v>
      </c>
      <c r="O686" s="3">
        <f t="shared" ref="O686:O736" si="3966">IF(OR(C686=1,C686=3,C686=5),1,0)</f>
        <v>0</v>
      </c>
      <c r="P686" s="3">
        <f t="shared" ref="P686:P736" si="3967">IF(OR(C686=2,C686=4,C686=6),1,0)</f>
        <v>1</v>
      </c>
      <c r="Q686" s="3">
        <f t="shared" ref="Q686:Q736" si="3968">IF(OR(C686=1,C686=3,C686=5),1,0)</f>
        <v>0</v>
      </c>
      <c r="Y686" s="29" t="str">
        <f t="shared" si="3708"/>
        <v/>
      </c>
      <c r="Z686" s="29" t="str">
        <f t="shared" si="3763"/>
        <v/>
      </c>
      <c r="AA686" s="29" t="str">
        <f t="shared" si="3764"/>
        <v/>
      </c>
      <c r="AB686" s="29" t="str">
        <f t="shared" si="3765"/>
        <v/>
      </c>
      <c r="AC686" s="29" t="str">
        <f t="shared" si="3766"/>
        <v/>
      </c>
      <c r="AD686" s="29" t="str">
        <f t="shared" si="3767"/>
        <v/>
      </c>
      <c r="AE686" s="29" t="str">
        <f t="shared" si="3768"/>
        <v/>
      </c>
      <c r="AF686" s="29" t="str">
        <f t="shared" si="3769"/>
        <v/>
      </c>
      <c r="AG686" s="29" t="str">
        <f t="shared" si="3770"/>
        <v/>
      </c>
      <c r="AH686" s="29" t="str">
        <f t="shared" si="3771"/>
        <v/>
      </c>
      <c r="AI686" s="29" t="str">
        <f t="shared" si="3772"/>
        <v/>
      </c>
      <c r="AJ686" s="29" t="str">
        <f t="shared" si="3773"/>
        <v/>
      </c>
      <c r="AK686" s="29" t="str">
        <f t="shared" si="3774"/>
        <v/>
      </c>
      <c r="AL686" s="29" t="str">
        <f t="shared" si="3775"/>
        <v/>
      </c>
      <c r="AM686" s="29" t="str">
        <f t="shared" si="3776"/>
        <v/>
      </c>
    </row>
    <row r="687" spans="2:39">
      <c r="B687" s="13">
        <v>14</v>
      </c>
      <c r="C687" s="13">
        <f>IF(B687="","",VLOOKUP(B687,Tabelle2!$A$2:$B$38,2,0))</f>
        <v>3</v>
      </c>
      <c r="D687" s="25" t="str">
        <f t="shared" ref="D687:D697" si="3969">IF(B687="","",IF(OR(B686=0,B687=0),"No Bet",IF(N688=1,"Bet 1,3,5",IF(O688=1,"Bet 2,4,6",IF(P688=1,"Bet 1,3,5",IF(Q688=1,"Bet 2,4,6"))))))</f>
        <v>Bet 1,3,5</v>
      </c>
      <c r="E687" s="8"/>
      <c r="F687" s="8"/>
      <c r="G687" s="8"/>
      <c r="H687" s="8"/>
      <c r="I687" s="17"/>
      <c r="J687" s="17"/>
      <c r="K687" s="7">
        <f t="shared" ref="K687:K736" si="3970">IF(B687="","",IF(N688=1,"1",IF(O688=1,2,IF(P688=1,1,IF(Q688=1,2)))))</f>
        <v>1</v>
      </c>
      <c r="L687" s="7">
        <f t="shared" ref="L687:L736" si="3971">IF(B687="","",IF(N688=1,"3",IF(O688=1,4,IF(P688=1,3,IF(Q688=1,4)))))</f>
        <v>3</v>
      </c>
      <c r="M687" s="7">
        <f t="shared" ref="M687:M736" si="3972">IF(B687="","",IF(N688=1,"5",IF(O688=1,6,IF(P688=1,5,IF(Q688=1,6)))))</f>
        <v>5</v>
      </c>
      <c r="N687" s="4">
        <f t="shared" si="3965"/>
        <v>0</v>
      </c>
      <c r="O687" s="4">
        <f t="shared" si="3966"/>
        <v>1</v>
      </c>
      <c r="P687" s="4">
        <f t="shared" ref="P687:P736" si="3973">IF(OR(C687=1,C687=3,C687=5),1,0)</f>
        <v>1</v>
      </c>
      <c r="Q687" s="4">
        <f t="shared" ref="Q687:Q736" si="3974">IF(OR(C687=2,C687=4,C687=6),1,0)</f>
        <v>0</v>
      </c>
      <c r="Y687" s="29" t="str">
        <f t="shared" si="3708"/>
        <v/>
      </c>
      <c r="Z687" s="29" t="str">
        <f t="shared" si="3763"/>
        <v/>
      </c>
      <c r="AA687" s="29" t="str">
        <f t="shared" si="3764"/>
        <v/>
      </c>
      <c r="AB687" s="29" t="str">
        <f t="shared" si="3765"/>
        <v/>
      </c>
      <c r="AC687" s="29" t="str">
        <f t="shared" si="3766"/>
        <v/>
      </c>
      <c r="AD687" s="29" t="str">
        <f t="shared" si="3767"/>
        <v/>
      </c>
      <c r="AE687" s="29" t="str">
        <f t="shared" si="3768"/>
        <v/>
      </c>
      <c r="AF687" s="29" t="str">
        <f t="shared" si="3769"/>
        <v/>
      </c>
      <c r="AG687" s="29" t="str">
        <f t="shared" si="3770"/>
        <v/>
      </c>
      <c r="AH687" s="29" t="str">
        <f t="shared" si="3771"/>
        <v/>
      </c>
      <c r="AI687" s="29" t="str">
        <f t="shared" si="3772"/>
        <v/>
      </c>
      <c r="AJ687" s="29" t="str">
        <f t="shared" si="3773"/>
        <v/>
      </c>
      <c r="AK687" s="29" t="str">
        <f t="shared" si="3774"/>
        <v/>
      </c>
      <c r="AL687" s="29" t="str">
        <f t="shared" si="3775"/>
        <v/>
      </c>
      <c r="AM687" s="29" t="str">
        <f t="shared" si="3776"/>
        <v/>
      </c>
    </row>
    <row r="688" spans="2:39" ht="15.75" thickBot="1">
      <c r="B688" s="18">
        <v>14</v>
      </c>
      <c r="C688" s="18">
        <f>IF(B688="","",VLOOKUP(B688,Tabelle2!$A$2:$B$38,2,0))</f>
        <v>3</v>
      </c>
      <c r="D688" s="19" t="str">
        <f t="shared" ref="D688" si="3975">IF(B688="","",IF(OR(B686=0,B687=0),"NB",IF(COUNTIF(K687:M687,C688)=1,"W","L")))</f>
        <v>W</v>
      </c>
      <c r="E688" s="18">
        <f t="shared" ref="E688" si="3976">IF(D688="NB","0",IF(D688="L",-3,IF(D688="W",3,"")))</f>
        <v>3</v>
      </c>
      <c r="F688" s="18">
        <v>1</v>
      </c>
      <c r="G688" s="18">
        <f t="shared" ref="G688" si="3977">IF(B688="","",E688*F688)</f>
        <v>3</v>
      </c>
      <c r="H688" s="18">
        <f>IF(B688="","",SUM($G$4:G688))</f>
        <v>-57</v>
      </c>
      <c r="I688" s="20"/>
      <c r="J688" s="20"/>
      <c r="K688" s="21"/>
      <c r="L688" s="21"/>
      <c r="M688" s="21"/>
      <c r="N688" s="5">
        <f t="shared" ref="N688" si="3978">IF(N686+N687=2,1,0)</f>
        <v>0</v>
      </c>
      <c r="O688" s="5">
        <f t="shared" ref="O688" si="3979">IF(O686+O687=2,1,0)</f>
        <v>0</v>
      </c>
      <c r="P688" s="5">
        <f t="shared" ref="P688" si="3980">IF(P686+P687=2,1,0)</f>
        <v>1</v>
      </c>
      <c r="Q688" s="5">
        <f t="shared" ref="Q688" si="3981">IF(Q686+Q687=2,1,0)</f>
        <v>0</v>
      </c>
      <c r="S688" s="31">
        <f t="shared" ref="S688" si="3982">IF(B688="","",IF(D688="NB",S685,IF(D688="L",S685+1,IF(D688="W",0))))</f>
        <v>0</v>
      </c>
      <c r="Y688" s="29" t="str">
        <f t="shared" si="3708"/>
        <v/>
      </c>
      <c r="Z688" s="29" t="str">
        <f t="shared" si="3763"/>
        <v/>
      </c>
      <c r="AA688" s="29" t="str">
        <f t="shared" si="3764"/>
        <v/>
      </c>
      <c r="AB688" s="29" t="str">
        <f t="shared" si="3765"/>
        <v/>
      </c>
      <c r="AC688" s="29" t="str">
        <f t="shared" si="3766"/>
        <v/>
      </c>
      <c r="AD688" s="29" t="str">
        <f t="shared" si="3767"/>
        <v/>
      </c>
      <c r="AE688" s="29" t="str">
        <f t="shared" si="3768"/>
        <v/>
      </c>
      <c r="AF688" s="29" t="str">
        <f t="shared" si="3769"/>
        <v/>
      </c>
      <c r="AG688" s="29" t="str">
        <f t="shared" si="3770"/>
        <v/>
      </c>
      <c r="AH688" s="29" t="str">
        <f t="shared" si="3771"/>
        <v/>
      </c>
      <c r="AI688" s="29" t="str">
        <f t="shared" si="3772"/>
        <v/>
      </c>
      <c r="AJ688" s="29" t="str">
        <f t="shared" si="3773"/>
        <v/>
      </c>
      <c r="AK688" s="29" t="str">
        <f t="shared" si="3774"/>
        <v/>
      </c>
      <c r="AL688" s="29" t="str">
        <f t="shared" si="3775"/>
        <v/>
      </c>
      <c r="AM688" s="29" t="str">
        <f t="shared" si="3776"/>
        <v/>
      </c>
    </row>
    <row r="689" spans="2:39">
      <c r="B689" s="16">
        <v>12</v>
      </c>
      <c r="C689" s="16">
        <f>IF(B689="","",VLOOKUP(B689,Tabelle2!$A$2:$B$38,2,0))</f>
        <v>2</v>
      </c>
      <c r="D689" s="6"/>
      <c r="E689" s="6"/>
      <c r="F689" s="6"/>
      <c r="G689" s="6"/>
      <c r="H689" s="6"/>
      <c r="I689" s="9"/>
      <c r="J689" s="9"/>
      <c r="K689" s="6"/>
      <c r="L689" s="6"/>
      <c r="M689" s="6"/>
      <c r="N689" s="3">
        <f t="shared" ref="N689:N736" si="3983">IF(OR(C689=2,C689=4,C689=6),1,0)</f>
        <v>1</v>
      </c>
      <c r="O689" s="3">
        <f t="shared" ref="O689:O736" si="3984">IF(OR(C689=1,C689=3,C689=5),1,0)</f>
        <v>0</v>
      </c>
      <c r="P689" s="3">
        <f t="shared" ref="P689:P736" si="3985">IF(OR(C689=2,C689=4,C689=6),1,0)</f>
        <v>1</v>
      </c>
      <c r="Q689" s="3">
        <f t="shared" ref="Q689:Q736" si="3986">IF(OR(C689=1,C689=3,C689=5),1,0)</f>
        <v>0</v>
      </c>
      <c r="Y689" s="29" t="str">
        <f t="shared" si="3708"/>
        <v/>
      </c>
      <c r="Z689" s="29" t="str">
        <f t="shared" si="3763"/>
        <v/>
      </c>
      <c r="AA689" s="29" t="str">
        <f t="shared" si="3764"/>
        <v/>
      </c>
      <c r="AB689" s="29" t="str">
        <f t="shared" si="3765"/>
        <v/>
      </c>
      <c r="AC689" s="29" t="str">
        <f t="shared" si="3766"/>
        <v/>
      </c>
      <c r="AD689" s="29" t="str">
        <f t="shared" si="3767"/>
        <v/>
      </c>
      <c r="AE689" s="29" t="str">
        <f t="shared" si="3768"/>
        <v/>
      </c>
      <c r="AF689" s="29" t="str">
        <f t="shared" si="3769"/>
        <v/>
      </c>
      <c r="AG689" s="29" t="str">
        <f t="shared" si="3770"/>
        <v/>
      </c>
      <c r="AH689" s="29" t="str">
        <f t="shared" si="3771"/>
        <v/>
      </c>
      <c r="AI689" s="29" t="str">
        <f t="shared" si="3772"/>
        <v/>
      </c>
      <c r="AJ689" s="29" t="str">
        <f t="shared" si="3773"/>
        <v/>
      </c>
      <c r="AK689" s="29" t="str">
        <f t="shared" si="3774"/>
        <v/>
      </c>
      <c r="AL689" s="29" t="str">
        <f t="shared" si="3775"/>
        <v/>
      </c>
      <c r="AM689" s="29" t="str">
        <f t="shared" si="3776"/>
        <v/>
      </c>
    </row>
    <row r="690" spans="2:39">
      <c r="B690" s="15">
        <v>12</v>
      </c>
      <c r="C690" s="15">
        <f>IF(B690="","",VLOOKUP(B690,Tabelle2!$A$2:$B$38,2,0))</f>
        <v>2</v>
      </c>
      <c r="D690" s="26" t="str">
        <f t="shared" ref="D690:D697" si="3987">IF(B690="","",IF(OR(B689=0,B690=0),"No Bet",IF(N691=1,"Bet 1,3,5",IF(O691=1,"Bet 2,4,6",IF(P691=1,"Bet 1,3,5",IF(Q691=1,"Bet 2,4,6"))))))</f>
        <v>Bet 1,3,5</v>
      </c>
      <c r="E690" s="8"/>
      <c r="F690" s="8"/>
      <c r="G690" s="8"/>
      <c r="H690" s="8"/>
      <c r="I690" s="17"/>
      <c r="J690" s="17"/>
      <c r="K690" s="7" t="str">
        <f t="shared" ref="K690:K736" si="3988">IF(B690="","",IF(N691=1,"1",IF(O691=1,2,IF(P691=1,1,IF(Q691=1,2)))))</f>
        <v>1</v>
      </c>
      <c r="L690" s="7" t="str">
        <f t="shared" ref="L690:L736" si="3989">IF(B690="","",IF(N691=1,"3",IF(O691=1,4,IF(P691=1,3,IF(Q691=1,4)))))</f>
        <v>3</v>
      </c>
      <c r="M690" s="7" t="str">
        <f t="shared" ref="M690:M736" si="3990">IF(B690="","",IF(N691=1,"5",IF(O691=1,6,IF(P691=1,5,IF(Q691=1,6)))))</f>
        <v>5</v>
      </c>
      <c r="N690" s="4">
        <f t="shared" si="3983"/>
        <v>1</v>
      </c>
      <c r="O690" s="4">
        <f t="shared" si="3984"/>
        <v>0</v>
      </c>
      <c r="P690" s="4">
        <f t="shared" ref="P690:P736" si="3991">IF(OR(C690=1,C690=3,C690=5),1,0)</f>
        <v>0</v>
      </c>
      <c r="Q690" s="4">
        <f t="shared" ref="Q690:Q736" si="3992">IF(OR(C690=2,C690=4,C690=6),1,0)</f>
        <v>1</v>
      </c>
      <c r="Y690" s="29" t="str">
        <f t="shared" si="3708"/>
        <v/>
      </c>
      <c r="Z690" s="29" t="str">
        <f t="shared" si="3763"/>
        <v/>
      </c>
      <c r="AA690" s="29" t="str">
        <f t="shared" si="3764"/>
        <v/>
      </c>
      <c r="AB690" s="29" t="str">
        <f t="shared" si="3765"/>
        <v/>
      </c>
      <c r="AC690" s="29" t="str">
        <f t="shared" si="3766"/>
        <v/>
      </c>
      <c r="AD690" s="29" t="str">
        <f t="shared" si="3767"/>
        <v/>
      </c>
      <c r="AE690" s="29" t="str">
        <f t="shared" si="3768"/>
        <v/>
      </c>
      <c r="AF690" s="29" t="str">
        <f t="shared" si="3769"/>
        <v/>
      </c>
      <c r="AG690" s="29" t="str">
        <f t="shared" si="3770"/>
        <v/>
      </c>
      <c r="AH690" s="29" t="str">
        <f t="shared" si="3771"/>
        <v/>
      </c>
      <c r="AI690" s="29" t="str">
        <f t="shared" si="3772"/>
        <v/>
      </c>
      <c r="AJ690" s="29" t="str">
        <f t="shared" si="3773"/>
        <v/>
      </c>
      <c r="AK690" s="29" t="str">
        <f t="shared" si="3774"/>
        <v/>
      </c>
      <c r="AL690" s="29" t="str">
        <f t="shared" si="3775"/>
        <v/>
      </c>
      <c r="AM690" s="29" t="str">
        <f t="shared" si="3776"/>
        <v/>
      </c>
    </row>
    <row r="691" spans="2:39" ht="15.75" thickBot="1">
      <c r="B691" s="22">
        <v>29</v>
      </c>
      <c r="C691" s="22">
        <f>IF(B691="","",VLOOKUP(B691,Tabelle2!$A$2:$B$38,2,0))</f>
        <v>5</v>
      </c>
      <c r="D691" s="23" t="str">
        <f t="shared" ref="D691" si="3993">IF(B691="","",IF(OR(B689=0,B690=0),"NB",IF(COUNTIF(K690:M690,C691)=1,"W","L")))</f>
        <v>W</v>
      </c>
      <c r="E691" s="22">
        <f t="shared" ref="E691" si="3994">IF(D691="NB",0,IF(D691="L",-3,IF(D691="W",3,"")))</f>
        <v>3</v>
      </c>
      <c r="F691" s="22">
        <v>1</v>
      </c>
      <c r="G691" s="22">
        <f t="shared" ref="G691" si="3995">IF(B691="","",E691*F691)</f>
        <v>3</v>
      </c>
      <c r="H691" s="22">
        <f>IF(B691="","",SUM($G$4:G691))</f>
        <v>-54</v>
      </c>
      <c r="I691" s="20"/>
      <c r="J691" s="20"/>
      <c r="K691" s="21"/>
      <c r="L691" s="21"/>
      <c r="M691" s="21"/>
      <c r="N691" s="5">
        <f t="shared" ref="N691" si="3996">IF(N689+N690=2,1,0)</f>
        <v>1</v>
      </c>
      <c r="O691" s="5">
        <f t="shared" ref="O691" si="3997">IF(O689+O690=2,1,0)</f>
        <v>0</v>
      </c>
      <c r="P691" s="5">
        <f t="shared" ref="P691" si="3998">IF(P689+P690=2,1,0)</f>
        <v>0</v>
      </c>
      <c r="Q691" s="5">
        <f t="shared" ref="Q691" si="3999">IF(Q689+Q690=2,1,0)</f>
        <v>0</v>
      </c>
      <c r="S691" s="31">
        <f t="shared" ref="S691" si="4000">IF(B691="","",IF(D691="NB",S688,IF(D691="L",S688+1,IF(D691="W",0))))</f>
        <v>0</v>
      </c>
      <c r="Y691" s="29" t="str">
        <f t="shared" si="3708"/>
        <v/>
      </c>
      <c r="Z691" s="29" t="str">
        <f t="shared" si="3763"/>
        <v/>
      </c>
      <c r="AA691" s="29" t="str">
        <f t="shared" si="3764"/>
        <v/>
      </c>
      <c r="AB691" s="29" t="str">
        <f t="shared" si="3765"/>
        <v/>
      </c>
      <c r="AC691" s="29" t="str">
        <f t="shared" si="3766"/>
        <v/>
      </c>
      <c r="AD691" s="29" t="str">
        <f t="shared" si="3767"/>
        <v/>
      </c>
      <c r="AE691" s="29" t="str">
        <f t="shared" si="3768"/>
        <v/>
      </c>
      <c r="AF691" s="29" t="str">
        <f t="shared" si="3769"/>
        <v/>
      </c>
      <c r="AG691" s="29" t="str">
        <f t="shared" si="3770"/>
        <v/>
      </c>
      <c r="AH691" s="29" t="str">
        <f t="shared" si="3771"/>
        <v/>
      </c>
      <c r="AI691" s="29" t="str">
        <f t="shared" si="3772"/>
        <v/>
      </c>
      <c r="AJ691" s="29" t="str">
        <f t="shared" si="3773"/>
        <v/>
      </c>
      <c r="AK691" s="29" t="str">
        <f t="shared" si="3774"/>
        <v/>
      </c>
      <c r="AL691" s="29" t="str">
        <f t="shared" si="3775"/>
        <v/>
      </c>
      <c r="AM691" s="29" t="str">
        <f t="shared" si="3776"/>
        <v/>
      </c>
    </row>
    <row r="692" spans="2:39">
      <c r="B692" s="14">
        <v>19</v>
      </c>
      <c r="C692" s="14">
        <f>IF(B692="","",VLOOKUP(B692,Tabelle2!$A$2:$B$38,2,0))</f>
        <v>4</v>
      </c>
      <c r="D692" s="6"/>
      <c r="E692" s="10"/>
      <c r="F692" s="6"/>
      <c r="G692" s="6"/>
      <c r="H692" s="6"/>
      <c r="I692" s="9"/>
      <c r="J692" s="9"/>
      <c r="K692" s="6"/>
      <c r="L692" s="6"/>
      <c r="M692" s="6"/>
      <c r="N692" s="3">
        <f t="shared" ref="N692:N736" si="4001">IF(OR(C692=2,C692=4,C692=6),1,0)</f>
        <v>1</v>
      </c>
      <c r="O692" s="3">
        <f t="shared" ref="O692:O736" si="4002">IF(OR(C692=1,C692=3,C692=5),1,0)</f>
        <v>0</v>
      </c>
      <c r="P692" s="3">
        <f t="shared" ref="P692:P736" si="4003">IF(OR(C692=2,C692=4,C692=6),1,0)</f>
        <v>1</v>
      </c>
      <c r="Q692" s="3">
        <f t="shared" ref="Q692:Q736" si="4004">IF(OR(C692=1,C692=3,C692=5),1,0)</f>
        <v>0</v>
      </c>
      <c r="Y692" s="29" t="str">
        <f t="shared" si="3708"/>
        <v/>
      </c>
      <c r="Z692" s="29" t="str">
        <f t="shared" si="3763"/>
        <v/>
      </c>
      <c r="AA692" s="29" t="str">
        <f t="shared" si="3764"/>
        <v/>
      </c>
      <c r="AB692" s="29" t="str">
        <f t="shared" si="3765"/>
        <v/>
      </c>
      <c r="AC692" s="29" t="str">
        <f t="shared" si="3766"/>
        <v/>
      </c>
      <c r="AD692" s="29" t="str">
        <f t="shared" si="3767"/>
        <v/>
      </c>
      <c r="AE692" s="29" t="str">
        <f t="shared" si="3768"/>
        <v/>
      </c>
      <c r="AF692" s="29" t="str">
        <f t="shared" si="3769"/>
        <v/>
      </c>
      <c r="AG692" s="29" t="str">
        <f t="shared" si="3770"/>
        <v/>
      </c>
      <c r="AH692" s="29" t="str">
        <f t="shared" si="3771"/>
        <v/>
      </c>
      <c r="AI692" s="29" t="str">
        <f t="shared" si="3772"/>
        <v/>
      </c>
      <c r="AJ692" s="29" t="str">
        <f t="shared" si="3773"/>
        <v/>
      </c>
      <c r="AK692" s="29" t="str">
        <f t="shared" si="3774"/>
        <v/>
      </c>
      <c r="AL692" s="29" t="str">
        <f t="shared" si="3775"/>
        <v/>
      </c>
      <c r="AM692" s="29" t="str">
        <f t="shared" si="3776"/>
        <v/>
      </c>
    </row>
    <row r="693" spans="2:39">
      <c r="B693" s="13">
        <v>19</v>
      </c>
      <c r="C693" s="13">
        <f>IF(B693="","",VLOOKUP(B693,Tabelle2!$A$2:$B$38,2,0))</f>
        <v>4</v>
      </c>
      <c r="D693" s="25" t="str">
        <f t="shared" ref="D693:D697" si="4005">IF(B693="","",IF(OR(B692=0,B693=0),"No Bet",IF(N694=1,"Bet 1,3,5",IF(O694=1,"Bet 2,4,6",IF(P694=1,"Bet 1,3,5",IF(Q694=1,"Bet 2,4,6"))))))</f>
        <v>Bet 1,3,5</v>
      </c>
      <c r="E693" s="8"/>
      <c r="F693" s="8"/>
      <c r="G693" s="8"/>
      <c r="H693" s="8"/>
      <c r="I693" s="17"/>
      <c r="J693" s="17"/>
      <c r="K693" s="7" t="str">
        <f t="shared" ref="K693:K736" si="4006">IF(B693="","",IF(N694=1,"1",IF(O694=1,2,IF(P694=1,1,IF(Q694=1,2)))))</f>
        <v>1</v>
      </c>
      <c r="L693" s="7" t="str">
        <f t="shared" ref="L693:L736" si="4007">IF(B693="","",IF(N694=1,"3",IF(O694=1,4,IF(P694=1,3,IF(Q694=1,4)))))</f>
        <v>3</v>
      </c>
      <c r="M693" s="7" t="str">
        <f t="shared" ref="M693:M736" si="4008">IF(B693="","",IF(N694=1,"5",IF(O694=1,6,IF(P694=1,5,IF(Q694=1,6)))))</f>
        <v>5</v>
      </c>
      <c r="N693" s="4">
        <f t="shared" si="4001"/>
        <v>1</v>
      </c>
      <c r="O693" s="4">
        <f t="shared" si="4002"/>
        <v>0</v>
      </c>
      <c r="P693" s="4">
        <f t="shared" ref="P693:P736" si="4009">IF(OR(C693=1,C693=3,C693=5),1,0)</f>
        <v>0</v>
      </c>
      <c r="Q693" s="4">
        <f t="shared" ref="Q693:Q736" si="4010">IF(OR(C693=2,C693=4,C693=6),1,0)</f>
        <v>1</v>
      </c>
      <c r="Y693" s="29" t="str">
        <f t="shared" si="3708"/>
        <v/>
      </c>
      <c r="Z693" s="29" t="str">
        <f t="shared" si="3763"/>
        <v/>
      </c>
      <c r="AA693" s="29" t="str">
        <f t="shared" si="3764"/>
        <v/>
      </c>
      <c r="AB693" s="29" t="str">
        <f t="shared" si="3765"/>
        <v/>
      </c>
      <c r="AC693" s="29" t="str">
        <f t="shared" si="3766"/>
        <v/>
      </c>
      <c r="AD693" s="29" t="str">
        <f t="shared" si="3767"/>
        <v/>
      </c>
      <c r="AE693" s="29" t="str">
        <f t="shared" si="3768"/>
        <v/>
      </c>
      <c r="AF693" s="29" t="str">
        <f t="shared" si="3769"/>
        <v/>
      </c>
      <c r="AG693" s="29" t="str">
        <f t="shared" si="3770"/>
        <v/>
      </c>
      <c r="AH693" s="29" t="str">
        <f t="shared" si="3771"/>
        <v/>
      </c>
      <c r="AI693" s="29" t="str">
        <f t="shared" si="3772"/>
        <v/>
      </c>
      <c r="AJ693" s="29" t="str">
        <f t="shared" si="3773"/>
        <v/>
      </c>
      <c r="AK693" s="29" t="str">
        <f t="shared" si="3774"/>
        <v/>
      </c>
      <c r="AL693" s="29" t="str">
        <f t="shared" si="3775"/>
        <v/>
      </c>
      <c r="AM693" s="29" t="str">
        <f t="shared" si="3776"/>
        <v/>
      </c>
    </row>
    <row r="694" spans="2:39" ht="15.75" thickBot="1">
      <c r="B694" s="18">
        <v>21</v>
      </c>
      <c r="C694" s="18">
        <f>IF(B694="","",VLOOKUP(B694,Tabelle2!$A$2:$B$38,2,0))</f>
        <v>4</v>
      </c>
      <c r="D694" s="19" t="str">
        <f t="shared" ref="D694" si="4011">IF(B694="","",IF(OR(B692=0,B693=0),"NB",IF(COUNTIF(K693:M693,C694)=1,"W","L")))</f>
        <v>L</v>
      </c>
      <c r="E694" s="18">
        <f t="shared" ref="E694" si="4012">IF(D694="NB","0",IF(D694="L",-3,IF(D694="W",3,"")))</f>
        <v>-3</v>
      </c>
      <c r="F694" s="18">
        <v>1</v>
      </c>
      <c r="G694" s="18">
        <f t="shared" ref="G694" si="4013">IF(B694="","",E694*F694)</f>
        <v>-3</v>
      </c>
      <c r="H694" s="18">
        <f>IF(B694="","",SUM($G$4:G694))</f>
        <v>-57</v>
      </c>
      <c r="I694" s="20"/>
      <c r="J694" s="20"/>
      <c r="K694" s="21"/>
      <c r="L694" s="21"/>
      <c r="M694" s="21"/>
      <c r="N694" s="5">
        <f t="shared" ref="N694" si="4014">IF(N692+N693=2,1,0)</f>
        <v>1</v>
      </c>
      <c r="O694" s="5">
        <f t="shared" ref="O694" si="4015">IF(O692+O693=2,1,0)</f>
        <v>0</v>
      </c>
      <c r="P694" s="5">
        <f t="shared" ref="P694" si="4016">IF(P692+P693=2,1,0)</f>
        <v>0</v>
      </c>
      <c r="Q694" s="5">
        <f t="shared" ref="Q694" si="4017">IF(Q692+Q693=2,1,0)</f>
        <v>0</v>
      </c>
      <c r="S694" s="31">
        <f t="shared" ref="S694" si="4018">IF(B694="","",IF(D694="NB",S691,IF(D694="L",S691+1,IF(D694="W",0))))</f>
        <v>1</v>
      </c>
      <c r="Y694" s="29" t="str">
        <f t="shared" si="3708"/>
        <v/>
      </c>
      <c r="Z694" s="29" t="str">
        <f t="shared" si="3763"/>
        <v/>
      </c>
      <c r="AA694" s="29" t="str">
        <f t="shared" si="3764"/>
        <v/>
      </c>
      <c r="AB694" s="29" t="str">
        <f t="shared" si="3765"/>
        <v/>
      </c>
      <c r="AC694" s="29" t="str">
        <f t="shared" si="3766"/>
        <v/>
      </c>
      <c r="AD694" s="29" t="str">
        <f t="shared" si="3767"/>
        <v/>
      </c>
      <c r="AE694" s="29" t="str">
        <f t="shared" si="3768"/>
        <v/>
      </c>
      <c r="AF694" s="29" t="str">
        <f t="shared" si="3769"/>
        <v/>
      </c>
      <c r="AG694" s="29" t="str">
        <f t="shared" si="3770"/>
        <v/>
      </c>
      <c r="AH694" s="29" t="str">
        <f t="shared" si="3771"/>
        <v/>
      </c>
      <c r="AI694" s="29" t="str">
        <f t="shared" si="3772"/>
        <v/>
      </c>
      <c r="AJ694" s="29" t="str">
        <f t="shared" si="3773"/>
        <v/>
      </c>
      <c r="AK694" s="29" t="str">
        <f t="shared" si="3774"/>
        <v/>
      </c>
      <c r="AL694" s="29" t="str">
        <f t="shared" si="3775"/>
        <v/>
      </c>
      <c r="AM694" s="29" t="str">
        <f t="shared" si="3776"/>
        <v/>
      </c>
    </row>
    <row r="695" spans="2:39">
      <c r="B695" s="16">
        <v>21</v>
      </c>
      <c r="C695" s="16">
        <f>IF(B695="","",VLOOKUP(B695,Tabelle2!$A$2:$B$38,2,0))</f>
        <v>4</v>
      </c>
      <c r="D695" s="6"/>
      <c r="E695" s="6"/>
      <c r="F695" s="6"/>
      <c r="G695" s="6"/>
      <c r="H695" s="6"/>
      <c r="I695" s="9"/>
      <c r="J695" s="9"/>
      <c r="K695" s="6"/>
      <c r="L695" s="6"/>
      <c r="M695" s="6"/>
      <c r="N695" s="3">
        <f t="shared" ref="N695:N736" si="4019">IF(OR(C695=2,C695=4,C695=6),1,0)</f>
        <v>1</v>
      </c>
      <c r="O695" s="3">
        <f t="shared" ref="O695:O736" si="4020">IF(OR(C695=1,C695=3,C695=5),1,0)</f>
        <v>0</v>
      </c>
      <c r="P695" s="3">
        <f t="shared" ref="P695:P736" si="4021">IF(OR(C695=2,C695=4,C695=6),1,0)</f>
        <v>1</v>
      </c>
      <c r="Q695" s="3">
        <f t="shared" ref="Q695:Q736" si="4022">IF(OR(C695=1,C695=3,C695=5),1,0)</f>
        <v>0</v>
      </c>
      <c r="Y695" s="29" t="str">
        <f t="shared" si="3708"/>
        <v/>
      </c>
      <c r="Z695" s="29" t="str">
        <f t="shared" si="3763"/>
        <v/>
      </c>
      <c r="AA695" s="29" t="str">
        <f t="shared" si="3764"/>
        <v/>
      </c>
      <c r="AB695" s="29" t="str">
        <f t="shared" si="3765"/>
        <v/>
      </c>
      <c r="AC695" s="29" t="str">
        <f t="shared" si="3766"/>
        <v/>
      </c>
      <c r="AD695" s="29" t="str">
        <f t="shared" si="3767"/>
        <v/>
      </c>
      <c r="AE695" s="29" t="str">
        <f t="shared" si="3768"/>
        <v/>
      </c>
      <c r="AF695" s="29" t="str">
        <f t="shared" si="3769"/>
        <v/>
      </c>
      <c r="AG695" s="29" t="str">
        <f t="shared" si="3770"/>
        <v/>
      </c>
      <c r="AH695" s="29" t="str">
        <f t="shared" si="3771"/>
        <v/>
      </c>
      <c r="AI695" s="29" t="str">
        <f t="shared" si="3772"/>
        <v/>
      </c>
      <c r="AJ695" s="29" t="str">
        <f t="shared" si="3773"/>
        <v/>
      </c>
      <c r="AK695" s="29" t="str">
        <f t="shared" si="3774"/>
        <v/>
      </c>
      <c r="AL695" s="29" t="str">
        <f t="shared" si="3775"/>
        <v/>
      </c>
      <c r="AM695" s="29" t="str">
        <f t="shared" si="3776"/>
        <v/>
      </c>
    </row>
    <row r="696" spans="2:39">
      <c r="B696" s="15">
        <v>20</v>
      </c>
      <c r="C696" s="15">
        <f>IF(B696="","",VLOOKUP(B696,Tabelle2!$A$2:$B$38,2,0))</f>
        <v>4</v>
      </c>
      <c r="D696" s="26" t="str">
        <f t="shared" ref="D696:D697" si="4023">IF(B696="","",IF(OR(B695=0,B696=0),"No Bet",IF(N697=1,"Bet 1,3,5",IF(O697=1,"Bet 2,4,6",IF(P697=1,"Bet 1,3,5",IF(Q697=1,"Bet 2,4,6"))))))</f>
        <v>Bet 1,3,5</v>
      </c>
      <c r="E696" s="8"/>
      <c r="F696" s="8"/>
      <c r="G696" s="8"/>
      <c r="H696" s="8"/>
      <c r="I696" s="17"/>
      <c r="J696" s="17"/>
      <c r="K696" s="7" t="str">
        <f t="shared" ref="K696:K736" si="4024">IF(B696="","",IF(N697=1,"1",IF(O697=1,2,IF(P697=1,1,IF(Q697=1,2)))))</f>
        <v>1</v>
      </c>
      <c r="L696" s="7" t="str">
        <f t="shared" ref="L696:L736" si="4025">IF(B696="","",IF(N697=1,"3",IF(O697=1,4,IF(P697=1,3,IF(Q697=1,4)))))</f>
        <v>3</v>
      </c>
      <c r="M696" s="7" t="str">
        <f t="shared" ref="M696:M736" si="4026">IF(B696="","",IF(N697=1,"5",IF(O697=1,6,IF(P697=1,5,IF(Q697=1,6)))))</f>
        <v>5</v>
      </c>
      <c r="N696" s="4">
        <f t="shared" si="4019"/>
        <v>1</v>
      </c>
      <c r="O696" s="4">
        <f t="shared" si="4020"/>
        <v>0</v>
      </c>
      <c r="P696" s="4">
        <f t="shared" ref="P696:P736" si="4027">IF(OR(C696=1,C696=3,C696=5),1,0)</f>
        <v>0</v>
      </c>
      <c r="Q696" s="4">
        <f t="shared" ref="Q696:Q736" si="4028">IF(OR(C696=2,C696=4,C696=6),1,0)</f>
        <v>1</v>
      </c>
      <c r="Y696" s="29" t="str">
        <f t="shared" si="3708"/>
        <v/>
      </c>
      <c r="Z696" s="29" t="str">
        <f t="shared" si="3763"/>
        <v/>
      </c>
      <c r="AA696" s="29" t="str">
        <f t="shared" si="3764"/>
        <v/>
      </c>
      <c r="AB696" s="29" t="str">
        <f t="shared" si="3765"/>
        <v/>
      </c>
      <c r="AC696" s="29" t="str">
        <f t="shared" si="3766"/>
        <v/>
      </c>
      <c r="AD696" s="29" t="str">
        <f t="shared" si="3767"/>
        <v/>
      </c>
      <c r="AE696" s="29" t="str">
        <f t="shared" si="3768"/>
        <v/>
      </c>
      <c r="AF696" s="29" t="str">
        <f t="shared" si="3769"/>
        <v/>
      </c>
      <c r="AG696" s="29" t="str">
        <f t="shared" si="3770"/>
        <v/>
      </c>
      <c r="AH696" s="29" t="str">
        <f t="shared" si="3771"/>
        <v/>
      </c>
      <c r="AI696" s="29" t="str">
        <f t="shared" si="3772"/>
        <v/>
      </c>
      <c r="AJ696" s="29" t="str">
        <f t="shared" si="3773"/>
        <v/>
      </c>
      <c r="AK696" s="29" t="str">
        <f t="shared" si="3774"/>
        <v/>
      </c>
      <c r="AL696" s="29" t="str">
        <f t="shared" si="3775"/>
        <v/>
      </c>
      <c r="AM696" s="29" t="str">
        <f t="shared" si="3776"/>
        <v/>
      </c>
    </row>
    <row r="697" spans="2:39" ht="15.75" thickBot="1">
      <c r="B697" s="22">
        <v>20</v>
      </c>
      <c r="C697" s="22">
        <f>IF(B697="","",VLOOKUP(B697,Tabelle2!$A$2:$B$38,2,0))</f>
        <v>4</v>
      </c>
      <c r="D697" s="23" t="str">
        <f t="shared" ref="D697" si="4029">IF(B697="","",IF(OR(B695=0,B696=0),"NB",IF(COUNTIF(K696:M696,C697)=1,"W","L")))</f>
        <v>L</v>
      </c>
      <c r="E697" s="22">
        <f t="shared" ref="E697" si="4030">IF(D697="NB",0,IF(D697="L",-3,IF(D697="W",3,"")))</f>
        <v>-3</v>
      </c>
      <c r="F697" s="22">
        <v>1</v>
      </c>
      <c r="G697" s="22">
        <f t="shared" ref="G697" si="4031">IF(B697="","",E697*F697)</f>
        <v>-3</v>
      </c>
      <c r="H697" s="22">
        <f>IF(B697="","",SUM($G$4:G697))</f>
        <v>-60</v>
      </c>
      <c r="I697" s="20"/>
      <c r="J697" s="20"/>
      <c r="K697" s="21"/>
      <c r="L697" s="21"/>
      <c r="M697" s="21"/>
      <c r="N697" s="5">
        <f t="shared" ref="N697" si="4032">IF(N695+N696=2,1,0)</f>
        <v>1</v>
      </c>
      <c r="O697" s="5">
        <f t="shared" ref="O697" si="4033">IF(O695+O696=2,1,0)</f>
        <v>0</v>
      </c>
      <c r="P697" s="5">
        <f t="shared" ref="P697" si="4034">IF(P695+P696=2,1,0)</f>
        <v>0</v>
      </c>
      <c r="Q697" s="5">
        <f t="shared" ref="Q697" si="4035">IF(Q695+Q696=2,1,0)</f>
        <v>0</v>
      </c>
      <c r="S697" s="31">
        <f t="shared" ref="S697" si="4036">IF(B697="","",IF(D697="NB",S694,IF(D697="L",S694+1,IF(D697="W",0))))</f>
        <v>2</v>
      </c>
      <c r="Y697" s="29" t="str">
        <f t="shared" si="3708"/>
        <v/>
      </c>
      <c r="Z697" s="29" t="str">
        <f t="shared" si="3763"/>
        <v/>
      </c>
      <c r="AA697" s="29" t="str">
        <f t="shared" si="3764"/>
        <v/>
      </c>
      <c r="AB697" s="29" t="str">
        <f t="shared" si="3765"/>
        <v/>
      </c>
      <c r="AC697" s="29" t="str">
        <f t="shared" si="3766"/>
        <v/>
      </c>
      <c r="AD697" s="29" t="str">
        <f t="shared" si="3767"/>
        <v/>
      </c>
      <c r="AE697" s="29" t="str">
        <f t="shared" si="3768"/>
        <v/>
      </c>
      <c r="AF697" s="29" t="str">
        <f t="shared" si="3769"/>
        <v/>
      </c>
      <c r="AG697" s="29" t="str">
        <f t="shared" si="3770"/>
        <v/>
      </c>
      <c r="AH697" s="29" t="str">
        <f t="shared" si="3771"/>
        <v/>
      </c>
      <c r="AI697" s="29" t="str">
        <f t="shared" si="3772"/>
        <v/>
      </c>
      <c r="AJ697" s="29" t="str">
        <f t="shared" si="3773"/>
        <v/>
      </c>
      <c r="AK697" s="29" t="str">
        <f t="shared" si="3774"/>
        <v/>
      </c>
      <c r="AL697" s="29" t="str">
        <f t="shared" si="3775"/>
        <v/>
      </c>
      <c r="AM697" s="29" t="str">
        <f t="shared" si="3776"/>
        <v/>
      </c>
    </row>
    <row r="698" spans="2:39">
      <c r="B698" s="14">
        <v>12</v>
      </c>
      <c r="C698" s="14">
        <f>IF(B698="","",VLOOKUP(B698,Tabelle2!$A$2:$B$38,2,0))</f>
        <v>2</v>
      </c>
      <c r="D698" s="6"/>
      <c r="E698" s="10"/>
      <c r="F698" s="6"/>
      <c r="G698" s="6"/>
      <c r="H698" s="6"/>
      <c r="I698" s="9"/>
      <c r="J698" s="9"/>
      <c r="K698" s="6"/>
      <c r="L698" s="6"/>
      <c r="M698" s="6"/>
      <c r="N698" s="3">
        <f t="shared" ref="N698:N736" si="4037">IF(OR(C698=2,C698=4,C698=6),1,0)</f>
        <v>1</v>
      </c>
      <c r="O698" s="3">
        <f t="shared" ref="O698:O736" si="4038">IF(OR(C698=1,C698=3,C698=5),1,0)</f>
        <v>0</v>
      </c>
      <c r="P698" s="3">
        <f t="shared" ref="P698:P736" si="4039">IF(OR(C698=2,C698=4,C698=6),1,0)</f>
        <v>1</v>
      </c>
      <c r="Q698" s="3">
        <f t="shared" ref="Q698:Q736" si="4040">IF(OR(C698=1,C698=3,C698=5),1,0)</f>
        <v>0</v>
      </c>
      <c r="Y698" s="29" t="str">
        <f t="shared" si="3708"/>
        <v/>
      </c>
      <c r="Z698" s="29" t="str">
        <f t="shared" si="3763"/>
        <v/>
      </c>
      <c r="AA698" s="29" t="str">
        <f t="shared" si="3764"/>
        <v/>
      </c>
      <c r="AB698" s="29" t="str">
        <f t="shared" si="3765"/>
        <v/>
      </c>
      <c r="AC698" s="29" t="str">
        <f t="shared" si="3766"/>
        <v/>
      </c>
      <c r="AD698" s="29" t="str">
        <f t="shared" si="3767"/>
        <v/>
      </c>
      <c r="AE698" s="29" t="str">
        <f t="shared" si="3768"/>
        <v/>
      </c>
      <c r="AF698" s="29" t="str">
        <f t="shared" si="3769"/>
        <v/>
      </c>
      <c r="AG698" s="29" t="str">
        <f t="shared" si="3770"/>
        <v/>
      </c>
      <c r="AH698" s="29" t="str">
        <f t="shared" si="3771"/>
        <v/>
      </c>
      <c r="AI698" s="29" t="str">
        <f t="shared" si="3772"/>
        <v/>
      </c>
      <c r="AJ698" s="29" t="str">
        <f t="shared" si="3773"/>
        <v/>
      </c>
      <c r="AK698" s="29" t="str">
        <f t="shared" si="3774"/>
        <v/>
      </c>
      <c r="AL698" s="29" t="str">
        <f t="shared" si="3775"/>
        <v/>
      </c>
      <c r="AM698" s="29" t="str">
        <f t="shared" si="3776"/>
        <v/>
      </c>
    </row>
    <row r="699" spans="2:39">
      <c r="B699" s="13">
        <v>15</v>
      </c>
      <c r="C699" s="13">
        <f>IF(B699="","",VLOOKUP(B699,Tabelle2!$A$2:$B$38,2,0))</f>
        <v>3</v>
      </c>
      <c r="D699" s="25" t="str">
        <f>IF(B699="","",IF(OR(B698=0,B699=0),"No Bet",IF(N700=1,"Bet 1,3,5",IF(O700=1,"Bet 2,4,6",IF(P700=1,"Bet 1,3,5",IF(Q700=1,"Bet 2,4,6"))))))</f>
        <v>Bet 1,3,5</v>
      </c>
      <c r="E699" s="8"/>
      <c r="F699" s="8"/>
      <c r="G699" s="8"/>
      <c r="H699" s="8"/>
      <c r="I699" s="17"/>
      <c r="J699" s="17"/>
      <c r="K699" s="7">
        <f t="shared" ref="K699:K736" si="4041">IF(B699="","",IF(N700=1,"1",IF(O700=1,2,IF(P700=1,1,IF(Q700=1,2)))))</f>
        <v>1</v>
      </c>
      <c r="L699" s="7">
        <f t="shared" ref="L699:L736" si="4042">IF(B699="","",IF(N700=1,"3",IF(O700=1,4,IF(P700=1,3,IF(Q700=1,4)))))</f>
        <v>3</v>
      </c>
      <c r="M699" s="7">
        <f t="shared" ref="M699:M736" si="4043">IF(B699="","",IF(N700=1,"5",IF(O700=1,6,IF(P700=1,5,IF(Q700=1,6)))))</f>
        <v>5</v>
      </c>
      <c r="N699" s="4">
        <f t="shared" si="4037"/>
        <v>0</v>
      </c>
      <c r="O699" s="4">
        <f t="shared" si="4038"/>
        <v>1</v>
      </c>
      <c r="P699" s="4">
        <f t="shared" ref="P699:P736" si="4044">IF(OR(C699=1,C699=3,C699=5),1,0)</f>
        <v>1</v>
      </c>
      <c r="Q699" s="4">
        <f t="shared" ref="Q699:Q736" si="4045">IF(OR(C699=2,C699=4,C699=6),1,0)</f>
        <v>0</v>
      </c>
      <c r="Y699" s="29" t="str">
        <f t="shared" si="3708"/>
        <v/>
      </c>
      <c r="Z699" s="29" t="str">
        <f t="shared" si="3763"/>
        <v/>
      </c>
      <c r="AA699" s="29" t="str">
        <f t="shared" si="3764"/>
        <v/>
      </c>
      <c r="AB699" s="29" t="str">
        <f t="shared" si="3765"/>
        <v/>
      </c>
      <c r="AC699" s="29" t="str">
        <f t="shared" si="3766"/>
        <v/>
      </c>
      <c r="AD699" s="29" t="str">
        <f t="shared" si="3767"/>
        <v/>
      </c>
      <c r="AE699" s="29" t="str">
        <f t="shared" si="3768"/>
        <v/>
      </c>
      <c r="AF699" s="29" t="str">
        <f t="shared" si="3769"/>
        <v/>
      </c>
      <c r="AG699" s="29" t="str">
        <f t="shared" si="3770"/>
        <v/>
      </c>
      <c r="AH699" s="29" t="str">
        <f t="shared" si="3771"/>
        <v/>
      </c>
      <c r="AI699" s="29" t="str">
        <f t="shared" si="3772"/>
        <v/>
      </c>
      <c r="AJ699" s="29" t="str">
        <f t="shared" si="3773"/>
        <v/>
      </c>
      <c r="AK699" s="29" t="str">
        <f t="shared" si="3774"/>
        <v/>
      </c>
      <c r="AL699" s="29" t="str">
        <f t="shared" si="3775"/>
        <v/>
      </c>
      <c r="AM699" s="29" t="str">
        <f t="shared" si="3776"/>
        <v/>
      </c>
    </row>
    <row r="700" spans="2:39" ht="15.75" thickBot="1">
      <c r="B700" s="18">
        <v>0</v>
      </c>
      <c r="C700" s="18">
        <f>IF(B700="","",VLOOKUP(B700,Tabelle2!$A$2:$B$38,2,0))</f>
        <v>0</v>
      </c>
      <c r="D700" s="19" t="str">
        <f>IF(B700="","",IF(OR(B698=0,B699=0),"NB",IF(COUNTIF(K699:M699,C700)=1,"W","L")))</f>
        <v>L</v>
      </c>
      <c r="E700" s="18">
        <f t="shared" ref="E700" si="4046">IF(D700="NB","0",IF(D700="L",-3,IF(D700="W",3,"")))</f>
        <v>-3</v>
      </c>
      <c r="F700" s="18">
        <v>1</v>
      </c>
      <c r="G700" s="18">
        <f t="shared" ref="G700" si="4047">IF(B700="","",E700*F700)</f>
        <v>-3</v>
      </c>
      <c r="H700" s="18">
        <f>IF(B700="","",SUM($G$4:G700))</f>
        <v>-63</v>
      </c>
      <c r="I700" s="20"/>
      <c r="J700" s="20"/>
      <c r="K700" s="21"/>
      <c r="L700" s="21"/>
      <c r="M700" s="21"/>
      <c r="N700" s="5">
        <f t="shared" ref="N700" si="4048">IF(N698+N699=2,1,0)</f>
        <v>0</v>
      </c>
      <c r="O700" s="5">
        <f t="shared" ref="O700" si="4049">IF(O698+O699=2,1,0)</f>
        <v>0</v>
      </c>
      <c r="P700" s="5">
        <f t="shared" ref="P700" si="4050">IF(P698+P699=2,1,0)</f>
        <v>1</v>
      </c>
      <c r="Q700" s="5">
        <f t="shared" ref="Q700" si="4051">IF(Q698+Q699=2,1,0)</f>
        <v>0</v>
      </c>
      <c r="S700" s="31">
        <f t="shared" ref="S700" si="4052">IF(B700="","",IF(D700="NB",S697,IF(D700="L",S697+1,IF(D700="W",0))))</f>
        <v>3</v>
      </c>
      <c r="Y700" s="29" t="str">
        <f t="shared" si="3708"/>
        <v/>
      </c>
      <c r="Z700" s="29" t="str">
        <f t="shared" si="3763"/>
        <v/>
      </c>
      <c r="AA700" s="29" t="str">
        <f t="shared" si="3764"/>
        <v/>
      </c>
      <c r="AB700" s="29" t="str">
        <f t="shared" si="3765"/>
        <v/>
      </c>
      <c r="AC700" s="29" t="str">
        <f t="shared" si="3766"/>
        <v/>
      </c>
      <c r="AD700" s="29" t="str">
        <f t="shared" si="3767"/>
        <v/>
      </c>
      <c r="AE700" s="29" t="str">
        <f t="shared" si="3768"/>
        <v/>
      </c>
      <c r="AF700" s="29" t="str">
        <f t="shared" si="3769"/>
        <v/>
      </c>
      <c r="AG700" s="29" t="str">
        <f t="shared" si="3770"/>
        <v/>
      </c>
      <c r="AH700" s="29" t="str">
        <f t="shared" si="3771"/>
        <v/>
      </c>
      <c r="AI700" s="29" t="str">
        <f t="shared" si="3772"/>
        <v/>
      </c>
      <c r="AJ700" s="29" t="str">
        <f t="shared" si="3773"/>
        <v/>
      </c>
      <c r="AK700" s="29" t="str">
        <f t="shared" si="3774"/>
        <v/>
      </c>
      <c r="AL700" s="29" t="str">
        <f t="shared" si="3775"/>
        <v/>
      </c>
      <c r="AM700" s="29" t="str">
        <f t="shared" si="3776"/>
        <v/>
      </c>
    </row>
    <row r="701" spans="2:39">
      <c r="B701" s="16">
        <v>0</v>
      </c>
      <c r="C701" s="16">
        <f>IF(B701="","",VLOOKUP(B701,Tabelle2!$A$2:$B$38,2,0))</f>
        <v>0</v>
      </c>
      <c r="D701" s="6"/>
      <c r="E701" s="6"/>
      <c r="F701" s="6"/>
      <c r="G701" s="6"/>
      <c r="H701" s="6"/>
      <c r="I701" s="9"/>
      <c r="J701" s="9"/>
      <c r="K701" s="6"/>
      <c r="L701" s="6"/>
      <c r="M701" s="6"/>
      <c r="N701" s="3">
        <f t="shared" ref="N701:N736" si="4053">IF(OR(C701=2,C701=4,C701=6),1,0)</f>
        <v>0</v>
      </c>
      <c r="O701" s="3">
        <f t="shared" ref="O701:O736" si="4054">IF(OR(C701=1,C701=3,C701=5),1,0)</f>
        <v>0</v>
      </c>
      <c r="P701" s="3">
        <f t="shared" ref="P701:P736" si="4055">IF(OR(C701=2,C701=4,C701=6),1,0)</f>
        <v>0</v>
      </c>
      <c r="Q701" s="3">
        <f t="shared" ref="Q701:Q736" si="4056">IF(OR(C701=1,C701=3,C701=5),1,0)</f>
        <v>0</v>
      </c>
      <c r="Y701" s="29" t="str">
        <f t="shared" si="3708"/>
        <v/>
      </c>
      <c r="Z701" s="29" t="str">
        <f t="shared" si="3763"/>
        <v/>
      </c>
      <c r="AA701" s="29" t="str">
        <f t="shared" si="3764"/>
        <v/>
      </c>
      <c r="AB701" s="29" t="str">
        <f t="shared" si="3765"/>
        <v/>
      </c>
      <c r="AC701" s="29" t="str">
        <f t="shared" si="3766"/>
        <v/>
      </c>
      <c r="AD701" s="29" t="str">
        <f t="shared" si="3767"/>
        <v/>
      </c>
      <c r="AE701" s="29" t="str">
        <f t="shared" si="3768"/>
        <v/>
      </c>
      <c r="AF701" s="29" t="str">
        <f t="shared" si="3769"/>
        <v/>
      </c>
      <c r="AG701" s="29" t="str">
        <f t="shared" si="3770"/>
        <v/>
      </c>
      <c r="AH701" s="29" t="str">
        <f t="shared" si="3771"/>
        <v/>
      </c>
      <c r="AI701" s="29" t="str">
        <f t="shared" si="3772"/>
        <v/>
      </c>
      <c r="AJ701" s="29" t="str">
        <f t="shared" si="3773"/>
        <v/>
      </c>
      <c r="AK701" s="29" t="str">
        <f t="shared" si="3774"/>
        <v/>
      </c>
      <c r="AL701" s="29" t="str">
        <f t="shared" si="3775"/>
        <v/>
      </c>
      <c r="AM701" s="29" t="str">
        <f t="shared" si="3776"/>
        <v/>
      </c>
    </row>
    <row r="702" spans="2:39">
      <c r="B702" s="15">
        <v>12</v>
      </c>
      <c r="C702" s="15">
        <f>IF(B702="","",VLOOKUP(B702,Tabelle2!$A$2:$B$38,2,0))</f>
        <v>2</v>
      </c>
      <c r="D702" s="26" t="str">
        <f>IF(B702="","",IF(OR(B701=0,B702=0),"No Bet",IF(N703=1,"Bet 1,3,5",IF(O703=1,"Bet 2,4,6",IF(P703=1,"Bet 1,3,5",IF(Q703=1,"Bet 2,4,6"))))))</f>
        <v>No Bet</v>
      </c>
      <c r="E702" s="8"/>
      <c r="F702" s="8"/>
      <c r="G702" s="8"/>
      <c r="H702" s="8"/>
      <c r="I702" s="17"/>
      <c r="J702" s="17"/>
      <c r="K702" s="7" t="b">
        <f t="shared" ref="K702:K736" si="4057">IF(B702="","",IF(N703=1,"1",IF(O703=1,2,IF(P703=1,1,IF(Q703=1,2)))))</f>
        <v>0</v>
      </c>
      <c r="L702" s="7" t="b">
        <f t="shared" ref="L702:L736" si="4058">IF(B702="","",IF(N703=1,"3",IF(O703=1,4,IF(P703=1,3,IF(Q703=1,4)))))</f>
        <v>0</v>
      </c>
      <c r="M702" s="7" t="b">
        <f t="shared" ref="M702:M736" si="4059">IF(B702="","",IF(N703=1,"5",IF(O703=1,6,IF(P703=1,5,IF(Q703=1,6)))))</f>
        <v>0</v>
      </c>
      <c r="N702" s="4">
        <f t="shared" si="4053"/>
        <v>1</v>
      </c>
      <c r="O702" s="4">
        <f t="shared" si="4054"/>
        <v>0</v>
      </c>
      <c r="P702" s="4">
        <f t="shared" ref="P702:P736" si="4060">IF(OR(C702=1,C702=3,C702=5),1,0)</f>
        <v>0</v>
      </c>
      <c r="Q702" s="4">
        <f t="shared" ref="Q702:Q736" si="4061">IF(OR(C702=2,C702=4,C702=6),1,0)</f>
        <v>1</v>
      </c>
      <c r="Y702" s="29" t="str">
        <f t="shared" si="3708"/>
        <v/>
      </c>
      <c r="Z702" s="29" t="str">
        <f t="shared" si="3763"/>
        <v/>
      </c>
      <c r="AA702" s="29" t="str">
        <f t="shared" si="3764"/>
        <v/>
      </c>
      <c r="AB702" s="29" t="str">
        <f t="shared" si="3765"/>
        <v/>
      </c>
      <c r="AC702" s="29" t="str">
        <f t="shared" si="3766"/>
        <v/>
      </c>
      <c r="AD702" s="29" t="str">
        <f t="shared" si="3767"/>
        <v/>
      </c>
      <c r="AE702" s="29" t="str">
        <f t="shared" si="3768"/>
        <v/>
      </c>
      <c r="AF702" s="29" t="str">
        <f t="shared" si="3769"/>
        <v/>
      </c>
      <c r="AG702" s="29" t="str">
        <f t="shared" si="3770"/>
        <v/>
      </c>
      <c r="AH702" s="29" t="str">
        <f t="shared" si="3771"/>
        <v/>
      </c>
      <c r="AI702" s="29" t="str">
        <f t="shared" si="3772"/>
        <v/>
      </c>
      <c r="AJ702" s="29" t="str">
        <f t="shared" si="3773"/>
        <v/>
      </c>
      <c r="AK702" s="29" t="str">
        <f t="shared" si="3774"/>
        <v/>
      </c>
      <c r="AL702" s="29" t="str">
        <f t="shared" si="3775"/>
        <v/>
      </c>
      <c r="AM702" s="29" t="str">
        <f t="shared" si="3776"/>
        <v/>
      </c>
    </row>
    <row r="703" spans="2:39" ht="15.75" thickBot="1">
      <c r="B703" s="22">
        <v>12</v>
      </c>
      <c r="C703" s="22">
        <f>IF(B703="","",VLOOKUP(B703,Tabelle2!$A$2:$B$38,2,0))</f>
        <v>2</v>
      </c>
      <c r="D703" s="23" t="str">
        <f>IF(B703="","",IF(OR(B701=0,B702=0),"NB",IF(COUNTIF(K702:M702,C703)=1,"W","L")))</f>
        <v>NB</v>
      </c>
      <c r="E703" s="22">
        <f t="shared" ref="E703" si="4062">IF(D703="NB",0,IF(D703="L",-3,IF(D703="W",3,"")))</f>
        <v>0</v>
      </c>
      <c r="F703" s="22">
        <v>1</v>
      </c>
      <c r="G703" s="22">
        <f>IF(D703="NB",0,IF(B703="","",E703*F703))</f>
        <v>0</v>
      </c>
      <c r="H703" s="22">
        <f>IF(B703="","",SUM($G$4:G703))</f>
        <v>-63</v>
      </c>
      <c r="I703" s="20"/>
      <c r="J703" s="20"/>
      <c r="K703" s="21"/>
      <c r="L703" s="21"/>
      <c r="M703" s="21"/>
      <c r="N703" s="5">
        <f t="shared" ref="N703" si="4063">IF(N701+N702=2,1,0)</f>
        <v>0</v>
      </c>
      <c r="O703" s="5">
        <f t="shared" ref="O703" si="4064">IF(O701+O702=2,1,0)</f>
        <v>0</v>
      </c>
      <c r="P703" s="5">
        <f t="shared" ref="P703" si="4065">IF(P701+P702=2,1,0)</f>
        <v>0</v>
      </c>
      <c r="Q703" s="5">
        <f t="shared" ref="Q703" si="4066">IF(Q701+Q702=2,1,0)</f>
        <v>0</v>
      </c>
      <c r="S703" s="31">
        <f t="shared" ref="S703" si="4067">IF(B703="","",IF(D703="NB",S700,IF(D703="L",S700+1,IF(D703="W",0))))</f>
        <v>3</v>
      </c>
      <c r="Y703" s="29" t="str">
        <f t="shared" si="3708"/>
        <v/>
      </c>
      <c r="Z703" s="29" t="str">
        <f t="shared" si="3763"/>
        <v/>
      </c>
      <c r="AA703" s="29" t="str">
        <f t="shared" si="3764"/>
        <v/>
      </c>
      <c r="AB703" s="29" t="str">
        <f t="shared" si="3765"/>
        <v/>
      </c>
      <c r="AC703" s="29" t="str">
        <f t="shared" si="3766"/>
        <v/>
      </c>
      <c r="AD703" s="29" t="str">
        <f t="shared" si="3767"/>
        <v/>
      </c>
      <c r="AE703" s="29" t="str">
        <f t="shared" si="3768"/>
        <v/>
      </c>
      <c r="AF703" s="29" t="str">
        <f t="shared" si="3769"/>
        <v/>
      </c>
      <c r="AG703" s="29" t="str">
        <f t="shared" si="3770"/>
        <v/>
      </c>
      <c r="AH703" s="29" t="str">
        <f t="shared" si="3771"/>
        <v/>
      </c>
      <c r="AI703" s="29" t="str">
        <f t="shared" si="3772"/>
        <v/>
      </c>
      <c r="AJ703" s="29" t="str">
        <f t="shared" si="3773"/>
        <v/>
      </c>
      <c r="AK703" s="29" t="str">
        <f t="shared" si="3774"/>
        <v/>
      </c>
      <c r="AL703" s="29" t="str">
        <f t="shared" si="3775"/>
        <v/>
      </c>
      <c r="AM703" s="29" t="str">
        <f t="shared" si="3776"/>
        <v/>
      </c>
    </row>
    <row r="704" spans="2:39">
      <c r="B704" s="14">
        <v>20</v>
      </c>
      <c r="C704" s="14">
        <f>IF(B704="","",VLOOKUP(B704,Tabelle2!$A$2:$B$38,2,0))</f>
        <v>4</v>
      </c>
      <c r="D704" s="6"/>
      <c r="E704" s="10"/>
      <c r="F704" s="6"/>
      <c r="G704" s="6"/>
      <c r="H704" s="6"/>
      <c r="I704" s="9"/>
      <c r="J704" s="9"/>
      <c r="K704" s="6"/>
      <c r="L704" s="6"/>
      <c r="M704" s="6"/>
      <c r="N704" s="3">
        <f t="shared" ref="N704:N736" si="4068">IF(OR(C704=2,C704=4,C704=6),1,0)</f>
        <v>1</v>
      </c>
      <c r="O704" s="3">
        <f t="shared" ref="O704:O736" si="4069">IF(OR(C704=1,C704=3,C704=5),1,0)</f>
        <v>0</v>
      </c>
      <c r="P704" s="3">
        <f t="shared" ref="P704:P736" si="4070">IF(OR(C704=2,C704=4,C704=6),1,0)</f>
        <v>1</v>
      </c>
      <c r="Q704" s="3">
        <f t="shared" ref="Q704:Q736" si="4071">IF(OR(C704=1,C704=3,C704=5),1,0)</f>
        <v>0</v>
      </c>
      <c r="Y704" s="29" t="str">
        <f t="shared" si="3708"/>
        <v/>
      </c>
      <c r="Z704" s="29" t="str">
        <f t="shared" si="3763"/>
        <v/>
      </c>
      <c r="AA704" s="29" t="str">
        <f t="shared" si="3764"/>
        <v/>
      </c>
      <c r="AB704" s="29" t="str">
        <f t="shared" si="3765"/>
        <v/>
      </c>
      <c r="AC704" s="29" t="str">
        <f t="shared" si="3766"/>
        <v/>
      </c>
      <c r="AD704" s="29" t="str">
        <f t="shared" si="3767"/>
        <v/>
      </c>
      <c r="AE704" s="29" t="str">
        <f t="shared" si="3768"/>
        <v/>
      </c>
      <c r="AF704" s="29" t="str">
        <f t="shared" si="3769"/>
        <v/>
      </c>
      <c r="AG704" s="29" t="str">
        <f t="shared" si="3770"/>
        <v/>
      </c>
      <c r="AH704" s="29" t="str">
        <f t="shared" si="3771"/>
        <v/>
      </c>
      <c r="AI704" s="29" t="str">
        <f t="shared" si="3772"/>
        <v/>
      </c>
      <c r="AJ704" s="29" t="str">
        <f t="shared" si="3773"/>
        <v/>
      </c>
      <c r="AK704" s="29" t="str">
        <f t="shared" si="3774"/>
        <v/>
      </c>
      <c r="AL704" s="29" t="str">
        <f t="shared" si="3775"/>
        <v/>
      </c>
      <c r="AM704" s="29" t="str">
        <f t="shared" si="3776"/>
        <v/>
      </c>
    </row>
    <row r="705" spans="2:39">
      <c r="B705" s="13">
        <v>20</v>
      </c>
      <c r="C705" s="13">
        <f>IF(B705="","",VLOOKUP(B705,Tabelle2!$A$2:$B$38,2,0))</f>
        <v>4</v>
      </c>
      <c r="D705" s="25" t="str">
        <f t="shared" ref="D705:D735" si="4072">IF(B705="","",IF(N706=1,"Bet 1,3,5",IF(O706=1,"Bet 2,4,6",IF(P706=1,"Bet 1,3,5",IF(Q706=1,"Bet 2,4,6")))))</f>
        <v>Bet 1,3,5</v>
      </c>
      <c r="E705" s="8"/>
      <c r="F705" s="8"/>
      <c r="G705" s="8"/>
      <c r="H705" s="8"/>
      <c r="I705" s="17"/>
      <c r="J705" s="17"/>
      <c r="K705" s="7" t="str">
        <f t="shared" ref="K705:K736" si="4073">IF(B705="","",IF(N706=1,"1",IF(O706=1,2,IF(P706=1,1,IF(Q706=1,2)))))</f>
        <v>1</v>
      </c>
      <c r="L705" s="7" t="str">
        <f t="shared" ref="L705:L736" si="4074">IF(B705="","",IF(N706=1,"3",IF(O706=1,4,IF(P706=1,3,IF(Q706=1,4)))))</f>
        <v>3</v>
      </c>
      <c r="M705" s="7" t="str">
        <f t="shared" ref="M705:M736" si="4075">IF(B705="","",IF(N706=1,"5",IF(O706=1,6,IF(P706=1,5,IF(Q706=1,6)))))</f>
        <v>5</v>
      </c>
      <c r="N705" s="4">
        <f t="shared" si="4068"/>
        <v>1</v>
      </c>
      <c r="O705" s="4">
        <f t="shared" si="4069"/>
        <v>0</v>
      </c>
      <c r="P705" s="4">
        <f t="shared" ref="P705:P736" si="4076">IF(OR(C705=1,C705=3,C705=5),1,0)</f>
        <v>0</v>
      </c>
      <c r="Q705" s="4">
        <f t="shared" ref="Q705:Q736" si="4077">IF(OR(C705=2,C705=4,C705=6),1,0)</f>
        <v>1</v>
      </c>
      <c r="Y705" s="29" t="str">
        <f t="shared" si="3708"/>
        <v/>
      </c>
      <c r="Z705" s="29" t="str">
        <f t="shared" si="3763"/>
        <v/>
      </c>
      <c r="AA705" s="29" t="str">
        <f t="shared" si="3764"/>
        <v/>
      </c>
      <c r="AB705" s="29" t="str">
        <f t="shared" si="3765"/>
        <v/>
      </c>
      <c r="AC705" s="29" t="str">
        <f t="shared" si="3766"/>
        <v/>
      </c>
      <c r="AD705" s="29" t="str">
        <f t="shared" si="3767"/>
        <v/>
      </c>
      <c r="AE705" s="29" t="str">
        <f t="shared" si="3768"/>
        <v/>
      </c>
      <c r="AF705" s="29" t="str">
        <f t="shared" si="3769"/>
        <v/>
      </c>
      <c r="AG705" s="29" t="str">
        <f t="shared" si="3770"/>
        <v/>
      </c>
      <c r="AH705" s="29" t="str">
        <f t="shared" si="3771"/>
        <v/>
      </c>
      <c r="AI705" s="29" t="str">
        <f t="shared" si="3772"/>
        <v/>
      </c>
      <c r="AJ705" s="29" t="str">
        <f t="shared" si="3773"/>
        <v/>
      </c>
      <c r="AK705" s="29" t="str">
        <f t="shared" si="3774"/>
        <v/>
      </c>
      <c r="AL705" s="29" t="str">
        <f t="shared" si="3775"/>
        <v/>
      </c>
      <c r="AM705" s="29" t="str">
        <f t="shared" si="3776"/>
        <v/>
      </c>
    </row>
    <row r="706" spans="2:39" ht="15.75" thickBot="1">
      <c r="B706" s="18">
        <v>19</v>
      </c>
      <c r="C706" s="18">
        <f>IF(B706="","",VLOOKUP(B706,Tabelle2!$A$2:$B$38,2,0))</f>
        <v>4</v>
      </c>
      <c r="D706" s="19" t="str">
        <f t="shared" ref="D706" si="4078">IF(B706="","",IF(COUNTIF(K705:M705,C706)=1,"W","L"))</f>
        <v>L</v>
      </c>
      <c r="E706" s="18">
        <f t="shared" ref="E706" si="4079">IF(D706="NB","0",IF(D706="L",-3,IF(D706="W",3,"")))</f>
        <v>-3</v>
      </c>
      <c r="F706" s="18">
        <v>1</v>
      </c>
      <c r="G706" s="18">
        <f t="shared" ref="G706" si="4080">IF(B706="","",E706*F706)</f>
        <v>-3</v>
      </c>
      <c r="H706" s="18">
        <f>IF(B706="","",SUM($G$4:G706))</f>
        <v>-66</v>
      </c>
      <c r="I706" s="20"/>
      <c r="J706" s="20"/>
      <c r="K706" s="21"/>
      <c r="L706" s="21"/>
      <c r="M706" s="21"/>
      <c r="N706" s="5">
        <f t="shared" ref="N706" si="4081">IF(N704+N705=2,1,0)</f>
        <v>1</v>
      </c>
      <c r="O706" s="5">
        <f t="shared" ref="O706" si="4082">IF(O704+O705=2,1,0)</f>
        <v>0</v>
      </c>
      <c r="P706" s="5">
        <f t="shared" ref="P706" si="4083">IF(P704+P705=2,1,0)</f>
        <v>0</v>
      </c>
      <c r="Q706" s="5">
        <f t="shared" ref="Q706" si="4084">IF(Q704+Q705=2,1,0)</f>
        <v>0</v>
      </c>
      <c r="S706" s="31">
        <f t="shared" ref="S706" si="4085">IF(B706="","",IF(D706="NB",S703,IF(D706="L",S703+1,IF(D706="W",0))))</f>
        <v>4</v>
      </c>
      <c r="Y706" s="29" t="str">
        <f t="shared" si="3708"/>
        <v/>
      </c>
      <c r="Z706" s="29" t="str">
        <f t="shared" si="3763"/>
        <v/>
      </c>
      <c r="AA706" s="29" t="str">
        <f t="shared" si="3764"/>
        <v/>
      </c>
      <c r="AB706" s="29" t="str">
        <f t="shared" si="3765"/>
        <v/>
      </c>
      <c r="AC706" s="29" t="str">
        <f t="shared" si="3766"/>
        <v/>
      </c>
      <c r="AD706" s="29" t="str">
        <f t="shared" si="3767"/>
        <v/>
      </c>
      <c r="AE706" s="29" t="str">
        <f t="shared" si="3768"/>
        <v/>
      </c>
      <c r="AF706" s="29" t="str">
        <f t="shared" si="3769"/>
        <v/>
      </c>
      <c r="AG706" s="29" t="str">
        <f t="shared" si="3770"/>
        <v/>
      </c>
      <c r="AH706" s="29" t="str">
        <f t="shared" si="3771"/>
        <v/>
      </c>
      <c r="AI706" s="29" t="str">
        <f t="shared" si="3772"/>
        <v/>
      </c>
      <c r="AJ706" s="29" t="str">
        <f t="shared" si="3773"/>
        <v/>
      </c>
      <c r="AK706" s="29" t="str">
        <f t="shared" si="3774"/>
        <v/>
      </c>
      <c r="AL706" s="29" t="str">
        <f t="shared" si="3775"/>
        <v/>
      </c>
      <c r="AM706" s="29" t="str">
        <f t="shared" si="3776"/>
        <v/>
      </c>
    </row>
    <row r="707" spans="2:39">
      <c r="B707" s="16">
        <v>20</v>
      </c>
      <c r="C707" s="16">
        <f>IF(B707="","",VLOOKUP(B707,Tabelle2!$A$2:$B$38,2,0))</f>
        <v>4</v>
      </c>
      <c r="D707" s="6"/>
      <c r="E707" s="6"/>
      <c r="F707" s="6"/>
      <c r="G707" s="6"/>
      <c r="H707" s="6"/>
      <c r="I707" s="9"/>
      <c r="J707" s="9"/>
      <c r="K707" s="6"/>
      <c r="L707" s="6"/>
      <c r="M707" s="6"/>
      <c r="N707" s="3">
        <f t="shared" ref="N707:N736" si="4086">IF(OR(C707=2,C707=4,C707=6),1,0)</f>
        <v>1</v>
      </c>
      <c r="O707" s="3">
        <f t="shared" ref="O707:O736" si="4087">IF(OR(C707=1,C707=3,C707=5),1,0)</f>
        <v>0</v>
      </c>
      <c r="P707" s="3">
        <f t="shared" ref="P707:P736" si="4088">IF(OR(C707=2,C707=4,C707=6),1,0)</f>
        <v>1</v>
      </c>
      <c r="Q707" s="3">
        <f t="shared" ref="Q707:Q736" si="4089">IF(OR(C707=1,C707=3,C707=5),1,0)</f>
        <v>0</v>
      </c>
      <c r="Y707" s="29" t="str">
        <f t="shared" si="3708"/>
        <v/>
      </c>
      <c r="Z707" s="29" t="str">
        <f t="shared" si="3763"/>
        <v/>
      </c>
      <c r="AA707" s="29" t="str">
        <f t="shared" si="3764"/>
        <v/>
      </c>
      <c r="AB707" s="29" t="str">
        <f t="shared" si="3765"/>
        <v/>
      </c>
      <c r="AC707" s="29" t="str">
        <f t="shared" si="3766"/>
        <v/>
      </c>
      <c r="AD707" s="29" t="str">
        <f t="shared" si="3767"/>
        <v/>
      </c>
      <c r="AE707" s="29" t="str">
        <f t="shared" si="3768"/>
        <v/>
      </c>
      <c r="AF707" s="29" t="str">
        <f t="shared" si="3769"/>
        <v/>
      </c>
      <c r="AG707" s="29" t="str">
        <f t="shared" si="3770"/>
        <v/>
      </c>
      <c r="AH707" s="29" t="str">
        <f t="shared" si="3771"/>
        <v/>
      </c>
      <c r="AI707" s="29" t="str">
        <f t="shared" si="3772"/>
        <v/>
      </c>
      <c r="AJ707" s="29" t="str">
        <f t="shared" si="3773"/>
        <v/>
      </c>
      <c r="AK707" s="29" t="str">
        <f t="shared" si="3774"/>
        <v/>
      </c>
      <c r="AL707" s="29" t="str">
        <f t="shared" si="3775"/>
        <v/>
      </c>
      <c r="AM707" s="29" t="str">
        <f t="shared" si="3776"/>
        <v/>
      </c>
    </row>
    <row r="708" spans="2:39">
      <c r="B708" s="15">
        <v>2</v>
      </c>
      <c r="C708" s="15">
        <f>IF(B708="","",VLOOKUP(B708,Tabelle2!$A$2:$B$38,2,0))</f>
        <v>1</v>
      </c>
      <c r="D708" s="26" t="str">
        <f t="shared" ref="D708:D735" si="4090">IF(B708="","",IF(N709=1,"Bet 1,3,5",IF(O709=1,"Bet 2,4,6",IF(P709=1,"Bet 1,3,5",IF(Q709=1,"Bet 2,4,6")))))</f>
        <v>Bet 1,3,5</v>
      </c>
      <c r="E708" s="8"/>
      <c r="F708" s="8"/>
      <c r="G708" s="8"/>
      <c r="H708" s="8"/>
      <c r="I708" s="17"/>
      <c r="J708" s="17"/>
      <c r="K708" s="7">
        <f t="shared" ref="K708:K736" si="4091">IF(B708="","",IF(N709=1,"1",IF(O709=1,2,IF(P709=1,1,IF(Q709=1,2)))))</f>
        <v>1</v>
      </c>
      <c r="L708" s="7">
        <f t="shared" ref="L708:L736" si="4092">IF(B708="","",IF(N709=1,"3",IF(O709=1,4,IF(P709=1,3,IF(Q709=1,4)))))</f>
        <v>3</v>
      </c>
      <c r="M708" s="7">
        <f t="shared" ref="M708:M736" si="4093">IF(B708="","",IF(N709=1,"5",IF(O709=1,6,IF(P709=1,5,IF(Q709=1,6)))))</f>
        <v>5</v>
      </c>
      <c r="N708" s="4">
        <f t="shared" si="4086"/>
        <v>0</v>
      </c>
      <c r="O708" s="4">
        <f t="shared" si="4087"/>
        <v>1</v>
      </c>
      <c r="P708" s="4">
        <f t="shared" ref="P708:P736" si="4094">IF(OR(C708=1,C708=3,C708=5),1,0)</f>
        <v>1</v>
      </c>
      <c r="Q708" s="4">
        <f t="shared" ref="Q708:Q736" si="4095">IF(OR(C708=2,C708=4,C708=6),1,0)</f>
        <v>0</v>
      </c>
      <c r="Y708" s="29" t="str">
        <f t="shared" si="3708"/>
        <v/>
      </c>
      <c r="Z708" s="29" t="str">
        <f t="shared" si="3763"/>
        <v/>
      </c>
      <c r="AA708" s="29" t="str">
        <f t="shared" si="3764"/>
        <v/>
      </c>
      <c r="AB708" s="29" t="str">
        <f t="shared" si="3765"/>
        <v/>
      </c>
      <c r="AC708" s="29" t="str">
        <f t="shared" si="3766"/>
        <v/>
      </c>
      <c r="AD708" s="29" t="str">
        <f t="shared" si="3767"/>
        <v/>
      </c>
      <c r="AE708" s="29" t="str">
        <f t="shared" si="3768"/>
        <v/>
      </c>
      <c r="AF708" s="29" t="str">
        <f t="shared" si="3769"/>
        <v/>
      </c>
      <c r="AG708" s="29" t="str">
        <f t="shared" si="3770"/>
        <v/>
      </c>
      <c r="AH708" s="29" t="str">
        <f t="shared" si="3771"/>
        <v/>
      </c>
      <c r="AI708" s="29" t="str">
        <f t="shared" si="3772"/>
        <v/>
      </c>
      <c r="AJ708" s="29" t="str">
        <f t="shared" si="3773"/>
        <v/>
      </c>
      <c r="AK708" s="29" t="str">
        <f t="shared" si="3774"/>
        <v/>
      </c>
      <c r="AL708" s="29" t="str">
        <f t="shared" si="3775"/>
        <v/>
      </c>
      <c r="AM708" s="29" t="str">
        <f t="shared" si="3776"/>
        <v/>
      </c>
    </row>
    <row r="709" spans="2:39" ht="15.75" thickBot="1">
      <c r="B709" s="22">
        <v>33</v>
      </c>
      <c r="C709" s="22">
        <f>IF(B709="","",VLOOKUP(B709,Tabelle2!$A$2:$B$38,2,0))</f>
        <v>6</v>
      </c>
      <c r="D709" s="23" t="str">
        <f t="shared" ref="D709" si="4096">IF(B709="","",IF(COUNTIF(K708:M708,C709)=1,"W","L"))</f>
        <v>L</v>
      </c>
      <c r="E709" s="22">
        <f t="shared" ref="E709" si="4097">IF(D709="NB",0,IF(D709="L",-3,IF(D709="W",3,"")))</f>
        <v>-3</v>
      </c>
      <c r="F709" s="22">
        <v>1</v>
      </c>
      <c r="G709" s="22">
        <f t="shared" ref="G709" si="4098">IF(B709="","",E709*F709)</f>
        <v>-3</v>
      </c>
      <c r="H709" s="22">
        <f>IF(B709="","",SUM($G$4:G709))</f>
        <v>-69</v>
      </c>
      <c r="I709" s="20"/>
      <c r="J709" s="20"/>
      <c r="K709" s="21"/>
      <c r="L709" s="21"/>
      <c r="M709" s="21"/>
      <c r="N709" s="5">
        <f t="shared" ref="N709" si="4099">IF(N707+N708=2,1,0)</f>
        <v>0</v>
      </c>
      <c r="O709" s="5">
        <f t="shared" ref="O709" si="4100">IF(O707+O708=2,1,0)</f>
        <v>0</v>
      </c>
      <c r="P709" s="5">
        <f t="shared" ref="P709" si="4101">IF(P707+P708=2,1,0)</f>
        <v>1</v>
      </c>
      <c r="Q709" s="5">
        <f t="shared" ref="Q709" si="4102">IF(Q707+Q708=2,1,0)</f>
        <v>0</v>
      </c>
      <c r="S709" s="31">
        <f t="shared" ref="S709" si="4103">IF(B709="","",IF(D709="NB",S706,IF(D709="L",S706+1,IF(D709="W",0))))</f>
        <v>5</v>
      </c>
      <c r="Y709" s="29" t="str">
        <f t="shared" ref="Y709:Y736" si="4104">IF(AND(S709=0,S706=1),1,"")</f>
        <v/>
      </c>
      <c r="Z709" s="29" t="str">
        <f t="shared" si="3763"/>
        <v/>
      </c>
      <c r="AA709" s="29" t="str">
        <f t="shared" si="3764"/>
        <v/>
      </c>
      <c r="AB709" s="29" t="str">
        <f t="shared" si="3765"/>
        <v/>
      </c>
      <c r="AC709" s="29" t="str">
        <f t="shared" si="3766"/>
        <v/>
      </c>
      <c r="AD709" s="29" t="str">
        <f t="shared" si="3767"/>
        <v/>
      </c>
      <c r="AE709" s="29" t="str">
        <f t="shared" si="3768"/>
        <v/>
      </c>
      <c r="AF709" s="29" t="str">
        <f t="shared" si="3769"/>
        <v/>
      </c>
      <c r="AG709" s="29" t="str">
        <f t="shared" si="3770"/>
        <v/>
      </c>
      <c r="AH709" s="29" t="str">
        <f t="shared" si="3771"/>
        <v/>
      </c>
      <c r="AI709" s="29" t="str">
        <f t="shared" si="3772"/>
        <v/>
      </c>
      <c r="AJ709" s="29" t="str">
        <f t="shared" si="3773"/>
        <v/>
      </c>
      <c r="AK709" s="29" t="str">
        <f t="shared" si="3774"/>
        <v/>
      </c>
      <c r="AL709" s="29" t="str">
        <f t="shared" si="3775"/>
        <v/>
      </c>
      <c r="AM709" s="29" t="str">
        <f t="shared" si="3776"/>
        <v/>
      </c>
    </row>
    <row r="710" spans="2:39">
      <c r="B710" s="14">
        <v>33</v>
      </c>
      <c r="C710" s="14">
        <f>IF(B710="","",VLOOKUP(B710,Tabelle2!$A$2:$B$38,2,0))</f>
        <v>6</v>
      </c>
      <c r="D710" s="6"/>
      <c r="E710" s="10"/>
      <c r="F710" s="6"/>
      <c r="G710" s="6"/>
      <c r="H710" s="6"/>
      <c r="I710" s="9"/>
      <c r="J710" s="9"/>
      <c r="K710" s="6"/>
      <c r="L710" s="6"/>
      <c r="M710" s="6"/>
      <c r="N710" s="3">
        <f t="shared" ref="N710:N736" si="4105">IF(OR(C710=2,C710=4,C710=6),1,0)</f>
        <v>1</v>
      </c>
      <c r="O710" s="3">
        <f t="shared" ref="O710:O736" si="4106">IF(OR(C710=1,C710=3,C710=5),1,0)</f>
        <v>0</v>
      </c>
      <c r="P710" s="3">
        <f t="shared" ref="P710:P736" si="4107">IF(OR(C710=2,C710=4,C710=6),1,0)</f>
        <v>1</v>
      </c>
      <c r="Q710" s="3">
        <f t="shared" ref="Q710:Q736" si="4108">IF(OR(C710=1,C710=3,C710=5),1,0)</f>
        <v>0</v>
      </c>
      <c r="Y710" s="29" t="str">
        <f t="shared" si="4104"/>
        <v/>
      </c>
      <c r="Z710" s="29" t="str">
        <f t="shared" si="3763"/>
        <v/>
      </c>
      <c r="AA710" s="29" t="str">
        <f t="shared" si="3764"/>
        <v/>
      </c>
      <c r="AB710" s="29" t="str">
        <f t="shared" si="3765"/>
        <v/>
      </c>
      <c r="AC710" s="29" t="str">
        <f t="shared" si="3766"/>
        <v/>
      </c>
      <c r="AD710" s="29" t="str">
        <f t="shared" si="3767"/>
        <v/>
      </c>
      <c r="AE710" s="29" t="str">
        <f t="shared" si="3768"/>
        <v/>
      </c>
      <c r="AF710" s="29" t="str">
        <f t="shared" si="3769"/>
        <v/>
      </c>
      <c r="AG710" s="29" t="str">
        <f t="shared" si="3770"/>
        <v/>
      </c>
      <c r="AH710" s="29" t="str">
        <f t="shared" si="3771"/>
        <v/>
      </c>
      <c r="AI710" s="29" t="str">
        <f t="shared" si="3772"/>
        <v/>
      </c>
      <c r="AJ710" s="29" t="str">
        <f t="shared" si="3773"/>
        <v/>
      </c>
      <c r="AK710" s="29" t="str">
        <f t="shared" si="3774"/>
        <v/>
      </c>
      <c r="AL710" s="29" t="str">
        <f t="shared" si="3775"/>
        <v/>
      </c>
      <c r="AM710" s="29" t="str">
        <f t="shared" si="3776"/>
        <v/>
      </c>
    </row>
    <row r="711" spans="2:39">
      <c r="B711" s="13">
        <v>6</v>
      </c>
      <c r="C711" s="13">
        <f>IF(B711="","",VLOOKUP(B711,Tabelle2!$A$2:$B$38,2,0))</f>
        <v>1</v>
      </c>
      <c r="D711" s="25" t="str">
        <f t="shared" ref="D711:D735" si="4109">IF(B711="","",IF(N712=1,"Bet 1,3,5",IF(O712=1,"Bet 2,4,6",IF(P712=1,"Bet 1,3,5",IF(Q712=1,"Bet 2,4,6")))))</f>
        <v>Bet 1,3,5</v>
      </c>
      <c r="E711" s="8"/>
      <c r="F711" s="8"/>
      <c r="G711" s="8"/>
      <c r="H711" s="8"/>
      <c r="I711" s="17"/>
      <c r="J711" s="17"/>
      <c r="K711" s="7">
        <f t="shared" ref="K711:K736" si="4110">IF(B711="","",IF(N712=1,"1",IF(O712=1,2,IF(P712=1,1,IF(Q712=1,2)))))</f>
        <v>1</v>
      </c>
      <c r="L711" s="7">
        <f t="shared" ref="L711:L736" si="4111">IF(B711="","",IF(N712=1,"3",IF(O712=1,4,IF(P712=1,3,IF(Q712=1,4)))))</f>
        <v>3</v>
      </c>
      <c r="M711" s="7">
        <f t="shared" ref="M711:M736" si="4112">IF(B711="","",IF(N712=1,"5",IF(O712=1,6,IF(P712=1,5,IF(Q712=1,6)))))</f>
        <v>5</v>
      </c>
      <c r="N711" s="4">
        <f t="shared" si="4105"/>
        <v>0</v>
      </c>
      <c r="O711" s="4">
        <f t="shared" si="4106"/>
        <v>1</v>
      </c>
      <c r="P711" s="4">
        <f t="shared" ref="P711:P736" si="4113">IF(OR(C711=1,C711=3,C711=5),1,0)</f>
        <v>1</v>
      </c>
      <c r="Q711" s="4">
        <f t="shared" ref="Q711:Q736" si="4114">IF(OR(C711=2,C711=4,C711=6),1,0)</f>
        <v>0</v>
      </c>
      <c r="Y711" s="29" t="str">
        <f t="shared" si="4104"/>
        <v/>
      </c>
      <c r="Z711" s="29" t="str">
        <f t="shared" si="3763"/>
        <v/>
      </c>
      <c r="AA711" s="29" t="str">
        <f t="shared" si="3764"/>
        <v/>
      </c>
      <c r="AB711" s="29" t="str">
        <f t="shared" si="3765"/>
        <v/>
      </c>
      <c r="AC711" s="29" t="str">
        <f t="shared" si="3766"/>
        <v/>
      </c>
      <c r="AD711" s="29" t="str">
        <f t="shared" si="3767"/>
        <v/>
      </c>
      <c r="AE711" s="29" t="str">
        <f t="shared" si="3768"/>
        <v/>
      </c>
      <c r="AF711" s="29" t="str">
        <f t="shared" si="3769"/>
        <v/>
      </c>
      <c r="AG711" s="29" t="str">
        <f t="shared" si="3770"/>
        <v/>
      </c>
      <c r="AH711" s="29" t="str">
        <f t="shared" si="3771"/>
        <v/>
      </c>
      <c r="AI711" s="29" t="str">
        <f t="shared" si="3772"/>
        <v/>
      </c>
      <c r="AJ711" s="29" t="str">
        <f t="shared" si="3773"/>
        <v/>
      </c>
      <c r="AK711" s="29" t="str">
        <f t="shared" si="3774"/>
        <v/>
      </c>
      <c r="AL711" s="29" t="str">
        <f t="shared" si="3775"/>
        <v/>
      </c>
      <c r="AM711" s="29" t="str">
        <f t="shared" si="3776"/>
        <v/>
      </c>
    </row>
    <row r="712" spans="2:39" ht="15.75" thickBot="1">
      <c r="B712" s="18">
        <v>26</v>
      </c>
      <c r="C712" s="18">
        <f>IF(B712="","",VLOOKUP(B712,Tabelle2!$A$2:$B$38,2,0))</f>
        <v>5</v>
      </c>
      <c r="D712" s="19" t="str">
        <f t="shared" ref="D712" si="4115">IF(B712="","",IF(COUNTIF(K711:M711,C712)=1,"W","L"))</f>
        <v>W</v>
      </c>
      <c r="E712" s="18">
        <f t="shared" ref="E712" si="4116">IF(D712="NB","0",IF(D712="L",-3,IF(D712="W",3,"")))</f>
        <v>3</v>
      </c>
      <c r="F712" s="18">
        <v>1</v>
      </c>
      <c r="G712" s="18">
        <f t="shared" ref="G712" si="4117">IF(B712="","",E712*F712)</f>
        <v>3</v>
      </c>
      <c r="H712" s="18">
        <f>IF(B712="","",SUM($G$4:G712))</f>
        <v>-66</v>
      </c>
      <c r="I712" s="20"/>
      <c r="J712" s="20"/>
      <c r="K712" s="21"/>
      <c r="L712" s="21"/>
      <c r="M712" s="21"/>
      <c r="N712" s="5">
        <f t="shared" ref="N712" si="4118">IF(N710+N711=2,1,0)</f>
        <v>0</v>
      </c>
      <c r="O712" s="5">
        <f t="shared" ref="O712" si="4119">IF(O710+O711=2,1,0)</f>
        <v>0</v>
      </c>
      <c r="P712" s="5">
        <f t="shared" ref="P712" si="4120">IF(P710+P711=2,1,0)</f>
        <v>1</v>
      </c>
      <c r="Q712" s="5">
        <f t="shared" ref="Q712" si="4121">IF(Q710+Q711=2,1,0)</f>
        <v>0</v>
      </c>
      <c r="S712" s="31">
        <f t="shared" ref="S712" si="4122">IF(B712="","",IF(D712="NB",S709,IF(D712="L",S709+1,IF(D712="W",0))))</f>
        <v>0</v>
      </c>
      <c r="Y712" s="29" t="str">
        <f t="shared" si="4104"/>
        <v/>
      </c>
      <c r="Z712" s="29" t="str">
        <f t="shared" si="3763"/>
        <v/>
      </c>
      <c r="AA712" s="29" t="str">
        <f t="shared" si="3764"/>
        <v/>
      </c>
      <c r="AB712" s="29" t="str">
        <f t="shared" si="3765"/>
        <v/>
      </c>
      <c r="AC712" s="29">
        <f t="shared" si="3766"/>
        <v>1</v>
      </c>
      <c r="AD712" s="29" t="str">
        <f t="shared" si="3767"/>
        <v/>
      </c>
      <c r="AE712" s="29" t="str">
        <f t="shared" si="3768"/>
        <v/>
      </c>
      <c r="AF712" s="29" t="str">
        <f t="shared" si="3769"/>
        <v/>
      </c>
      <c r="AG712" s="29" t="str">
        <f t="shared" si="3770"/>
        <v/>
      </c>
      <c r="AH712" s="29" t="str">
        <f t="shared" si="3771"/>
        <v/>
      </c>
      <c r="AI712" s="29" t="str">
        <f t="shared" si="3772"/>
        <v/>
      </c>
      <c r="AJ712" s="29" t="str">
        <f t="shared" si="3773"/>
        <v/>
      </c>
      <c r="AK712" s="29" t="str">
        <f t="shared" si="3774"/>
        <v/>
      </c>
      <c r="AL712" s="29" t="str">
        <f t="shared" si="3775"/>
        <v/>
      </c>
      <c r="AM712" s="29" t="str">
        <f t="shared" si="3776"/>
        <v/>
      </c>
    </row>
    <row r="713" spans="2:39">
      <c r="B713" s="16">
        <v>26</v>
      </c>
      <c r="C713" s="16">
        <f>IF(B713="","",VLOOKUP(B713,Tabelle2!$A$2:$B$38,2,0))</f>
        <v>5</v>
      </c>
      <c r="D713" s="6"/>
      <c r="E713" s="6"/>
      <c r="F713" s="6"/>
      <c r="G713" s="6"/>
      <c r="H713" s="6"/>
      <c r="I713" s="9"/>
      <c r="J713" s="9"/>
      <c r="K713" s="6"/>
      <c r="L713" s="6"/>
      <c r="M713" s="6"/>
      <c r="N713" s="3">
        <f t="shared" ref="N713:N736" si="4123">IF(OR(C713=2,C713=4,C713=6),1,0)</f>
        <v>0</v>
      </c>
      <c r="O713" s="3">
        <f t="shared" ref="O713:O736" si="4124">IF(OR(C713=1,C713=3,C713=5),1,0)</f>
        <v>1</v>
      </c>
      <c r="P713" s="3">
        <f t="shared" ref="P713:P736" si="4125">IF(OR(C713=2,C713=4,C713=6),1,0)</f>
        <v>0</v>
      </c>
      <c r="Q713" s="3">
        <f t="shared" ref="Q713:Q736" si="4126">IF(OR(C713=1,C713=3,C713=5),1,0)</f>
        <v>1</v>
      </c>
      <c r="Y713" s="29" t="str">
        <f t="shared" si="4104"/>
        <v/>
      </c>
      <c r="Z713" s="29" t="str">
        <f t="shared" si="3763"/>
        <v/>
      </c>
      <c r="AA713" s="29" t="str">
        <f t="shared" si="3764"/>
        <v/>
      </c>
      <c r="AB713" s="29" t="str">
        <f t="shared" si="3765"/>
        <v/>
      </c>
      <c r="AC713" s="29" t="str">
        <f t="shared" si="3766"/>
        <v/>
      </c>
      <c r="AD713" s="29" t="str">
        <f t="shared" si="3767"/>
        <v/>
      </c>
      <c r="AE713" s="29" t="str">
        <f t="shared" si="3768"/>
        <v/>
      </c>
      <c r="AF713" s="29" t="str">
        <f t="shared" si="3769"/>
        <v/>
      </c>
      <c r="AG713" s="29" t="str">
        <f t="shared" si="3770"/>
        <v/>
      </c>
      <c r="AH713" s="29" t="str">
        <f t="shared" si="3771"/>
        <v/>
      </c>
      <c r="AI713" s="29" t="str">
        <f t="shared" si="3772"/>
        <v/>
      </c>
      <c r="AJ713" s="29" t="str">
        <f t="shared" si="3773"/>
        <v/>
      </c>
      <c r="AK713" s="29" t="str">
        <f t="shared" si="3774"/>
        <v/>
      </c>
      <c r="AL713" s="29" t="str">
        <f t="shared" si="3775"/>
        <v/>
      </c>
      <c r="AM713" s="29" t="str">
        <f t="shared" si="3776"/>
        <v/>
      </c>
    </row>
    <row r="714" spans="2:39">
      <c r="B714" s="15">
        <v>28</v>
      </c>
      <c r="C714" s="15">
        <f>IF(B714="","",VLOOKUP(B714,Tabelle2!$A$2:$B$38,2,0))</f>
        <v>5</v>
      </c>
      <c r="D714" s="26" t="str">
        <f t="shared" ref="D714:D735" si="4127">IF(B714="","",IF(N715=1,"Bet 1,3,5",IF(O715=1,"Bet 2,4,6",IF(P715=1,"Bet 1,3,5",IF(Q715=1,"Bet 2,4,6")))))</f>
        <v>Bet 2,4,6</v>
      </c>
      <c r="E714" s="8"/>
      <c r="F714" s="8"/>
      <c r="G714" s="8"/>
      <c r="H714" s="8"/>
      <c r="I714" s="17"/>
      <c r="J714" s="17"/>
      <c r="K714" s="7">
        <f t="shared" ref="K714:K736" si="4128">IF(B714="","",IF(N715=1,"1",IF(O715=1,2,IF(P715=1,1,IF(Q715=1,2)))))</f>
        <v>2</v>
      </c>
      <c r="L714" s="7">
        <f t="shared" ref="L714:L736" si="4129">IF(B714="","",IF(N715=1,"3",IF(O715=1,4,IF(P715=1,3,IF(Q715=1,4)))))</f>
        <v>4</v>
      </c>
      <c r="M714" s="7">
        <f t="shared" ref="M714:M736" si="4130">IF(B714="","",IF(N715=1,"5",IF(O715=1,6,IF(P715=1,5,IF(Q715=1,6)))))</f>
        <v>6</v>
      </c>
      <c r="N714" s="4">
        <f t="shared" si="4123"/>
        <v>0</v>
      </c>
      <c r="O714" s="4">
        <f t="shared" si="4124"/>
        <v>1</v>
      </c>
      <c r="P714" s="4">
        <f t="shared" ref="P714:P736" si="4131">IF(OR(C714=1,C714=3,C714=5),1,0)</f>
        <v>1</v>
      </c>
      <c r="Q714" s="4">
        <f t="shared" ref="Q714:Q736" si="4132">IF(OR(C714=2,C714=4,C714=6),1,0)</f>
        <v>0</v>
      </c>
      <c r="Y714" s="29" t="str">
        <f t="shared" si="4104"/>
        <v/>
      </c>
      <c r="Z714" s="29" t="str">
        <f t="shared" si="3763"/>
        <v/>
      </c>
      <c r="AA714" s="29" t="str">
        <f t="shared" si="3764"/>
        <v/>
      </c>
      <c r="AB714" s="29" t="str">
        <f t="shared" si="3765"/>
        <v/>
      </c>
      <c r="AC714" s="29" t="str">
        <f t="shared" si="3766"/>
        <v/>
      </c>
      <c r="AD714" s="29" t="str">
        <f t="shared" si="3767"/>
        <v/>
      </c>
      <c r="AE714" s="29" t="str">
        <f t="shared" si="3768"/>
        <v/>
      </c>
      <c r="AF714" s="29" t="str">
        <f t="shared" si="3769"/>
        <v/>
      </c>
      <c r="AG714" s="29" t="str">
        <f t="shared" si="3770"/>
        <v/>
      </c>
      <c r="AH714" s="29" t="str">
        <f t="shared" si="3771"/>
        <v/>
      </c>
      <c r="AI714" s="29" t="str">
        <f t="shared" si="3772"/>
        <v/>
      </c>
      <c r="AJ714" s="29" t="str">
        <f t="shared" si="3773"/>
        <v/>
      </c>
      <c r="AK714" s="29" t="str">
        <f t="shared" si="3774"/>
        <v/>
      </c>
      <c r="AL714" s="29" t="str">
        <f t="shared" si="3775"/>
        <v/>
      </c>
      <c r="AM714" s="29" t="str">
        <f t="shared" si="3776"/>
        <v/>
      </c>
    </row>
    <row r="715" spans="2:39" ht="15.75" thickBot="1">
      <c r="B715" s="22">
        <v>16</v>
      </c>
      <c r="C715" s="22">
        <f>IF(B715="","",VLOOKUP(B715,Tabelle2!$A$2:$B$38,2,0))</f>
        <v>3</v>
      </c>
      <c r="D715" s="23" t="str">
        <f t="shared" ref="D715" si="4133">IF(B715="","",IF(COUNTIF(K714:M714,C715)=1,"W","L"))</f>
        <v>L</v>
      </c>
      <c r="E715" s="22">
        <f t="shared" ref="E715" si="4134">IF(D715="NB",0,IF(D715="L",-3,IF(D715="W",3,"")))</f>
        <v>-3</v>
      </c>
      <c r="F715" s="22">
        <v>1</v>
      </c>
      <c r="G715" s="22">
        <f t="shared" ref="G715" si="4135">IF(B715="","",E715*F715)</f>
        <v>-3</v>
      </c>
      <c r="H715" s="22">
        <f>IF(B715="","",SUM($G$4:G715))</f>
        <v>-69</v>
      </c>
      <c r="I715" s="20"/>
      <c r="J715" s="20"/>
      <c r="K715" s="21"/>
      <c r="L715" s="21"/>
      <c r="M715" s="21"/>
      <c r="N715" s="5">
        <f t="shared" ref="N715" si="4136">IF(N713+N714=2,1,0)</f>
        <v>0</v>
      </c>
      <c r="O715" s="5">
        <f t="shared" ref="O715" si="4137">IF(O713+O714=2,1,0)</f>
        <v>1</v>
      </c>
      <c r="P715" s="5">
        <f t="shared" ref="P715" si="4138">IF(P713+P714=2,1,0)</f>
        <v>0</v>
      </c>
      <c r="Q715" s="5">
        <f t="shared" ref="Q715" si="4139">IF(Q713+Q714=2,1,0)</f>
        <v>0</v>
      </c>
      <c r="S715" s="31">
        <f t="shared" ref="S715" si="4140">IF(B715="","",IF(D715="NB",S712,IF(D715="L",S712+1,IF(D715="W",0))))</f>
        <v>1</v>
      </c>
      <c r="Y715" s="29" t="str">
        <f t="shared" si="4104"/>
        <v/>
      </c>
      <c r="Z715" s="29" t="str">
        <f t="shared" si="3763"/>
        <v/>
      </c>
      <c r="AA715" s="29" t="str">
        <f t="shared" si="3764"/>
        <v/>
      </c>
      <c r="AB715" s="29" t="str">
        <f t="shared" si="3765"/>
        <v/>
      </c>
      <c r="AC715" s="29" t="str">
        <f t="shared" si="3766"/>
        <v/>
      </c>
      <c r="AD715" s="29" t="str">
        <f t="shared" si="3767"/>
        <v/>
      </c>
      <c r="AE715" s="29" t="str">
        <f t="shared" si="3768"/>
        <v/>
      </c>
      <c r="AF715" s="29" t="str">
        <f t="shared" si="3769"/>
        <v/>
      </c>
      <c r="AG715" s="29" t="str">
        <f t="shared" si="3770"/>
        <v/>
      </c>
      <c r="AH715" s="29" t="str">
        <f t="shared" si="3771"/>
        <v/>
      </c>
      <c r="AI715" s="29" t="str">
        <f t="shared" si="3772"/>
        <v/>
      </c>
      <c r="AJ715" s="29" t="str">
        <f t="shared" si="3773"/>
        <v/>
      </c>
      <c r="AK715" s="29" t="str">
        <f t="shared" si="3774"/>
        <v/>
      </c>
      <c r="AL715" s="29" t="str">
        <f t="shared" si="3775"/>
        <v/>
      </c>
      <c r="AM715" s="29" t="str">
        <f t="shared" si="3776"/>
        <v/>
      </c>
    </row>
    <row r="716" spans="2:39">
      <c r="B716" s="14">
        <v>18</v>
      </c>
      <c r="C716" s="14">
        <f>IF(B716="","",VLOOKUP(B716,Tabelle2!$A$2:$B$38,2,0))</f>
        <v>3</v>
      </c>
      <c r="D716" s="6"/>
      <c r="E716" s="10"/>
      <c r="F716" s="6"/>
      <c r="G716" s="6"/>
      <c r="H716" s="6"/>
      <c r="I716" s="9"/>
      <c r="J716" s="9"/>
      <c r="K716" s="6"/>
      <c r="L716" s="6"/>
      <c r="M716" s="6"/>
      <c r="N716" s="3">
        <f t="shared" ref="N716:N736" si="4141">IF(OR(C716=2,C716=4,C716=6),1,0)</f>
        <v>0</v>
      </c>
      <c r="O716" s="3">
        <f t="shared" ref="O716:O736" si="4142">IF(OR(C716=1,C716=3,C716=5),1,0)</f>
        <v>1</v>
      </c>
      <c r="P716" s="3">
        <f t="shared" ref="P716:P736" si="4143">IF(OR(C716=2,C716=4,C716=6),1,0)</f>
        <v>0</v>
      </c>
      <c r="Q716" s="3">
        <f t="shared" ref="Q716:Q736" si="4144">IF(OR(C716=1,C716=3,C716=5),1,0)</f>
        <v>1</v>
      </c>
      <c r="Y716" s="29" t="str">
        <f t="shared" si="4104"/>
        <v/>
      </c>
      <c r="Z716" s="29" t="str">
        <f t="shared" si="3763"/>
        <v/>
      </c>
      <c r="AA716" s="29" t="str">
        <f t="shared" si="3764"/>
        <v/>
      </c>
      <c r="AB716" s="29" t="str">
        <f t="shared" si="3765"/>
        <v/>
      </c>
      <c r="AC716" s="29" t="str">
        <f t="shared" si="3766"/>
        <v/>
      </c>
      <c r="AD716" s="29" t="str">
        <f t="shared" si="3767"/>
        <v/>
      </c>
      <c r="AE716" s="29" t="str">
        <f t="shared" si="3768"/>
        <v/>
      </c>
      <c r="AF716" s="29" t="str">
        <f t="shared" si="3769"/>
        <v/>
      </c>
      <c r="AG716" s="29" t="str">
        <f t="shared" si="3770"/>
        <v/>
      </c>
      <c r="AH716" s="29" t="str">
        <f t="shared" si="3771"/>
        <v/>
      </c>
      <c r="AI716" s="29" t="str">
        <f t="shared" si="3772"/>
        <v/>
      </c>
      <c r="AJ716" s="29" t="str">
        <f t="shared" si="3773"/>
        <v/>
      </c>
      <c r="AK716" s="29" t="str">
        <f t="shared" si="3774"/>
        <v/>
      </c>
      <c r="AL716" s="29" t="str">
        <f t="shared" si="3775"/>
        <v/>
      </c>
      <c r="AM716" s="29" t="str">
        <f t="shared" si="3776"/>
        <v/>
      </c>
    </row>
    <row r="717" spans="2:39">
      <c r="B717" s="13">
        <v>18</v>
      </c>
      <c r="C717" s="13">
        <f>IF(B717="","",VLOOKUP(B717,Tabelle2!$A$2:$B$38,2,0))</f>
        <v>3</v>
      </c>
      <c r="D717" s="25" t="str">
        <f t="shared" ref="D717:D735" si="4145">IF(B717="","",IF(N718=1,"Bet 1,3,5",IF(O718=1,"Bet 2,4,6",IF(P718=1,"Bet 1,3,5",IF(Q718=1,"Bet 2,4,6")))))</f>
        <v>Bet 2,4,6</v>
      </c>
      <c r="E717" s="8"/>
      <c r="F717" s="8"/>
      <c r="G717" s="8"/>
      <c r="H717" s="8"/>
      <c r="I717" s="17"/>
      <c r="J717" s="17"/>
      <c r="K717" s="7">
        <f t="shared" ref="K717:K736" si="4146">IF(B717="","",IF(N718=1,"1",IF(O718=1,2,IF(P718=1,1,IF(Q718=1,2)))))</f>
        <v>2</v>
      </c>
      <c r="L717" s="7">
        <f t="shared" ref="L717:L736" si="4147">IF(B717="","",IF(N718=1,"3",IF(O718=1,4,IF(P718=1,3,IF(Q718=1,4)))))</f>
        <v>4</v>
      </c>
      <c r="M717" s="7">
        <f t="shared" ref="M717:M736" si="4148">IF(B717="","",IF(N718=1,"5",IF(O718=1,6,IF(P718=1,5,IF(Q718=1,6)))))</f>
        <v>6</v>
      </c>
      <c r="N717" s="4">
        <f t="shared" si="4141"/>
        <v>0</v>
      </c>
      <c r="O717" s="4">
        <f t="shared" si="4142"/>
        <v>1</v>
      </c>
      <c r="P717" s="4">
        <f t="shared" ref="P717:P736" si="4149">IF(OR(C717=1,C717=3,C717=5),1,0)</f>
        <v>1</v>
      </c>
      <c r="Q717" s="4">
        <f t="shared" ref="Q717:Q736" si="4150">IF(OR(C717=2,C717=4,C717=6),1,0)</f>
        <v>0</v>
      </c>
      <c r="Y717" s="29" t="str">
        <f t="shared" si="4104"/>
        <v/>
      </c>
      <c r="Z717" s="29" t="str">
        <f t="shared" si="3763"/>
        <v/>
      </c>
      <c r="AA717" s="29" t="str">
        <f t="shared" si="3764"/>
        <v/>
      </c>
      <c r="AB717" s="29" t="str">
        <f t="shared" si="3765"/>
        <v/>
      </c>
      <c r="AC717" s="29" t="str">
        <f t="shared" si="3766"/>
        <v/>
      </c>
      <c r="AD717" s="29" t="str">
        <f t="shared" si="3767"/>
        <v/>
      </c>
      <c r="AE717" s="29" t="str">
        <f t="shared" si="3768"/>
        <v/>
      </c>
      <c r="AF717" s="29" t="str">
        <f t="shared" si="3769"/>
        <v/>
      </c>
      <c r="AG717" s="29" t="str">
        <f t="shared" si="3770"/>
        <v/>
      </c>
      <c r="AH717" s="29" t="str">
        <f t="shared" si="3771"/>
        <v/>
      </c>
      <c r="AI717" s="29" t="str">
        <f t="shared" si="3772"/>
        <v/>
      </c>
      <c r="AJ717" s="29" t="str">
        <f t="shared" si="3773"/>
        <v/>
      </c>
      <c r="AK717" s="29" t="str">
        <f t="shared" si="3774"/>
        <v/>
      </c>
      <c r="AL717" s="29" t="str">
        <f t="shared" si="3775"/>
        <v/>
      </c>
      <c r="AM717" s="29" t="str">
        <f t="shared" si="3776"/>
        <v/>
      </c>
    </row>
    <row r="718" spans="2:39" ht="15.75" thickBot="1">
      <c r="B718" s="18">
        <v>28</v>
      </c>
      <c r="C718" s="18">
        <f>IF(B718="","",VLOOKUP(B718,Tabelle2!$A$2:$B$38,2,0))</f>
        <v>5</v>
      </c>
      <c r="D718" s="19" t="str">
        <f t="shared" ref="D718" si="4151">IF(B718="","",IF(COUNTIF(K717:M717,C718)=1,"W","L"))</f>
        <v>L</v>
      </c>
      <c r="E718" s="18">
        <f t="shared" ref="E718" si="4152">IF(D718="NB","0",IF(D718="L",-3,IF(D718="W",3,"")))</f>
        <v>-3</v>
      </c>
      <c r="F718" s="18">
        <v>1</v>
      </c>
      <c r="G718" s="18">
        <f t="shared" ref="G718" si="4153">IF(B718="","",E718*F718)</f>
        <v>-3</v>
      </c>
      <c r="H718" s="18">
        <f>IF(B718="","",SUM($G$4:G718))</f>
        <v>-72</v>
      </c>
      <c r="I718" s="20"/>
      <c r="J718" s="20"/>
      <c r="K718" s="21"/>
      <c r="L718" s="21"/>
      <c r="M718" s="21"/>
      <c r="N718" s="5">
        <f t="shared" ref="N718" si="4154">IF(N716+N717=2,1,0)</f>
        <v>0</v>
      </c>
      <c r="O718" s="5">
        <f t="shared" ref="O718" si="4155">IF(O716+O717=2,1,0)</f>
        <v>1</v>
      </c>
      <c r="P718" s="5">
        <f t="shared" ref="P718" si="4156">IF(P716+P717=2,1,0)</f>
        <v>0</v>
      </c>
      <c r="Q718" s="5">
        <f t="shared" ref="Q718" si="4157">IF(Q716+Q717=2,1,0)</f>
        <v>0</v>
      </c>
      <c r="S718" s="31">
        <f t="shared" ref="S718" si="4158">IF(B718="","",IF(D718="NB",S715,IF(D718="L",S715+1,IF(D718="W",0))))</f>
        <v>2</v>
      </c>
      <c r="Y718" s="29" t="str">
        <f t="shared" si="4104"/>
        <v/>
      </c>
      <c r="Z718" s="29" t="str">
        <f t="shared" ref="Z718:Z736" si="4159">IF(AND(S718=0,S715=2),1,"")</f>
        <v/>
      </c>
      <c r="AA718" s="29" t="str">
        <f t="shared" ref="AA718:AA736" si="4160">IF(AND(S718=0,S715=3),1,"")</f>
        <v/>
      </c>
      <c r="AB718" s="29" t="str">
        <f t="shared" ref="AB718:AB736" si="4161">IF(AND(S718=0,S715=4),1,"")</f>
        <v/>
      </c>
      <c r="AC718" s="29" t="str">
        <f t="shared" ref="AC718:AC736" si="4162">IF(AND(S718=0,S715=5),1,"")</f>
        <v/>
      </c>
      <c r="AD718" s="29" t="str">
        <f t="shared" ref="AD718:AD736" si="4163">IF(AND(S718=0,S715=6),1,"")</f>
        <v/>
      </c>
      <c r="AE718" s="29" t="str">
        <f t="shared" ref="AE718:AE736" si="4164">IF(AND(S718=0,S715=7),1,"")</f>
        <v/>
      </c>
      <c r="AF718" s="29" t="str">
        <f t="shared" ref="AF718:AF736" si="4165">IF(AND(S718=0,S715=8),1,"")</f>
        <v/>
      </c>
      <c r="AG718" s="29" t="str">
        <f t="shared" ref="AG718:AG736" si="4166">IF(AND(S718=0,S715=9),1,"")</f>
        <v/>
      </c>
      <c r="AH718" s="29" t="str">
        <f t="shared" ref="AH718:AH736" si="4167">IF(AND(S718=0,S715=10),1,"")</f>
        <v/>
      </c>
      <c r="AI718" s="29" t="str">
        <f t="shared" ref="AI718:AI736" si="4168">IF(AND(S718=0,S715=11),1,"")</f>
        <v/>
      </c>
      <c r="AJ718" s="29" t="str">
        <f t="shared" ref="AJ718:AJ736" si="4169">IF(AND(S718=0,S715=12),1,"")</f>
        <v/>
      </c>
      <c r="AK718" s="29" t="str">
        <f t="shared" ref="AK718:AK736" si="4170">IF(AND(S718=0,S715=13),1,"")</f>
        <v/>
      </c>
      <c r="AL718" s="29" t="str">
        <f t="shared" ref="AL718:AL736" si="4171">IF(AND(S718=0,S715=14),1,"")</f>
        <v/>
      </c>
      <c r="AM718" s="29" t="str">
        <f t="shared" ref="AM718:AM736" si="4172">IF(AND(S718=0,S715&gt;14),1,"")</f>
        <v/>
      </c>
    </row>
    <row r="719" spans="2:39">
      <c r="B719" s="16">
        <v>6</v>
      </c>
      <c r="C719" s="16">
        <f>IF(B719="","",VLOOKUP(B719,Tabelle2!$A$2:$B$38,2,0))</f>
        <v>1</v>
      </c>
      <c r="D719" s="6"/>
      <c r="E719" s="6"/>
      <c r="F719" s="6"/>
      <c r="G719" s="6"/>
      <c r="H719" s="6"/>
      <c r="I719" s="9"/>
      <c r="J719" s="9"/>
      <c r="K719" s="6"/>
      <c r="L719" s="6"/>
      <c r="M719" s="6"/>
      <c r="N719" s="3">
        <f t="shared" ref="N719:N736" si="4173">IF(OR(C719=2,C719=4,C719=6),1,0)</f>
        <v>0</v>
      </c>
      <c r="O719" s="3">
        <f t="shared" ref="O719:O736" si="4174">IF(OR(C719=1,C719=3,C719=5),1,0)</f>
        <v>1</v>
      </c>
      <c r="P719" s="3">
        <f t="shared" ref="P719:P736" si="4175">IF(OR(C719=2,C719=4,C719=6),1,0)</f>
        <v>0</v>
      </c>
      <c r="Q719" s="3">
        <f t="shared" ref="Q719:Q736" si="4176">IF(OR(C719=1,C719=3,C719=5),1,0)</f>
        <v>1</v>
      </c>
      <c r="Y719" s="29" t="str">
        <f t="shared" si="4104"/>
        <v/>
      </c>
      <c r="Z719" s="29" t="str">
        <f t="shared" si="4159"/>
        <v/>
      </c>
      <c r="AA719" s="29" t="str">
        <f t="shared" si="4160"/>
        <v/>
      </c>
      <c r="AB719" s="29" t="str">
        <f t="shared" si="4161"/>
        <v/>
      </c>
      <c r="AC719" s="29" t="str">
        <f t="shared" si="4162"/>
        <v/>
      </c>
      <c r="AD719" s="29" t="str">
        <f t="shared" si="4163"/>
        <v/>
      </c>
      <c r="AE719" s="29" t="str">
        <f t="shared" si="4164"/>
        <v/>
      </c>
      <c r="AF719" s="29" t="str">
        <f t="shared" si="4165"/>
        <v/>
      </c>
      <c r="AG719" s="29" t="str">
        <f t="shared" si="4166"/>
        <v/>
      </c>
      <c r="AH719" s="29" t="str">
        <f t="shared" si="4167"/>
        <v/>
      </c>
      <c r="AI719" s="29" t="str">
        <f t="shared" si="4168"/>
        <v/>
      </c>
      <c r="AJ719" s="29" t="str">
        <f t="shared" si="4169"/>
        <v/>
      </c>
      <c r="AK719" s="29" t="str">
        <f t="shared" si="4170"/>
        <v/>
      </c>
      <c r="AL719" s="29" t="str">
        <f t="shared" si="4171"/>
        <v/>
      </c>
      <c r="AM719" s="29" t="str">
        <f t="shared" si="4172"/>
        <v/>
      </c>
    </row>
    <row r="720" spans="2:39">
      <c r="B720" s="15">
        <v>6</v>
      </c>
      <c r="C720" s="15">
        <f>IF(B720="","",VLOOKUP(B720,Tabelle2!$A$2:$B$38,2,0))</f>
        <v>1</v>
      </c>
      <c r="D720" s="26" t="str">
        <f t="shared" ref="D720:D735" si="4177">IF(B720="","",IF(N721=1,"Bet 1,3,5",IF(O721=1,"Bet 2,4,6",IF(P721=1,"Bet 1,3,5",IF(Q721=1,"Bet 2,4,6")))))</f>
        <v>Bet 2,4,6</v>
      </c>
      <c r="E720" s="8"/>
      <c r="F720" s="8"/>
      <c r="G720" s="8"/>
      <c r="H720" s="8"/>
      <c r="I720" s="17"/>
      <c r="J720" s="17"/>
      <c r="K720" s="7">
        <f t="shared" ref="K720:K736" si="4178">IF(B720="","",IF(N721=1,"1",IF(O721=1,2,IF(P721=1,1,IF(Q721=1,2)))))</f>
        <v>2</v>
      </c>
      <c r="L720" s="7">
        <f t="shared" ref="L720:L736" si="4179">IF(B720="","",IF(N721=1,"3",IF(O721=1,4,IF(P721=1,3,IF(Q721=1,4)))))</f>
        <v>4</v>
      </c>
      <c r="M720" s="7">
        <f t="shared" ref="M720:M736" si="4180">IF(B720="","",IF(N721=1,"5",IF(O721=1,6,IF(P721=1,5,IF(Q721=1,6)))))</f>
        <v>6</v>
      </c>
      <c r="N720" s="4">
        <f t="shared" si="4173"/>
        <v>0</v>
      </c>
      <c r="O720" s="4">
        <f t="shared" si="4174"/>
        <v>1</v>
      </c>
      <c r="P720" s="4">
        <f t="shared" ref="P720:P736" si="4181">IF(OR(C720=1,C720=3,C720=5),1,0)</f>
        <v>1</v>
      </c>
      <c r="Q720" s="4">
        <f t="shared" ref="Q720:Q736" si="4182">IF(OR(C720=2,C720=4,C720=6),1,0)</f>
        <v>0</v>
      </c>
      <c r="Y720" s="29" t="str">
        <f t="shared" si="4104"/>
        <v/>
      </c>
      <c r="Z720" s="29" t="str">
        <f t="shared" si="4159"/>
        <v/>
      </c>
      <c r="AA720" s="29" t="str">
        <f t="shared" si="4160"/>
        <v/>
      </c>
      <c r="AB720" s="29" t="str">
        <f t="shared" si="4161"/>
        <v/>
      </c>
      <c r="AC720" s="29" t="str">
        <f t="shared" si="4162"/>
        <v/>
      </c>
      <c r="AD720" s="29" t="str">
        <f t="shared" si="4163"/>
        <v/>
      </c>
      <c r="AE720" s="29" t="str">
        <f t="shared" si="4164"/>
        <v/>
      </c>
      <c r="AF720" s="29" t="str">
        <f t="shared" si="4165"/>
        <v/>
      </c>
      <c r="AG720" s="29" t="str">
        <f t="shared" si="4166"/>
        <v/>
      </c>
      <c r="AH720" s="29" t="str">
        <f t="shared" si="4167"/>
        <v/>
      </c>
      <c r="AI720" s="29" t="str">
        <f t="shared" si="4168"/>
        <v/>
      </c>
      <c r="AJ720" s="29" t="str">
        <f t="shared" si="4169"/>
        <v/>
      </c>
      <c r="AK720" s="29" t="str">
        <f t="shared" si="4170"/>
        <v/>
      </c>
      <c r="AL720" s="29" t="str">
        <f t="shared" si="4171"/>
        <v/>
      </c>
      <c r="AM720" s="29" t="str">
        <f t="shared" si="4172"/>
        <v/>
      </c>
    </row>
    <row r="721" spans="2:39" ht="15.75" thickBot="1">
      <c r="B721" s="22">
        <v>29</v>
      </c>
      <c r="C721" s="22">
        <f>IF(B721="","",VLOOKUP(B721,Tabelle2!$A$2:$B$38,2,0))</f>
        <v>5</v>
      </c>
      <c r="D721" s="23" t="str">
        <f t="shared" ref="D721" si="4183">IF(B721="","",IF(COUNTIF(K720:M720,C721)=1,"W","L"))</f>
        <v>L</v>
      </c>
      <c r="E721" s="22">
        <f t="shared" ref="E721" si="4184">IF(D721="NB",0,IF(D721="L",-3,IF(D721="W",3,"")))</f>
        <v>-3</v>
      </c>
      <c r="F721" s="22">
        <v>1</v>
      </c>
      <c r="G721" s="22">
        <f t="shared" ref="G721" si="4185">IF(B721="","",E721*F721)</f>
        <v>-3</v>
      </c>
      <c r="H721" s="22">
        <f>IF(B721="","",SUM($G$4:G721))</f>
        <v>-75</v>
      </c>
      <c r="I721" s="20"/>
      <c r="J721" s="20"/>
      <c r="K721" s="21"/>
      <c r="L721" s="21"/>
      <c r="M721" s="21"/>
      <c r="N721" s="5">
        <f t="shared" ref="N721" si="4186">IF(N719+N720=2,1,0)</f>
        <v>0</v>
      </c>
      <c r="O721" s="5">
        <f t="shared" ref="O721" si="4187">IF(O719+O720=2,1,0)</f>
        <v>1</v>
      </c>
      <c r="P721" s="5">
        <f t="shared" ref="P721" si="4188">IF(P719+P720=2,1,0)</f>
        <v>0</v>
      </c>
      <c r="Q721" s="5">
        <f t="shared" ref="Q721" si="4189">IF(Q719+Q720=2,1,0)</f>
        <v>0</v>
      </c>
      <c r="S721" s="31">
        <f t="shared" ref="S721" si="4190">IF(B721="","",IF(D721="NB",S718,IF(D721="L",S718+1,IF(D721="W",0))))</f>
        <v>3</v>
      </c>
      <c r="Y721" s="29" t="str">
        <f t="shared" si="4104"/>
        <v/>
      </c>
      <c r="Z721" s="29" t="str">
        <f t="shared" si="4159"/>
        <v/>
      </c>
      <c r="AA721" s="29" t="str">
        <f t="shared" si="4160"/>
        <v/>
      </c>
      <c r="AB721" s="29" t="str">
        <f t="shared" si="4161"/>
        <v/>
      </c>
      <c r="AC721" s="29" t="str">
        <f t="shared" si="4162"/>
        <v/>
      </c>
      <c r="AD721" s="29" t="str">
        <f t="shared" si="4163"/>
        <v/>
      </c>
      <c r="AE721" s="29" t="str">
        <f t="shared" si="4164"/>
        <v/>
      </c>
      <c r="AF721" s="29" t="str">
        <f t="shared" si="4165"/>
        <v/>
      </c>
      <c r="AG721" s="29" t="str">
        <f t="shared" si="4166"/>
        <v/>
      </c>
      <c r="AH721" s="29" t="str">
        <f t="shared" si="4167"/>
        <v/>
      </c>
      <c r="AI721" s="29" t="str">
        <f t="shared" si="4168"/>
        <v/>
      </c>
      <c r="AJ721" s="29" t="str">
        <f t="shared" si="4169"/>
        <v/>
      </c>
      <c r="AK721" s="29" t="str">
        <f t="shared" si="4170"/>
        <v/>
      </c>
      <c r="AL721" s="29" t="str">
        <f t="shared" si="4171"/>
        <v/>
      </c>
      <c r="AM721" s="29" t="str">
        <f t="shared" si="4172"/>
        <v/>
      </c>
    </row>
    <row r="722" spans="2:39">
      <c r="B722" s="14">
        <v>29</v>
      </c>
      <c r="C722" s="14">
        <f>IF(B722="","",VLOOKUP(B722,Tabelle2!$A$2:$B$38,2,0))</f>
        <v>5</v>
      </c>
      <c r="D722" s="6"/>
      <c r="E722" s="10"/>
      <c r="F722" s="6"/>
      <c r="G722" s="6"/>
      <c r="H722" s="6"/>
      <c r="I722" s="9"/>
      <c r="J722" s="9"/>
      <c r="K722" s="6"/>
      <c r="L722" s="6"/>
      <c r="M722" s="6"/>
      <c r="N722" s="3">
        <f t="shared" ref="N722:N736" si="4191">IF(OR(C722=2,C722=4,C722=6),1,0)</f>
        <v>0</v>
      </c>
      <c r="O722" s="3">
        <f t="shared" ref="O722:O736" si="4192">IF(OR(C722=1,C722=3,C722=5),1,0)</f>
        <v>1</v>
      </c>
      <c r="P722" s="3">
        <f t="shared" ref="P722:P736" si="4193">IF(OR(C722=2,C722=4,C722=6),1,0)</f>
        <v>0</v>
      </c>
      <c r="Q722" s="3">
        <f t="shared" ref="Q722:Q736" si="4194">IF(OR(C722=1,C722=3,C722=5),1,0)</f>
        <v>1</v>
      </c>
      <c r="Y722" s="29" t="str">
        <f t="shared" si="4104"/>
        <v/>
      </c>
      <c r="Z722" s="29" t="str">
        <f t="shared" si="4159"/>
        <v/>
      </c>
      <c r="AA722" s="29" t="str">
        <f t="shared" si="4160"/>
        <v/>
      </c>
      <c r="AB722" s="29" t="str">
        <f t="shared" si="4161"/>
        <v/>
      </c>
      <c r="AC722" s="29" t="str">
        <f t="shared" si="4162"/>
        <v/>
      </c>
      <c r="AD722" s="29" t="str">
        <f t="shared" si="4163"/>
        <v/>
      </c>
      <c r="AE722" s="29" t="str">
        <f t="shared" si="4164"/>
        <v/>
      </c>
      <c r="AF722" s="29" t="str">
        <f t="shared" si="4165"/>
        <v/>
      </c>
      <c r="AG722" s="29" t="str">
        <f t="shared" si="4166"/>
        <v/>
      </c>
      <c r="AH722" s="29" t="str">
        <f t="shared" si="4167"/>
        <v/>
      </c>
      <c r="AI722" s="29" t="str">
        <f t="shared" si="4168"/>
        <v/>
      </c>
      <c r="AJ722" s="29" t="str">
        <f t="shared" si="4169"/>
        <v/>
      </c>
      <c r="AK722" s="29" t="str">
        <f t="shared" si="4170"/>
        <v/>
      </c>
      <c r="AL722" s="29" t="str">
        <f t="shared" si="4171"/>
        <v/>
      </c>
      <c r="AM722" s="29" t="str">
        <f t="shared" si="4172"/>
        <v/>
      </c>
    </row>
    <row r="723" spans="2:39">
      <c r="B723" s="13">
        <v>3</v>
      </c>
      <c r="C723" s="13">
        <f>IF(B723="","",VLOOKUP(B723,Tabelle2!$A$2:$B$38,2,0))</f>
        <v>1</v>
      </c>
      <c r="D723" s="25" t="str">
        <f t="shared" ref="D723:D735" si="4195">IF(B723="","",IF(N724=1,"Bet 1,3,5",IF(O724=1,"Bet 2,4,6",IF(P724=1,"Bet 1,3,5",IF(Q724=1,"Bet 2,4,6")))))</f>
        <v>Bet 2,4,6</v>
      </c>
      <c r="E723" s="8"/>
      <c r="F723" s="8"/>
      <c r="G723" s="8"/>
      <c r="H723" s="8"/>
      <c r="I723" s="17"/>
      <c r="J723" s="17"/>
      <c r="K723" s="7">
        <f t="shared" ref="K723:K736" si="4196">IF(B723="","",IF(N724=1,"1",IF(O724=1,2,IF(P724=1,1,IF(Q724=1,2)))))</f>
        <v>2</v>
      </c>
      <c r="L723" s="7">
        <f t="shared" ref="L723:L736" si="4197">IF(B723="","",IF(N724=1,"3",IF(O724=1,4,IF(P724=1,3,IF(Q724=1,4)))))</f>
        <v>4</v>
      </c>
      <c r="M723" s="7">
        <f t="shared" ref="M723:M736" si="4198">IF(B723="","",IF(N724=1,"5",IF(O724=1,6,IF(P724=1,5,IF(Q724=1,6)))))</f>
        <v>6</v>
      </c>
      <c r="N723" s="4">
        <f t="shared" si="4191"/>
        <v>0</v>
      </c>
      <c r="O723" s="4">
        <f t="shared" si="4192"/>
        <v>1</v>
      </c>
      <c r="P723" s="4">
        <f t="shared" ref="P723:P736" si="4199">IF(OR(C723=1,C723=3,C723=5),1,0)</f>
        <v>1</v>
      </c>
      <c r="Q723" s="4">
        <f t="shared" ref="Q723:Q736" si="4200">IF(OR(C723=2,C723=4,C723=6),1,0)</f>
        <v>0</v>
      </c>
      <c r="Y723" s="29" t="str">
        <f t="shared" si="4104"/>
        <v/>
      </c>
      <c r="Z723" s="29" t="str">
        <f t="shared" si="4159"/>
        <v/>
      </c>
      <c r="AA723" s="29" t="str">
        <f t="shared" si="4160"/>
        <v/>
      </c>
      <c r="AB723" s="29" t="str">
        <f t="shared" si="4161"/>
        <v/>
      </c>
      <c r="AC723" s="29" t="str">
        <f t="shared" si="4162"/>
        <v/>
      </c>
      <c r="AD723" s="29" t="str">
        <f t="shared" si="4163"/>
        <v/>
      </c>
      <c r="AE723" s="29" t="str">
        <f t="shared" si="4164"/>
        <v/>
      </c>
      <c r="AF723" s="29" t="str">
        <f t="shared" si="4165"/>
        <v/>
      </c>
      <c r="AG723" s="29" t="str">
        <f t="shared" si="4166"/>
        <v/>
      </c>
      <c r="AH723" s="29" t="str">
        <f t="shared" si="4167"/>
        <v/>
      </c>
      <c r="AI723" s="29" t="str">
        <f t="shared" si="4168"/>
        <v/>
      </c>
      <c r="AJ723" s="29" t="str">
        <f t="shared" si="4169"/>
        <v/>
      </c>
      <c r="AK723" s="29" t="str">
        <f t="shared" si="4170"/>
        <v/>
      </c>
      <c r="AL723" s="29" t="str">
        <f t="shared" si="4171"/>
        <v/>
      </c>
      <c r="AM723" s="29" t="str">
        <f t="shared" si="4172"/>
        <v/>
      </c>
    </row>
    <row r="724" spans="2:39" ht="15.75" thickBot="1">
      <c r="B724" s="18">
        <v>5</v>
      </c>
      <c r="C724" s="18">
        <f>IF(B724="","",VLOOKUP(B724,Tabelle2!$A$2:$B$38,2,0))</f>
        <v>1</v>
      </c>
      <c r="D724" s="19" t="str">
        <f t="shared" ref="D724" si="4201">IF(B724="","",IF(COUNTIF(K723:M723,C724)=1,"W","L"))</f>
        <v>L</v>
      </c>
      <c r="E724" s="18">
        <f t="shared" ref="E724" si="4202">IF(D724="NB","0",IF(D724="L",-3,IF(D724="W",3,"")))</f>
        <v>-3</v>
      </c>
      <c r="F724" s="18">
        <v>1</v>
      </c>
      <c r="G724" s="18">
        <f t="shared" ref="G724" si="4203">IF(B724="","",E724*F724)</f>
        <v>-3</v>
      </c>
      <c r="H724" s="18">
        <f>IF(B724="","",SUM($G$4:G724))</f>
        <v>-78</v>
      </c>
      <c r="I724" s="20"/>
      <c r="J724" s="20"/>
      <c r="K724" s="21"/>
      <c r="L724" s="21"/>
      <c r="M724" s="21"/>
      <c r="N724" s="5">
        <f t="shared" ref="N724" si="4204">IF(N722+N723=2,1,0)</f>
        <v>0</v>
      </c>
      <c r="O724" s="5">
        <f t="shared" ref="O724" si="4205">IF(O722+O723=2,1,0)</f>
        <v>1</v>
      </c>
      <c r="P724" s="5">
        <f t="shared" ref="P724" si="4206">IF(P722+P723=2,1,0)</f>
        <v>0</v>
      </c>
      <c r="Q724" s="5">
        <f t="shared" ref="Q724" si="4207">IF(Q722+Q723=2,1,0)</f>
        <v>0</v>
      </c>
      <c r="S724" s="31">
        <f t="shared" ref="S724" si="4208">IF(B724="","",IF(D724="NB",S721,IF(D724="L",S721+1,IF(D724="W",0))))</f>
        <v>4</v>
      </c>
      <c r="Y724" s="29" t="str">
        <f t="shared" si="4104"/>
        <v/>
      </c>
      <c r="Z724" s="29" t="str">
        <f t="shared" si="4159"/>
        <v/>
      </c>
      <c r="AA724" s="29" t="str">
        <f t="shared" si="4160"/>
        <v/>
      </c>
      <c r="AB724" s="29" t="str">
        <f t="shared" si="4161"/>
        <v/>
      </c>
      <c r="AC724" s="29" t="str">
        <f t="shared" si="4162"/>
        <v/>
      </c>
      <c r="AD724" s="29" t="str">
        <f t="shared" si="4163"/>
        <v/>
      </c>
      <c r="AE724" s="29" t="str">
        <f t="shared" si="4164"/>
        <v/>
      </c>
      <c r="AF724" s="29" t="str">
        <f t="shared" si="4165"/>
        <v/>
      </c>
      <c r="AG724" s="29" t="str">
        <f t="shared" si="4166"/>
        <v/>
      </c>
      <c r="AH724" s="29" t="str">
        <f t="shared" si="4167"/>
        <v/>
      </c>
      <c r="AI724" s="29" t="str">
        <f t="shared" si="4168"/>
        <v/>
      </c>
      <c r="AJ724" s="29" t="str">
        <f t="shared" si="4169"/>
        <v/>
      </c>
      <c r="AK724" s="29" t="str">
        <f t="shared" si="4170"/>
        <v/>
      </c>
      <c r="AL724" s="29" t="str">
        <f t="shared" si="4171"/>
        <v/>
      </c>
      <c r="AM724" s="29" t="str">
        <f t="shared" si="4172"/>
        <v/>
      </c>
    </row>
    <row r="725" spans="2:39">
      <c r="B725" s="16">
        <v>5</v>
      </c>
      <c r="C725" s="16">
        <f>IF(B725="","",VLOOKUP(B725,Tabelle2!$A$2:$B$38,2,0))</f>
        <v>1</v>
      </c>
      <c r="D725" s="6"/>
      <c r="E725" s="6"/>
      <c r="F725" s="6"/>
      <c r="G725" s="6"/>
      <c r="H725" s="6"/>
      <c r="I725" s="9"/>
      <c r="J725" s="9"/>
      <c r="K725" s="6"/>
      <c r="L725" s="6"/>
      <c r="M725" s="6"/>
      <c r="N725" s="3">
        <f t="shared" ref="N725:N736" si="4209">IF(OR(C725=2,C725=4,C725=6),1,0)</f>
        <v>0</v>
      </c>
      <c r="O725" s="3">
        <f t="shared" ref="O725:O736" si="4210">IF(OR(C725=1,C725=3,C725=5),1,0)</f>
        <v>1</v>
      </c>
      <c r="P725" s="3">
        <f t="shared" ref="P725:P736" si="4211">IF(OR(C725=2,C725=4,C725=6),1,0)</f>
        <v>0</v>
      </c>
      <c r="Q725" s="3">
        <f t="shared" ref="Q725:Q736" si="4212">IF(OR(C725=1,C725=3,C725=5),1,0)</f>
        <v>1</v>
      </c>
      <c r="Y725" s="29" t="str">
        <f t="shared" si="4104"/>
        <v/>
      </c>
      <c r="Z725" s="29" t="str">
        <f t="shared" si="4159"/>
        <v/>
      </c>
      <c r="AA725" s="29" t="str">
        <f t="shared" si="4160"/>
        <v/>
      </c>
      <c r="AB725" s="29" t="str">
        <f t="shared" si="4161"/>
        <v/>
      </c>
      <c r="AC725" s="29" t="str">
        <f t="shared" si="4162"/>
        <v/>
      </c>
      <c r="AD725" s="29" t="str">
        <f t="shared" si="4163"/>
        <v/>
      </c>
      <c r="AE725" s="29" t="str">
        <f t="shared" si="4164"/>
        <v/>
      </c>
      <c r="AF725" s="29" t="str">
        <f t="shared" si="4165"/>
        <v/>
      </c>
      <c r="AG725" s="29" t="str">
        <f t="shared" si="4166"/>
        <v/>
      </c>
      <c r="AH725" s="29" t="str">
        <f t="shared" si="4167"/>
        <v/>
      </c>
      <c r="AI725" s="29" t="str">
        <f t="shared" si="4168"/>
        <v/>
      </c>
      <c r="AJ725" s="29" t="str">
        <f t="shared" si="4169"/>
        <v/>
      </c>
      <c r="AK725" s="29" t="str">
        <f t="shared" si="4170"/>
        <v/>
      </c>
      <c r="AL725" s="29" t="str">
        <f t="shared" si="4171"/>
        <v/>
      </c>
      <c r="AM725" s="29" t="str">
        <f t="shared" si="4172"/>
        <v/>
      </c>
    </row>
    <row r="726" spans="2:39">
      <c r="B726" s="15">
        <v>24</v>
      </c>
      <c r="C726" s="15">
        <f>IF(B726="","",VLOOKUP(B726,Tabelle2!$A$2:$B$38,2,0))</f>
        <v>4</v>
      </c>
      <c r="D726" s="26" t="str">
        <f t="shared" ref="D726:D735" si="4213">IF(B726="","",IF(N727=1,"Bet 1,3,5",IF(O727=1,"Bet 2,4,6",IF(P727=1,"Bet 1,3,5",IF(Q727=1,"Bet 2,4,6")))))</f>
        <v>Bet 2,4,6</v>
      </c>
      <c r="E726" s="8"/>
      <c r="F726" s="8"/>
      <c r="G726" s="8"/>
      <c r="H726" s="8"/>
      <c r="I726" s="17"/>
      <c r="J726" s="17"/>
      <c r="K726" s="7">
        <f t="shared" ref="K726:K736" si="4214">IF(B726="","",IF(N727=1,"1",IF(O727=1,2,IF(P727=1,1,IF(Q727=1,2)))))</f>
        <v>2</v>
      </c>
      <c r="L726" s="7">
        <f t="shared" ref="L726:L736" si="4215">IF(B726="","",IF(N727=1,"3",IF(O727=1,4,IF(P727=1,3,IF(Q727=1,4)))))</f>
        <v>4</v>
      </c>
      <c r="M726" s="7">
        <f t="shared" ref="M726:M736" si="4216">IF(B726="","",IF(N727=1,"5",IF(O727=1,6,IF(P727=1,5,IF(Q727=1,6)))))</f>
        <v>6</v>
      </c>
      <c r="N726" s="4">
        <f t="shared" si="4209"/>
        <v>1</v>
      </c>
      <c r="O726" s="4">
        <f t="shared" si="4210"/>
        <v>0</v>
      </c>
      <c r="P726" s="4">
        <f t="shared" ref="P726:P736" si="4217">IF(OR(C726=1,C726=3,C726=5),1,0)</f>
        <v>0</v>
      </c>
      <c r="Q726" s="4">
        <f t="shared" ref="Q726:Q736" si="4218">IF(OR(C726=2,C726=4,C726=6),1,0)</f>
        <v>1</v>
      </c>
      <c r="Y726" s="29" t="str">
        <f t="shared" si="4104"/>
        <v/>
      </c>
      <c r="Z726" s="29" t="str">
        <f t="shared" si="4159"/>
        <v/>
      </c>
      <c r="AA726" s="29" t="str">
        <f t="shared" si="4160"/>
        <v/>
      </c>
      <c r="AB726" s="29" t="str">
        <f t="shared" si="4161"/>
        <v/>
      </c>
      <c r="AC726" s="29" t="str">
        <f t="shared" si="4162"/>
        <v/>
      </c>
      <c r="AD726" s="29" t="str">
        <f t="shared" si="4163"/>
        <v/>
      </c>
      <c r="AE726" s="29" t="str">
        <f t="shared" si="4164"/>
        <v/>
      </c>
      <c r="AF726" s="29" t="str">
        <f t="shared" si="4165"/>
        <v/>
      </c>
      <c r="AG726" s="29" t="str">
        <f t="shared" si="4166"/>
        <v/>
      </c>
      <c r="AH726" s="29" t="str">
        <f t="shared" si="4167"/>
        <v/>
      </c>
      <c r="AI726" s="29" t="str">
        <f t="shared" si="4168"/>
        <v/>
      </c>
      <c r="AJ726" s="29" t="str">
        <f t="shared" si="4169"/>
        <v/>
      </c>
      <c r="AK726" s="29" t="str">
        <f t="shared" si="4170"/>
        <v/>
      </c>
      <c r="AL726" s="29" t="str">
        <f t="shared" si="4171"/>
        <v/>
      </c>
      <c r="AM726" s="29" t="str">
        <f t="shared" si="4172"/>
        <v/>
      </c>
    </row>
    <row r="727" spans="2:39" ht="15.75" thickBot="1">
      <c r="B727" s="22">
        <v>27</v>
      </c>
      <c r="C727" s="22">
        <f>IF(B727="","",VLOOKUP(B727,Tabelle2!$A$2:$B$38,2,0))</f>
        <v>5</v>
      </c>
      <c r="D727" s="23" t="str">
        <f t="shared" ref="D727" si="4219">IF(B727="","",IF(COUNTIF(K726:M726,C727)=1,"W","L"))</f>
        <v>L</v>
      </c>
      <c r="E727" s="22">
        <f t="shared" ref="E727" si="4220">IF(D727="NB",0,IF(D727="L",-3,IF(D727="W",3,"")))</f>
        <v>-3</v>
      </c>
      <c r="F727" s="22">
        <v>1</v>
      </c>
      <c r="G727" s="22">
        <f t="shared" ref="G727" si="4221">IF(B727="","",E727*F727)</f>
        <v>-3</v>
      </c>
      <c r="H727" s="22">
        <f>IF(B727="","",SUM($G$4:G727))</f>
        <v>-81</v>
      </c>
      <c r="I727" s="20"/>
      <c r="J727" s="20"/>
      <c r="K727" s="21"/>
      <c r="L727" s="21"/>
      <c r="M727" s="21"/>
      <c r="N727" s="5">
        <f t="shared" ref="N727" si="4222">IF(N725+N726=2,1,0)</f>
        <v>0</v>
      </c>
      <c r="O727" s="5">
        <f t="shared" ref="O727" si="4223">IF(O725+O726=2,1,0)</f>
        <v>0</v>
      </c>
      <c r="P727" s="5">
        <f t="shared" ref="P727" si="4224">IF(P725+P726=2,1,0)</f>
        <v>0</v>
      </c>
      <c r="Q727" s="5">
        <f t="shared" ref="Q727" si="4225">IF(Q725+Q726=2,1,0)</f>
        <v>1</v>
      </c>
      <c r="S727" s="31">
        <f t="shared" ref="S727" si="4226">IF(B727="","",IF(D727="NB",S724,IF(D727="L",S724+1,IF(D727="W",0))))</f>
        <v>5</v>
      </c>
      <c r="Y727" s="29" t="str">
        <f t="shared" si="4104"/>
        <v/>
      </c>
      <c r="Z727" s="29" t="str">
        <f t="shared" si="4159"/>
        <v/>
      </c>
      <c r="AA727" s="29" t="str">
        <f t="shared" si="4160"/>
        <v/>
      </c>
      <c r="AB727" s="29" t="str">
        <f t="shared" si="4161"/>
        <v/>
      </c>
      <c r="AC727" s="29" t="str">
        <f t="shared" si="4162"/>
        <v/>
      </c>
      <c r="AD727" s="29" t="str">
        <f t="shared" si="4163"/>
        <v/>
      </c>
      <c r="AE727" s="29" t="str">
        <f t="shared" si="4164"/>
        <v/>
      </c>
      <c r="AF727" s="29" t="str">
        <f t="shared" si="4165"/>
        <v/>
      </c>
      <c r="AG727" s="29" t="str">
        <f t="shared" si="4166"/>
        <v/>
      </c>
      <c r="AH727" s="29" t="str">
        <f t="shared" si="4167"/>
        <v/>
      </c>
      <c r="AI727" s="29" t="str">
        <f t="shared" si="4168"/>
        <v/>
      </c>
      <c r="AJ727" s="29" t="str">
        <f t="shared" si="4169"/>
        <v/>
      </c>
      <c r="AK727" s="29" t="str">
        <f t="shared" si="4170"/>
        <v/>
      </c>
      <c r="AL727" s="29" t="str">
        <f t="shared" si="4171"/>
        <v/>
      </c>
      <c r="AM727" s="29" t="str">
        <f t="shared" si="4172"/>
        <v/>
      </c>
    </row>
    <row r="728" spans="2:39">
      <c r="B728" s="14">
        <v>27</v>
      </c>
      <c r="C728" s="14">
        <f>IF(B728="","",VLOOKUP(B728,Tabelle2!$A$2:$B$38,2,0))</f>
        <v>5</v>
      </c>
      <c r="D728" s="6"/>
      <c r="E728" s="10"/>
      <c r="F728" s="6"/>
      <c r="G728" s="6"/>
      <c r="H728" s="6"/>
      <c r="I728" s="9"/>
      <c r="J728" s="9"/>
      <c r="K728" s="6"/>
      <c r="L728" s="6"/>
      <c r="M728" s="6"/>
      <c r="N728" s="3">
        <f t="shared" ref="N728:N736" si="4227">IF(OR(C728=2,C728=4,C728=6),1,0)</f>
        <v>0</v>
      </c>
      <c r="O728" s="3">
        <f t="shared" ref="O728:O736" si="4228">IF(OR(C728=1,C728=3,C728=5),1,0)</f>
        <v>1</v>
      </c>
      <c r="P728" s="3">
        <f t="shared" ref="P728:P736" si="4229">IF(OR(C728=2,C728=4,C728=6),1,0)</f>
        <v>0</v>
      </c>
      <c r="Q728" s="3">
        <f t="shared" ref="Q728:Q736" si="4230">IF(OR(C728=1,C728=3,C728=5),1,0)</f>
        <v>1</v>
      </c>
      <c r="Y728" s="29" t="str">
        <f t="shared" si="4104"/>
        <v/>
      </c>
      <c r="Z728" s="29" t="str">
        <f t="shared" si="4159"/>
        <v/>
      </c>
      <c r="AA728" s="29" t="str">
        <f t="shared" si="4160"/>
        <v/>
      </c>
      <c r="AB728" s="29" t="str">
        <f t="shared" si="4161"/>
        <v/>
      </c>
      <c r="AC728" s="29" t="str">
        <f t="shared" si="4162"/>
        <v/>
      </c>
      <c r="AD728" s="29" t="str">
        <f t="shared" si="4163"/>
        <v/>
      </c>
      <c r="AE728" s="29" t="str">
        <f t="shared" si="4164"/>
        <v/>
      </c>
      <c r="AF728" s="29" t="str">
        <f t="shared" si="4165"/>
        <v/>
      </c>
      <c r="AG728" s="29" t="str">
        <f t="shared" si="4166"/>
        <v/>
      </c>
      <c r="AH728" s="29" t="str">
        <f t="shared" si="4167"/>
        <v/>
      </c>
      <c r="AI728" s="29" t="str">
        <f t="shared" si="4168"/>
        <v/>
      </c>
      <c r="AJ728" s="29" t="str">
        <f t="shared" si="4169"/>
        <v/>
      </c>
      <c r="AK728" s="29" t="str">
        <f t="shared" si="4170"/>
        <v/>
      </c>
      <c r="AL728" s="29" t="str">
        <f t="shared" si="4171"/>
        <v/>
      </c>
      <c r="AM728" s="29" t="str">
        <f t="shared" si="4172"/>
        <v/>
      </c>
    </row>
    <row r="729" spans="2:39">
      <c r="B729" s="13">
        <v>8</v>
      </c>
      <c r="C729" s="13">
        <f>IF(B729="","",VLOOKUP(B729,Tabelle2!$A$2:$B$38,2,0))</f>
        <v>2</v>
      </c>
      <c r="D729" s="25" t="str">
        <f t="shared" ref="D729:D735" si="4231">IF(B729="","",IF(N730=1,"Bet 1,3,5",IF(O730=1,"Bet 2,4,6",IF(P730=1,"Bet 1,3,5",IF(Q730=1,"Bet 2,4,6")))))</f>
        <v>Bet 2,4,6</v>
      </c>
      <c r="E729" s="8"/>
      <c r="F729" s="8"/>
      <c r="G729" s="8"/>
      <c r="H729" s="8"/>
      <c r="I729" s="17"/>
      <c r="J729" s="17"/>
      <c r="K729" s="7">
        <f t="shared" ref="K729:K736" si="4232">IF(B729="","",IF(N730=1,"1",IF(O730=1,2,IF(P730=1,1,IF(Q730=1,2)))))</f>
        <v>2</v>
      </c>
      <c r="L729" s="7">
        <f t="shared" ref="L729:L736" si="4233">IF(B729="","",IF(N730=1,"3",IF(O730=1,4,IF(P730=1,3,IF(Q730=1,4)))))</f>
        <v>4</v>
      </c>
      <c r="M729" s="7">
        <f t="shared" ref="M729:M736" si="4234">IF(B729="","",IF(N730=1,"5",IF(O730=1,6,IF(P730=1,5,IF(Q730=1,6)))))</f>
        <v>6</v>
      </c>
      <c r="N729" s="4">
        <f t="shared" si="4227"/>
        <v>1</v>
      </c>
      <c r="O729" s="4">
        <f t="shared" si="4228"/>
        <v>0</v>
      </c>
      <c r="P729" s="4">
        <f t="shared" ref="P729:P736" si="4235">IF(OR(C729=1,C729=3,C729=5),1,0)</f>
        <v>0</v>
      </c>
      <c r="Q729" s="4">
        <f t="shared" ref="Q729:Q736" si="4236">IF(OR(C729=2,C729=4,C729=6),1,0)</f>
        <v>1</v>
      </c>
      <c r="Y729" s="29" t="str">
        <f t="shared" si="4104"/>
        <v/>
      </c>
      <c r="Z729" s="29" t="str">
        <f t="shared" si="4159"/>
        <v/>
      </c>
      <c r="AA729" s="29" t="str">
        <f t="shared" si="4160"/>
        <v/>
      </c>
      <c r="AB729" s="29" t="str">
        <f t="shared" si="4161"/>
        <v/>
      </c>
      <c r="AC729" s="29" t="str">
        <f t="shared" si="4162"/>
        <v/>
      </c>
      <c r="AD729" s="29" t="str">
        <f t="shared" si="4163"/>
        <v/>
      </c>
      <c r="AE729" s="29" t="str">
        <f t="shared" si="4164"/>
        <v/>
      </c>
      <c r="AF729" s="29" t="str">
        <f t="shared" si="4165"/>
        <v/>
      </c>
      <c r="AG729" s="29" t="str">
        <f t="shared" si="4166"/>
        <v/>
      </c>
      <c r="AH729" s="29" t="str">
        <f t="shared" si="4167"/>
        <v/>
      </c>
      <c r="AI729" s="29" t="str">
        <f t="shared" si="4168"/>
        <v/>
      </c>
      <c r="AJ729" s="29" t="str">
        <f t="shared" si="4169"/>
        <v/>
      </c>
      <c r="AK729" s="29" t="str">
        <f t="shared" si="4170"/>
        <v/>
      </c>
      <c r="AL729" s="29" t="str">
        <f t="shared" si="4171"/>
        <v/>
      </c>
      <c r="AM729" s="29" t="str">
        <f t="shared" si="4172"/>
        <v/>
      </c>
    </row>
    <row r="730" spans="2:39" ht="15.75" thickBot="1">
      <c r="B730" s="18">
        <v>30</v>
      </c>
      <c r="C730" s="18">
        <f>IF(B730="","",VLOOKUP(B730,Tabelle2!$A$2:$B$38,2,0))</f>
        <v>5</v>
      </c>
      <c r="D730" s="19" t="str">
        <f t="shared" ref="D730" si="4237">IF(B730="","",IF(COUNTIF(K729:M729,C730)=1,"W","L"))</f>
        <v>L</v>
      </c>
      <c r="E730" s="18">
        <f t="shared" ref="E730" si="4238">IF(D730="NB","0",IF(D730="L",-3,IF(D730="W",3,"")))</f>
        <v>-3</v>
      </c>
      <c r="F730" s="18">
        <v>1</v>
      </c>
      <c r="G730" s="18">
        <f t="shared" ref="G730" si="4239">IF(B730="","",E730*F730)</f>
        <v>-3</v>
      </c>
      <c r="H730" s="18">
        <f>IF(B730="","",SUM($G$4:G730))</f>
        <v>-84</v>
      </c>
      <c r="I730" s="20"/>
      <c r="J730" s="20"/>
      <c r="K730" s="21"/>
      <c r="L730" s="21"/>
      <c r="M730" s="21"/>
      <c r="N730" s="5">
        <f t="shared" ref="N730" si="4240">IF(N728+N729=2,1,0)</f>
        <v>0</v>
      </c>
      <c r="O730" s="5">
        <f t="shared" ref="O730" si="4241">IF(O728+O729=2,1,0)</f>
        <v>0</v>
      </c>
      <c r="P730" s="5">
        <f t="shared" ref="P730" si="4242">IF(P728+P729=2,1,0)</f>
        <v>0</v>
      </c>
      <c r="Q730" s="5">
        <f t="shared" ref="Q730" si="4243">IF(Q728+Q729=2,1,0)</f>
        <v>1</v>
      </c>
      <c r="S730" s="31">
        <f t="shared" ref="S730" si="4244">IF(B730="","",IF(D730="NB",S727,IF(D730="L",S727+1,IF(D730="W",0))))</f>
        <v>6</v>
      </c>
      <c r="Y730" s="29" t="str">
        <f t="shared" si="4104"/>
        <v/>
      </c>
      <c r="Z730" s="29" t="str">
        <f t="shared" si="4159"/>
        <v/>
      </c>
      <c r="AA730" s="29" t="str">
        <f t="shared" si="4160"/>
        <v/>
      </c>
      <c r="AB730" s="29" t="str">
        <f t="shared" si="4161"/>
        <v/>
      </c>
      <c r="AC730" s="29" t="str">
        <f t="shared" si="4162"/>
        <v/>
      </c>
      <c r="AD730" s="29" t="str">
        <f t="shared" si="4163"/>
        <v/>
      </c>
      <c r="AE730" s="29" t="str">
        <f t="shared" si="4164"/>
        <v/>
      </c>
      <c r="AF730" s="29" t="str">
        <f t="shared" si="4165"/>
        <v/>
      </c>
      <c r="AG730" s="29" t="str">
        <f t="shared" si="4166"/>
        <v/>
      </c>
      <c r="AH730" s="29" t="str">
        <f t="shared" si="4167"/>
        <v/>
      </c>
      <c r="AI730" s="29" t="str">
        <f t="shared" si="4168"/>
        <v/>
      </c>
      <c r="AJ730" s="29" t="str">
        <f t="shared" si="4169"/>
        <v/>
      </c>
      <c r="AK730" s="29" t="str">
        <f t="shared" si="4170"/>
        <v/>
      </c>
      <c r="AL730" s="29" t="str">
        <f t="shared" si="4171"/>
        <v/>
      </c>
      <c r="AM730" s="29" t="str">
        <f t="shared" si="4172"/>
        <v/>
      </c>
    </row>
    <row r="731" spans="2:39">
      <c r="B731" s="16">
        <v>30</v>
      </c>
      <c r="C731" s="16">
        <f>IF(B731="","",VLOOKUP(B731,Tabelle2!$A$2:$B$38,2,0))</f>
        <v>5</v>
      </c>
      <c r="D731" s="6"/>
      <c r="E731" s="6"/>
      <c r="F731" s="6"/>
      <c r="G731" s="6"/>
      <c r="H731" s="6"/>
      <c r="I731" s="9"/>
      <c r="J731" s="9"/>
      <c r="K731" s="6"/>
      <c r="L731" s="6"/>
      <c r="M731" s="6"/>
      <c r="N731" s="3">
        <f t="shared" ref="N731:N736" si="4245">IF(OR(C731=2,C731=4,C731=6),1,0)</f>
        <v>0</v>
      </c>
      <c r="O731" s="3">
        <f t="shared" ref="O731:O736" si="4246">IF(OR(C731=1,C731=3,C731=5),1,0)</f>
        <v>1</v>
      </c>
      <c r="P731" s="3">
        <f t="shared" ref="P731:P736" si="4247">IF(OR(C731=2,C731=4,C731=6),1,0)</f>
        <v>0</v>
      </c>
      <c r="Q731" s="3">
        <f t="shared" ref="Q731:Q736" si="4248">IF(OR(C731=1,C731=3,C731=5),1,0)</f>
        <v>1</v>
      </c>
      <c r="Y731" s="29" t="str">
        <f t="shared" si="4104"/>
        <v/>
      </c>
      <c r="Z731" s="29" t="str">
        <f t="shared" si="4159"/>
        <v/>
      </c>
      <c r="AA731" s="29" t="str">
        <f t="shared" si="4160"/>
        <v/>
      </c>
      <c r="AB731" s="29" t="str">
        <f t="shared" si="4161"/>
        <v/>
      </c>
      <c r="AC731" s="29" t="str">
        <f t="shared" si="4162"/>
        <v/>
      </c>
      <c r="AD731" s="29" t="str">
        <f t="shared" si="4163"/>
        <v/>
      </c>
      <c r="AE731" s="29" t="str">
        <f t="shared" si="4164"/>
        <v/>
      </c>
      <c r="AF731" s="29" t="str">
        <f t="shared" si="4165"/>
        <v/>
      </c>
      <c r="AG731" s="29" t="str">
        <f t="shared" si="4166"/>
        <v/>
      </c>
      <c r="AH731" s="29" t="str">
        <f t="shared" si="4167"/>
        <v/>
      </c>
      <c r="AI731" s="29" t="str">
        <f t="shared" si="4168"/>
        <v/>
      </c>
      <c r="AJ731" s="29" t="str">
        <f t="shared" si="4169"/>
        <v/>
      </c>
      <c r="AK731" s="29" t="str">
        <f t="shared" si="4170"/>
        <v/>
      </c>
      <c r="AL731" s="29" t="str">
        <f t="shared" si="4171"/>
        <v/>
      </c>
      <c r="AM731" s="29" t="str">
        <f t="shared" si="4172"/>
        <v/>
      </c>
    </row>
    <row r="732" spans="2:39">
      <c r="B732" s="15">
        <v>10</v>
      </c>
      <c r="C732" s="15">
        <f>IF(B732="","",VLOOKUP(B732,Tabelle2!$A$2:$B$38,2,0))</f>
        <v>2</v>
      </c>
      <c r="D732" s="26" t="str">
        <f t="shared" ref="D732:D736" si="4249">IF(B732="","",IF(N733=1,"Bet 1,3,5",IF(O733=1,"Bet 2,4,6",IF(P733=1,"Bet 1,3,5",IF(Q733=1,"Bet 2,4,6")))))</f>
        <v>Bet 2,4,6</v>
      </c>
      <c r="E732" s="8"/>
      <c r="F732" s="8"/>
      <c r="G732" s="8"/>
      <c r="H732" s="8"/>
      <c r="I732" s="17"/>
      <c r="J732" s="17"/>
      <c r="K732" s="7">
        <f t="shared" ref="K732:K736" si="4250">IF(B732="","",IF(N733=1,"1",IF(O733=1,2,IF(P733=1,1,IF(Q733=1,2)))))</f>
        <v>2</v>
      </c>
      <c r="L732" s="7">
        <f t="shared" ref="L732:L736" si="4251">IF(B732="","",IF(N733=1,"3",IF(O733=1,4,IF(P733=1,3,IF(Q733=1,4)))))</f>
        <v>4</v>
      </c>
      <c r="M732" s="7">
        <f t="shared" ref="M732:M736" si="4252">IF(B732="","",IF(N733=1,"5",IF(O733=1,6,IF(P733=1,5,IF(Q733=1,6)))))</f>
        <v>6</v>
      </c>
      <c r="N732" s="4">
        <f t="shared" si="4245"/>
        <v>1</v>
      </c>
      <c r="O732" s="4">
        <f t="shared" si="4246"/>
        <v>0</v>
      </c>
      <c r="P732" s="4">
        <f t="shared" ref="P732:P736" si="4253">IF(OR(C732=1,C732=3,C732=5),1,0)</f>
        <v>0</v>
      </c>
      <c r="Q732" s="4">
        <f t="shared" ref="Q732:Q736" si="4254">IF(OR(C732=2,C732=4,C732=6),1,0)</f>
        <v>1</v>
      </c>
      <c r="Y732" s="29" t="str">
        <f t="shared" si="4104"/>
        <v/>
      </c>
      <c r="Z732" s="29" t="str">
        <f t="shared" si="4159"/>
        <v/>
      </c>
      <c r="AA732" s="29" t="str">
        <f t="shared" si="4160"/>
        <v/>
      </c>
      <c r="AB732" s="29" t="str">
        <f t="shared" si="4161"/>
        <v/>
      </c>
      <c r="AC732" s="29" t="str">
        <f t="shared" si="4162"/>
        <v/>
      </c>
      <c r="AD732" s="29" t="str">
        <f t="shared" si="4163"/>
        <v/>
      </c>
      <c r="AE732" s="29" t="str">
        <f t="shared" si="4164"/>
        <v/>
      </c>
      <c r="AF732" s="29" t="str">
        <f t="shared" si="4165"/>
        <v/>
      </c>
      <c r="AG732" s="29" t="str">
        <f t="shared" si="4166"/>
        <v/>
      </c>
      <c r="AH732" s="29" t="str">
        <f t="shared" si="4167"/>
        <v/>
      </c>
      <c r="AI732" s="29" t="str">
        <f t="shared" si="4168"/>
        <v/>
      </c>
      <c r="AJ732" s="29" t="str">
        <f t="shared" si="4169"/>
        <v/>
      </c>
      <c r="AK732" s="29" t="str">
        <f t="shared" si="4170"/>
        <v/>
      </c>
      <c r="AL732" s="29" t="str">
        <f t="shared" si="4171"/>
        <v/>
      </c>
      <c r="AM732" s="29" t="str">
        <f t="shared" si="4172"/>
        <v/>
      </c>
    </row>
    <row r="733" spans="2:39" ht="15.75" thickBot="1">
      <c r="B733" s="22">
        <v>19</v>
      </c>
      <c r="C733" s="22">
        <f>IF(B733="","",VLOOKUP(B733,Tabelle2!$A$2:$B$38,2,0))</f>
        <v>4</v>
      </c>
      <c r="D733" s="23" t="str">
        <f t="shared" ref="D733" si="4255">IF(B733="","",IF(COUNTIF(K732:M732,C733)=1,"W","L"))</f>
        <v>W</v>
      </c>
      <c r="E733" s="22">
        <f t="shared" ref="E733" si="4256">IF(D733="NB",0,IF(D733="L",-3,IF(D733="W",3,"")))</f>
        <v>3</v>
      </c>
      <c r="F733" s="22">
        <v>1</v>
      </c>
      <c r="G733" s="22">
        <f t="shared" ref="G733" si="4257">IF(B733="","",E733*F733)</f>
        <v>3</v>
      </c>
      <c r="H733" s="22">
        <f>IF(B733="","",SUM($G$4:G733))</f>
        <v>-81</v>
      </c>
      <c r="I733" s="20"/>
      <c r="J733" s="20"/>
      <c r="K733" s="21"/>
      <c r="L733" s="21"/>
      <c r="M733" s="21"/>
      <c r="N733" s="5">
        <f t="shared" ref="N733" si="4258">IF(N731+N732=2,1,0)</f>
        <v>0</v>
      </c>
      <c r="O733" s="5">
        <f t="shared" ref="O733" si="4259">IF(O731+O732=2,1,0)</f>
        <v>0</v>
      </c>
      <c r="P733" s="5">
        <f t="shared" ref="P733" si="4260">IF(P731+P732=2,1,0)</f>
        <v>0</v>
      </c>
      <c r="Q733" s="5">
        <f t="shared" ref="Q733" si="4261">IF(Q731+Q732=2,1,0)</f>
        <v>1</v>
      </c>
      <c r="S733" s="31">
        <f t="shared" ref="S733" si="4262">IF(B733="","",IF(D733="NB",S730,IF(D733="L",S730+1,IF(D733="W",0))))</f>
        <v>0</v>
      </c>
      <c r="Y733" s="29" t="str">
        <f t="shared" si="4104"/>
        <v/>
      </c>
      <c r="Z733" s="29" t="str">
        <f t="shared" si="4159"/>
        <v/>
      </c>
      <c r="AA733" s="29" t="str">
        <f t="shared" si="4160"/>
        <v/>
      </c>
      <c r="AB733" s="29" t="str">
        <f t="shared" si="4161"/>
        <v/>
      </c>
      <c r="AC733" s="29" t="str">
        <f t="shared" si="4162"/>
        <v/>
      </c>
      <c r="AD733" s="29">
        <f t="shared" si="4163"/>
        <v>1</v>
      </c>
      <c r="AE733" s="29" t="str">
        <f t="shared" si="4164"/>
        <v/>
      </c>
      <c r="AF733" s="29" t="str">
        <f t="shared" si="4165"/>
        <v/>
      </c>
      <c r="AG733" s="29" t="str">
        <f t="shared" si="4166"/>
        <v/>
      </c>
      <c r="AH733" s="29" t="str">
        <f t="shared" si="4167"/>
        <v/>
      </c>
      <c r="AI733" s="29" t="str">
        <f t="shared" si="4168"/>
        <v/>
      </c>
      <c r="AJ733" s="29" t="str">
        <f t="shared" si="4169"/>
        <v/>
      </c>
      <c r="AK733" s="29" t="str">
        <f t="shared" si="4170"/>
        <v/>
      </c>
      <c r="AL733" s="29" t="str">
        <f t="shared" si="4171"/>
        <v/>
      </c>
      <c r="AM733" s="29" t="str">
        <f t="shared" si="4172"/>
        <v/>
      </c>
    </row>
    <row r="734" spans="2:39">
      <c r="B734" s="14">
        <v>12</v>
      </c>
      <c r="C734" s="14">
        <f>IF(B734="","",VLOOKUP(B734,Tabelle2!$A$2:$B$38,2,0))</f>
        <v>2</v>
      </c>
      <c r="D734" s="6"/>
      <c r="E734" s="10"/>
      <c r="F734" s="6"/>
      <c r="G734" s="6"/>
      <c r="H734" s="6"/>
      <c r="I734" s="9"/>
      <c r="J734" s="9"/>
      <c r="K734" s="6"/>
      <c r="L734" s="6"/>
      <c r="M734" s="6"/>
      <c r="N734" s="3">
        <f t="shared" ref="N734:N736" si="4263">IF(OR(C734=2,C734=4,C734=6),1,0)</f>
        <v>1</v>
      </c>
      <c r="O734" s="3">
        <f t="shared" ref="O734:O736" si="4264">IF(OR(C734=1,C734=3,C734=5),1,0)</f>
        <v>0</v>
      </c>
      <c r="P734" s="3">
        <f t="shared" ref="P734:P736" si="4265">IF(OR(C734=2,C734=4,C734=6),1,0)</f>
        <v>1</v>
      </c>
      <c r="Q734" s="3">
        <f t="shared" ref="Q734:Q736" si="4266">IF(OR(C734=1,C734=3,C734=5),1,0)</f>
        <v>0</v>
      </c>
      <c r="Y734" s="29" t="str">
        <f t="shared" si="4104"/>
        <v/>
      </c>
      <c r="Z734" s="29" t="str">
        <f t="shared" si="4159"/>
        <v/>
      </c>
      <c r="AA734" s="29" t="str">
        <f t="shared" si="4160"/>
        <v/>
      </c>
      <c r="AB734" s="29" t="str">
        <f t="shared" si="4161"/>
        <v/>
      </c>
      <c r="AC734" s="29" t="str">
        <f t="shared" si="4162"/>
        <v/>
      </c>
      <c r="AD734" s="29" t="str">
        <f t="shared" si="4163"/>
        <v/>
      </c>
      <c r="AE734" s="29" t="str">
        <f t="shared" si="4164"/>
        <v/>
      </c>
      <c r="AF734" s="29" t="str">
        <f t="shared" si="4165"/>
        <v/>
      </c>
      <c r="AG734" s="29" t="str">
        <f t="shared" si="4166"/>
        <v/>
      </c>
      <c r="AH734" s="29" t="str">
        <f t="shared" si="4167"/>
        <v/>
      </c>
      <c r="AI734" s="29" t="str">
        <f t="shared" si="4168"/>
        <v/>
      </c>
      <c r="AJ734" s="29" t="str">
        <f t="shared" si="4169"/>
        <v/>
      </c>
      <c r="AK734" s="29" t="str">
        <f t="shared" si="4170"/>
        <v/>
      </c>
      <c r="AL734" s="29" t="str">
        <f t="shared" si="4171"/>
        <v/>
      </c>
      <c r="AM734" s="29" t="str">
        <f t="shared" si="4172"/>
        <v/>
      </c>
    </row>
    <row r="735" spans="2:39">
      <c r="B735" s="13">
        <v>12</v>
      </c>
      <c r="C735" s="13">
        <f>IF(B735="","",VLOOKUP(B735,Tabelle2!$A$2:$B$38,2,0))</f>
        <v>2</v>
      </c>
      <c r="D735" s="25" t="str">
        <f t="shared" ref="D735:D736" si="4267">IF(B735="","",IF(N736=1,"Bet 1,3,5",IF(O736=1,"Bet 2,4,6",IF(P736=1,"Bet 1,3,5",IF(Q736=1,"Bet 2,4,6")))))</f>
        <v>Bet 1,3,5</v>
      </c>
      <c r="E735" s="8"/>
      <c r="F735" s="8"/>
      <c r="G735" s="8"/>
      <c r="H735" s="8"/>
      <c r="I735" s="17"/>
      <c r="J735" s="17"/>
      <c r="K735" s="7" t="str">
        <f t="shared" ref="K735:K736" si="4268">IF(B735="","",IF(N736=1,"1",IF(O736=1,2,IF(P736=1,1,IF(Q736=1,2)))))</f>
        <v>1</v>
      </c>
      <c r="L735" s="7" t="str">
        <f t="shared" ref="L735:L736" si="4269">IF(B735="","",IF(N736=1,"3",IF(O736=1,4,IF(P736=1,3,IF(Q736=1,4)))))</f>
        <v>3</v>
      </c>
      <c r="M735" s="7" t="str">
        <f t="shared" ref="M735:M736" si="4270">IF(B735="","",IF(N736=1,"5",IF(O736=1,6,IF(P736=1,5,IF(Q736=1,6)))))</f>
        <v>5</v>
      </c>
      <c r="N735" s="4">
        <f t="shared" si="4263"/>
        <v>1</v>
      </c>
      <c r="O735" s="4">
        <f t="shared" si="4264"/>
        <v>0</v>
      </c>
      <c r="P735" s="4">
        <f t="shared" ref="P735:P736" si="4271">IF(OR(C735=1,C735=3,C735=5),1,0)</f>
        <v>0</v>
      </c>
      <c r="Q735" s="4">
        <f t="shared" ref="Q735:Q736" si="4272">IF(OR(C735=2,C735=4,C735=6),1,0)</f>
        <v>1</v>
      </c>
      <c r="Y735" s="29" t="str">
        <f t="shared" si="4104"/>
        <v/>
      </c>
      <c r="Z735" s="29" t="str">
        <f t="shared" si="4159"/>
        <v/>
      </c>
      <c r="AA735" s="29" t="str">
        <f t="shared" si="4160"/>
        <v/>
      </c>
      <c r="AB735" s="29" t="str">
        <f t="shared" si="4161"/>
        <v/>
      </c>
      <c r="AC735" s="29" t="str">
        <f t="shared" si="4162"/>
        <v/>
      </c>
      <c r="AD735" s="29" t="str">
        <f t="shared" si="4163"/>
        <v/>
      </c>
      <c r="AE735" s="29" t="str">
        <f t="shared" si="4164"/>
        <v/>
      </c>
      <c r="AF735" s="29" t="str">
        <f t="shared" si="4165"/>
        <v/>
      </c>
      <c r="AG735" s="29" t="str">
        <f t="shared" si="4166"/>
        <v/>
      </c>
      <c r="AH735" s="29" t="str">
        <f t="shared" si="4167"/>
        <v/>
      </c>
      <c r="AI735" s="29" t="str">
        <f t="shared" si="4168"/>
        <v/>
      </c>
      <c r="AJ735" s="29" t="str">
        <f t="shared" si="4169"/>
        <v/>
      </c>
      <c r="AK735" s="29" t="str">
        <f t="shared" si="4170"/>
        <v/>
      </c>
      <c r="AL735" s="29" t="str">
        <f t="shared" si="4171"/>
        <v/>
      </c>
      <c r="AM735" s="29" t="str">
        <f t="shared" si="4172"/>
        <v/>
      </c>
    </row>
    <row r="736" spans="2:39" ht="15.75" thickBot="1">
      <c r="B736" s="18"/>
      <c r="C736" s="18" t="str">
        <f>IF(B736="","",VLOOKUP(B736,Tabelle2!$A$2:$B$38,2,0))</f>
        <v/>
      </c>
      <c r="D736" s="19" t="str">
        <f t="shared" ref="D736" si="4273">IF(B736="","",IF(COUNTIF(K735:M735,C736)=1,"W","L"))</f>
        <v/>
      </c>
      <c r="E736" s="18" t="str">
        <f t="shared" ref="E736" si="4274">IF(D736="NB","0",IF(D736="L",-3,IF(D736="W",3,"")))</f>
        <v/>
      </c>
      <c r="F736" s="18">
        <v>1</v>
      </c>
      <c r="G736" s="18" t="str">
        <f t="shared" ref="G736" si="4275">IF(B736="","",E736*F736)</f>
        <v/>
      </c>
      <c r="H736" s="18" t="str">
        <f>IF(B736="","",SUM($G$4:G736))</f>
        <v/>
      </c>
      <c r="I736" s="20"/>
      <c r="J736" s="20"/>
      <c r="K736" s="21"/>
      <c r="L736" s="21"/>
      <c r="M736" s="21"/>
      <c r="N736" s="5">
        <f t="shared" ref="N736" si="4276">IF(N734+N735=2,1,0)</f>
        <v>1</v>
      </c>
      <c r="O736" s="5">
        <f t="shared" ref="O736" si="4277">IF(O734+O735=2,1,0)</f>
        <v>0</v>
      </c>
      <c r="P736" s="5">
        <f t="shared" ref="P736" si="4278">IF(P734+P735=2,1,0)</f>
        <v>0</v>
      </c>
      <c r="Q736" s="5">
        <f t="shared" ref="Q736" si="4279">IF(Q734+Q735=2,1,0)</f>
        <v>0</v>
      </c>
      <c r="S736" s="31" t="str">
        <f>IF(B736="","",IF(D736="NB",S733,IF(D736="L",S733+1,IF(D736="W",0))))</f>
        <v/>
      </c>
      <c r="Y736" s="29" t="str">
        <f t="shared" si="4104"/>
        <v/>
      </c>
      <c r="Z736" s="29" t="str">
        <f t="shared" si="4159"/>
        <v/>
      </c>
      <c r="AA736" s="29" t="str">
        <f t="shared" si="4160"/>
        <v/>
      </c>
      <c r="AB736" s="29" t="str">
        <f t="shared" si="4161"/>
        <v/>
      </c>
      <c r="AC736" s="29" t="str">
        <f t="shared" si="4162"/>
        <v/>
      </c>
      <c r="AD736" s="29" t="str">
        <f t="shared" si="4163"/>
        <v/>
      </c>
      <c r="AE736" s="29" t="str">
        <f t="shared" si="4164"/>
        <v/>
      </c>
      <c r="AF736" s="29" t="str">
        <f t="shared" si="4165"/>
        <v/>
      </c>
      <c r="AG736" s="29" t="str">
        <f t="shared" si="4166"/>
        <v/>
      </c>
      <c r="AH736" s="29" t="str">
        <f t="shared" si="4167"/>
        <v/>
      </c>
      <c r="AI736" s="29" t="str">
        <f t="shared" si="4168"/>
        <v/>
      </c>
      <c r="AJ736" s="29" t="str">
        <f t="shared" si="4169"/>
        <v/>
      </c>
      <c r="AK736" s="29" t="str">
        <f t="shared" si="4170"/>
        <v/>
      </c>
      <c r="AL736" s="29" t="str">
        <f t="shared" si="4171"/>
        <v/>
      </c>
      <c r="AM736" s="29" t="str">
        <f t="shared" si="4172"/>
        <v/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8"/>
  <sheetViews>
    <sheetView workbookViewId="0">
      <selection activeCell="D29" sqref="D29"/>
    </sheetView>
  </sheetViews>
  <sheetFormatPr baseColWidth="10" defaultRowHeight="15"/>
  <cols>
    <col min="1" max="2" width="11.42578125" style="1"/>
  </cols>
  <sheetData>
    <row r="1" spans="1:2">
      <c r="A1" s="1" t="s">
        <v>0</v>
      </c>
      <c r="B1" s="1" t="s">
        <v>1</v>
      </c>
    </row>
    <row r="2" spans="1:2">
      <c r="A2" s="1">
        <v>1</v>
      </c>
      <c r="B2" s="1">
        <v>1</v>
      </c>
    </row>
    <row r="3" spans="1:2">
      <c r="A3" s="1">
        <v>2</v>
      </c>
      <c r="B3" s="1">
        <v>1</v>
      </c>
    </row>
    <row r="4" spans="1:2">
      <c r="A4" s="1">
        <v>3</v>
      </c>
      <c r="B4" s="1">
        <v>1</v>
      </c>
    </row>
    <row r="5" spans="1:2">
      <c r="A5" s="1">
        <v>4</v>
      </c>
      <c r="B5" s="1">
        <v>1</v>
      </c>
    </row>
    <row r="6" spans="1:2">
      <c r="A6" s="1">
        <v>5</v>
      </c>
      <c r="B6" s="1">
        <v>1</v>
      </c>
    </row>
    <row r="7" spans="1:2">
      <c r="A7" s="1">
        <v>6</v>
      </c>
      <c r="B7" s="1">
        <v>1</v>
      </c>
    </row>
    <row r="8" spans="1:2">
      <c r="A8" s="1">
        <v>7</v>
      </c>
      <c r="B8" s="1">
        <v>2</v>
      </c>
    </row>
    <row r="9" spans="1:2">
      <c r="A9" s="1">
        <v>8</v>
      </c>
      <c r="B9" s="1">
        <v>2</v>
      </c>
    </row>
    <row r="10" spans="1:2">
      <c r="A10" s="1">
        <v>9</v>
      </c>
      <c r="B10" s="1">
        <v>2</v>
      </c>
    </row>
    <row r="11" spans="1:2">
      <c r="A11" s="1">
        <v>10</v>
      </c>
      <c r="B11" s="1">
        <v>2</v>
      </c>
    </row>
    <row r="12" spans="1:2">
      <c r="A12" s="1">
        <v>11</v>
      </c>
      <c r="B12" s="1">
        <v>2</v>
      </c>
    </row>
    <row r="13" spans="1:2">
      <c r="A13" s="1">
        <v>12</v>
      </c>
      <c r="B13" s="1">
        <v>2</v>
      </c>
    </row>
    <row r="14" spans="1:2">
      <c r="A14" s="1">
        <v>13</v>
      </c>
      <c r="B14" s="1">
        <v>3</v>
      </c>
    </row>
    <row r="15" spans="1:2">
      <c r="A15" s="1">
        <v>14</v>
      </c>
      <c r="B15" s="1">
        <v>3</v>
      </c>
    </row>
    <row r="16" spans="1:2">
      <c r="A16" s="1">
        <v>15</v>
      </c>
      <c r="B16" s="1">
        <v>3</v>
      </c>
    </row>
    <row r="17" spans="1:2">
      <c r="A17" s="1">
        <v>16</v>
      </c>
      <c r="B17" s="1">
        <v>3</v>
      </c>
    </row>
    <row r="18" spans="1:2">
      <c r="A18" s="1">
        <v>17</v>
      </c>
      <c r="B18" s="1">
        <v>3</v>
      </c>
    </row>
    <row r="19" spans="1:2">
      <c r="A19" s="1">
        <v>18</v>
      </c>
      <c r="B19" s="1">
        <v>3</v>
      </c>
    </row>
    <row r="20" spans="1:2">
      <c r="A20" s="1">
        <v>19</v>
      </c>
      <c r="B20" s="1">
        <v>4</v>
      </c>
    </row>
    <row r="21" spans="1:2">
      <c r="A21" s="1">
        <v>20</v>
      </c>
      <c r="B21" s="1">
        <v>4</v>
      </c>
    </row>
    <row r="22" spans="1:2">
      <c r="A22" s="1">
        <v>21</v>
      </c>
      <c r="B22" s="1">
        <v>4</v>
      </c>
    </row>
    <row r="23" spans="1:2">
      <c r="A23" s="1">
        <v>22</v>
      </c>
      <c r="B23" s="1">
        <v>4</v>
      </c>
    </row>
    <row r="24" spans="1:2">
      <c r="A24" s="1">
        <v>23</v>
      </c>
      <c r="B24" s="1">
        <v>4</v>
      </c>
    </row>
    <row r="25" spans="1:2">
      <c r="A25" s="1">
        <v>24</v>
      </c>
      <c r="B25" s="1">
        <v>4</v>
      </c>
    </row>
    <row r="26" spans="1:2">
      <c r="A26" s="1">
        <v>25</v>
      </c>
      <c r="B26" s="1">
        <v>5</v>
      </c>
    </row>
    <row r="27" spans="1:2">
      <c r="A27" s="1">
        <v>26</v>
      </c>
      <c r="B27" s="1">
        <v>5</v>
      </c>
    </row>
    <row r="28" spans="1:2">
      <c r="A28" s="1">
        <v>27</v>
      </c>
      <c r="B28" s="1">
        <v>5</v>
      </c>
    </row>
    <row r="29" spans="1:2">
      <c r="A29" s="1">
        <v>28</v>
      </c>
      <c r="B29" s="1">
        <v>5</v>
      </c>
    </row>
    <row r="30" spans="1:2">
      <c r="A30" s="1">
        <v>29</v>
      </c>
      <c r="B30" s="1">
        <v>5</v>
      </c>
    </row>
    <row r="31" spans="1:2">
      <c r="A31" s="1">
        <v>30</v>
      </c>
      <c r="B31" s="1">
        <v>5</v>
      </c>
    </row>
    <row r="32" spans="1:2">
      <c r="A32" s="1">
        <v>31</v>
      </c>
      <c r="B32" s="1">
        <v>6</v>
      </c>
    </row>
    <row r="33" spans="1:2">
      <c r="A33" s="1">
        <v>32</v>
      </c>
      <c r="B33" s="1">
        <v>6</v>
      </c>
    </row>
    <row r="34" spans="1:2">
      <c r="A34" s="1">
        <v>33</v>
      </c>
      <c r="B34" s="1">
        <v>6</v>
      </c>
    </row>
    <row r="35" spans="1:2">
      <c r="A35" s="1">
        <v>34</v>
      </c>
      <c r="B35" s="1">
        <v>6</v>
      </c>
    </row>
    <row r="36" spans="1:2">
      <c r="A36" s="1">
        <v>35</v>
      </c>
      <c r="B36" s="1">
        <v>6</v>
      </c>
    </row>
    <row r="37" spans="1:2">
      <c r="A37" s="1">
        <v>36</v>
      </c>
      <c r="B37" s="1">
        <v>6</v>
      </c>
    </row>
    <row r="38" spans="1:2">
      <c r="A38" s="1">
        <v>0</v>
      </c>
      <c r="B38" s="1">
        <v>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2013-02-04T21:58:34Z</dcterms:created>
  <dcterms:modified xsi:type="dcterms:W3CDTF">2013-02-07T23:45:30Z</dcterms:modified>
</cp:coreProperties>
</file>