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75" windowWidth="19320" windowHeight="12120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763" i="1" l="1"/>
  <c r="D763" i="1"/>
  <c r="E763" i="1" s="1"/>
  <c r="F763" i="1"/>
  <c r="G763" i="1" s="1"/>
  <c r="G764" i="1" s="1"/>
  <c r="C764" i="1"/>
  <c r="D764" i="1"/>
  <c r="E764" i="1"/>
  <c r="F764" i="1"/>
  <c r="C765" i="1"/>
  <c r="D765" i="1"/>
  <c r="E765" i="1" s="1"/>
  <c r="F765" i="1"/>
  <c r="C766" i="1"/>
  <c r="D766" i="1"/>
  <c r="E766" i="1"/>
  <c r="F766" i="1"/>
  <c r="C767" i="1"/>
  <c r="D767" i="1"/>
  <c r="E767" i="1" s="1"/>
  <c r="F767" i="1"/>
  <c r="C768" i="1"/>
  <c r="D768" i="1"/>
  <c r="E768" i="1"/>
  <c r="F768" i="1"/>
  <c r="C769" i="1"/>
  <c r="D769" i="1"/>
  <c r="E769" i="1" s="1"/>
  <c r="F769" i="1"/>
  <c r="C770" i="1"/>
  <c r="D770" i="1"/>
  <c r="E770" i="1"/>
  <c r="I772" i="1" s="1"/>
  <c r="F770" i="1"/>
  <c r="C771" i="1"/>
  <c r="D771" i="1"/>
  <c r="E771" i="1" s="1"/>
  <c r="F771" i="1"/>
  <c r="C772" i="1"/>
  <c r="D772" i="1"/>
  <c r="E772" i="1"/>
  <c r="F772" i="1"/>
  <c r="C773" i="1"/>
  <c r="D773" i="1"/>
  <c r="E773" i="1" s="1"/>
  <c r="I775" i="1" s="1"/>
  <c r="F773" i="1"/>
  <c r="C774" i="1"/>
  <c r="D774" i="1"/>
  <c r="E774" i="1"/>
  <c r="I776" i="1" s="1"/>
  <c r="F774" i="1"/>
  <c r="C775" i="1"/>
  <c r="D775" i="1"/>
  <c r="E775" i="1" s="1"/>
  <c r="F775" i="1"/>
  <c r="C776" i="1"/>
  <c r="D776" i="1"/>
  <c r="E776" i="1"/>
  <c r="F776" i="1"/>
  <c r="C777" i="1"/>
  <c r="D777" i="1"/>
  <c r="E777" i="1" s="1"/>
  <c r="I779" i="1" s="1"/>
  <c r="F777" i="1"/>
  <c r="C778" i="1"/>
  <c r="D778" i="1"/>
  <c r="E778" i="1"/>
  <c r="I780" i="1" s="1"/>
  <c r="F778" i="1"/>
  <c r="C779" i="1"/>
  <c r="D779" i="1"/>
  <c r="E779" i="1" s="1"/>
  <c r="F779" i="1"/>
  <c r="C780" i="1"/>
  <c r="D780" i="1"/>
  <c r="E780" i="1"/>
  <c r="F780" i="1"/>
  <c r="C781" i="1"/>
  <c r="D781" i="1"/>
  <c r="E781" i="1" s="1"/>
  <c r="I783" i="1" s="1"/>
  <c r="F781" i="1"/>
  <c r="C782" i="1"/>
  <c r="D782" i="1"/>
  <c r="E782" i="1"/>
  <c r="I784" i="1" s="1"/>
  <c r="F782" i="1"/>
  <c r="C783" i="1"/>
  <c r="D783" i="1"/>
  <c r="E783" i="1" s="1"/>
  <c r="F783" i="1"/>
  <c r="C784" i="1"/>
  <c r="D784" i="1"/>
  <c r="E784" i="1"/>
  <c r="F784" i="1"/>
  <c r="C785" i="1"/>
  <c r="D785" i="1"/>
  <c r="E785" i="1" s="1"/>
  <c r="I787" i="1" s="1"/>
  <c r="F785" i="1"/>
  <c r="C786" i="1"/>
  <c r="D786" i="1"/>
  <c r="E786" i="1"/>
  <c r="I788" i="1" s="1"/>
  <c r="F786" i="1"/>
  <c r="C787" i="1"/>
  <c r="D787" i="1"/>
  <c r="E787" i="1" s="1"/>
  <c r="F787" i="1"/>
  <c r="C788" i="1"/>
  <c r="D788" i="1"/>
  <c r="E788" i="1"/>
  <c r="F788" i="1"/>
  <c r="C789" i="1"/>
  <c r="D789" i="1"/>
  <c r="E789" i="1" s="1"/>
  <c r="I791" i="1" s="1"/>
  <c r="F789" i="1"/>
  <c r="C790" i="1"/>
  <c r="D790" i="1"/>
  <c r="E790" i="1"/>
  <c r="I792" i="1" s="1"/>
  <c r="F790" i="1"/>
  <c r="C791" i="1"/>
  <c r="D791" i="1"/>
  <c r="E791" i="1" s="1"/>
  <c r="F791" i="1"/>
  <c r="C792" i="1"/>
  <c r="D792" i="1"/>
  <c r="E792" i="1"/>
  <c r="F792" i="1"/>
  <c r="C793" i="1"/>
  <c r="D793" i="1"/>
  <c r="E793" i="1" s="1"/>
  <c r="I795" i="1" s="1"/>
  <c r="F793" i="1"/>
  <c r="C794" i="1"/>
  <c r="D794" i="1"/>
  <c r="E794" i="1"/>
  <c r="I796" i="1" s="1"/>
  <c r="F794" i="1"/>
  <c r="C795" i="1"/>
  <c r="D795" i="1"/>
  <c r="E795" i="1" s="1"/>
  <c r="F795" i="1"/>
  <c r="C796" i="1"/>
  <c r="D796" i="1"/>
  <c r="E796" i="1"/>
  <c r="F796" i="1"/>
  <c r="C797" i="1"/>
  <c r="D797" i="1"/>
  <c r="E797" i="1" s="1"/>
  <c r="I799" i="1" s="1"/>
  <c r="F797" i="1"/>
  <c r="C798" i="1"/>
  <c r="D798" i="1"/>
  <c r="E798" i="1"/>
  <c r="F798" i="1"/>
  <c r="C799" i="1"/>
  <c r="D799" i="1"/>
  <c r="E799" i="1" s="1"/>
  <c r="F799" i="1"/>
  <c r="C800" i="1"/>
  <c r="D800" i="1"/>
  <c r="E800" i="1"/>
  <c r="I801" i="1" s="1"/>
  <c r="F800" i="1"/>
  <c r="C801" i="1"/>
  <c r="D801" i="1"/>
  <c r="E801" i="1" s="1"/>
  <c r="F801" i="1"/>
  <c r="C802" i="1"/>
  <c r="D802" i="1"/>
  <c r="E802" i="1"/>
  <c r="I803" i="1" s="1"/>
  <c r="F802" i="1"/>
  <c r="C803" i="1"/>
  <c r="D803" i="1"/>
  <c r="E803" i="1" s="1"/>
  <c r="F803" i="1"/>
  <c r="C804" i="1"/>
  <c r="D804" i="1"/>
  <c r="E804" i="1"/>
  <c r="I806" i="1" s="1"/>
  <c r="F804" i="1"/>
  <c r="C805" i="1"/>
  <c r="D805" i="1"/>
  <c r="E805" i="1" s="1"/>
  <c r="F805" i="1"/>
  <c r="I805" i="1"/>
  <c r="C806" i="1"/>
  <c r="D806" i="1"/>
  <c r="E806" i="1"/>
  <c r="F806" i="1"/>
  <c r="C807" i="1"/>
  <c r="D807" i="1"/>
  <c r="E807" i="1" s="1"/>
  <c r="F807" i="1"/>
  <c r="C808" i="1"/>
  <c r="D808" i="1"/>
  <c r="E808" i="1"/>
  <c r="I810" i="1" s="1"/>
  <c r="F808" i="1"/>
  <c r="C809" i="1"/>
  <c r="D809" i="1"/>
  <c r="E809" i="1" s="1"/>
  <c r="F809" i="1"/>
  <c r="C810" i="1"/>
  <c r="D810" i="1"/>
  <c r="E810" i="1"/>
  <c r="F810" i="1"/>
  <c r="C811" i="1"/>
  <c r="D811" i="1"/>
  <c r="E811" i="1" s="1"/>
  <c r="I813" i="1" s="1"/>
  <c r="F811" i="1"/>
  <c r="C812" i="1"/>
  <c r="D812" i="1"/>
  <c r="E812" i="1"/>
  <c r="I814" i="1" s="1"/>
  <c r="F812" i="1"/>
  <c r="C813" i="1"/>
  <c r="D813" i="1"/>
  <c r="E813" i="1" s="1"/>
  <c r="F813" i="1"/>
  <c r="C814" i="1"/>
  <c r="D814" i="1"/>
  <c r="E814" i="1"/>
  <c r="F814" i="1"/>
  <c r="C815" i="1"/>
  <c r="D815" i="1"/>
  <c r="E815" i="1" s="1"/>
  <c r="I817" i="1" s="1"/>
  <c r="F815" i="1"/>
  <c r="C816" i="1"/>
  <c r="D816" i="1"/>
  <c r="E816" i="1"/>
  <c r="I818" i="1" s="1"/>
  <c r="F816" i="1"/>
  <c r="C817" i="1"/>
  <c r="D817" i="1"/>
  <c r="E817" i="1" s="1"/>
  <c r="F817" i="1"/>
  <c r="C818" i="1"/>
  <c r="D818" i="1"/>
  <c r="E818" i="1"/>
  <c r="F818" i="1"/>
  <c r="C819" i="1"/>
  <c r="D819" i="1"/>
  <c r="E819" i="1" s="1"/>
  <c r="I821" i="1" s="1"/>
  <c r="F819" i="1"/>
  <c r="C820" i="1"/>
  <c r="D820" i="1"/>
  <c r="E820" i="1"/>
  <c r="I822" i="1" s="1"/>
  <c r="F820" i="1"/>
  <c r="C821" i="1"/>
  <c r="D821" i="1"/>
  <c r="E821" i="1" s="1"/>
  <c r="F821" i="1"/>
  <c r="C822" i="1"/>
  <c r="D822" i="1"/>
  <c r="E822" i="1"/>
  <c r="F822" i="1"/>
  <c r="C823" i="1"/>
  <c r="D823" i="1"/>
  <c r="E823" i="1" s="1"/>
  <c r="I825" i="1" s="1"/>
  <c r="F823" i="1"/>
  <c r="C824" i="1"/>
  <c r="D824" i="1"/>
  <c r="E824" i="1"/>
  <c r="I826" i="1" s="1"/>
  <c r="F824" i="1"/>
  <c r="C825" i="1"/>
  <c r="D825" i="1"/>
  <c r="E825" i="1" s="1"/>
  <c r="F825" i="1"/>
  <c r="C826" i="1"/>
  <c r="D826" i="1"/>
  <c r="E826" i="1"/>
  <c r="F826" i="1"/>
  <c r="C827" i="1"/>
  <c r="D827" i="1"/>
  <c r="E827" i="1" s="1"/>
  <c r="F827" i="1"/>
  <c r="I827" i="1"/>
  <c r="C828" i="1"/>
  <c r="D828" i="1"/>
  <c r="E828" i="1"/>
  <c r="F828" i="1"/>
  <c r="C829" i="1"/>
  <c r="D829" i="1"/>
  <c r="E829" i="1" s="1"/>
  <c r="F829" i="1"/>
  <c r="I829" i="1"/>
  <c r="C830" i="1"/>
  <c r="D830" i="1"/>
  <c r="E830" i="1"/>
  <c r="F830" i="1"/>
  <c r="C831" i="1"/>
  <c r="D831" i="1"/>
  <c r="E831" i="1" s="1"/>
  <c r="F831" i="1"/>
  <c r="I831" i="1"/>
  <c r="C832" i="1"/>
  <c r="D832" i="1"/>
  <c r="E832" i="1"/>
  <c r="F832" i="1"/>
  <c r="C833" i="1"/>
  <c r="D833" i="1"/>
  <c r="E833" i="1" s="1"/>
  <c r="F833" i="1"/>
  <c r="C834" i="1"/>
  <c r="D834" i="1"/>
  <c r="E834" i="1"/>
  <c r="F834" i="1"/>
  <c r="C835" i="1"/>
  <c r="D835" i="1"/>
  <c r="E835" i="1" s="1"/>
  <c r="F835" i="1"/>
  <c r="C836" i="1"/>
  <c r="D836" i="1"/>
  <c r="E836" i="1"/>
  <c r="I838" i="1" s="1"/>
  <c r="F836" i="1"/>
  <c r="C837" i="1"/>
  <c r="D837" i="1"/>
  <c r="E837" i="1" s="1"/>
  <c r="F837" i="1"/>
  <c r="C838" i="1"/>
  <c r="D838" i="1"/>
  <c r="E838" i="1"/>
  <c r="F838" i="1"/>
  <c r="C839" i="1"/>
  <c r="D839" i="1"/>
  <c r="E839" i="1" s="1"/>
  <c r="I841" i="1" s="1"/>
  <c r="F839" i="1"/>
  <c r="C840" i="1"/>
  <c r="D840" i="1"/>
  <c r="E840" i="1"/>
  <c r="I842" i="1" s="1"/>
  <c r="F840" i="1"/>
  <c r="C841" i="1"/>
  <c r="D841" i="1"/>
  <c r="E841" i="1" s="1"/>
  <c r="F841" i="1"/>
  <c r="C842" i="1"/>
  <c r="D842" i="1"/>
  <c r="E842" i="1"/>
  <c r="F842" i="1"/>
  <c r="C843" i="1"/>
  <c r="D843" i="1"/>
  <c r="E843" i="1" s="1"/>
  <c r="I845" i="1" s="1"/>
  <c r="F843" i="1"/>
  <c r="C844" i="1"/>
  <c r="D844" i="1"/>
  <c r="E844" i="1"/>
  <c r="I846" i="1" s="1"/>
  <c r="F844" i="1"/>
  <c r="C845" i="1"/>
  <c r="D845" i="1"/>
  <c r="E845" i="1" s="1"/>
  <c r="F845" i="1"/>
  <c r="C846" i="1"/>
  <c r="D846" i="1"/>
  <c r="E846" i="1"/>
  <c r="F846" i="1"/>
  <c r="C847" i="1"/>
  <c r="D847" i="1"/>
  <c r="E847" i="1" s="1"/>
  <c r="I849" i="1" s="1"/>
  <c r="F847" i="1"/>
  <c r="C848" i="1"/>
  <c r="D848" i="1"/>
  <c r="E848" i="1"/>
  <c r="I850" i="1" s="1"/>
  <c r="F848" i="1"/>
  <c r="C849" i="1"/>
  <c r="D849" i="1"/>
  <c r="E849" i="1" s="1"/>
  <c r="F849" i="1"/>
  <c r="C850" i="1"/>
  <c r="D850" i="1"/>
  <c r="E850" i="1"/>
  <c r="F850" i="1"/>
  <c r="C851" i="1"/>
  <c r="D851" i="1"/>
  <c r="E851" i="1" s="1"/>
  <c r="I853" i="1" s="1"/>
  <c r="F851" i="1"/>
  <c r="C852" i="1"/>
  <c r="D852" i="1"/>
  <c r="E852" i="1"/>
  <c r="I854" i="1" s="1"/>
  <c r="F852" i="1"/>
  <c r="C853" i="1"/>
  <c r="D853" i="1"/>
  <c r="E853" i="1" s="1"/>
  <c r="F853" i="1"/>
  <c r="C854" i="1"/>
  <c r="D854" i="1"/>
  <c r="E854" i="1"/>
  <c r="F854" i="1"/>
  <c r="C855" i="1"/>
  <c r="D855" i="1"/>
  <c r="E855" i="1" s="1"/>
  <c r="I857" i="1" s="1"/>
  <c r="F855" i="1"/>
  <c r="C856" i="1"/>
  <c r="D856" i="1"/>
  <c r="E856" i="1"/>
  <c r="I858" i="1" s="1"/>
  <c r="F856" i="1"/>
  <c r="C857" i="1"/>
  <c r="D857" i="1"/>
  <c r="E857" i="1" s="1"/>
  <c r="F857" i="1"/>
  <c r="C858" i="1"/>
  <c r="D858" i="1"/>
  <c r="E858" i="1"/>
  <c r="F858" i="1"/>
  <c r="C859" i="1"/>
  <c r="D859" i="1"/>
  <c r="E859" i="1" s="1"/>
  <c r="I861" i="1" s="1"/>
  <c r="F859" i="1"/>
  <c r="C860" i="1"/>
  <c r="D860" i="1"/>
  <c r="E860" i="1"/>
  <c r="I862" i="1" s="1"/>
  <c r="F860" i="1"/>
  <c r="C861" i="1"/>
  <c r="D861" i="1"/>
  <c r="E861" i="1" s="1"/>
  <c r="F861" i="1"/>
  <c r="C862" i="1"/>
  <c r="D862" i="1"/>
  <c r="E862" i="1"/>
  <c r="F862" i="1"/>
  <c r="C863" i="1"/>
  <c r="D863" i="1"/>
  <c r="E863" i="1" s="1"/>
  <c r="I865" i="1" s="1"/>
  <c r="F863" i="1"/>
  <c r="C864" i="1"/>
  <c r="D864" i="1"/>
  <c r="E864" i="1"/>
  <c r="I866" i="1" s="1"/>
  <c r="F864" i="1"/>
  <c r="C865" i="1"/>
  <c r="D865" i="1"/>
  <c r="E865" i="1" s="1"/>
  <c r="F865" i="1"/>
  <c r="C866" i="1"/>
  <c r="D866" i="1"/>
  <c r="E866" i="1"/>
  <c r="F866" i="1"/>
  <c r="C867" i="1"/>
  <c r="D867" i="1"/>
  <c r="E867" i="1" s="1"/>
  <c r="I869" i="1" s="1"/>
  <c r="F867" i="1"/>
  <c r="C868" i="1"/>
  <c r="D868" i="1"/>
  <c r="E868" i="1"/>
  <c r="I870" i="1" s="1"/>
  <c r="F868" i="1"/>
  <c r="C869" i="1"/>
  <c r="D869" i="1"/>
  <c r="E869" i="1" s="1"/>
  <c r="F869" i="1"/>
  <c r="C870" i="1"/>
  <c r="D870" i="1"/>
  <c r="E870" i="1"/>
  <c r="F870" i="1"/>
  <c r="C871" i="1"/>
  <c r="D871" i="1"/>
  <c r="E871" i="1" s="1"/>
  <c r="I873" i="1" s="1"/>
  <c r="F871" i="1"/>
  <c r="C872" i="1"/>
  <c r="D872" i="1"/>
  <c r="E872" i="1"/>
  <c r="I874" i="1" s="1"/>
  <c r="F872" i="1"/>
  <c r="C873" i="1"/>
  <c r="D873" i="1"/>
  <c r="E873" i="1" s="1"/>
  <c r="F873" i="1"/>
  <c r="C874" i="1"/>
  <c r="D874" i="1"/>
  <c r="E874" i="1"/>
  <c r="F874" i="1"/>
  <c r="C875" i="1"/>
  <c r="D875" i="1"/>
  <c r="E875" i="1" s="1"/>
  <c r="I877" i="1" s="1"/>
  <c r="F875" i="1"/>
  <c r="C876" i="1"/>
  <c r="D876" i="1"/>
  <c r="E876" i="1"/>
  <c r="I878" i="1" s="1"/>
  <c r="F876" i="1"/>
  <c r="C877" i="1"/>
  <c r="D877" i="1"/>
  <c r="E877" i="1" s="1"/>
  <c r="F877" i="1"/>
  <c r="C878" i="1"/>
  <c r="D878" i="1"/>
  <c r="E878" i="1"/>
  <c r="F878" i="1"/>
  <c r="C879" i="1"/>
  <c r="D879" i="1"/>
  <c r="E879" i="1" s="1"/>
  <c r="I881" i="1" s="1"/>
  <c r="F879" i="1"/>
  <c r="C880" i="1"/>
  <c r="D880" i="1"/>
  <c r="E880" i="1"/>
  <c r="I882" i="1" s="1"/>
  <c r="F880" i="1"/>
  <c r="C881" i="1"/>
  <c r="D881" i="1"/>
  <c r="E881" i="1" s="1"/>
  <c r="F881" i="1"/>
  <c r="C882" i="1"/>
  <c r="D882" i="1"/>
  <c r="E882" i="1"/>
  <c r="F882" i="1"/>
  <c r="C883" i="1"/>
  <c r="D883" i="1"/>
  <c r="E883" i="1" s="1"/>
  <c r="F883" i="1"/>
  <c r="I883" i="1"/>
  <c r="C884" i="1"/>
  <c r="D884" i="1"/>
  <c r="E884" i="1"/>
  <c r="F884" i="1"/>
  <c r="C885" i="1"/>
  <c r="D885" i="1"/>
  <c r="E885" i="1" s="1"/>
  <c r="F885" i="1"/>
  <c r="I885" i="1"/>
  <c r="C886" i="1"/>
  <c r="D886" i="1"/>
  <c r="E886" i="1"/>
  <c r="F886" i="1"/>
  <c r="C887" i="1"/>
  <c r="D887" i="1"/>
  <c r="E887" i="1" s="1"/>
  <c r="F887" i="1"/>
  <c r="I887" i="1"/>
  <c r="C888" i="1"/>
  <c r="D888" i="1"/>
  <c r="E888" i="1"/>
  <c r="F888" i="1"/>
  <c r="C889" i="1"/>
  <c r="D889" i="1"/>
  <c r="E889" i="1" s="1"/>
  <c r="F889" i="1"/>
  <c r="I889" i="1"/>
  <c r="C890" i="1"/>
  <c r="D890" i="1"/>
  <c r="E890" i="1"/>
  <c r="F890" i="1"/>
  <c r="C891" i="1"/>
  <c r="D891" i="1"/>
  <c r="E891" i="1" s="1"/>
  <c r="F891" i="1"/>
  <c r="I891" i="1"/>
  <c r="C892" i="1"/>
  <c r="D892" i="1"/>
  <c r="E892" i="1"/>
  <c r="F892" i="1"/>
  <c r="C893" i="1"/>
  <c r="D893" i="1"/>
  <c r="E893" i="1" s="1"/>
  <c r="F893" i="1"/>
  <c r="I893" i="1"/>
  <c r="C894" i="1"/>
  <c r="D894" i="1"/>
  <c r="E894" i="1"/>
  <c r="F894" i="1"/>
  <c r="C895" i="1"/>
  <c r="D895" i="1"/>
  <c r="E895" i="1" s="1"/>
  <c r="F895" i="1"/>
  <c r="I895" i="1"/>
  <c r="C896" i="1"/>
  <c r="D896" i="1"/>
  <c r="E896" i="1"/>
  <c r="F896" i="1"/>
  <c r="C897" i="1"/>
  <c r="D897" i="1"/>
  <c r="E897" i="1" s="1"/>
  <c r="F897" i="1"/>
  <c r="I897" i="1"/>
  <c r="C898" i="1"/>
  <c r="D898" i="1"/>
  <c r="E898" i="1"/>
  <c r="F898" i="1"/>
  <c r="C899" i="1"/>
  <c r="D899" i="1"/>
  <c r="E899" i="1" s="1"/>
  <c r="F899" i="1"/>
  <c r="I899" i="1"/>
  <c r="C900" i="1"/>
  <c r="D900" i="1"/>
  <c r="E900" i="1"/>
  <c r="F900" i="1"/>
  <c r="C901" i="1"/>
  <c r="D901" i="1"/>
  <c r="E901" i="1" s="1"/>
  <c r="F901" i="1"/>
  <c r="I901" i="1"/>
  <c r="C902" i="1"/>
  <c r="D902" i="1"/>
  <c r="E902" i="1"/>
  <c r="F902" i="1"/>
  <c r="C903" i="1"/>
  <c r="D903" i="1"/>
  <c r="E903" i="1" s="1"/>
  <c r="I905" i="1" s="1"/>
  <c r="F903" i="1"/>
  <c r="I903" i="1"/>
  <c r="C904" i="1"/>
  <c r="D904" i="1"/>
  <c r="E904" i="1"/>
  <c r="F904" i="1"/>
  <c r="C905" i="1"/>
  <c r="D905" i="1"/>
  <c r="E905" i="1" s="1"/>
  <c r="F905" i="1"/>
  <c r="C906" i="1"/>
  <c r="D906" i="1"/>
  <c r="E906" i="1" s="1"/>
  <c r="F906" i="1"/>
  <c r="C907" i="1"/>
  <c r="D907" i="1"/>
  <c r="E907" i="1"/>
  <c r="I909" i="1" s="1"/>
  <c r="F907" i="1"/>
  <c r="C908" i="1"/>
  <c r="D908" i="1"/>
  <c r="E908" i="1" s="1"/>
  <c r="F908" i="1"/>
  <c r="C909" i="1"/>
  <c r="D909" i="1"/>
  <c r="E909" i="1"/>
  <c r="F909" i="1"/>
  <c r="C910" i="1"/>
  <c r="D910" i="1"/>
  <c r="E910" i="1" s="1"/>
  <c r="I912" i="1" s="1"/>
  <c r="F910" i="1"/>
  <c r="C911" i="1"/>
  <c r="D911" i="1"/>
  <c r="E911" i="1"/>
  <c r="I913" i="1" s="1"/>
  <c r="F911" i="1"/>
  <c r="C912" i="1"/>
  <c r="D912" i="1"/>
  <c r="E912" i="1" s="1"/>
  <c r="F912" i="1"/>
  <c r="C913" i="1"/>
  <c r="D913" i="1"/>
  <c r="E913" i="1"/>
  <c r="F913" i="1"/>
  <c r="C914" i="1"/>
  <c r="D914" i="1"/>
  <c r="E914" i="1" s="1"/>
  <c r="I916" i="1" s="1"/>
  <c r="F914" i="1"/>
  <c r="C915" i="1"/>
  <c r="D915" i="1"/>
  <c r="E915" i="1"/>
  <c r="I917" i="1" s="1"/>
  <c r="F915" i="1"/>
  <c r="C916" i="1"/>
  <c r="D916" i="1"/>
  <c r="E916" i="1" s="1"/>
  <c r="F916" i="1"/>
  <c r="C917" i="1"/>
  <c r="D917" i="1"/>
  <c r="E917" i="1"/>
  <c r="F917" i="1"/>
  <c r="C918" i="1"/>
  <c r="D918" i="1"/>
  <c r="E918" i="1" s="1"/>
  <c r="I920" i="1" s="1"/>
  <c r="F918" i="1"/>
  <c r="C919" i="1"/>
  <c r="D919" i="1"/>
  <c r="E919" i="1"/>
  <c r="I921" i="1" s="1"/>
  <c r="F919" i="1"/>
  <c r="C920" i="1"/>
  <c r="D920" i="1"/>
  <c r="E920" i="1" s="1"/>
  <c r="F920" i="1"/>
  <c r="C921" i="1"/>
  <c r="D921" i="1"/>
  <c r="E921" i="1"/>
  <c r="F921" i="1"/>
  <c r="C922" i="1"/>
  <c r="D922" i="1"/>
  <c r="E922" i="1" s="1"/>
  <c r="I924" i="1" s="1"/>
  <c r="F922" i="1"/>
  <c r="C923" i="1"/>
  <c r="D923" i="1"/>
  <c r="E923" i="1"/>
  <c r="I925" i="1" s="1"/>
  <c r="F923" i="1"/>
  <c r="C924" i="1"/>
  <c r="D924" i="1"/>
  <c r="E924" i="1" s="1"/>
  <c r="F924" i="1"/>
  <c r="C925" i="1"/>
  <c r="D925" i="1"/>
  <c r="E925" i="1"/>
  <c r="F925" i="1"/>
  <c r="C926" i="1"/>
  <c r="D926" i="1"/>
  <c r="E926" i="1" s="1"/>
  <c r="I928" i="1" s="1"/>
  <c r="F926" i="1"/>
  <c r="C927" i="1"/>
  <c r="D927" i="1"/>
  <c r="E927" i="1"/>
  <c r="I929" i="1" s="1"/>
  <c r="F927" i="1"/>
  <c r="C928" i="1"/>
  <c r="D928" i="1"/>
  <c r="E928" i="1" s="1"/>
  <c r="F928" i="1"/>
  <c r="C929" i="1"/>
  <c r="D929" i="1"/>
  <c r="E929" i="1"/>
  <c r="F929" i="1"/>
  <c r="C930" i="1"/>
  <c r="D930" i="1"/>
  <c r="E930" i="1" s="1"/>
  <c r="I932" i="1" s="1"/>
  <c r="F930" i="1"/>
  <c r="C931" i="1"/>
  <c r="D931" i="1"/>
  <c r="E931" i="1"/>
  <c r="I933" i="1" s="1"/>
  <c r="F931" i="1"/>
  <c r="C932" i="1"/>
  <c r="D932" i="1"/>
  <c r="E932" i="1" s="1"/>
  <c r="F932" i="1"/>
  <c r="C933" i="1"/>
  <c r="D933" i="1"/>
  <c r="E933" i="1"/>
  <c r="F933" i="1"/>
  <c r="C934" i="1"/>
  <c r="D934" i="1"/>
  <c r="E934" i="1" s="1"/>
  <c r="I936" i="1" s="1"/>
  <c r="F934" i="1"/>
  <c r="C935" i="1"/>
  <c r="D935" i="1"/>
  <c r="E935" i="1"/>
  <c r="F935" i="1"/>
  <c r="C936" i="1"/>
  <c r="D936" i="1"/>
  <c r="E936" i="1" s="1"/>
  <c r="F936" i="1"/>
  <c r="C937" i="1"/>
  <c r="D937" i="1"/>
  <c r="E937" i="1"/>
  <c r="I938" i="1" s="1"/>
  <c r="F937" i="1"/>
  <c r="C938" i="1"/>
  <c r="D938" i="1"/>
  <c r="E938" i="1" s="1"/>
  <c r="F938" i="1"/>
  <c r="C939" i="1"/>
  <c r="D939" i="1"/>
  <c r="E939" i="1"/>
  <c r="I940" i="1" s="1"/>
  <c r="F939" i="1"/>
  <c r="C940" i="1"/>
  <c r="D940" i="1"/>
  <c r="E940" i="1" s="1"/>
  <c r="F940" i="1"/>
  <c r="C941" i="1"/>
  <c r="D941" i="1"/>
  <c r="E941" i="1"/>
  <c r="I942" i="1" s="1"/>
  <c r="F941" i="1"/>
  <c r="C942" i="1"/>
  <c r="D942" i="1"/>
  <c r="E942" i="1" s="1"/>
  <c r="F942" i="1"/>
  <c r="C943" i="1"/>
  <c r="D943" i="1"/>
  <c r="E943" i="1"/>
  <c r="I944" i="1" s="1"/>
  <c r="F943" i="1"/>
  <c r="C944" i="1"/>
  <c r="D944" i="1"/>
  <c r="E944" i="1" s="1"/>
  <c r="F944" i="1"/>
  <c r="C945" i="1"/>
  <c r="D945" i="1"/>
  <c r="E945" i="1"/>
  <c r="I946" i="1" s="1"/>
  <c r="F945" i="1"/>
  <c r="C946" i="1"/>
  <c r="D946" i="1"/>
  <c r="E946" i="1" s="1"/>
  <c r="F946" i="1"/>
  <c r="C947" i="1"/>
  <c r="D947" i="1"/>
  <c r="E947" i="1"/>
  <c r="I948" i="1" s="1"/>
  <c r="F947" i="1"/>
  <c r="C948" i="1"/>
  <c r="D948" i="1"/>
  <c r="E948" i="1" s="1"/>
  <c r="F948" i="1"/>
  <c r="C949" i="1"/>
  <c r="D949" i="1"/>
  <c r="E949" i="1"/>
  <c r="I950" i="1" s="1"/>
  <c r="F949" i="1"/>
  <c r="C950" i="1"/>
  <c r="D950" i="1"/>
  <c r="E950" i="1" s="1"/>
  <c r="F950" i="1"/>
  <c r="C951" i="1"/>
  <c r="D951" i="1"/>
  <c r="E951" i="1"/>
  <c r="I952" i="1" s="1"/>
  <c r="F951" i="1"/>
  <c r="C952" i="1"/>
  <c r="D952" i="1"/>
  <c r="E952" i="1" s="1"/>
  <c r="F952" i="1"/>
  <c r="C953" i="1"/>
  <c r="D953" i="1"/>
  <c r="E953" i="1"/>
  <c r="I954" i="1" s="1"/>
  <c r="F953" i="1"/>
  <c r="C954" i="1"/>
  <c r="D954" i="1"/>
  <c r="E954" i="1" s="1"/>
  <c r="F954" i="1"/>
  <c r="C955" i="1"/>
  <c r="D955" i="1"/>
  <c r="E955" i="1"/>
  <c r="I957" i="1" s="1"/>
  <c r="F955" i="1"/>
  <c r="C956" i="1"/>
  <c r="D956" i="1"/>
  <c r="E956" i="1" s="1"/>
  <c r="F956" i="1"/>
  <c r="I956" i="1"/>
  <c r="C957" i="1"/>
  <c r="D957" i="1"/>
  <c r="E957" i="1"/>
  <c r="F957" i="1"/>
  <c r="C958" i="1"/>
  <c r="D958" i="1"/>
  <c r="E958" i="1" s="1"/>
  <c r="F958" i="1"/>
  <c r="C959" i="1"/>
  <c r="D959" i="1"/>
  <c r="E959" i="1"/>
  <c r="F959" i="1"/>
  <c r="C960" i="1"/>
  <c r="D960" i="1"/>
  <c r="E960" i="1" s="1"/>
  <c r="I962" i="1" s="1"/>
  <c r="F960" i="1"/>
  <c r="C961" i="1"/>
  <c r="D961" i="1"/>
  <c r="E961" i="1"/>
  <c r="I963" i="1" s="1"/>
  <c r="F961" i="1"/>
  <c r="C962" i="1"/>
  <c r="D962" i="1"/>
  <c r="E962" i="1" s="1"/>
  <c r="F962" i="1"/>
  <c r="C963" i="1"/>
  <c r="D963" i="1"/>
  <c r="E963" i="1"/>
  <c r="F963" i="1"/>
  <c r="C964" i="1"/>
  <c r="D964" i="1"/>
  <c r="E964" i="1" s="1"/>
  <c r="I966" i="1" s="1"/>
  <c r="F964" i="1"/>
  <c r="C965" i="1"/>
  <c r="D965" i="1"/>
  <c r="E965" i="1"/>
  <c r="I967" i="1" s="1"/>
  <c r="F965" i="1"/>
  <c r="C966" i="1"/>
  <c r="D966" i="1"/>
  <c r="E966" i="1" s="1"/>
  <c r="F966" i="1"/>
  <c r="C967" i="1"/>
  <c r="D967" i="1"/>
  <c r="E967" i="1"/>
  <c r="F967" i="1"/>
  <c r="C968" i="1"/>
  <c r="D968" i="1"/>
  <c r="E968" i="1" s="1"/>
  <c r="I970" i="1" s="1"/>
  <c r="F968" i="1"/>
  <c r="C969" i="1"/>
  <c r="D969" i="1"/>
  <c r="E969" i="1"/>
  <c r="I971" i="1" s="1"/>
  <c r="F969" i="1"/>
  <c r="C970" i="1"/>
  <c r="D970" i="1"/>
  <c r="E970" i="1" s="1"/>
  <c r="F970" i="1"/>
  <c r="C971" i="1"/>
  <c r="D971" i="1"/>
  <c r="E971" i="1"/>
  <c r="F971" i="1"/>
  <c r="C972" i="1"/>
  <c r="D972" i="1"/>
  <c r="E972" i="1" s="1"/>
  <c r="I974" i="1" s="1"/>
  <c r="F972" i="1"/>
  <c r="C973" i="1"/>
  <c r="D973" i="1"/>
  <c r="E973" i="1"/>
  <c r="I975" i="1" s="1"/>
  <c r="F973" i="1"/>
  <c r="C974" i="1"/>
  <c r="D974" i="1"/>
  <c r="E974" i="1" s="1"/>
  <c r="F974" i="1"/>
  <c r="C975" i="1"/>
  <c r="D975" i="1"/>
  <c r="E975" i="1"/>
  <c r="F975" i="1"/>
  <c r="C976" i="1"/>
  <c r="D976" i="1"/>
  <c r="E976" i="1" s="1"/>
  <c r="I978" i="1" s="1"/>
  <c r="F976" i="1"/>
  <c r="C977" i="1"/>
  <c r="D977" i="1"/>
  <c r="E977" i="1"/>
  <c r="I979" i="1" s="1"/>
  <c r="F977" i="1"/>
  <c r="C978" i="1"/>
  <c r="D978" i="1"/>
  <c r="E978" i="1" s="1"/>
  <c r="F978" i="1"/>
  <c r="C979" i="1"/>
  <c r="D979" i="1"/>
  <c r="E979" i="1"/>
  <c r="F979" i="1"/>
  <c r="C980" i="1"/>
  <c r="D980" i="1"/>
  <c r="E980" i="1" s="1"/>
  <c r="I982" i="1" s="1"/>
  <c r="F980" i="1"/>
  <c r="C981" i="1"/>
  <c r="D981" i="1"/>
  <c r="E981" i="1"/>
  <c r="I983" i="1" s="1"/>
  <c r="F981" i="1"/>
  <c r="C982" i="1"/>
  <c r="D982" i="1"/>
  <c r="E982" i="1" s="1"/>
  <c r="F982" i="1"/>
  <c r="C983" i="1"/>
  <c r="D983" i="1"/>
  <c r="E983" i="1"/>
  <c r="F983" i="1"/>
  <c r="C984" i="1"/>
  <c r="D984" i="1"/>
  <c r="E984" i="1" s="1"/>
  <c r="I986" i="1" s="1"/>
  <c r="F984" i="1"/>
  <c r="C985" i="1"/>
  <c r="D985" i="1"/>
  <c r="E985" i="1"/>
  <c r="I987" i="1" s="1"/>
  <c r="F985" i="1"/>
  <c r="C986" i="1"/>
  <c r="D986" i="1"/>
  <c r="E986" i="1" s="1"/>
  <c r="F986" i="1"/>
  <c r="C987" i="1"/>
  <c r="D987" i="1"/>
  <c r="E987" i="1"/>
  <c r="F987" i="1"/>
  <c r="C988" i="1"/>
  <c r="D988" i="1"/>
  <c r="E988" i="1" s="1"/>
  <c r="I990" i="1" s="1"/>
  <c r="F988" i="1"/>
  <c r="C989" i="1"/>
  <c r="D989" i="1"/>
  <c r="E989" i="1"/>
  <c r="I991" i="1" s="1"/>
  <c r="F989" i="1"/>
  <c r="C990" i="1"/>
  <c r="D990" i="1"/>
  <c r="E990" i="1" s="1"/>
  <c r="F990" i="1"/>
  <c r="C991" i="1"/>
  <c r="D991" i="1"/>
  <c r="E991" i="1"/>
  <c r="F991" i="1"/>
  <c r="C992" i="1"/>
  <c r="D992" i="1"/>
  <c r="E992" i="1" s="1"/>
  <c r="I994" i="1" s="1"/>
  <c r="F992" i="1"/>
  <c r="C993" i="1"/>
  <c r="D993" i="1"/>
  <c r="E993" i="1"/>
  <c r="I995" i="1" s="1"/>
  <c r="F993" i="1"/>
  <c r="C994" i="1"/>
  <c r="D994" i="1"/>
  <c r="E994" i="1" s="1"/>
  <c r="F994" i="1"/>
  <c r="C995" i="1"/>
  <c r="D995" i="1"/>
  <c r="E995" i="1"/>
  <c r="F995" i="1"/>
  <c r="C996" i="1"/>
  <c r="D996" i="1"/>
  <c r="E996" i="1" s="1"/>
  <c r="I998" i="1" s="1"/>
  <c r="F996" i="1"/>
  <c r="C997" i="1"/>
  <c r="D997" i="1"/>
  <c r="E997" i="1"/>
  <c r="I999" i="1" s="1"/>
  <c r="F997" i="1"/>
  <c r="C998" i="1"/>
  <c r="D998" i="1"/>
  <c r="E998" i="1" s="1"/>
  <c r="F998" i="1"/>
  <c r="C999" i="1"/>
  <c r="D999" i="1"/>
  <c r="E999" i="1"/>
  <c r="F999" i="1"/>
  <c r="C1000" i="1"/>
  <c r="D1000" i="1"/>
  <c r="E1000" i="1" s="1"/>
  <c r="I1002" i="1" s="1"/>
  <c r="F1000" i="1"/>
  <c r="C1001" i="1"/>
  <c r="D1001" i="1"/>
  <c r="E1001" i="1"/>
  <c r="I1003" i="1" s="1"/>
  <c r="F1001" i="1"/>
  <c r="C1002" i="1"/>
  <c r="D1002" i="1"/>
  <c r="E1002" i="1" s="1"/>
  <c r="F1002" i="1"/>
  <c r="C1003" i="1"/>
  <c r="D1003" i="1"/>
  <c r="E1003" i="1"/>
  <c r="F1003" i="1"/>
  <c r="C1004" i="1"/>
  <c r="D1004" i="1"/>
  <c r="E1004" i="1" s="1"/>
  <c r="I1006" i="1" s="1"/>
  <c r="F1004" i="1"/>
  <c r="C1005" i="1"/>
  <c r="D1005" i="1"/>
  <c r="E1005" i="1"/>
  <c r="I1007" i="1" s="1"/>
  <c r="F1005" i="1"/>
  <c r="C1006" i="1"/>
  <c r="D1006" i="1"/>
  <c r="E1006" i="1" s="1"/>
  <c r="F1006" i="1"/>
  <c r="C1007" i="1"/>
  <c r="D1007" i="1"/>
  <c r="E1007" i="1"/>
  <c r="F1007" i="1"/>
  <c r="C1008" i="1"/>
  <c r="D1008" i="1"/>
  <c r="E1008" i="1" s="1"/>
  <c r="F1008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2" i="1"/>
  <c r="AZ602" i="1"/>
  <c r="Q20" i="1"/>
  <c r="I1008" i="1" l="1"/>
  <c r="I1005" i="1"/>
  <c r="I1004" i="1"/>
  <c r="I1001" i="1"/>
  <c r="I1000" i="1"/>
  <c r="I997" i="1"/>
  <c r="I996" i="1"/>
  <c r="I993" i="1"/>
  <c r="I992" i="1"/>
  <c r="I989" i="1"/>
  <c r="I988" i="1"/>
  <c r="I985" i="1"/>
  <c r="I984" i="1"/>
  <c r="I981" i="1"/>
  <c r="I980" i="1"/>
  <c r="I977" i="1"/>
  <c r="I976" i="1"/>
  <c r="I973" i="1"/>
  <c r="I972" i="1"/>
  <c r="I969" i="1"/>
  <c r="I968" i="1"/>
  <c r="I965" i="1"/>
  <c r="I964" i="1"/>
  <c r="I961" i="1"/>
  <c r="I958" i="1"/>
  <c r="I960" i="1"/>
  <c r="I959" i="1"/>
  <c r="I935" i="1"/>
  <c r="I934" i="1"/>
  <c r="I931" i="1"/>
  <c r="I930" i="1"/>
  <c r="I927" i="1"/>
  <c r="I926" i="1"/>
  <c r="I923" i="1"/>
  <c r="I922" i="1"/>
  <c r="I919" i="1"/>
  <c r="I918" i="1"/>
  <c r="I915" i="1"/>
  <c r="I914" i="1"/>
  <c r="I911" i="1"/>
  <c r="I910" i="1"/>
  <c r="I907" i="1"/>
  <c r="I955" i="1"/>
  <c r="I953" i="1"/>
  <c r="I951" i="1"/>
  <c r="I949" i="1"/>
  <c r="I947" i="1"/>
  <c r="I945" i="1"/>
  <c r="I943" i="1"/>
  <c r="I941" i="1"/>
  <c r="I939" i="1"/>
  <c r="I937" i="1"/>
  <c r="I906" i="1"/>
  <c r="I908" i="1"/>
  <c r="I837" i="1"/>
  <c r="I904" i="1"/>
  <c r="I902" i="1"/>
  <c r="I900" i="1"/>
  <c r="I898" i="1"/>
  <c r="I896" i="1"/>
  <c r="I894" i="1"/>
  <c r="I892" i="1"/>
  <c r="I890" i="1"/>
  <c r="I888" i="1"/>
  <c r="I886" i="1"/>
  <c r="I884" i="1"/>
  <c r="I880" i="1"/>
  <c r="I879" i="1"/>
  <c r="I876" i="1"/>
  <c r="I875" i="1"/>
  <c r="I872" i="1"/>
  <c r="I871" i="1"/>
  <c r="I868" i="1"/>
  <c r="I867" i="1"/>
  <c r="I864" i="1"/>
  <c r="I863" i="1"/>
  <c r="I860" i="1"/>
  <c r="I859" i="1"/>
  <c r="I856" i="1"/>
  <c r="I855" i="1"/>
  <c r="I852" i="1"/>
  <c r="I851" i="1"/>
  <c r="I848" i="1"/>
  <c r="I847" i="1"/>
  <c r="I844" i="1"/>
  <c r="I843" i="1"/>
  <c r="I840" i="1"/>
  <c r="I839" i="1"/>
  <c r="I836" i="1"/>
  <c r="I833" i="1"/>
  <c r="I835" i="1"/>
  <c r="I834" i="1"/>
  <c r="I832" i="1"/>
  <c r="I830" i="1"/>
  <c r="I828" i="1"/>
  <c r="I824" i="1"/>
  <c r="I823" i="1"/>
  <c r="I820" i="1"/>
  <c r="I819" i="1"/>
  <c r="I816" i="1"/>
  <c r="I815" i="1"/>
  <c r="I812" i="1"/>
  <c r="I811" i="1"/>
  <c r="I808" i="1"/>
  <c r="I807" i="1"/>
  <c r="I809" i="1"/>
  <c r="I798" i="1"/>
  <c r="I797" i="1"/>
  <c r="I794" i="1"/>
  <c r="I793" i="1"/>
  <c r="I790" i="1"/>
  <c r="I789" i="1"/>
  <c r="I786" i="1"/>
  <c r="I785" i="1"/>
  <c r="I782" i="1"/>
  <c r="I781" i="1"/>
  <c r="I778" i="1"/>
  <c r="I777" i="1"/>
  <c r="I774" i="1"/>
  <c r="I773" i="1"/>
  <c r="I768" i="1"/>
  <c r="I769" i="1"/>
  <c r="G765" i="1"/>
  <c r="G766" i="1" s="1"/>
  <c r="I764" i="1"/>
  <c r="I763" i="1"/>
  <c r="J763" i="1" s="1"/>
  <c r="I765" i="1"/>
  <c r="I804" i="1"/>
  <c r="I802" i="1"/>
  <c r="I800" i="1"/>
  <c r="I770" i="1"/>
  <c r="I771" i="1"/>
  <c r="G767" i="1"/>
  <c r="G768" i="1" s="1"/>
  <c r="G769" i="1" s="1"/>
  <c r="G770" i="1" s="1"/>
  <c r="G771" i="1" s="1"/>
  <c r="G772" i="1" s="1"/>
  <c r="G773" i="1" s="1"/>
  <c r="G774" i="1" s="1"/>
  <c r="G775" i="1" s="1"/>
  <c r="G776" i="1" s="1"/>
  <c r="G777" i="1" s="1"/>
  <c r="G778" i="1" s="1"/>
  <c r="G779" i="1" s="1"/>
  <c r="G780" i="1" s="1"/>
  <c r="G781" i="1" s="1"/>
  <c r="G782" i="1" s="1"/>
  <c r="G783" i="1" s="1"/>
  <c r="G784" i="1" s="1"/>
  <c r="G785" i="1" s="1"/>
  <c r="G786" i="1" s="1"/>
  <c r="G787" i="1" s="1"/>
  <c r="G788" i="1" s="1"/>
  <c r="G789" i="1" s="1"/>
  <c r="G790" i="1" s="1"/>
  <c r="G791" i="1" s="1"/>
  <c r="G792" i="1" s="1"/>
  <c r="G793" i="1" s="1"/>
  <c r="G794" i="1" s="1"/>
  <c r="G795" i="1" s="1"/>
  <c r="G796" i="1" s="1"/>
  <c r="G797" i="1" s="1"/>
  <c r="G798" i="1" s="1"/>
  <c r="G799" i="1" s="1"/>
  <c r="G800" i="1" s="1"/>
  <c r="G801" i="1" s="1"/>
  <c r="G802" i="1" s="1"/>
  <c r="G803" i="1" s="1"/>
  <c r="G804" i="1" s="1"/>
  <c r="G805" i="1" s="1"/>
  <c r="G806" i="1" s="1"/>
  <c r="G807" i="1" s="1"/>
  <c r="G808" i="1" s="1"/>
  <c r="G809" i="1" s="1"/>
  <c r="G810" i="1" s="1"/>
  <c r="G811" i="1" s="1"/>
  <c r="G812" i="1" s="1"/>
  <c r="G813" i="1" s="1"/>
  <c r="G814" i="1" s="1"/>
  <c r="G815" i="1" s="1"/>
  <c r="G816" i="1" s="1"/>
  <c r="G817" i="1" s="1"/>
  <c r="G818" i="1" s="1"/>
  <c r="G819" i="1" s="1"/>
  <c r="G820" i="1" s="1"/>
  <c r="G821" i="1" s="1"/>
  <c r="G822" i="1" s="1"/>
  <c r="G823" i="1" s="1"/>
  <c r="G824" i="1" s="1"/>
  <c r="G825" i="1" s="1"/>
  <c r="G826" i="1" s="1"/>
  <c r="G827" i="1" s="1"/>
  <c r="G828" i="1" s="1"/>
  <c r="G829" i="1" s="1"/>
  <c r="G830" i="1" s="1"/>
  <c r="G831" i="1" s="1"/>
  <c r="G832" i="1" s="1"/>
  <c r="G833" i="1" s="1"/>
  <c r="G834" i="1" s="1"/>
  <c r="G835" i="1" s="1"/>
  <c r="G836" i="1" s="1"/>
  <c r="G837" i="1" s="1"/>
  <c r="G838" i="1" s="1"/>
  <c r="G839" i="1" s="1"/>
  <c r="G840" i="1" s="1"/>
  <c r="G841" i="1" s="1"/>
  <c r="G842" i="1" s="1"/>
  <c r="G843" i="1" s="1"/>
  <c r="G844" i="1" s="1"/>
  <c r="G845" i="1" s="1"/>
  <c r="G846" i="1" s="1"/>
  <c r="G847" i="1" s="1"/>
  <c r="G848" i="1" s="1"/>
  <c r="G849" i="1" s="1"/>
  <c r="G850" i="1" s="1"/>
  <c r="G851" i="1" s="1"/>
  <c r="G852" i="1" s="1"/>
  <c r="G853" i="1" s="1"/>
  <c r="G854" i="1" s="1"/>
  <c r="G855" i="1" s="1"/>
  <c r="G856" i="1" s="1"/>
  <c r="G857" i="1" s="1"/>
  <c r="G858" i="1" s="1"/>
  <c r="G859" i="1" s="1"/>
  <c r="G860" i="1" s="1"/>
  <c r="G861" i="1" s="1"/>
  <c r="G862" i="1" s="1"/>
  <c r="G863" i="1" s="1"/>
  <c r="G864" i="1" s="1"/>
  <c r="G865" i="1" s="1"/>
  <c r="G866" i="1" s="1"/>
  <c r="G867" i="1" s="1"/>
  <c r="G868" i="1" s="1"/>
  <c r="G869" i="1" s="1"/>
  <c r="G870" i="1" s="1"/>
  <c r="G871" i="1" s="1"/>
  <c r="G872" i="1" s="1"/>
  <c r="G873" i="1" s="1"/>
  <c r="G874" i="1" s="1"/>
  <c r="G875" i="1" s="1"/>
  <c r="G876" i="1" s="1"/>
  <c r="G877" i="1" s="1"/>
  <c r="G878" i="1" s="1"/>
  <c r="G879" i="1" s="1"/>
  <c r="G880" i="1" s="1"/>
  <c r="G881" i="1" s="1"/>
  <c r="G882" i="1" s="1"/>
  <c r="G883" i="1" s="1"/>
  <c r="G884" i="1" s="1"/>
  <c r="G885" i="1" s="1"/>
  <c r="G886" i="1" s="1"/>
  <c r="G887" i="1" s="1"/>
  <c r="G888" i="1" s="1"/>
  <c r="G889" i="1" s="1"/>
  <c r="G890" i="1" s="1"/>
  <c r="G891" i="1" s="1"/>
  <c r="G892" i="1" s="1"/>
  <c r="G893" i="1" s="1"/>
  <c r="G894" i="1" s="1"/>
  <c r="G895" i="1" s="1"/>
  <c r="G896" i="1" s="1"/>
  <c r="G897" i="1" s="1"/>
  <c r="G898" i="1" s="1"/>
  <c r="G899" i="1" s="1"/>
  <c r="G900" i="1" s="1"/>
  <c r="G901" i="1" s="1"/>
  <c r="G902" i="1" s="1"/>
  <c r="G903" i="1" s="1"/>
  <c r="G904" i="1" s="1"/>
  <c r="G905" i="1" s="1"/>
  <c r="G906" i="1" s="1"/>
  <c r="G907" i="1" s="1"/>
  <c r="G908" i="1" s="1"/>
  <c r="G909" i="1" s="1"/>
  <c r="G910" i="1" s="1"/>
  <c r="G911" i="1" s="1"/>
  <c r="G912" i="1" s="1"/>
  <c r="G913" i="1" s="1"/>
  <c r="G914" i="1" s="1"/>
  <c r="G915" i="1" s="1"/>
  <c r="G916" i="1" s="1"/>
  <c r="G917" i="1" s="1"/>
  <c r="G918" i="1" s="1"/>
  <c r="G919" i="1" s="1"/>
  <c r="G920" i="1" s="1"/>
  <c r="G921" i="1" s="1"/>
  <c r="G922" i="1" s="1"/>
  <c r="G923" i="1" s="1"/>
  <c r="G924" i="1" s="1"/>
  <c r="G925" i="1" s="1"/>
  <c r="G926" i="1" s="1"/>
  <c r="G927" i="1" s="1"/>
  <c r="G928" i="1" s="1"/>
  <c r="G929" i="1" s="1"/>
  <c r="G930" i="1" s="1"/>
  <c r="G931" i="1" s="1"/>
  <c r="G932" i="1" s="1"/>
  <c r="G933" i="1" s="1"/>
  <c r="G934" i="1" s="1"/>
  <c r="G935" i="1" s="1"/>
  <c r="G936" i="1" s="1"/>
  <c r="G937" i="1" s="1"/>
  <c r="G938" i="1" s="1"/>
  <c r="G939" i="1" s="1"/>
  <c r="G940" i="1" s="1"/>
  <c r="G941" i="1" s="1"/>
  <c r="G942" i="1" s="1"/>
  <c r="G943" i="1" s="1"/>
  <c r="G944" i="1" s="1"/>
  <c r="G945" i="1" s="1"/>
  <c r="G946" i="1" s="1"/>
  <c r="G947" i="1" s="1"/>
  <c r="G948" i="1" s="1"/>
  <c r="G949" i="1" s="1"/>
  <c r="G950" i="1" s="1"/>
  <c r="G951" i="1" s="1"/>
  <c r="G952" i="1" s="1"/>
  <c r="G953" i="1" s="1"/>
  <c r="G954" i="1" s="1"/>
  <c r="G955" i="1" s="1"/>
  <c r="G956" i="1" s="1"/>
  <c r="G957" i="1" s="1"/>
  <c r="G958" i="1" s="1"/>
  <c r="G959" i="1" s="1"/>
  <c r="G960" i="1" s="1"/>
  <c r="G961" i="1" s="1"/>
  <c r="G962" i="1" s="1"/>
  <c r="G963" i="1" s="1"/>
  <c r="G964" i="1" s="1"/>
  <c r="G965" i="1" s="1"/>
  <c r="G966" i="1" s="1"/>
  <c r="G967" i="1" s="1"/>
  <c r="G968" i="1" s="1"/>
  <c r="G969" i="1" s="1"/>
  <c r="G970" i="1" s="1"/>
  <c r="G971" i="1" s="1"/>
  <c r="G972" i="1" s="1"/>
  <c r="G973" i="1" s="1"/>
  <c r="G974" i="1" s="1"/>
  <c r="G975" i="1" s="1"/>
  <c r="G976" i="1" s="1"/>
  <c r="G977" i="1" s="1"/>
  <c r="G978" i="1" s="1"/>
  <c r="G979" i="1" s="1"/>
  <c r="G980" i="1" s="1"/>
  <c r="G981" i="1" s="1"/>
  <c r="G982" i="1" s="1"/>
  <c r="G983" i="1" s="1"/>
  <c r="G984" i="1" s="1"/>
  <c r="G985" i="1" s="1"/>
  <c r="G986" i="1" s="1"/>
  <c r="G987" i="1" s="1"/>
  <c r="G988" i="1" s="1"/>
  <c r="G989" i="1" s="1"/>
  <c r="G990" i="1" s="1"/>
  <c r="G991" i="1" s="1"/>
  <c r="G992" i="1" s="1"/>
  <c r="G993" i="1" s="1"/>
  <c r="G994" i="1" s="1"/>
  <c r="G995" i="1" s="1"/>
  <c r="G996" i="1" s="1"/>
  <c r="G997" i="1" s="1"/>
  <c r="G998" i="1" s="1"/>
  <c r="G999" i="1" s="1"/>
  <c r="G1000" i="1" s="1"/>
  <c r="G1001" i="1" s="1"/>
  <c r="G1002" i="1" s="1"/>
  <c r="G1003" i="1" s="1"/>
  <c r="G1004" i="1" s="1"/>
  <c r="G1005" i="1" s="1"/>
  <c r="G1006" i="1" s="1"/>
  <c r="G1007" i="1" s="1"/>
  <c r="G1008" i="1" s="1"/>
  <c r="I766" i="1"/>
  <c r="I767" i="1"/>
  <c r="J764" i="1" l="1"/>
  <c r="J765" i="1" s="1"/>
  <c r="J766" i="1" s="1"/>
  <c r="J767" i="1" s="1"/>
  <c r="J768" i="1" s="1"/>
  <c r="J769" i="1" s="1"/>
  <c r="J770" i="1" s="1"/>
  <c r="J771" i="1" s="1"/>
  <c r="J772" i="1" s="1"/>
  <c r="J773" i="1" s="1"/>
  <c r="J774" i="1" s="1"/>
  <c r="J775" i="1" s="1"/>
  <c r="J776" i="1" s="1"/>
  <c r="J777" i="1" s="1"/>
  <c r="J778" i="1" s="1"/>
  <c r="J779" i="1" s="1"/>
  <c r="J780" i="1" s="1"/>
  <c r="J781" i="1" s="1"/>
  <c r="J782" i="1" s="1"/>
  <c r="J783" i="1" s="1"/>
  <c r="J784" i="1" s="1"/>
  <c r="J785" i="1" s="1"/>
  <c r="J786" i="1" s="1"/>
  <c r="J787" i="1" s="1"/>
  <c r="J788" i="1" s="1"/>
  <c r="J789" i="1" s="1"/>
  <c r="J790" i="1" s="1"/>
  <c r="J791" i="1" s="1"/>
  <c r="J792" i="1" s="1"/>
  <c r="J793" i="1" s="1"/>
  <c r="J794" i="1" s="1"/>
  <c r="J795" i="1" s="1"/>
  <c r="J796" i="1" s="1"/>
  <c r="J797" i="1" s="1"/>
  <c r="J798" i="1" s="1"/>
  <c r="J799" i="1" s="1"/>
  <c r="J800" i="1" s="1"/>
  <c r="J801" i="1" s="1"/>
  <c r="J802" i="1" s="1"/>
  <c r="J803" i="1" s="1"/>
  <c r="J804" i="1" s="1"/>
  <c r="J805" i="1" s="1"/>
  <c r="J806" i="1" s="1"/>
  <c r="J807" i="1" s="1"/>
  <c r="J808" i="1" s="1"/>
  <c r="J809" i="1" s="1"/>
  <c r="J810" i="1" s="1"/>
  <c r="J811" i="1" s="1"/>
  <c r="J812" i="1" s="1"/>
  <c r="J813" i="1" s="1"/>
  <c r="J814" i="1" s="1"/>
  <c r="J815" i="1" s="1"/>
  <c r="J816" i="1" s="1"/>
  <c r="J817" i="1" s="1"/>
  <c r="J818" i="1" s="1"/>
  <c r="J819" i="1" s="1"/>
  <c r="J820" i="1" s="1"/>
  <c r="J821" i="1" s="1"/>
  <c r="J822" i="1" s="1"/>
  <c r="J823" i="1" s="1"/>
  <c r="J824" i="1" s="1"/>
  <c r="J825" i="1" s="1"/>
  <c r="J826" i="1" s="1"/>
  <c r="J827" i="1" s="1"/>
  <c r="J828" i="1" s="1"/>
  <c r="J829" i="1" s="1"/>
  <c r="J830" i="1" s="1"/>
  <c r="J831" i="1" s="1"/>
  <c r="J832" i="1" s="1"/>
  <c r="J833" i="1" s="1"/>
  <c r="J834" i="1" s="1"/>
  <c r="J835" i="1" s="1"/>
  <c r="J836" i="1" s="1"/>
  <c r="J837" i="1" s="1"/>
  <c r="J838" i="1" s="1"/>
  <c r="J839" i="1" s="1"/>
  <c r="J840" i="1" s="1"/>
  <c r="J841" i="1" s="1"/>
  <c r="J842" i="1" s="1"/>
  <c r="J843" i="1" s="1"/>
  <c r="J844" i="1" s="1"/>
  <c r="J845" i="1" s="1"/>
  <c r="J846" i="1" s="1"/>
  <c r="J847" i="1" s="1"/>
  <c r="J848" i="1" s="1"/>
  <c r="J849" i="1" s="1"/>
  <c r="J850" i="1" s="1"/>
  <c r="J851" i="1" s="1"/>
  <c r="J852" i="1" s="1"/>
  <c r="J853" i="1" s="1"/>
  <c r="J854" i="1" s="1"/>
  <c r="J855" i="1" s="1"/>
  <c r="J856" i="1" s="1"/>
  <c r="J857" i="1" s="1"/>
  <c r="J858" i="1" s="1"/>
  <c r="J859" i="1" s="1"/>
  <c r="J860" i="1" s="1"/>
  <c r="J861" i="1" s="1"/>
  <c r="J862" i="1" s="1"/>
  <c r="J863" i="1" s="1"/>
  <c r="J864" i="1" s="1"/>
  <c r="J865" i="1" s="1"/>
  <c r="J866" i="1" s="1"/>
  <c r="J867" i="1" s="1"/>
  <c r="J868" i="1" s="1"/>
  <c r="J869" i="1" s="1"/>
  <c r="J870" i="1" s="1"/>
  <c r="J871" i="1" s="1"/>
  <c r="J872" i="1" s="1"/>
  <c r="J873" i="1" s="1"/>
  <c r="J874" i="1" s="1"/>
  <c r="J875" i="1" s="1"/>
  <c r="J876" i="1" s="1"/>
  <c r="J877" i="1" s="1"/>
  <c r="J878" i="1" s="1"/>
  <c r="J879" i="1" s="1"/>
  <c r="J880" i="1" s="1"/>
  <c r="J881" i="1" s="1"/>
  <c r="J882" i="1" s="1"/>
  <c r="J883" i="1" s="1"/>
  <c r="J884" i="1" s="1"/>
  <c r="J885" i="1" s="1"/>
  <c r="J886" i="1" s="1"/>
  <c r="J887" i="1" s="1"/>
  <c r="J888" i="1" s="1"/>
  <c r="J889" i="1" s="1"/>
  <c r="J890" i="1" s="1"/>
  <c r="J891" i="1" s="1"/>
  <c r="J892" i="1" s="1"/>
  <c r="J893" i="1" s="1"/>
  <c r="J894" i="1" s="1"/>
  <c r="J895" i="1" s="1"/>
  <c r="J896" i="1" s="1"/>
  <c r="J897" i="1" s="1"/>
  <c r="J898" i="1" s="1"/>
  <c r="J899" i="1" s="1"/>
  <c r="J900" i="1" s="1"/>
  <c r="J901" i="1" s="1"/>
  <c r="J902" i="1" s="1"/>
  <c r="J903" i="1" s="1"/>
  <c r="J904" i="1" s="1"/>
  <c r="J905" i="1" s="1"/>
  <c r="J906" i="1" s="1"/>
  <c r="J907" i="1" s="1"/>
  <c r="J908" i="1" s="1"/>
  <c r="J909" i="1" s="1"/>
  <c r="J910" i="1" s="1"/>
  <c r="J911" i="1" s="1"/>
  <c r="J912" i="1" s="1"/>
  <c r="J913" i="1" s="1"/>
  <c r="J914" i="1" s="1"/>
  <c r="J915" i="1" s="1"/>
  <c r="J916" i="1" s="1"/>
  <c r="J917" i="1" s="1"/>
  <c r="J918" i="1" s="1"/>
  <c r="J919" i="1" s="1"/>
  <c r="J920" i="1" s="1"/>
  <c r="J921" i="1" s="1"/>
  <c r="J922" i="1" s="1"/>
  <c r="J923" i="1" s="1"/>
  <c r="J924" i="1" s="1"/>
  <c r="J925" i="1" s="1"/>
  <c r="J926" i="1" s="1"/>
  <c r="J927" i="1" s="1"/>
  <c r="J928" i="1" s="1"/>
  <c r="J929" i="1" s="1"/>
  <c r="J930" i="1" s="1"/>
  <c r="J931" i="1" s="1"/>
  <c r="J932" i="1" s="1"/>
  <c r="J933" i="1" s="1"/>
  <c r="J934" i="1" s="1"/>
  <c r="J935" i="1" s="1"/>
  <c r="J936" i="1" s="1"/>
  <c r="J937" i="1" s="1"/>
  <c r="J938" i="1" s="1"/>
  <c r="J939" i="1" s="1"/>
  <c r="J940" i="1" s="1"/>
  <c r="J941" i="1" s="1"/>
  <c r="J942" i="1" s="1"/>
  <c r="J943" i="1" s="1"/>
  <c r="J944" i="1" s="1"/>
  <c r="J945" i="1" s="1"/>
  <c r="J946" i="1" s="1"/>
  <c r="J947" i="1" s="1"/>
  <c r="J948" i="1" s="1"/>
  <c r="J949" i="1" s="1"/>
  <c r="J950" i="1" s="1"/>
  <c r="J951" i="1" s="1"/>
  <c r="J952" i="1" s="1"/>
  <c r="J953" i="1" s="1"/>
  <c r="J954" i="1" s="1"/>
  <c r="J955" i="1" s="1"/>
  <c r="J956" i="1" s="1"/>
  <c r="J957" i="1" s="1"/>
  <c r="J958" i="1" s="1"/>
  <c r="J959" i="1" s="1"/>
  <c r="J960" i="1" s="1"/>
  <c r="J961" i="1" s="1"/>
  <c r="J962" i="1" s="1"/>
  <c r="J963" i="1" s="1"/>
  <c r="J964" i="1" s="1"/>
  <c r="J965" i="1" s="1"/>
  <c r="J966" i="1" s="1"/>
  <c r="J967" i="1" s="1"/>
  <c r="J968" i="1" s="1"/>
  <c r="J969" i="1" s="1"/>
  <c r="J970" i="1" s="1"/>
  <c r="J971" i="1" s="1"/>
  <c r="J972" i="1" s="1"/>
  <c r="J973" i="1" s="1"/>
  <c r="J974" i="1" s="1"/>
  <c r="J975" i="1" s="1"/>
  <c r="J976" i="1" s="1"/>
  <c r="J977" i="1" s="1"/>
  <c r="J978" i="1" s="1"/>
  <c r="J979" i="1" s="1"/>
  <c r="J980" i="1" s="1"/>
  <c r="J981" i="1" s="1"/>
  <c r="J982" i="1" s="1"/>
  <c r="J983" i="1" s="1"/>
  <c r="J984" i="1" s="1"/>
  <c r="J985" i="1" s="1"/>
  <c r="J986" i="1" s="1"/>
  <c r="J987" i="1" s="1"/>
  <c r="J988" i="1" s="1"/>
  <c r="J989" i="1" s="1"/>
  <c r="J990" i="1" s="1"/>
  <c r="J991" i="1" s="1"/>
  <c r="J992" i="1" s="1"/>
  <c r="J993" i="1" s="1"/>
  <c r="J994" i="1" s="1"/>
  <c r="J995" i="1" s="1"/>
  <c r="J996" i="1" s="1"/>
  <c r="J997" i="1" s="1"/>
  <c r="J998" i="1" s="1"/>
  <c r="J999" i="1" s="1"/>
  <c r="J1000" i="1" s="1"/>
  <c r="J1001" i="1" s="1"/>
  <c r="J1002" i="1" s="1"/>
  <c r="J1003" i="1" s="1"/>
  <c r="J1004" i="1" s="1"/>
  <c r="J1005" i="1" s="1"/>
  <c r="J1006" i="1" s="1"/>
  <c r="J1007" i="1" s="1"/>
  <c r="J1008" i="1" s="1"/>
  <c r="D600" i="1" l="1"/>
  <c r="E600" i="1" s="1"/>
  <c r="D601" i="1"/>
  <c r="E601" i="1" s="1"/>
  <c r="I603" i="1" s="1"/>
  <c r="F601" i="1"/>
  <c r="D602" i="1"/>
  <c r="E602" i="1" s="1"/>
  <c r="F602" i="1"/>
  <c r="D603" i="1"/>
  <c r="E603" i="1"/>
  <c r="F603" i="1"/>
  <c r="D604" i="1"/>
  <c r="E604" i="1" s="1"/>
  <c r="F604" i="1"/>
  <c r="D605" i="1"/>
  <c r="E605" i="1" s="1"/>
  <c r="F605" i="1"/>
  <c r="D606" i="1"/>
  <c r="E606" i="1" s="1"/>
  <c r="F606" i="1"/>
  <c r="D607" i="1"/>
  <c r="E607" i="1" s="1"/>
  <c r="F607" i="1"/>
  <c r="D608" i="1"/>
  <c r="E608" i="1" s="1"/>
  <c r="F608" i="1"/>
  <c r="D609" i="1"/>
  <c r="E609" i="1" s="1"/>
  <c r="I611" i="1" s="1"/>
  <c r="F609" i="1"/>
  <c r="D610" i="1"/>
  <c r="E610" i="1" s="1"/>
  <c r="F610" i="1"/>
  <c r="D611" i="1"/>
  <c r="E611" i="1"/>
  <c r="F611" i="1"/>
  <c r="D612" i="1"/>
  <c r="E612" i="1" s="1"/>
  <c r="F612" i="1"/>
  <c r="D613" i="1"/>
  <c r="E613" i="1" s="1"/>
  <c r="I615" i="1" s="1"/>
  <c r="F613" i="1"/>
  <c r="D614" i="1"/>
  <c r="E614" i="1" s="1"/>
  <c r="F614" i="1"/>
  <c r="D615" i="1"/>
  <c r="E615" i="1"/>
  <c r="F615" i="1"/>
  <c r="D616" i="1"/>
  <c r="E616" i="1" s="1"/>
  <c r="F616" i="1"/>
  <c r="D617" i="1"/>
  <c r="E617" i="1" s="1"/>
  <c r="I619" i="1" s="1"/>
  <c r="F617" i="1"/>
  <c r="D618" i="1"/>
  <c r="E618" i="1" s="1"/>
  <c r="F618" i="1"/>
  <c r="D619" i="1"/>
  <c r="E619" i="1"/>
  <c r="F619" i="1"/>
  <c r="D620" i="1"/>
  <c r="E620" i="1" s="1"/>
  <c r="F620" i="1"/>
  <c r="D621" i="1"/>
  <c r="E621" i="1" s="1"/>
  <c r="I623" i="1" s="1"/>
  <c r="F621" i="1"/>
  <c r="D622" i="1"/>
  <c r="E622" i="1" s="1"/>
  <c r="F622" i="1"/>
  <c r="D623" i="1"/>
  <c r="E623" i="1"/>
  <c r="F623" i="1"/>
  <c r="D624" i="1"/>
  <c r="E624" i="1" s="1"/>
  <c r="F624" i="1"/>
  <c r="D625" i="1"/>
  <c r="E625" i="1" s="1"/>
  <c r="I627" i="1" s="1"/>
  <c r="F625" i="1"/>
  <c r="D626" i="1"/>
  <c r="E626" i="1" s="1"/>
  <c r="F626" i="1"/>
  <c r="D627" i="1"/>
  <c r="E627" i="1"/>
  <c r="F627" i="1"/>
  <c r="D628" i="1"/>
  <c r="E628" i="1" s="1"/>
  <c r="F628" i="1"/>
  <c r="D629" i="1"/>
  <c r="E629" i="1" s="1"/>
  <c r="I631" i="1" s="1"/>
  <c r="F629" i="1"/>
  <c r="D630" i="1"/>
  <c r="E630" i="1" s="1"/>
  <c r="F630" i="1"/>
  <c r="D631" i="1"/>
  <c r="E631" i="1"/>
  <c r="F631" i="1"/>
  <c r="D632" i="1"/>
  <c r="E632" i="1" s="1"/>
  <c r="F632" i="1"/>
  <c r="D633" i="1"/>
  <c r="E633" i="1" s="1"/>
  <c r="I635" i="1" s="1"/>
  <c r="F633" i="1"/>
  <c r="D634" i="1"/>
  <c r="E634" i="1" s="1"/>
  <c r="F634" i="1"/>
  <c r="D635" i="1"/>
  <c r="E635" i="1"/>
  <c r="F635" i="1"/>
  <c r="D636" i="1"/>
  <c r="E636" i="1" s="1"/>
  <c r="F636" i="1"/>
  <c r="D637" i="1"/>
  <c r="E637" i="1" s="1"/>
  <c r="I639" i="1" s="1"/>
  <c r="F637" i="1"/>
  <c r="D638" i="1"/>
  <c r="E638" i="1" s="1"/>
  <c r="F638" i="1"/>
  <c r="D639" i="1"/>
  <c r="E639" i="1"/>
  <c r="F639" i="1"/>
  <c r="D640" i="1"/>
  <c r="E640" i="1" s="1"/>
  <c r="F640" i="1"/>
  <c r="D641" i="1"/>
  <c r="E641" i="1" s="1"/>
  <c r="I643" i="1" s="1"/>
  <c r="F641" i="1"/>
  <c r="D642" i="1"/>
  <c r="E642" i="1" s="1"/>
  <c r="F642" i="1"/>
  <c r="D643" i="1"/>
  <c r="E643" i="1"/>
  <c r="F643" i="1"/>
  <c r="D644" i="1"/>
  <c r="E644" i="1" s="1"/>
  <c r="F644" i="1"/>
  <c r="D645" i="1"/>
  <c r="E645" i="1" s="1"/>
  <c r="I647" i="1" s="1"/>
  <c r="F645" i="1"/>
  <c r="D646" i="1"/>
  <c r="E646" i="1" s="1"/>
  <c r="F646" i="1"/>
  <c r="D647" i="1"/>
  <c r="E647" i="1"/>
  <c r="F647" i="1"/>
  <c r="D648" i="1"/>
  <c r="E648" i="1" s="1"/>
  <c r="F648" i="1"/>
  <c r="D649" i="1"/>
  <c r="E649" i="1" s="1"/>
  <c r="I651" i="1" s="1"/>
  <c r="F649" i="1"/>
  <c r="D650" i="1"/>
  <c r="E650" i="1" s="1"/>
  <c r="F650" i="1"/>
  <c r="D651" i="1"/>
  <c r="E651" i="1"/>
  <c r="F651" i="1"/>
  <c r="D652" i="1"/>
  <c r="E652" i="1" s="1"/>
  <c r="F652" i="1"/>
  <c r="D653" i="1"/>
  <c r="E653" i="1" s="1"/>
  <c r="I655" i="1" s="1"/>
  <c r="F653" i="1"/>
  <c r="D654" i="1"/>
  <c r="E654" i="1" s="1"/>
  <c r="F654" i="1"/>
  <c r="D655" i="1"/>
  <c r="E655" i="1"/>
  <c r="F655" i="1"/>
  <c r="D656" i="1"/>
  <c r="E656" i="1" s="1"/>
  <c r="F656" i="1"/>
  <c r="D657" i="1"/>
  <c r="E657" i="1" s="1"/>
  <c r="F657" i="1"/>
  <c r="D658" i="1"/>
  <c r="E658" i="1" s="1"/>
  <c r="F658" i="1"/>
  <c r="D659" i="1"/>
  <c r="E659" i="1" s="1"/>
  <c r="F659" i="1"/>
  <c r="D660" i="1"/>
  <c r="E660" i="1" s="1"/>
  <c r="F660" i="1"/>
  <c r="D661" i="1"/>
  <c r="E661" i="1" s="1"/>
  <c r="F661" i="1"/>
  <c r="D662" i="1"/>
  <c r="E662" i="1" s="1"/>
  <c r="F662" i="1"/>
  <c r="D663" i="1"/>
  <c r="E663" i="1" s="1"/>
  <c r="F663" i="1"/>
  <c r="D664" i="1"/>
  <c r="E664" i="1" s="1"/>
  <c r="F664" i="1"/>
  <c r="D665" i="1"/>
  <c r="E665" i="1" s="1"/>
  <c r="F665" i="1"/>
  <c r="D666" i="1"/>
  <c r="E666" i="1" s="1"/>
  <c r="F666" i="1"/>
  <c r="D667" i="1"/>
  <c r="E667" i="1" s="1"/>
  <c r="F667" i="1"/>
  <c r="D668" i="1"/>
  <c r="E668" i="1" s="1"/>
  <c r="F668" i="1"/>
  <c r="D669" i="1"/>
  <c r="E669" i="1" s="1"/>
  <c r="F669" i="1"/>
  <c r="D670" i="1"/>
  <c r="E670" i="1" s="1"/>
  <c r="F670" i="1"/>
  <c r="D671" i="1"/>
  <c r="E671" i="1" s="1"/>
  <c r="F671" i="1"/>
  <c r="D672" i="1"/>
  <c r="E672" i="1" s="1"/>
  <c r="F672" i="1"/>
  <c r="D673" i="1"/>
  <c r="E673" i="1" s="1"/>
  <c r="F673" i="1"/>
  <c r="D674" i="1"/>
  <c r="E674" i="1" s="1"/>
  <c r="F674" i="1"/>
  <c r="D675" i="1"/>
  <c r="E675" i="1" s="1"/>
  <c r="F675" i="1"/>
  <c r="D676" i="1"/>
  <c r="E676" i="1" s="1"/>
  <c r="F676" i="1"/>
  <c r="D677" i="1"/>
  <c r="E677" i="1" s="1"/>
  <c r="F677" i="1"/>
  <c r="D678" i="1"/>
  <c r="E678" i="1" s="1"/>
  <c r="F678" i="1"/>
  <c r="D679" i="1"/>
  <c r="E679" i="1" s="1"/>
  <c r="F679" i="1"/>
  <c r="D680" i="1"/>
  <c r="E680" i="1" s="1"/>
  <c r="F680" i="1"/>
  <c r="D681" i="1"/>
  <c r="E681" i="1" s="1"/>
  <c r="F681" i="1"/>
  <c r="D682" i="1"/>
  <c r="E682" i="1" s="1"/>
  <c r="F682" i="1"/>
  <c r="D683" i="1"/>
  <c r="E683" i="1" s="1"/>
  <c r="F683" i="1"/>
  <c r="D684" i="1"/>
  <c r="E684" i="1" s="1"/>
  <c r="F684" i="1"/>
  <c r="D685" i="1"/>
  <c r="E685" i="1" s="1"/>
  <c r="F685" i="1"/>
  <c r="D686" i="1"/>
  <c r="E686" i="1" s="1"/>
  <c r="F686" i="1"/>
  <c r="D687" i="1"/>
  <c r="E687" i="1" s="1"/>
  <c r="F687" i="1"/>
  <c r="D688" i="1"/>
  <c r="E688" i="1" s="1"/>
  <c r="F688" i="1"/>
  <c r="D689" i="1"/>
  <c r="E689" i="1" s="1"/>
  <c r="F689" i="1"/>
  <c r="D690" i="1"/>
  <c r="E690" i="1" s="1"/>
  <c r="F690" i="1"/>
  <c r="D691" i="1"/>
  <c r="E691" i="1" s="1"/>
  <c r="F691" i="1"/>
  <c r="D692" i="1"/>
  <c r="E692" i="1" s="1"/>
  <c r="F692" i="1"/>
  <c r="D693" i="1"/>
  <c r="E693" i="1" s="1"/>
  <c r="F693" i="1"/>
  <c r="D694" i="1"/>
  <c r="E694" i="1" s="1"/>
  <c r="F694" i="1"/>
  <c r="D695" i="1"/>
  <c r="E695" i="1" s="1"/>
  <c r="F695" i="1"/>
  <c r="D696" i="1"/>
  <c r="E696" i="1" s="1"/>
  <c r="F696" i="1"/>
  <c r="D697" i="1"/>
  <c r="E697" i="1" s="1"/>
  <c r="F697" i="1"/>
  <c r="D698" i="1"/>
  <c r="E698" i="1" s="1"/>
  <c r="F698" i="1"/>
  <c r="D699" i="1"/>
  <c r="E699" i="1" s="1"/>
  <c r="F699" i="1"/>
  <c r="D700" i="1"/>
  <c r="E700" i="1" s="1"/>
  <c r="F700" i="1"/>
  <c r="D701" i="1"/>
  <c r="E701" i="1" s="1"/>
  <c r="F701" i="1"/>
  <c r="D702" i="1"/>
  <c r="E702" i="1" s="1"/>
  <c r="F702" i="1"/>
  <c r="D703" i="1"/>
  <c r="E703" i="1" s="1"/>
  <c r="F703" i="1"/>
  <c r="D704" i="1"/>
  <c r="E704" i="1" s="1"/>
  <c r="F704" i="1"/>
  <c r="D705" i="1"/>
  <c r="E705" i="1" s="1"/>
  <c r="F705" i="1"/>
  <c r="D706" i="1"/>
  <c r="E706" i="1" s="1"/>
  <c r="F706" i="1"/>
  <c r="D707" i="1"/>
  <c r="E707" i="1" s="1"/>
  <c r="F707" i="1"/>
  <c r="D708" i="1"/>
  <c r="E708" i="1" s="1"/>
  <c r="F708" i="1"/>
  <c r="D709" i="1"/>
  <c r="E709" i="1" s="1"/>
  <c r="F709" i="1"/>
  <c r="D710" i="1"/>
  <c r="E710" i="1" s="1"/>
  <c r="F710" i="1"/>
  <c r="D711" i="1"/>
  <c r="E711" i="1" s="1"/>
  <c r="F711" i="1"/>
  <c r="D712" i="1"/>
  <c r="E712" i="1" s="1"/>
  <c r="F712" i="1"/>
  <c r="D713" i="1"/>
  <c r="E713" i="1" s="1"/>
  <c r="F713" i="1"/>
  <c r="D714" i="1"/>
  <c r="E714" i="1" s="1"/>
  <c r="F714" i="1"/>
  <c r="D715" i="1"/>
  <c r="E715" i="1" s="1"/>
  <c r="F715" i="1"/>
  <c r="D716" i="1"/>
  <c r="E716" i="1" s="1"/>
  <c r="F716" i="1"/>
  <c r="D717" i="1"/>
  <c r="E717" i="1" s="1"/>
  <c r="F717" i="1"/>
  <c r="D718" i="1"/>
  <c r="E718" i="1" s="1"/>
  <c r="F718" i="1"/>
  <c r="D719" i="1"/>
  <c r="E719" i="1" s="1"/>
  <c r="F719" i="1"/>
  <c r="D720" i="1"/>
  <c r="E720" i="1" s="1"/>
  <c r="F720" i="1"/>
  <c r="D721" i="1"/>
  <c r="E721" i="1" s="1"/>
  <c r="F721" i="1"/>
  <c r="D722" i="1"/>
  <c r="E722" i="1" s="1"/>
  <c r="F722" i="1"/>
  <c r="D723" i="1"/>
  <c r="E723" i="1" s="1"/>
  <c r="F723" i="1"/>
  <c r="D724" i="1"/>
  <c r="E724" i="1" s="1"/>
  <c r="F724" i="1"/>
  <c r="D725" i="1"/>
  <c r="E725" i="1" s="1"/>
  <c r="F725" i="1"/>
  <c r="D726" i="1"/>
  <c r="E726" i="1" s="1"/>
  <c r="F726" i="1"/>
  <c r="D727" i="1"/>
  <c r="E727" i="1" s="1"/>
  <c r="F727" i="1"/>
  <c r="D728" i="1"/>
  <c r="E728" i="1" s="1"/>
  <c r="F728" i="1"/>
  <c r="D729" i="1"/>
  <c r="E729" i="1" s="1"/>
  <c r="F729" i="1"/>
  <c r="D730" i="1"/>
  <c r="E730" i="1" s="1"/>
  <c r="F730" i="1"/>
  <c r="D731" i="1"/>
  <c r="E731" i="1"/>
  <c r="F731" i="1"/>
  <c r="D732" i="1"/>
  <c r="E732" i="1" s="1"/>
  <c r="F732" i="1"/>
  <c r="D733" i="1"/>
  <c r="E733" i="1" s="1"/>
  <c r="F733" i="1"/>
  <c r="D734" i="1"/>
  <c r="E734" i="1" s="1"/>
  <c r="F734" i="1"/>
  <c r="D735" i="1"/>
  <c r="E735" i="1"/>
  <c r="F735" i="1"/>
  <c r="D736" i="1"/>
  <c r="E736" i="1" s="1"/>
  <c r="F736" i="1"/>
  <c r="D737" i="1"/>
  <c r="E737" i="1" s="1"/>
  <c r="F737" i="1"/>
  <c r="D738" i="1"/>
  <c r="E738" i="1" s="1"/>
  <c r="F738" i="1"/>
  <c r="D739" i="1"/>
  <c r="E739" i="1"/>
  <c r="F739" i="1"/>
  <c r="D740" i="1"/>
  <c r="E740" i="1" s="1"/>
  <c r="F740" i="1"/>
  <c r="D741" i="1"/>
  <c r="E741" i="1" s="1"/>
  <c r="F741" i="1"/>
  <c r="D742" i="1"/>
  <c r="E742" i="1" s="1"/>
  <c r="F742" i="1"/>
  <c r="D743" i="1"/>
  <c r="E743" i="1"/>
  <c r="F743" i="1"/>
  <c r="D744" i="1"/>
  <c r="E744" i="1" s="1"/>
  <c r="F744" i="1"/>
  <c r="D745" i="1"/>
  <c r="E745" i="1" s="1"/>
  <c r="F745" i="1"/>
  <c r="D746" i="1"/>
  <c r="E746" i="1" s="1"/>
  <c r="F746" i="1"/>
  <c r="D747" i="1"/>
  <c r="E747" i="1"/>
  <c r="F747" i="1"/>
  <c r="D748" i="1"/>
  <c r="E748" i="1" s="1"/>
  <c r="F748" i="1"/>
  <c r="D749" i="1"/>
  <c r="E749" i="1" s="1"/>
  <c r="F749" i="1"/>
  <c r="D750" i="1"/>
  <c r="E750" i="1" s="1"/>
  <c r="F750" i="1"/>
  <c r="D751" i="1"/>
  <c r="E751" i="1"/>
  <c r="F751" i="1"/>
  <c r="D752" i="1"/>
  <c r="E752" i="1" s="1"/>
  <c r="F752" i="1"/>
  <c r="D753" i="1"/>
  <c r="E753" i="1" s="1"/>
  <c r="F753" i="1"/>
  <c r="D754" i="1"/>
  <c r="E754" i="1" s="1"/>
  <c r="F754" i="1"/>
  <c r="D755" i="1"/>
  <c r="E755" i="1"/>
  <c r="F755" i="1"/>
  <c r="D756" i="1"/>
  <c r="E756" i="1" s="1"/>
  <c r="F756" i="1"/>
  <c r="D757" i="1"/>
  <c r="E757" i="1" s="1"/>
  <c r="F757" i="1"/>
  <c r="D758" i="1"/>
  <c r="E758" i="1" s="1"/>
  <c r="F758" i="1"/>
  <c r="D759" i="1"/>
  <c r="E759" i="1"/>
  <c r="F759" i="1"/>
  <c r="D760" i="1"/>
  <c r="E760" i="1" s="1"/>
  <c r="F760" i="1"/>
  <c r="D761" i="1"/>
  <c r="E761" i="1" s="1"/>
  <c r="F761" i="1"/>
  <c r="D762" i="1"/>
  <c r="E762" i="1" s="1"/>
  <c r="F762" i="1"/>
  <c r="I762" i="1" l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09" i="1"/>
  <c r="I607" i="1"/>
  <c r="I658" i="1"/>
  <c r="I657" i="1"/>
  <c r="I654" i="1"/>
  <c r="I653" i="1"/>
  <c r="I650" i="1"/>
  <c r="I649" i="1"/>
  <c r="I646" i="1"/>
  <c r="I645" i="1"/>
  <c r="I642" i="1"/>
  <c r="I641" i="1"/>
  <c r="I638" i="1"/>
  <c r="I637" i="1"/>
  <c r="I634" i="1"/>
  <c r="I633" i="1"/>
  <c r="I630" i="1"/>
  <c r="I629" i="1"/>
  <c r="I626" i="1"/>
  <c r="I625" i="1"/>
  <c r="I622" i="1"/>
  <c r="I621" i="1"/>
  <c r="I618" i="1"/>
  <c r="I617" i="1"/>
  <c r="I614" i="1"/>
  <c r="I613" i="1"/>
  <c r="I610" i="1"/>
  <c r="I606" i="1"/>
  <c r="I605" i="1"/>
  <c r="I602" i="1"/>
  <c r="I656" i="1"/>
  <c r="I652" i="1"/>
  <c r="I648" i="1"/>
  <c r="I644" i="1"/>
  <c r="I640" i="1"/>
  <c r="I636" i="1"/>
  <c r="I632" i="1"/>
  <c r="I628" i="1"/>
  <c r="I624" i="1"/>
  <c r="I620" i="1"/>
  <c r="I616" i="1"/>
  <c r="I612" i="1"/>
  <c r="I608" i="1"/>
  <c r="I604" i="1"/>
  <c r="F3" i="1"/>
  <c r="Q30" i="1"/>
  <c r="BN600" i="1"/>
  <c r="AJ600" i="1"/>
  <c r="AK600" i="1"/>
  <c r="AL600" i="1"/>
  <c r="AM600" i="1"/>
  <c r="AN600" i="1"/>
  <c r="AO600" i="1"/>
  <c r="AP600" i="1"/>
  <c r="AQ600" i="1"/>
  <c r="AR600" i="1"/>
  <c r="AS600" i="1"/>
  <c r="AT600" i="1"/>
  <c r="AU600" i="1"/>
  <c r="AV600" i="1"/>
  <c r="AW600" i="1"/>
  <c r="AX600" i="1"/>
  <c r="AY600" i="1"/>
  <c r="AZ600" i="1"/>
  <c r="BA600" i="1"/>
  <c r="BB600" i="1"/>
  <c r="BC600" i="1"/>
  <c r="BD600" i="1"/>
  <c r="BE600" i="1"/>
  <c r="BF600" i="1"/>
  <c r="BG600" i="1"/>
  <c r="BH600" i="1"/>
  <c r="BI600" i="1"/>
  <c r="BJ600" i="1"/>
  <c r="BK600" i="1"/>
  <c r="BL600" i="1"/>
  <c r="BM600" i="1"/>
  <c r="D27" i="1"/>
  <c r="E27" i="1" s="1"/>
  <c r="D28" i="1"/>
  <c r="E28" i="1" s="1"/>
  <c r="D29" i="1"/>
  <c r="E29" i="1" s="1"/>
  <c r="D30" i="1"/>
  <c r="E30" i="1" s="1"/>
  <c r="D31" i="1"/>
  <c r="E31" i="1" s="1"/>
  <c r="D32" i="1"/>
  <c r="E32" i="1" s="1"/>
  <c r="D33" i="1"/>
  <c r="E33" i="1" s="1"/>
  <c r="D34" i="1"/>
  <c r="E34" i="1" s="1"/>
  <c r="D35" i="1"/>
  <c r="E35" i="1" s="1"/>
  <c r="D36" i="1"/>
  <c r="E36" i="1" s="1"/>
  <c r="D37" i="1"/>
  <c r="E37" i="1" s="1"/>
  <c r="D38" i="1"/>
  <c r="E38" i="1" s="1"/>
  <c r="D39" i="1"/>
  <c r="E39" i="1" s="1"/>
  <c r="D40" i="1"/>
  <c r="E40" i="1" s="1"/>
  <c r="D41" i="1"/>
  <c r="E41" i="1" s="1"/>
  <c r="D42" i="1"/>
  <c r="E42" i="1" s="1"/>
  <c r="D43" i="1"/>
  <c r="E43" i="1" s="1"/>
  <c r="D44" i="1"/>
  <c r="E44" i="1" s="1"/>
  <c r="D45" i="1"/>
  <c r="E45" i="1" s="1"/>
  <c r="D46" i="1"/>
  <c r="E46" i="1" s="1"/>
  <c r="D47" i="1"/>
  <c r="E47" i="1" s="1"/>
  <c r="D48" i="1"/>
  <c r="E48" i="1" s="1"/>
  <c r="D49" i="1"/>
  <c r="E49" i="1" s="1"/>
  <c r="D50" i="1"/>
  <c r="E50" i="1" s="1"/>
  <c r="D51" i="1"/>
  <c r="E51" i="1" s="1"/>
  <c r="D52" i="1"/>
  <c r="E52" i="1" s="1"/>
  <c r="D53" i="1"/>
  <c r="E53" i="1" s="1"/>
  <c r="D54" i="1"/>
  <c r="E54" i="1" s="1"/>
  <c r="D55" i="1"/>
  <c r="E55" i="1" s="1"/>
  <c r="D56" i="1"/>
  <c r="E56" i="1" s="1"/>
  <c r="D57" i="1"/>
  <c r="E57" i="1" s="1"/>
  <c r="D58" i="1"/>
  <c r="E58" i="1" s="1"/>
  <c r="D59" i="1"/>
  <c r="E59" i="1" s="1"/>
  <c r="D60" i="1"/>
  <c r="E60" i="1" s="1"/>
  <c r="D61" i="1"/>
  <c r="E61" i="1" s="1"/>
  <c r="D62" i="1"/>
  <c r="E62" i="1" s="1"/>
  <c r="D63" i="1"/>
  <c r="E63" i="1" s="1"/>
  <c r="D64" i="1"/>
  <c r="E64" i="1" s="1"/>
  <c r="D65" i="1"/>
  <c r="E65" i="1" s="1"/>
  <c r="D66" i="1"/>
  <c r="E66" i="1" s="1"/>
  <c r="D67" i="1"/>
  <c r="E67" i="1" s="1"/>
  <c r="D68" i="1"/>
  <c r="E68" i="1" s="1"/>
  <c r="D69" i="1"/>
  <c r="E69" i="1" s="1"/>
  <c r="D70" i="1"/>
  <c r="E70" i="1" s="1"/>
  <c r="D71" i="1"/>
  <c r="E71" i="1" s="1"/>
  <c r="D72" i="1"/>
  <c r="E72" i="1" s="1"/>
  <c r="D73" i="1"/>
  <c r="E73" i="1" s="1"/>
  <c r="D74" i="1"/>
  <c r="E74" i="1" s="1"/>
  <c r="D75" i="1"/>
  <c r="E75" i="1" s="1"/>
  <c r="D76" i="1"/>
  <c r="E76" i="1" s="1"/>
  <c r="D77" i="1"/>
  <c r="E77" i="1" s="1"/>
  <c r="D78" i="1"/>
  <c r="E78" i="1" s="1"/>
  <c r="D79" i="1"/>
  <c r="E79" i="1" s="1"/>
  <c r="D80" i="1"/>
  <c r="E80" i="1" s="1"/>
  <c r="D81" i="1"/>
  <c r="E81" i="1" s="1"/>
  <c r="D82" i="1"/>
  <c r="E82" i="1" s="1"/>
  <c r="D83" i="1"/>
  <c r="E83" i="1" s="1"/>
  <c r="D84" i="1"/>
  <c r="E84" i="1" s="1"/>
  <c r="D85" i="1"/>
  <c r="E85" i="1" s="1"/>
  <c r="D86" i="1"/>
  <c r="E86" i="1" s="1"/>
  <c r="D87" i="1"/>
  <c r="E87" i="1" s="1"/>
  <c r="D88" i="1"/>
  <c r="E88" i="1" s="1"/>
  <c r="D89" i="1"/>
  <c r="E89" i="1" s="1"/>
  <c r="D90" i="1"/>
  <c r="E90" i="1" s="1"/>
  <c r="D91" i="1"/>
  <c r="E91" i="1" s="1"/>
  <c r="D92" i="1"/>
  <c r="E92" i="1" s="1"/>
  <c r="D93" i="1"/>
  <c r="E93" i="1" s="1"/>
  <c r="D94" i="1"/>
  <c r="E94" i="1" s="1"/>
  <c r="D95" i="1"/>
  <c r="E95" i="1" s="1"/>
  <c r="D96" i="1"/>
  <c r="E96" i="1" s="1"/>
  <c r="D97" i="1"/>
  <c r="E97" i="1" s="1"/>
  <c r="D98" i="1"/>
  <c r="E98" i="1" s="1"/>
  <c r="D99" i="1"/>
  <c r="E99" i="1" s="1"/>
  <c r="D100" i="1"/>
  <c r="E100" i="1" s="1"/>
  <c r="D101" i="1"/>
  <c r="E101" i="1" s="1"/>
  <c r="D102" i="1"/>
  <c r="E102" i="1" s="1"/>
  <c r="D103" i="1"/>
  <c r="E103" i="1" s="1"/>
  <c r="D104" i="1"/>
  <c r="E104" i="1" s="1"/>
  <c r="D105" i="1"/>
  <c r="E105" i="1" s="1"/>
  <c r="D106" i="1"/>
  <c r="E106" i="1" s="1"/>
  <c r="D107" i="1"/>
  <c r="E107" i="1" s="1"/>
  <c r="D108" i="1"/>
  <c r="E108" i="1" s="1"/>
  <c r="D109" i="1"/>
  <c r="E109" i="1" s="1"/>
  <c r="D110" i="1"/>
  <c r="E110" i="1" s="1"/>
  <c r="D111" i="1"/>
  <c r="E111" i="1" s="1"/>
  <c r="D112" i="1"/>
  <c r="E112" i="1" s="1"/>
  <c r="D113" i="1"/>
  <c r="E113" i="1" s="1"/>
  <c r="D114" i="1"/>
  <c r="E114" i="1" s="1"/>
  <c r="D115" i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D123" i="1"/>
  <c r="E123" i="1" s="1"/>
  <c r="D124" i="1"/>
  <c r="E124" i="1" s="1"/>
  <c r="D125" i="1"/>
  <c r="E125" i="1" s="1"/>
  <c r="D126" i="1"/>
  <c r="E126" i="1" s="1"/>
  <c r="D127" i="1"/>
  <c r="E127" i="1" s="1"/>
  <c r="D128" i="1"/>
  <c r="E128" i="1" s="1"/>
  <c r="D129" i="1"/>
  <c r="E129" i="1" s="1"/>
  <c r="D130" i="1"/>
  <c r="E130" i="1" s="1"/>
  <c r="D131" i="1"/>
  <c r="E131" i="1" s="1"/>
  <c r="D132" i="1"/>
  <c r="E132" i="1" s="1"/>
  <c r="D133" i="1"/>
  <c r="E133" i="1" s="1"/>
  <c r="D134" i="1"/>
  <c r="E134" i="1" s="1"/>
  <c r="D135" i="1"/>
  <c r="E135" i="1" s="1"/>
  <c r="D136" i="1"/>
  <c r="E136" i="1" s="1"/>
  <c r="D137" i="1"/>
  <c r="E137" i="1" s="1"/>
  <c r="D138" i="1"/>
  <c r="E138" i="1" s="1"/>
  <c r="D139" i="1"/>
  <c r="E139" i="1" s="1"/>
  <c r="D140" i="1"/>
  <c r="E140" i="1" s="1"/>
  <c r="D141" i="1"/>
  <c r="E141" i="1" s="1"/>
  <c r="D142" i="1"/>
  <c r="E142" i="1" s="1"/>
  <c r="D143" i="1"/>
  <c r="E143" i="1" s="1"/>
  <c r="D144" i="1"/>
  <c r="E144" i="1" s="1"/>
  <c r="D145" i="1"/>
  <c r="E145" i="1" s="1"/>
  <c r="D146" i="1"/>
  <c r="E146" i="1" s="1"/>
  <c r="D147" i="1"/>
  <c r="E147" i="1" s="1"/>
  <c r="D148" i="1"/>
  <c r="E148" i="1" s="1"/>
  <c r="D149" i="1"/>
  <c r="E149" i="1" s="1"/>
  <c r="D150" i="1"/>
  <c r="E150" i="1" s="1"/>
  <c r="D151" i="1"/>
  <c r="E151" i="1" s="1"/>
  <c r="D152" i="1"/>
  <c r="E152" i="1" s="1"/>
  <c r="D153" i="1"/>
  <c r="E153" i="1" s="1"/>
  <c r="D154" i="1"/>
  <c r="E154" i="1" s="1"/>
  <c r="D155" i="1"/>
  <c r="E155" i="1" s="1"/>
  <c r="D156" i="1"/>
  <c r="E156" i="1" s="1"/>
  <c r="D157" i="1"/>
  <c r="E157" i="1" s="1"/>
  <c r="D158" i="1"/>
  <c r="E158" i="1" s="1"/>
  <c r="D159" i="1"/>
  <c r="E159" i="1" s="1"/>
  <c r="D160" i="1"/>
  <c r="E160" i="1" s="1"/>
  <c r="D161" i="1"/>
  <c r="E161" i="1" s="1"/>
  <c r="D162" i="1"/>
  <c r="E162" i="1" s="1"/>
  <c r="D163" i="1"/>
  <c r="E163" i="1" s="1"/>
  <c r="D164" i="1"/>
  <c r="E164" i="1" s="1"/>
  <c r="D165" i="1"/>
  <c r="D166" i="1"/>
  <c r="E166" i="1" s="1"/>
  <c r="D167" i="1"/>
  <c r="E167" i="1" s="1"/>
  <c r="D168" i="1"/>
  <c r="E168" i="1" s="1"/>
  <c r="D169" i="1"/>
  <c r="E169" i="1" s="1"/>
  <c r="D170" i="1"/>
  <c r="E170" i="1" s="1"/>
  <c r="D171" i="1"/>
  <c r="E171" i="1" s="1"/>
  <c r="D172" i="1"/>
  <c r="E172" i="1" s="1"/>
  <c r="D173" i="1"/>
  <c r="E173" i="1" s="1"/>
  <c r="D174" i="1"/>
  <c r="E174" i="1" s="1"/>
  <c r="D175" i="1"/>
  <c r="E175" i="1" s="1"/>
  <c r="D176" i="1"/>
  <c r="E176" i="1" s="1"/>
  <c r="D177" i="1"/>
  <c r="E177" i="1" s="1"/>
  <c r="D178" i="1"/>
  <c r="E178" i="1" s="1"/>
  <c r="D179" i="1"/>
  <c r="E179" i="1" s="1"/>
  <c r="D180" i="1"/>
  <c r="E180" i="1" s="1"/>
  <c r="D181" i="1"/>
  <c r="E181" i="1" s="1"/>
  <c r="D182" i="1"/>
  <c r="E182" i="1" s="1"/>
  <c r="D183" i="1"/>
  <c r="E183" i="1" s="1"/>
  <c r="D184" i="1"/>
  <c r="E184" i="1" s="1"/>
  <c r="D185" i="1"/>
  <c r="E185" i="1" s="1"/>
  <c r="D186" i="1"/>
  <c r="E186" i="1" s="1"/>
  <c r="D187" i="1"/>
  <c r="E187" i="1" s="1"/>
  <c r="D188" i="1"/>
  <c r="E188" i="1" s="1"/>
  <c r="D189" i="1"/>
  <c r="E189" i="1" s="1"/>
  <c r="D190" i="1"/>
  <c r="E190" i="1" s="1"/>
  <c r="D191" i="1"/>
  <c r="E191" i="1" s="1"/>
  <c r="D192" i="1"/>
  <c r="E192" i="1" s="1"/>
  <c r="D193" i="1"/>
  <c r="E193" i="1" s="1"/>
  <c r="D194" i="1"/>
  <c r="E194" i="1" s="1"/>
  <c r="D195" i="1"/>
  <c r="E195" i="1" s="1"/>
  <c r="D196" i="1"/>
  <c r="E196" i="1" s="1"/>
  <c r="D197" i="1"/>
  <c r="E197" i="1" s="1"/>
  <c r="D198" i="1"/>
  <c r="E198" i="1" s="1"/>
  <c r="D199" i="1"/>
  <c r="E199" i="1" s="1"/>
  <c r="D200" i="1"/>
  <c r="E200" i="1" s="1"/>
  <c r="D201" i="1"/>
  <c r="E201" i="1" s="1"/>
  <c r="D202" i="1"/>
  <c r="E202" i="1" s="1"/>
  <c r="D203" i="1"/>
  <c r="E203" i="1" s="1"/>
  <c r="D204" i="1"/>
  <c r="E204" i="1" s="1"/>
  <c r="D205" i="1"/>
  <c r="E205" i="1" s="1"/>
  <c r="D206" i="1"/>
  <c r="E206" i="1" s="1"/>
  <c r="D207" i="1"/>
  <c r="E207" i="1" s="1"/>
  <c r="D208" i="1"/>
  <c r="E208" i="1" s="1"/>
  <c r="D209" i="1"/>
  <c r="E209" i="1" s="1"/>
  <c r="D210" i="1"/>
  <c r="E210" i="1" s="1"/>
  <c r="D211" i="1"/>
  <c r="E211" i="1" s="1"/>
  <c r="D212" i="1"/>
  <c r="E212" i="1" s="1"/>
  <c r="D213" i="1"/>
  <c r="E213" i="1" s="1"/>
  <c r="D214" i="1"/>
  <c r="E214" i="1" s="1"/>
  <c r="D215" i="1"/>
  <c r="E215" i="1" s="1"/>
  <c r="D216" i="1"/>
  <c r="E216" i="1" s="1"/>
  <c r="D217" i="1"/>
  <c r="E217" i="1" s="1"/>
  <c r="D218" i="1"/>
  <c r="E218" i="1" s="1"/>
  <c r="D219" i="1"/>
  <c r="E219" i="1" s="1"/>
  <c r="D220" i="1"/>
  <c r="E220" i="1" s="1"/>
  <c r="D221" i="1"/>
  <c r="E221" i="1" s="1"/>
  <c r="D222" i="1"/>
  <c r="E222" i="1" s="1"/>
  <c r="D223" i="1"/>
  <c r="E223" i="1" s="1"/>
  <c r="D224" i="1"/>
  <c r="E224" i="1" s="1"/>
  <c r="D225" i="1"/>
  <c r="E225" i="1" s="1"/>
  <c r="D226" i="1"/>
  <c r="E226" i="1" s="1"/>
  <c r="D227" i="1"/>
  <c r="E227" i="1" s="1"/>
  <c r="D228" i="1"/>
  <c r="E228" i="1" s="1"/>
  <c r="D229" i="1"/>
  <c r="D230" i="1"/>
  <c r="E230" i="1" s="1"/>
  <c r="D231" i="1"/>
  <c r="E231" i="1" s="1"/>
  <c r="D232" i="1"/>
  <c r="E232" i="1" s="1"/>
  <c r="D233" i="1"/>
  <c r="E233" i="1" s="1"/>
  <c r="D234" i="1"/>
  <c r="E234" i="1" s="1"/>
  <c r="D235" i="1"/>
  <c r="E235" i="1" s="1"/>
  <c r="D236" i="1"/>
  <c r="E236" i="1" s="1"/>
  <c r="D237" i="1"/>
  <c r="E237" i="1" s="1"/>
  <c r="D238" i="1"/>
  <c r="E238" i="1" s="1"/>
  <c r="D239" i="1"/>
  <c r="E239" i="1" s="1"/>
  <c r="D240" i="1"/>
  <c r="E240" i="1" s="1"/>
  <c r="D241" i="1"/>
  <c r="E241" i="1" s="1"/>
  <c r="D242" i="1"/>
  <c r="E242" i="1" s="1"/>
  <c r="D243" i="1"/>
  <c r="E243" i="1" s="1"/>
  <c r="D244" i="1"/>
  <c r="E244" i="1" s="1"/>
  <c r="D245" i="1"/>
  <c r="E245" i="1" s="1"/>
  <c r="D246" i="1"/>
  <c r="E246" i="1" s="1"/>
  <c r="D247" i="1"/>
  <c r="E247" i="1" s="1"/>
  <c r="D248" i="1"/>
  <c r="E248" i="1" s="1"/>
  <c r="D249" i="1"/>
  <c r="E249" i="1" s="1"/>
  <c r="D250" i="1"/>
  <c r="E250" i="1" s="1"/>
  <c r="D251" i="1"/>
  <c r="E251" i="1" s="1"/>
  <c r="D252" i="1"/>
  <c r="E252" i="1" s="1"/>
  <c r="D253" i="1"/>
  <c r="E253" i="1" s="1"/>
  <c r="D254" i="1"/>
  <c r="E254" i="1" s="1"/>
  <c r="D255" i="1"/>
  <c r="E255" i="1" s="1"/>
  <c r="D256" i="1"/>
  <c r="E256" i="1" s="1"/>
  <c r="D257" i="1"/>
  <c r="E257" i="1" s="1"/>
  <c r="D258" i="1"/>
  <c r="E258" i="1" s="1"/>
  <c r="D259" i="1"/>
  <c r="E259" i="1" s="1"/>
  <c r="D260" i="1"/>
  <c r="E260" i="1" s="1"/>
  <c r="D261" i="1"/>
  <c r="E261" i="1" s="1"/>
  <c r="D262" i="1"/>
  <c r="E262" i="1" s="1"/>
  <c r="D263" i="1"/>
  <c r="E263" i="1" s="1"/>
  <c r="D264" i="1"/>
  <c r="E264" i="1" s="1"/>
  <c r="D265" i="1"/>
  <c r="E265" i="1" s="1"/>
  <c r="D266" i="1"/>
  <c r="E266" i="1" s="1"/>
  <c r="D267" i="1"/>
  <c r="E267" i="1" s="1"/>
  <c r="D268" i="1"/>
  <c r="E268" i="1" s="1"/>
  <c r="D269" i="1"/>
  <c r="E269" i="1" s="1"/>
  <c r="D270" i="1"/>
  <c r="E270" i="1" s="1"/>
  <c r="D271" i="1"/>
  <c r="E271" i="1" s="1"/>
  <c r="D272" i="1"/>
  <c r="E272" i="1" s="1"/>
  <c r="D273" i="1"/>
  <c r="E273" i="1" s="1"/>
  <c r="D274" i="1"/>
  <c r="E274" i="1" s="1"/>
  <c r="D275" i="1"/>
  <c r="E275" i="1" s="1"/>
  <c r="D276" i="1"/>
  <c r="E276" i="1" s="1"/>
  <c r="D277" i="1"/>
  <c r="E277" i="1" s="1"/>
  <c r="D278" i="1"/>
  <c r="E278" i="1" s="1"/>
  <c r="D279" i="1"/>
  <c r="E279" i="1" s="1"/>
  <c r="D280" i="1"/>
  <c r="E280" i="1" s="1"/>
  <c r="D281" i="1"/>
  <c r="E281" i="1" s="1"/>
  <c r="D282" i="1"/>
  <c r="E282" i="1" s="1"/>
  <c r="D283" i="1"/>
  <c r="E283" i="1" s="1"/>
  <c r="D284" i="1"/>
  <c r="E284" i="1" s="1"/>
  <c r="D285" i="1"/>
  <c r="E285" i="1" s="1"/>
  <c r="D286" i="1"/>
  <c r="E286" i="1" s="1"/>
  <c r="D287" i="1"/>
  <c r="E287" i="1" s="1"/>
  <c r="D288" i="1"/>
  <c r="E288" i="1" s="1"/>
  <c r="D289" i="1"/>
  <c r="E289" i="1" s="1"/>
  <c r="D290" i="1"/>
  <c r="E290" i="1" s="1"/>
  <c r="D291" i="1"/>
  <c r="E291" i="1" s="1"/>
  <c r="D292" i="1"/>
  <c r="E292" i="1" s="1"/>
  <c r="D293" i="1"/>
  <c r="E293" i="1" s="1"/>
  <c r="D294" i="1"/>
  <c r="E294" i="1" s="1"/>
  <c r="D295" i="1"/>
  <c r="E295" i="1" s="1"/>
  <c r="D296" i="1"/>
  <c r="E296" i="1" s="1"/>
  <c r="D297" i="1"/>
  <c r="E297" i="1" s="1"/>
  <c r="D298" i="1"/>
  <c r="E298" i="1" s="1"/>
  <c r="D299" i="1"/>
  <c r="E299" i="1" s="1"/>
  <c r="D300" i="1"/>
  <c r="E300" i="1" s="1"/>
  <c r="D301" i="1"/>
  <c r="E301" i="1" s="1"/>
  <c r="D302" i="1"/>
  <c r="E302" i="1" s="1"/>
  <c r="D303" i="1"/>
  <c r="E303" i="1" s="1"/>
  <c r="D304" i="1"/>
  <c r="E304" i="1" s="1"/>
  <c r="D305" i="1"/>
  <c r="E305" i="1" s="1"/>
  <c r="D306" i="1"/>
  <c r="E306" i="1" s="1"/>
  <c r="D307" i="1"/>
  <c r="E307" i="1" s="1"/>
  <c r="D308" i="1"/>
  <c r="E308" i="1" s="1"/>
  <c r="D309" i="1"/>
  <c r="E309" i="1" s="1"/>
  <c r="D310" i="1"/>
  <c r="E310" i="1" s="1"/>
  <c r="D311" i="1"/>
  <c r="E311" i="1" s="1"/>
  <c r="D312" i="1"/>
  <c r="E312" i="1" s="1"/>
  <c r="D313" i="1"/>
  <c r="E313" i="1" s="1"/>
  <c r="D314" i="1"/>
  <c r="E314" i="1" s="1"/>
  <c r="D315" i="1"/>
  <c r="E315" i="1" s="1"/>
  <c r="D316" i="1"/>
  <c r="E316" i="1" s="1"/>
  <c r="D317" i="1"/>
  <c r="E317" i="1" s="1"/>
  <c r="D318" i="1"/>
  <c r="E318" i="1" s="1"/>
  <c r="D319" i="1"/>
  <c r="E319" i="1" s="1"/>
  <c r="D320" i="1"/>
  <c r="E320" i="1" s="1"/>
  <c r="D321" i="1"/>
  <c r="E321" i="1" s="1"/>
  <c r="D322" i="1"/>
  <c r="E322" i="1" s="1"/>
  <c r="D323" i="1"/>
  <c r="E323" i="1" s="1"/>
  <c r="D324" i="1"/>
  <c r="E324" i="1" s="1"/>
  <c r="D325" i="1"/>
  <c r="E325" i="1" s="1"/>
  <c r="D326" i="1"/>
  <c r="E326" i="1" s="1"/>
  <c r="D327" i="1"/>
  <c r="E327" i="1" s="1"/>
  <c r="D328" i="1"/>
  <c r="E328" i="1" s="1"/>
  <c r="D329" i="1"/>
  <c r="E329" i="1" s="1"/>
  <c r="D330" i="1"/>
  <c r="E330" i="1" s="1"/>
  <c r="D331" i="1"/>
  <c r="E331" i="1" s="1"/>
  <c r="D332" i="1"/>
  <c r="E332" i="1" s="1"/>
  <c r="D333" i="1"/>
  <c r="E333" i="1" s="1"/>
  <c r="D334" i="1"/>
  <c r="E334" i="1" s="1"/>
  <c r="D335" i="1"/>
  <c r="E335" i="1" s="1"/>
  <c r="D336" i="1"/>
  <c r="E336" i="1" s="1"/>
  <c r="D337" i="1"/>
  <c r="E337" i="1" s="1"/>
  <c r="D338" i="1"/>
  <c r="E338" i="1" s="1"/>
  <c r="D339" i="1"/>
  <c r="E339" i="1" s="1"/>
  <c r="D340" i="1"/>
  <c r="E340" i="1" s="1"/>
  <c r="D341" i="1"/>
  <c r="E341" i="1" s="1"/>
  <c r="D342" i="1"/>
  <c r="E342" i="1" s="1"/>
  <c r="D343" i="1"/>
  <c r="E343" i="1" s="1"/>
  <c r="D344" i="1"/>
  <c r="E344" i="1" s="1"/>
  <c r="D345" i="1"/>
  <c r="E345" i="1" s="1"/>
  <c r="D346" i="1"/>
  <c r="E346" i="1" s="1"/>
  <c r="D347" i="1"/>
  <c r="E347" i="1" s="1"/>
  <c r="D348" i="1"/>
  <c r="E348" i="1" s="1"/>
  <c r="D349" i="1"/>
  <c r="E349" i="1" s="1"/>
  <c r="D350" i="1"/>
  <c r="E350" i="1" s="1"/>
  <c r="D351" i="1"/>
  <c r="E351" i="1" s="1"/>
  <c r="D352" i="1"/>
  <c r="E352" i="1" s="1"/>
  <c r="D353" i="1"/>
  <c r="E353" i="1" s="1"/>
  <c r="D354" i="1"/>
  <c r="E354" i="1" s="1"/>
  <c r="D355" i="1"/>
  <c r="E355" i="1" s="1"/>
  <c r="D356" i="1"/>
  <c r="E356" i="1" s="1"/>
  <c r="D357" i="1"/>
  <c r="E357" i="1" s="1"/>
  <c r="D358" i="1"/>
  <c r="E358" i="1" s="1"/>
  <c r="D359" i="1"/>
  <c r="E359" i="1" s="1"/>
  <c r="D360" i="1"/>
  <c r="E360" i="1" s="1"/>
  <c r="D361" i="1"/>
  <c r="E361" i="1" s="1"/>
  <c r="D362" i="1"/>
  <c r="E362" i="1" s="1"/>
  <c r="D363" i="1"/>
  <c r="E363" i="1" s="1"/>
  <c r="D364" i="1"/>
  <c r="E364" i="1" s="1"/>
  <c r="D365" i="1"/>
  <c r="E365" i="1" s="1"/>
  <c r="D366" i="1"/>
  <c r="E366" i="1" s="1"/>
  <c r="D367" i="1"/>
  <c r="E367" i="1" s="1"/>
  <c r="D368" i="1"/>
  <c r="E368" i="1" s="1"/>
  <c r="D369" i="1"/>
  <c r="E369" i="1" s="1"/>
  <c r="D370" i="1"/>
  <c r="E370" i="1" s="1"/>
  <c r="D371" i="1"/>
  <c r="E371" i="1" s="1"/>
  <c r="D372" i="1"/>
  <c r="E372" i="1" s="1"/>
  <c r="D373" i="1"/>
  <c r="E373" i="1" s="1"/>
  <c r="D374" i="1"/>
  <c r="E374" i="1" s="1"/>
  <c r="D375" i="1"/>
  <c r="E375" i="1" s="1"/>
  <c r="D376" i="1"/>
  <c r="E376" i="1" s="1"/>
  <c r="D377" i="1"/>
  <c r="E377" i="1" s="1"/>
  <c r="D378" i="1"/>
  <c r="D379" i="1"/>
  <c r="E379" i="1" s="1"/>
  <c r="D380" i="1"/>
  <c r="E380" i="1" s="1"/>
  <c r="D381" i="1"/>
  <c r="E381" i="1" s="1"/>
  <c r="D382" i="1"/>
  <c r="E382" i="1" s="1"/>
  <c r="D383" i="1"/>
  <c r="E383" i="1" s="1"/>
  <c r="D384" i="1"/>
  <c r="E384" i="1" s="1"/>
  <c r="D385" i="1"/>
  <c r="E385" i="1" s="1"/>
  <c r="D386" i="1"/>
  <c r="E386" i="1" s="1"/>
  <c r="D387" i="1"/>
  <c r="E387" i="1" s="1"/>
  <c r="D388" i="1"/>
  <c r="E388" i="1" s="1"/>
  <c r="D389" i="1"/>
  <c r="E389" i="1" s="1"/>
  <c r="D390" i="1"/>
  <c r="E390" i="1" s="1"/>
  <c r="D391" i="1"/>
  <c r="E391" i="1" s="1"/>
  <c r="D392" i="1"/>
  <c r="E392" i="1" s="1"/>
  <c r="D393" i="1"/>
  <c r="E393" i="1" s="1"/>
  <c r="D394" i="1"/>
  <c r="E394" i="1" s="1"/>
  <c r="D395" i="1"/>
  <c r="E395" i="1" s="1"/>
  <c r="D396" i="1"/>
  <c r="E396" i="1" s="1"/>
  <c r="D397" i="1"/>
  <c r="E397" i="1" s="1"/>
  <c r="D398" i="1"/>
  <c r="E398" i="1" s="1"/>
  <c r="D399" i="1"/>
  <c r="E399" i="1" s="1"/>
  <c r="D400" i="1"/>
  <c r="E400" i="1" s="1"/>
  <c r="D401" i="1"/>
  <c r="E401" i="1" s="1"/>
  <c r="D402" i="1"/>
  <c r="E402" i="1" s="1"/>
  <c r="D403" i="1"/>
  <c r="E403" i="1" s="1"/>
  <c r="D404" i="1"/>
  <c r="E404" i="1" s="1"/>
  <c r="D405" i="1"/>
  <c r="E405" i="1" s="1"/>
  <c r="D406" i="1"/>
  <c r="E406" i="1" s="1"/>
  <c r="D407" i="1"/>
  <c r="E407" i="1" s="1"/>
  <c r="D408" i="1"/>
  <c r="E408" i="1" s="1"/>
  <c r="D409" i="1"/>
  <c r="E409" i="1" s="1"/>
  <c r="D410" i="1"/>
  <c r="E410" i="1" s="1"/>
  <c r="D411" i="1"/>
  <c r="E411" i="1" s="1"/>
  <c r="D412" i="1"/>
  <c r="E412" i="1" s="1"/>
  <c r="D413" i="1"/>
  <c r="E413" i="1" s="1"/>
  <c r="D414" i="1"/>
  <c r="E414" i="1" s="1"/>
  <c r="D415" i="1"/>
  <c r="E415" i="1" s="1"/>
  <c r="D416" i="1"/>
  <c r="E416" i="1" s="1"/>
  <c r="D417" i="1"/>
  <c r="E417" i="1" s="1"/>
  <c r="D418" i="1"/>
  <c r="E418" i="1" s="1"/>
  <c r="D419" i="1"/>
  <c r="E419" i="1" s="1"/>
  <c r="D420" i="1"/>
  <c r="E420" i="1" s="1"/>
  <c r="D421" i="1"/>
  <c r="E421" i="1" s="1"/>
  <c r="D422" i="1"/>
  <c r="E422" i="1" s="1"/>
  <c r="D423" i="1"/>
  <c r="E423" i="1" s="1"/>
  <c r="D424" i="1"/>
  <c r="E424" i="1" s="1"/>
  <c r="D425" i="1"/>
  <c r="E425" i="1" s="1"/>
  <c r="D426" i="1"/>
  <c r="E426" i="1" s="1"/>
  <c r="D427" i="1"/>
  <c r="E427" i="1" s="1"/>
  <c r="D428" i="1"/>
  <c r="E428" i="1" s="1"/>
  <c r="D429" i="1"/>
  <c r="E429" i="1" s="1"/>
  <c r="D430" i="1"/>
  <c r="E430" i="1" s="1"/>
  <c r="D431" i="1"/>
  <c r="E431" i="1" s="1"/>
  <c r="D432" i="1"/>
  <c r="E432" i="1" s="1"/>
  <c r="D433" i="1"/>
  <c r="E433" i="1" s="1"/>
  <c r="D434" i="1"/>
  <c r="E434" i="1" s="1"/>
  <c r="D435" i="1"/>
  <c r="E435" i="1" s="1"/>
  <c r="D436" i="1"/>
  <c r="E436" i="1" s="1"/>
  <c r="D437" i="1"/>
  <c r="E437" i="1" s="1"/>
  <c r="D438" i="1"/>
  <c r="E438" i="1" s="1"/>
  <c r="D439" i="1"/>
  <c r="E439" i="1" s="1"/>
  <c r="D440" i="1"/>
  <c r="E440" i="1" s="1"/>
  <c r="D441" i="1"/>
  <c r="E441" i="1" s="1"/>
  <c r="D442" i="1"/>
  <c r="E442" i="1" s="1"/>
  <c r="D443" i="1"/>
  <c r="E443" i="1" s="1"/>
  <c r="D444" i="1"/>
  <c r="E444" i="1" s="1"/>
  <c r="D445" i="1"/>
  <c r="E445" i="1" s="1"/>
  <c r="D446" i="1"/>
  <c r="E446" i="1" s="1"/>
  <c r="D447" i="1"/>
  <c r="E447" i="1" s="1"/>
  <c r="D448" i="1"/>
  <c r="E448" i="1" s="1"/>
  <c r="D449" i="1"/>
  <c r="E449" i="1" s="1"/>
  <c r="D450" i="1"/>
  <c r="E450" i="1" s="1"/>
  <c r="D451" i="1"/>
  <c r="E451" i="1" s="1"/>
  <c r="D452" i="1"/>
  <c r="E452" i="1" s="1"/>
  <c r="D453" i="1"/>
  <c r="E453" i="1" s="1"/>
  <c r="D454" i="1"/>
  <c r="E454" i="1" s="1"/>
  <c r="D455" i="1"/>
  <c r="E455" i="1" s="1"/>
  <c r="D456" i="1"/>
  <c r="E456" i="1" s="1"/>
  <c r="D457" i="1"/>
  <c r="E457" i="1" s="1"/>
  <c r="D458" i="1"/>
  <c r="E458" i="1" s="1"/>
  <c r="D459" i="1"/>
  <c r="E459" i="1" s="1"/>
  <c r="D460" i="1"/>
  <c r="E460" i="1" s="1"/>
  <c r="D461" i="1"/>
  <c r="E461" i="1" s="1"/>
  <c r="D462" i="1"/>
  <c r="E462" i="1" s="1"/>
  <c r="D463" i="1"/>
  <c r="E463" i="1" s="1"/>
  <c r="D464" i="1"/>
  <c r="E464" i="1" s="1"/>
  <c r="D465" i="1"/>
  <c r="E465" i="1" s="1"/>
  <c r="D466" i="1"/>
  <c r="E466" i="1" s="1"/>
  <c r="D467" i="1"/>
  <c r="E467" i="1" s="1"/>
  <c r="D468" i="1"/>
  <c r="E468" i="1" s="1"/>
  <c r="D469" i="1"/>
  <c r="E469" i="1" s="1"/>
  <c r="D470" i="1"/>
  <c r="E470" i="1" s="1"/>
  <c r="D471" i="1"/>
  <c r="E471" i="1" s="1"/>
  <c r="D472" i="1"/>
  <c r="E472" i="1" s="1"/>
  <c r="D473" i="1"/>
  <c r="E473" i="1" s="1"/>
  <c r="D474" i="1"/>
  <c r="E474" i="1" s="1"/>
  <c r="D475" i="1"/>
  <c r="E475" i="1" s="1"/>
  <c r="D476" i="1"/>
  <c r="E476" i="1" s="1"/>
  <c r="D477" i="1"/>
  <c r="E477" i="1" s="1"/>
  <c r="D478" i="1"/>
  <c r="E478" i="1" s="1"/>
  <c r="D479" i="1"/>
  <c r="E479" i="1" s="1"/>
  <c r="D480" i="1"/>
  <c r="E480" i="1" s="1"/>
  <c r="D481" i="1"/>
  <c r="E481" i="1" s="1"/>
  <c r="D482" i="1"/>
  <c r="E482" i="1" s="1"/>
  <c r="D483" i="1"/>
  <c r="E483" i="1" s="1"/>
  <c r="D484" i="1"/>
  <c r="E484" i="1" s="1"/>
  <c r="D485" i="1"/>
  <c r="E485" i="1" s="1"/>
  <c r="D486" i="1"/>
  <c r="E486" i="1" s="1"/>
  <c r="D487" i="1"/>
  <c r="E487" i="1" s="1"/>
  <c r="D488" i="1"/>
  <c r="E488" i="1" s="1"/>
  <c r="D489" i="1"/>
  <c r="E489" i="1" s="1"/>
  <c r="D490" i="1"/>
  <c r="E490" i="1" s="1"/>
  <c r="D491" i="1"/>
  <c r="E491" i="1" s="1"/>
  <c r="D492" i="1"/>
  <c r="E492" i="1" s="1"/>
  <c r="D493" i="1"/>
  <c r="E493" i="1" s="1"/>
  <c r="D494" i="1"/>
  <c r="E494" i="1" s="1"/>
  <c r="D495" i="1"/>
  <c r="E495" i="1" s="1"/>
  <c r="D496" i="1"/>
  <c r="E496" i="1" s="1"/>
  <c r="D497" i="1"/>
  <c r="E497" i="1" s="1"/>
  <c r="D498" i="1"/>
  <c r="E498" i="1" s="1"/>
  <c r="D499" i="1"/>
  <c r="E499" i="1" s="1"/>
  <c r="D500" i="1"/>
  <c r="E500" i="1" s="1"/>
  <c r="D501" i="1"/>
  <c r="E501" i="1" s="1"/>
  <c r="D502" i="1"/>
  <c r="E502" i="1" s="1"/>
  <c r="D503" i="1"/>
  <c r="E503" i="1" s="1"/>
  <c r="D504" i="1"/>
  <c r="E504" i="1" s="1"/>
  <c r="D505" i="1"/>
  <c r="E505" i="1" s="1"/>
  <c r="D506" i="1"/>
  <c r="E506" i="1" s="1"/>
  <c r="D507" i="1"/>
  <c r="E507" i="1" s="1"/>
  <c r="D508" i="1"/>
  <c r="E508" i="1" s="1"/>
  <c r="D509" i="1"/>
  <c r="E509" i="1" s="1"/>
  <c r="D510" i="1"/>
  <c r="E510" i="1" s="1"/>
  <c r="D511" i="1"/>
  <c r="E511" i="1" s="1"/>
  <c r="D512" i="1"/>
  <c r="E512" i="1" s="1"/>
  <c r="D513" i="1"/>
  <c r="E513" i="1" s="1"/>
  <c r="D514" i="1"/>
  <c r="E514" i="1" s="1"/>
  <c r="D515" i="1"/>
  <c r="E515" i="1" s="1"/>
  <c r="D516" i="1"/>
  <c r="E516" i="1" s="1"/>
  <c r="D517" i="1"/>
  <c r="E517" i="1" s="1"/>
  <c r="D518" i="1"/>
  <c r="E518" i="1" s="1"/>
  <c r="D519" i="1"/>
  <c r="E519" i="1" s="1"/>
  <c r="D520" i="1"/>
  <c r="E520" i="1" s="1"/>
  <c r="D521" i="1"/>
  <c r="E521" i="1" s="1"/>
  <c r="D522" i="1"/>
  <c r="E522" i="1" s="1"/>
  <c r="D523" i="1"/>
  <c r="E523" i="1" s="1"/>
  <c r="D524" i="1"/>
  <c r="E524" i="1" s="1"/>
  <c r="D525" i="1"/>
  <c r="E525" i="1" s="1"/>
  <c r="D526" i="1"/>
  <c r="E526" i="1" s="1"/>
  <c r="D527" i="1"/>
  <c r="E527" i="1" s="1"/>
  <c r="D528" i="1"/>
  <c r="E528" i="1" s="1"/>
  <c r="D529" i="1"/>
  <c r="E529" i="1" s="1"/>
  <c r="D530" i="1"/>
  <c r="E530" i="1" s="1"/>
  <c r="D531" i="1"/>
  <c r="E531" i="1" s="1"/>
  <c r="D532" i="1"/>
  <c r="E532" i="1" s="1"/>
  <c r="D533" i="1"/>
  <c r="E533" i="1" s="1"/>
  <c r="D534" i="1"/>
  <c r="E534" i="1" s="1"/>
  <c r="D535" i="1"/>
  <c r="E535" i="1" s="1"/>
  <c r="D536" i="1"/>
  <c r="E536" i="1" s="1"/>
  <c r="D537" i="1"/>
  <c r="E537" i="1" s="1"/>
  <c r="D538" i="1"/>
  <c r="E538" i="1" s="1"/>
  <c r="D539" i="1"/>
  <c r="E539" i="1" s="1"/>
  <c r="D540" i="1"/>
  <c r="E540" i="1" s="1"/>
  <c r="D541" i="1"/>
  <c r="E541" i="1" s="1"/>
  <c r="D542" i="1"/>
  <c r="E542" i="1" s="1"/>
  <c r="D543" i="1"/>
  <c r="E543" i="1" s="1"/>
  <c r="D544" i="1"/>
  <c r="E544" i="1" s="1"/>
  <c r="D545" i="1"/>
  <c r="E545" i="1" s="1"/>
  <c r="D546" i="1"/>
  <c r="E546" i="1" s="1"/>
  <c r="D547" i="1"/>
  <c r="E547" i="1" s="1"/>
  <c r="D548" i="1"/>
  <c r="E548" i="1" s="1"/>
  <c r="D549" i="1"/>
  <c r="E549" i="1" s="1"/>
  <c r="D550" i="1"/>
  <c r="E550" i="1" s="1"/>
  <c r="D551" i="1"/>
  <c r="E551" i="1" s="1"/>
  <c r="D552" i="1"/>
  <c r="E552" i="1" s="1"/>
  <c r="D553" i="1"/>
  <c r="E553" i="1" s="1"/>
  <c r="D554" i="1"/>
  <c r="E554" i="1" s="1"/>
  <c r="D555" i="1"/>
  <c r="E555" i="1" s="1"/>
  <c r="D556" i="1"/>
  <c r="E556" i="1" s="1"/>
  <c r="D557" i="1"/>
  <c r="E557" i="1" s="1"/>
  <c r="D558" i="1"/>
  <c r="E558" i="1" s="1"/>
  <c r="D559" i="1"/>
  <c r="E559" i="1" s="1"/>
  <c r="D560" i="1"/>
  <c r="E560" i="1" s="1"/>
  <c r="D561" i="1"/>
  <c r="E561" i="1" s="1"/>
  <c r="D562" i="1"/>
  <c r="E562" i="1" s="1"/>
  <c r="D563" i="1"/>
  <c r="E563" i="1" s="1"/>
  <c r="D564" i="1"/>
  <c r="E564" i="1" s="1"/>
  <c r="D565" i="1"/>
  <c r="E565" i="1" s="1"/>
  <c r="D566" i="1"/>
  <c r="E566" i="1" s="1"/>
  <c r="I568" i="1" s="1"/>
  <c r="D567" i="1"/>
  <c r="E567" i="1" s="1"/>
  <c r="D568" i="1"/>
  <c r="E568" i="1" s="1"/>
  <c r="D569" i="1"/>
  <c r="E569" i="1" s="1"/>
  <c r="D570" i="1"/>
  <c r="E570" i="1" s="1"/>
  <c r="D571" i="1"/>
  <c r="E571" i="1" s="1"/>
  <c r="D572" i="1"/>
  <c r="E572" i="1" s="1"/>
  <c r="D573" i="1"/>
  <c r="E573" i="1" s="1"/>
  <c r="D574" i="1"/>
  <c r="E574" i="1" s="1"/>
  <c r="D575" i="1"/>
  <c r="E575" i="1" s="1"/>
  <c r="D576" i="1"/>
  <c r="E576" i="1" s="1"/>
  <c r="D577" i="1"/>
  <c r="E577" i="1" s="1"/>
  <c r="D578" i="1"/>
  <c r="E578" i="1" s="1"/>
  <c r="D579" i="1"/>
  <c r="D580" i="1"/>
  <c r="E580" i="1" s="1"/>
  <c r="D581" i="1"/>
  <c r="D582" i="1"/>
  <c r="E582" i="1" s="1"/>
  <c r="D583" i="1"/>
  <c r="D584" i="1"/>
  <c r="E584" i="1" s="1"/>
  <c r="I586" i="1" s="1"/>
  <c r="D585" i="1"/>
  <c r="D586" i="1"/>
  <c r="E586" i="1" s="1"/>
  <c r="D587" i="1"/>
  <c r="D588" i="1"/>
  <c r="E588" i="1" s="1"/>
  <c r="D589" i="1"/>
  <c r="D590" i="1"/>
  <c r="E590" i="1" s="1"/>
  <c r="D591" i="1"/>
  <c r="D592" i="1"/>
  <c r="E592" i="1" s="1"/>
  <c r="I594" i="1" s="1"/>
  <c r="D593" i="1"/>
  <c r="D594" i="1"/>
  <c r="E594" i="1" s="1"/>
  <c r="D595" i="1"/>
  <c r="D596" i="1"/>
  <c r="E596" i="1" s="1"/>
  <c r="D597" i="1"/>
  <c r="D598" i="1"/>
  <c r="E598" i="1" s="1"/>
  <c r="I600" i="1" s="1"/>
  <c r="D599" i="1"/>
  <c r="D4" i="1"/>
  <c r="E4" i="1" s="1"/>
  <c r="D5" i="1"/>
  <c r="E5" i="1" s="1"/>
  <c r="D6" i="1"/>
  <c r="E6" i="1" s="1"/>
  <c r="D7" i="1"/>
  <c r="E7" i="1" s="1"/>
  <c r="D8" i="1"/>
  <c r="D9" i="1"/>
  <c r="D10" i="1"/>
  <c r="E10" i="1" s="1"/>
  <c r="D11" i="1"/>
  <c r="E11" i="1" s="1"/>
  <c r="D12" i="1"/>
  <c r="E12" i="1" s="1"/>
  <c r="D13" i="1"/>
  <c r="E13" i="1" s="1"/>
  <c r="D14" i="1"/>
  <c r="E14" i="1" s="1"/>
  <c r="D15" i="1"/>
  <c r="E15" i="1" s="1"/>
  <c r="D16" i="1"/>
  <c r="E16" i="1" s="1"/>
  <c r="D17" i="1"/>
  <c r="E17" i="1" s="1"/>
  <c r="D18" i="1"/>
  <c r="E18" i="1" s="1"/>
  <c r="D19" i="1"/>
  <c r="E19" i="1" s="1"/>
  <c r="D20" i="1"/>
  <c r="E20" i="1" s="1"/>
  <c r="D21" i="1"/>
  <c r="E21" i="1" s="1"/>
  <c r="D22" i="1"/>
  <c r="E22" i="1" s="1"/>
  <c r="D23" i="1"/>
  <c r="E23" i="1" s="1"/>
  <c r="D24" i="1"/>
  <c r="E24" i="1" s="1"/>
  <c r="D25" i="1"/>
  <c r="E25" i="1" s="1"/>
  <c r="D26" i="1"/>
  <c r="E26" i="1" s="1"/>
  <c r="I28" i="1" s="1"/>
  <c r="D3" i="1"/>
  <c r="E3" i="1" s="1"/>
  <c r="E8" i="1"/>
  <c r="I10" i="1" s="1"/>
  <c r="E9" i="1"/>
  <c r="E165" i="1"/>
  <c r="I167" i="1" s="1"/>
  <c r="E229" i="1"/>
  <c r="I231" i="1" s="1"/>
  <c r="E378" i="1"/>
  <c r="I380" i="1" s="1"/>
  <c r="E579" i="1"/>
  <c r="E581" i="1"/>
  <c r="E583" i="1"/>
  <c r="E585" i="1"/>
  <c r="E587" i="1"/>
  <c r="E589" i="1"/>
  <c r="E591" i="1"/>
  <c r="E593" i="1"/>
  <c r="E595" i="1"/>
  <c r="E597" i="1"/>
  <c r="E599" i="1"/>
  <c r="I582" i="1" l="1"/>
  <c r="I598" i="1"/>
  <c r="I596" i="1"/>
  <c r="AI590" i="1"/>
  <c r="I592" i="1"/>
  <c r="I590" i="1"/>
  <c r="I588" i="1"/>
  <c r="I584" i="1"/>
  <c r="AI599" i="1"/>
  <c r="I601" i="1"/>
  <c r="I599" i="1"/>
  <c r="I597" i="1"/>
  <c r="I595" i="1"/>
  <c r="AI591" i="1"/>
  <c r="I593" i="1"/>
  <c r="I591" i="1"/>
  <c r="I589" i="1"/>
  <c r="I587" i="1"/>
  <c r="I585" i="1"/>
  <c r="I583" i="1"/>
  <c r="I581" i="1"/>
  <c r="I26" i="1"/>
  <c r="I24" i="1"/>
  <c r="I22" i="1"/>
  <c r="I20" i="1"/>
  <c r="I18" i="1"/>
  <c r="I16" i="1"/>
  <c r="I14" i="1"/>
  <c r="I12" i="1"/>
  <c r="I8" i="1"/>
  <c r="I6" i="1"/>
  <c r="I580" i="1"/>
  <c r="I578" i="1"/>
  <c r="I576" i="1"/>
  <c r="I574" i="1"/>
  <c r="I572" i="1"/>
  <c r="I570" i="1"/>
  <c r="I566" i="1"/>
  <c r="I564" i="1"/>
  <c r="I562" i="1"/>
  <c r="I560" i="1"/>
  <c r="I11" i="1"/>
  <c r="AI3" i="1"/>
  <c r="F4" i="1" s="1"/>
  <c r="I5" i="1"/>
  <c r="J5" i="1" s="1"/>
  <c r="J6" i="1" s="1"/>
  <c r="I27" i="1"/>
  <c r="I25" i="1"/>
  <c r="I23" i="1"/>
  <c r="I21" i="1"/>
  <c r="I19" i="1"/>
  <c r="I17" i="1"/>
  <c r="I15" i="1"/>
  <c r="I13" i="1"/>
  <c r="I9" i="1"/>
  <c r="I7" i="1"/>
  <c r="I579" i="1"/>
  <c r="I577" i="1"/>
  <c r="I575" i="1"/>
  <c r="I573" i="1"/>
  <c r="I571" i="1"/>
  <c r="I569" i="1"/>
  <c r="I567" i="1"/>
  <c r="I565" i="1"/>
  <c r="I563" i="1"/>
  <c r="I561" i="1"/>
  <c r="I559" i="1"/>
  <c r="I557" i="1"/>
  <c r="I555" i="1"/>
  <c r="I553" i="1"/>
  <c r="I551" i="1"/>
  <c r="I549" i="1"/>
  <c r="I547" i="1"/>
  <c r="I545" i="1"/>
  <c r="I543" i="1"/>
  <c r="I541" i="1"/>
  <c r="I539" i="1"/>
  <c r="I537" i="1"/>
  <c r="I535" i="1"/>
  <c r="I533" i="1"/>
  <c r="I531" i="1"/>
  <c r="I529" i="1"/>
  <c r="I527" i="1"/>
  <c r="I525" i="1"/>
  <c r="I523" i="1"/>
  <c r="I521" i="1"/>
  <c r="I519" i="1"/>
  <c r="I517" i="1"/>
  <c r="I515" i="1"/>
  <c r="I513" i="1"/>
  <c r="I511" i="1"/>
  <c r="I509" i="1"/>
  <c r="I507" i="1"/>
  <c r="I505" i="1"/>
  <c r="I503" i="1"/>
  <c r="I501" i="1"/>
  <c r="I499" i="1"/>
  <c r="I497" i="1"/>
  <c r="I495" i="1"/>
  <c r="I493" i="1"/>
  <c r="I491" i="1"/>
  <c r="I489" i="1"/>
  <c r="I487" i="1"/>
  <c r="I485" i="1"/>
  <c r="I483" i="1"/>
  <c r="I481" i="1"/>
  <c r="I479" i="1"/>
  <c r="I477" i="1"/>
  <c r="I475" i="1"/>
  <c r="I473" i="1"/>
  <c r="I471" i="1"/>
  <c r="I469" i="1"/>
  <c r="I467" i="1"/>
  <c r="I465" i="1"/>
  <c r="I463" i="1"/>
  <c r="I461" i="1"/>
  <c r="I459" i="1"/>
  <c r="I457" i="1"/>
  <c r="I455" i="1"/>
  <c r="I453" i="1"/>
  <c r="I451" i="1"/>
  <c r="I449" i="1"/>
  <c r="I447" i="1"/>
  <c r="I445" i="1"/>
  <c r="I443" i="1"/>
  <c r="I441" i="1"/>
  <c r="I439" i="1"/>
  <c r="I437" i="1"/>
  <c r="I435" i="1"/>
  <c r="I433" i="1"/>
  <c r="I431" i="1"/>
  <c r="I429" i="1"/>
  <c r="I427" i="1"/>
  <c r="I425" i="1"/>
  <c r="I423" i="1"/>
  <c r="I421" i="1"/>
  <c r="I419" i="1"/>
  <c r="I417" i="1"/>
  <c r="I415" i="1"/>
  <c r="I413" i="1"/>
  <c r="I411" i="1"/>
  <c r="I409" i="1"/>
  <c r="I407" i="1"/>
  <c r="I405" i="1"/>
  <c r="I403" i="1"/>
  <c r="I401" i="1"/>
  <c r="I399" i="1"/>
  <c r="I397" i="1"/>
  <c r="I395" i="1"/>
  <c r="I393" i="1"/>
  <c r="I391" i="1"/>
  <c r="I389" i="1"/>
  <c r="I387" i="1"/>
  <c r="I385" i="1"/>
  <c r="I383" i="1"/>
  <c r="I381" i="1"/>
  <c r="I379" i="1"/>
  <c r="I377" i="1"/>
  <c r="I375" i="1"/>
  <c r="I373" i="1"/>
  <c r="I371" i="1"/>
  <c r="I369" i="1"/>
  <c r="I367" i="1"/>
  <c r="I365" i="1"/>
  <c r="I363" i="1"/>
  <c r="I361" i="1"/>
  <c r="I359" i="1"/>
  <c r="I357" i="1"/>
  <c r="I355" i="1"/>
  <c r="I353" i="1"/>
  <c r="I351" i="1"/>
  <c r="I349" i="1"/>
  <c r="I347" i="1"/>
  <c r="I345" i="1"/>
  <c r="I343" i="1"/>
  <c r="I341" i="1"/>
  <c r="I339" i="1"/>
  <c r="I337" i="1"/>
  <c r="I335" i="1"/>
  <c r="I333" i="1"/>
  <c r="I331" i="1"/>
  <c r="I329" i="1"/>
  <c r="I327" i="1"/>
  <c r="I325" i="1"/>
  <c r="I323" i="1"/>
  <c r="I321" i="1"/>
  <c r="I319" i="1"/>
  <c r="I317" i="1"/>
  <c r="I315" i="1"/>
  <c r="I313" i="1"/>
  <c r="I311" i="1"/>
  <c r="I309" i="1"/>
  <c r="I307" i="1"/>
  <c r="I305" i="1"/>
  <c r="I303" i="1"/>
  <c r="I301" i="1"/>
  <c r="I299" i="1"/>
  <c r="I297" i="1"/>
  <c r="I295" i="1"/>
  <c r="I293" i="1"/>
  <c r="I291" i="1"/>
  <c r="I289" i="1"/>
  <c r="I287" i="1"/>
  <c r="I285" i="1"/>
  <c r="I283" i="1"/>
  <c r="I281" i="1"/>
  <c r="I279" i="1"/>
  <c r="I277" i="1"/>
  <c r="I275" i="1"/>
  <c r="I273" i="1"/>
  <c r="I271" i="1"/>
  <c r="I269" i="1"/>
  <c r="I267" i="1"/>
  <c r="I265" i="1"/>
  <c r="I263" i="1"/>
  <c r="I261" i="1"/>
  <c r="I259" i="1"/>
  <c r="I257" i="1"/>
  <c r="I255" i="1"/>
  <c r="I253" i="1"/>
  <c r="I251" i="1"/>
  <c r="I249" i="1"/>
  <c r="I247" i="1"/>
  <c r="I245" i="1"/>
  <c r="I243" i="1"/>
  <c r="I241" i="1"/>
  <c r="I239" i="1"/>
  <c r="I237" i="1"/>
  <c r="I235" i="1"/>
  <c r="I233" i="1"/>
  <c r="I229" i="1"/>
  <c r="I227" i="1"/>
  <c r="I225" i="1"/>
  <c r="I223" i="1"/>
  <c r="I221" i="1"/>
  <c r="I219" i="1"/>
  <c r="I217" i="1"/>
  <c r="I215" i="1"/>
  <c r="I213" i="1"/>
  <c r="I211" i="1"/>
  <c r="I209" i="1"/>
  <c r="I207" i="1"/>
  <c r="I205" i="1"/>
  <c r="I203" i="1"/>
  <c r="I201" i="1"/>
  <c r="I199" i="1"/>
  <c r="I197" i="1"/>
  <c r="I195" i="1"/>
  <c r="I193" i="1"/>
  <c r="I191" i="1"/>
  <c r="I189" i="1"/>
  <c r="I187" i="1"/>
  <c r="I185" i="1"/>
  <c r="I183" i="1"/>
  <c r="I181" i="1"/>
  <c r="I179" i="1"/>
  <c r="I177" i="1"/>
  <c r="I175" i="1"/>
  <c r="I173" i="1"/>
  <c r="I171" i="1"/>
  <c r="I169" i="1"/>
  <c r="I165" i="1"/>
  <c r="I163" i="1"/>
  <c r="I161" i="1"/>
  <c r="I159" i="1"/>
  <c r="I157" i="1"/>
  <c r="I155" i="1"/>
  <c r="I153" i="1"/>
  <c r="I151" i="1"/>
  <c r="I149" i="1"/>
  <c r="I147" i="1"/>
  <c r="I145" i="1"/>
  <c r="I143" i="1"/>
  <c r="I141" i="1"/>
  <c r="I139" i="1"/>
  <c r="I137" i="1"/>
  <c r="I135" i="1"/>
  <c r="I133" i="1"/>
  <c r="I131" i="1"/>
  <c r="I129" i="1"/>
  <c r="I127" i="1"/>
  <c r="I125" i="1"/>
  <c r="I123" i="1"/>
  <c r="I121" i="1"/>
  <c r="I119" i="1"/>
  <c r="I117" i="1"/>
  <c r="I115" i="1"/>
  <c r="I113" i="1"/>
  <c r="I111" i="1"/>
  <c r="I109" i="1"/>
  <c r="I107" i="1"/>
  <c r="I105" i="1"/>
  <c r="I103" i="1"/>
  <c r="I101" i="1"/>
  <c r="I99" i="1"/>
  <c r="I97" i="1"/>
  <c r="I95" i="1"/>
  <c r="I93" i="1"/>
  <c r="I91" i="1"/>
  <c r="I89" i="1"/>
  <c r="I87" i="1"/>
  <c r="I85" i="1"/>
  <c r="I83" i="1"/>
  <c r="I81" i="1"/>
  <c r="I79" i="1"/>
  <c r="I77" i="1"/>
  <c r="I75" i="1"/>
  <c r="I73" i="1"/>
  <c r="I71" i="1"/>
  <c r="I69" i="1"/>
  <c r="I67" i="1"/>
  <c r="I65" i="1"/>
  <c r="I63" i="1"/>
  <c r="I61" i="1"/>
  <c r="I59" i="1"/>
  <c r="I57" i="1"/>
  <c r="I55" i="1"/>
  <c r="I53" i="1"/>
  <c r="I51" i="1"/>
  <c r="I49" i="1"/>
  <c r="I47" i="1"/>
  <c r="I45" i="1"/>
  <c r="I43" i="1"/>
  <c r="I41" i="1"/>
  <c r="I39" i="1"/>
  <c r="I37" i="1"/>
  <c r="I35" i="1"/>
  <c r="I33" i="1"/>
  <c r="I31" i="1"/>
  <c r="I29" i="1"/>
  <c r="I558" i="1"/>
  <c r="I556" i="1"/>
  <c r="I554" i="1"/>
  <c r="I552" i="1"/>
  <c r="I550" i="1"/>
  <c r="I548" i="1"/>
  <c r="I546" i="1"/>
  <c r="I544" i="1"/>
  <c r="I542" i="1"/>
  <c r="I540" i="1"/>
  <c r="I538" i="1"/>
  <c r="I536" i="1"/>
  <c r="I534" i="1"/>
  <c r="I532" i="1"/>
  <c r="I530" i="1"/>
  <c r="I528" i="1"/>
  <c r="I526" i="1"/>
  <c r="I524" i="1"/>
  <c r="I522" i="1"/>
  <c r="I520" i="1"/>
  <c r="I518" i="1"/>
  <c r="I516" i="1"/>
  <c r="I514" i="1"/>
  <c r="I512" i="1"/>
  <c r="I510" i="1"/>
  <c r="I508" i="1"/>
  <c r="I506" i="1"/>
  <c r="I504" i="1"/>
  <c r="I502" i="1"/>
  <c r="I500" i="1"/>
  <c r="I498" i="1"/>
  <c r="I496" i="1"/>
  <c r="I494" i="1"/>
  <c r="I492" i="1"/>
  <c r="I490" i="1"/>
  <c r="I488" i="1"/>
  <c r="I486" i="1"/>
  <c r="I484" i="1"/>
  <c r="I482" i="1"/>
  <c r="I480" i="1"/>
  <c r="I478" i="1"/>
  <c r="I476" i="1"/>
  <c r="I474" i="1"/>
  <c r="I472" i="1"/>
  <c r="I470" i="1"/>
  <c r="I468" i="1"/>
  <c r="I466" i="1"/>
  <c r="I464" i="1"/>
  <c r="I462" i="1"/>
  <c r="I460" i="1"/>
  <c r="I458" i="1"/>
  <c r="I456" i="1"/>
  <c r="I454" i="1"/>
  <c r="I452" i="1"/>
  <c r="I450" i="1"/>
  <c r="I448" i="1"/>
  <c r="I446" i="1"/>
  <c r="I444" i="1"/>
  <c r="I442" i="1"/>
  <c r="I440" i="1"/>
  <c r="I438" i="1"/>
  <c r="I436" i="1"/>
  <c r="I434" i="1"/>
  <c r="I432" i="1"/>
  <c r="I430" i="1"/>
  <c r="I428" i="1"/>
  <c r="I426" i="1"/>
  <c r="I424" i="1"/>
  <c r="I422" i="1"/>
  <c r="I420" i="1"/>
  <c r="I418" i="1"/>
  <c r="I416" i="1"/>
  <c r="I414" i="1"/>
  <c r="I412" i="1"/>
  <c r="I410" i="1"/>
  <c r="I408" i="1"/>
  <c r="I406" i="1"/>
  <c r="I404" i="1"/>
  <c r="I402" i="1"/>
  <c r="I400" i="1"/>
  <c r="I398" i="1"/>
  <c r="I396" i="1"/>
  <c r="I394" i="1"/>
  <c r="I392" i="1"/>
  <c r="I390" i="1"/>
  <c r="I388" i="1"/>
  <c r="I386" i="1"/>
  <c r="I384" i="1"/>
  <c r="I382" i="1"/>
  <c r="I378" i="1"/>
  <c r="I376" i="1"/>
  <c r="I374" i="1"/>
  <c r="I372" i="1"/>
  <c r="I370" i="1"/>
  <c r="I368" i="1"/>
  <c r="I366" i="1"/>
  <c r="I364" i="1"/>
  <c r="I362" i="1"/>
  <c r="I360" i="1"/>
  <c r="I358" i="1"/>
  <c r="I356" i="1"/>
  <c r="I354" i="1"/>
  <c r="I352" i="1"/>
  <c r="I350" i="1"/>
  <c r="I348" i="1"/>
  <c r="I346" i="1"/>
  <c r="I344" i="1"/>
  <c r="I342" i="1"/>
  <c r="I340" i="1"/>
  <c r="I338" i="1"/>
  <c r="I336" i="1"/>
  <c r="I334" i="1"/>
  <c r="I332" i="1"/>
  <c r="I330" i="1"/>
  <c r="I328" i="1"/>
  <c r="I326" i="1"/>
  <c r="I324" i="1"/>
  <c r="I322" i="1"/>
  <c r="I320" i="1"/>
  <c r="I318" i="1"/>
  <c r="I316" i="1"/>
  <c r="I314" i="1"/>
  <c r="I312" i="1"/>
  <c r="I310" i="1"/>
  <c r="I308" i="1"/>
  <c r="I306" i="1"/>
  <c r="I304" i="1"/>
  <c r="I302" i="1"/>
  <c r="I300" i="1"/>
  <c r="I298" i="1"/>
  <c r="I296" i="1"/>
  <c r="I294" i="1"/>
  <c r="I292" i="1"/>
  <c r="I290" i="1"/>
  <c r="I288" i="1"/>
  <c r="I286" i="1"/>
  <c r="I284" i="1"/>
  <c r="I282" i="1"/>
  <c r="I280" i="1"/>
  <c r="I278" i="1"/>
  <c r="I276" i="1"/>
  <c r="I274" i="1"/>
  <c r="I272" i="1"/>
  <c r="I270" i="1"/>
  <c r="I268" i="1"/>
  <c r="I266" i="1"/>
  <c r="I264" i="1"/>
  <c r="I262" i="1"/>
  <c r="I260" i="1"/>
  <c r="I258" i="1"/>
  <c r="I256" i="1"/>
  <c r="I254" i="1"/>
  <c r="I252" i="1"/>
  <c r="I250" i="1"/>
  <c r="I248" i="1"/>
  <c r="I246" i="1"/>
  <c r="I244" i="1"/>
  <c r="I242" i="1"/>
  <c r="I240" i="1"/>
  <c r="I238" i="1"/>
  <c r="I236" i="1"/>
  <c r="I234" i="1"/>
  <c r="I232" i="1"/>
  <c r="I230" i="1"/>
  <c r="I228" i="1"/>
  <c r="I226" i="1"/>
  <c r="I224" i="1"/>
  <c r="I222" i="1"/>
  <c r="I220" i="1"/>
  <c r="I218" i="1"/>
  <c r="I216" i="1"/>
  <c r="I214" i="1"/>
  <c r="I212" i="1"/>
  <c r="I210" i="1"/>
  <c r="I208" i="1"/>
  <c r="I206" i="1"/>
  <c r="I204" i="1"/>
  <c r="I202" i="1"/>
  <c r="I200" i="1"/>
  <c r="I198" i="1"/>
  <c r="I196" i="1"/>
  <c r="I194" i="1"/>
  <c r="I192" i="1"/>
  <c r="I190" i="1"/>
  <c r="I188" i="1"/>
  <c r="I186" i="1"/>
  <c r="I184" i="1"/>
  <c r="I182" i="1"/>
  <c r="I180" i="1"/>
  <c r="I178" i="1"/>
  <c r="I176" i="1"/>
  <c r="I174" i="1"/>
  <c r="I172" i="1"/>
  <c r="I170" i="1"/>
  <c r="I168" i="1"/>
  <c r="I166" i="1"/>
  <c r="I164" i="1"/>
  <c r="I162" i="1"/>
  <c r="I160" i="1"/>
  <c r="I158" i="1"/>
  <c r="I156" i="1"/>
  <c r="I154" i="1"/>
  <c r="I152" i="1"/>
  <c r="I150" i="1"/>
  <c r="I148" i="1"/>
  <c r="I146" i="1"/>
  <c r="I144" i="1"/>
  <c r="I142" i="1"/>
  <c r="I140" i="1"/>
  <c r="I138" i="1"/>
  <c r="I136" i="1"/>
  <c r="I134" i="1"/>
  <c r="I132" i="1"/>
  <c r="I130" i="1"/>
  <c r="I128" i="1"/>
  <c r="I126" i="1"/>
  <c r="I124" i="1"/>
  <c r="I122" i="1"/>
  <c r="I120" i="1"/>
  <c r="I118" i="1"/>
  <c r="I116" i="1"/>
  <c r="I114" i="1"/>
  <c r="I112" i="1"/>
  <c r="I110" i="1"/>
  <c r="I108" i="1"/>
  <c r="I106" i="1"/>
  <c r="I104" i="1"/>
  <c r="I102" i="1"/>
  <c r="I100" i="1"/>
  <c r="I98" i="1"/>
  <c r="I96" i="1"/>
  <c r="I94" i="1"/>
  <c r="I92" i="1"/>
  <c r="I90" i="1"/>
  <c r="I88" i="1"/>
  <c r="I86" i="1"/>
  <c r="I84" i="1"/>
  <c r="I82" i="1"/>
  <c r="I80" i="1"/>
  <c r="I78" i="1"/>
  <c r="I76" i="1"/>
  <c r="I74" i="1"/>
  <c r="I72" i="1"/>
  <c r="I70" i="1"/>
  <c r="I68" i="1"/>
  <c r="I66" i="1"/>
  <c r="I64" i="1"/>
  <c r="I62" i="1"/>
  <c r="I60" i="1"/>
  <c r="I58" i="1"/>
  <c r="I56" i="1"/>
  <c r="I54" i="1"/>
  <c r="I52" i="1"/>
  <c r="I50" i="1"/>
  <c r="I48" i="1"/>
  <c r="I46" i="1"/>
  <c r="I44" i="1"/>
  <c r="I42" i="1"/>
  <c r="I40" i="1"/>
  <c r="I38" i="1"/>
  <c r="I36" i="1"/>
  <c r="I34" i="1"/>
  <c r="I32" i="1"/>
  <c r="I30" i="1"/>
  <c r="AI592" i="1"/>
  <c r="BN590" i="1"/>
  <c r="F592" i="1"/>
  <c r="F591" i="1"/>
  <c r="G3" i="1"/>
  <c r="G4" i="1" s="1"/>
  <c r="AL599" i="1"/>
  <c r="AP599" i="1"/>
  <c r="AT599" i="1"/>
  <c r="AX599" i="1"/>
  <c r="BB599" i="1"/>
  <c r="BF599" i="1"/>
  <c r="BJ599" i="1"/>
  <c r="AK590" i="1"/>
  <c r="AO590" i="1"/>
  <c r="AS590" i="1"/>
  <c r="AW590" i="1"/>
  <c r="BA590" i="1"/>
  <c r="BE590" i="1"/>
  <c r="BI590" i="1"/>
  <c r="BM590" i="1"/>
  <c r="AL591" i="1"/>
  <c r="AP591" i="1"/>
  <c r="AT591" i="1"/>
  <c r="AX591" i="1"/>
  <c r="BB591" i="1"/>
  <c r="BF591" i="1"/>
  <c r="BJ591" i="1"/>
  <c r="BE599" i="1"/>
  <c r="AU599" i="1"/>
  <c r="AJ599" i="1"/>
  <c r="BH591" i="1"/>
  <c r="AW591" i="1"/>
  <c r="AM591" i="1"/>
  <c r="BG590" i="1"/>
  <c r="AV590" i="1"/>
  <c r="AL590" i="1"/>
  <c r="BL599" i="1"/>
  <c r="BA599" i="1"/>
  <c r="AQ599" i="1"/>
  <c r="BD591" i="1"/>
  <c r="AS591" i="1"/>
  <c r="BC590" i="1"/>
  <c r="AR590" i="1"/>
  <c r="BM599" i="1"/>
  <c r="BH599" i="1"/>
  <c r="BC599" i="1"/>
  <c r="AW599" i="1"/>
  <c r="AR599" i="1"/>
  <c r="AM599" i="1"/>
  <c r="BK591" i="1"/>
  <c r="BE591" i="1"/>
  <c r="AZ591" i="1"/>
  <c r="AU591" i="1"/>
  <c r="AO591" i="1"/>
  <c r="AJ591" i="1"/>
  <c r="BJ590" i="1"/>
  <c r="BD590" i="1"/>
  <c r="AY590" i="1"/>
  <c r="AT590" i="1"/>
  <c r="AN590" i="1"/>
  <c r="BK599" i="1"/>
  <c r="AZ599" i="1"/>
  <c r="AO599" i="1"/>
  <c r="BM591" i="1"/>
  <c r="BC591" i="1"/>
  <c r="AR591" i="1"/>
  <c r="BL590" i="1"/>
  <c r="BB590" i="1"/>
  <c r="AQ590" i="1"/>
  <c r="BG599" i="1"/>
  <c r="AV599" i="1"/>
  <c r="AK599" i="1"/>
  <c r="BI591" i="1"/>
  <c r="AY591" i="1"/>
  <c r="AN591" i="1"/>
  <c r="BH590" i="1"/>
  <c r="AX590" i="1"/>
  <c r="AM590" i="1"/>
  <c r="BI599" i="1"/>
  <c r="BD599" i="1"/>
  <c r="AY599" i="1"/>
  <c r="AS599" i="1"/>
  <c r="AN599" i="1"/>
  <c r="BL591" i="1"/>
  <c r="BG591" i="1"/>
  <c r="BA591" i="1"/>
  <c r="AV591" i="1"/>
  <c r="AQ591" i="1"/>
  <c r="AK591" i="1"/>
  <c r="BK590" i="1"/>
  <c r="BF590" i="1"/>
  <c r="AZ590" i="1"/>
  <c r="AU590" i="1"/>
  <c r="AP590" i="1"/>
  <c r="AJ590" i="1"/>
  <c r="AI4" i="1"/>
  <c r="N3" i="1"/>
  <c r="N4" i="1"/>
  <c r="J7" i="1" l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J367" i="1" s="1"/>
  <c r="J368" i="1" s="1"/>
  <c r="J369" i="1" s="1"/>
  <c r="J370" i="1" s="1"/>
  <c r="J371" i="1" s="1"/>
  <c r="J372" i="1" s="1"/>
  <c r="J373" i="1" s="1"/>
  <c r="J374" i="1" s="1"/>
  <c r="J375" i="1" s="1"/>
  <c r="J376" i="1" s="1"/>
  <c r="J377" i="1" s="1"/>
  <c r="J378" i="1" s="1"/>
  <c r="J379" i="1" s="1"/>
  <c r="J380" i="1" s="1"/>
  <c r="J381" i="1" s="1"/>
  <c r="J382" i="1" s="1"/>
  <c r="J383" i="1" s="1"/>
  <c r="J384" i="1" s="1"/>
  <c r="J385" i="1" s="1"/>
  <c r="J386" i="1" s="1"/>
  <c r="J387" i="1" s="1"/>
  <c r="J388" i="1" s="1"/>
  <c r="J389" i="1" s="1"/>
  <c r="J390" i="1" s="1"/>
  <c r="J391" i="1" s="1"/>
  <c r="J392" i="1" s="1"/>
  <c r="J393" i="1" s="1"/>
  <c r="J394" i="1" s="1"/>
  <c r="J395" i="1" s="1"/>
  <c r="J396" i="1" s="1"/>
  <c r="J397" i="1" s="1"/>
  <c r="J398" i="1" s="1"/>
  <c r="J399" i="1" s="1"/>
  <c r="J400" i="1" s="1"/>
  <c r="J401" i="1" s="1"/>
  <c r="J402" i="1" s="1"/>
  <c r="J403" i="1" s="1"/>
  <c r="J404" i="1" s="1"/>
  <c r="J405" i="1" s="1"/>
  <c r="J406" i="1" s="1"/>
  <c r="J407" i="1" s="1"/>
  <c r="J408" i="1" s="1"/>
  <c r="J409" i="1" s="1"/>
  <c r="J410" i="1" s="1"/>
  <c r="J411" i="1" s="1"/>
  <c r="J412" i="1" s="1"/>
  <c r="J413" i="1" s="1"/>
  <c r="J414" i="1" s="1"/>
  <c r="J415" i="1" s="1"/>
  <c r="J416" i="1" s="1"/>
  <c r="J417" i="1" s="1"/>
  <c r="J418" i="1" s="1"/>
  <c r="J419" i="1" s="1"/>
  <c r="J420" i="1" s="1"/>
  <c r="J421" i="1" s="1"/>
  <c r="J422" i="1" s="1"/>
  <c r="J423" i="1" s="1"/>
  <c r="J424" i="1" s="1"/>
  <c r="J425" i="1" s="1"/>
  <c r="J426" i="1" s="1"/>
  <c r="J427" i="1" s="1"/>
  <c r="J428" i="1" s="1"/>
  <c r="J429" i="1" s="1"/>
  <c r="J430" i="1" s="1"/>
  <c r="J431" i="1" s="1"/>
  <c r="J432" i="1" s="1"/>
  <c r="J433" i="1" s="1"/>
  <c r="J434" i="1" s="1"/>
  <c r="J435" i="1" s="1"/>
  <c r="J436" i="1" s="1"/>
  <c r="J437" i="1" s="1"/>
  <c r="J438" i="1" s="1"/>
  <c r="J439" i="1" s="1"/>
  <c r="J440" i="1" s="1"/>
  <c r="J441" i="1" s="1"/>
  <c r="J442" i="1" s="1"/>
  <c r="J443" i="1" s="1"/>
  <c r="J444" i="1" s="1"/>
  <c r="J445" i="1" s="1"/>
  <c r="J446" i="1" s="1"/>
  <c r="J447" i="1" s="1"/>
  <c r="J448" i="1" s="1"/>
  <c r="J449" i="1" s="1"/>
  <c r="J450" i="1" s="1"/>
  <c r="J451" i="1" s="1"/>
  <c r="J452" i="1" s="1"/>
  <c r="J453" i="1" s="1"/>
  <c r="J454" i="1" s="1"/>
  <c r="J455" i="1" s="1"/>
  <c r="J456" i="1" s="1"/>
  <c r="J457" i="1" s="1"/>
  <c r="J458" i="1" s="1"/>
  <c r="J459" i="1" s="1"/>
  <c r="J460" i="1" s="1"/>
  <c r="J461" i="1" s="1"/>
  <c r="J462" i="1" s="1"/>
  <c r="J463" i="1" s="1"/>
  <c r="J464" i="1" s="1"/>
  <c r="J465" i="1" s="1"/>
  <c r="J466" i="1" s="1"/>
  <c r="J467" i="1" s="1"/>
  <c r="J468" i="1" s="1"/>
  <c r="J469" i="1" s="1"/>
  <c r="J470" i="1" s="1"/>
  <c r="J471" i="1" s="1"/>
  <c r="J472" i="1" s="1"/>
  <c r="J473" i="1" s="1"/>
  <c r="J474" i="1" s="1"/>
  <c r="J475" i="1" s="1"/>
  <c r="J476" i="1" s="1"/>
  <c r="J477" i="1" s="1"/>
  <c r="J478" i="1" s="1"/>
  <c r="J479" i="1" s="1"/>
  <c r="J480" i="1" s="1"/>
  <c r="J481" i="1" s="1"/>
  <c r="J482" i="1" s="1"/>
  <c r="J483" i="1" s="1"/>
  <c r="J484" i="1" s="1"/>
  <c r="J485" i="1" s="1"/>
  <c r="J486" i="1" s="1"/>
  <c r="J487" i="1" s="1"/>
  <c r="J488" i="1" s="1"/>
  <c r="J489" i="1" s="1"/>
  <c r="J490" i="1" s="1"/>
  <c r="J491" i="1" s="1"/>
  <c r="J492" i="1" s="1"/>
  <c r="J493" i="1" s="1"/>
  <c r="J494" i="1" s="1"/>
  <c r="J495" i="1" s="1"/>
  <c r="J496" i="1" s="1"/>
  <c r="J497" i="1" s="1"/>
  <c r="J498" i="1" s="1"/>
  <c r="J499" i="1" s="1"/>
  <c r="J500" i="1" s="1"/>
  <c r="J501" i="1" s="1"/>
  <c r="J502" i="1" s="1"/>
  <c r="J503" i="1" s="1"/>
  <c r="J504" i="1" s="1"/>
  <c r="J505" i="1" s="1"/>
  <c r="J506" i="1" s="1"/>
  <c r="J507" i="1" s="1"/>
  <c r="J508" i="1" s="1"/>
  <c r="J509" i="1" s="1"/>
  <c r="J510" i="1" s="1"/>
  <c r="J511" i="1" s="1"/>
  <c r="J512" i="1" s="1"/>
  <c r="J513" i="1" s="1"/>
  <c r="J514" i="1" s="1"/>
  <c r="J515" i="1" s="1"/>
  <c r="J516" i="1" s="1"/>
  <c r="J517" i="1" s="1"/>
  <c r="J518" i="1" s="1"/>
  <c r="J519" i="1" s="1"/>
  <c r="J520" i="1" s="1"/>
  <c r="J521" i="1" s="1"/>
  <c r="J522" i="1" s="1"/>
  <c r="J523" i="1" s="1"/>
  <c r="J524" i="1" s="1"/>
  <c r="J525" i="1" s="1"/>
  <c r="J526" i="1" s="1"/>
  <c r="J527" i="1" s="1"/>
  <c r="J528" i="1" s="1"/>
  <c r="J529" i="1" s="1"/>
  <c r="J530" i="1" s="1"/>
  <c r="J531" i="1" s="1"/>
  <c r="J532" i="1" s="1"/>
  <c r="J533" i="1" s="1"/>
  <c r="J534" i="1" s="1"/>
  <c r="J535" i="1" s="1"/>
  <c r="J536" i="1" s="1"/>
  <c r="J537" i="1" s="1"/>
  <c r="J538" i="1" s="1"/>
  <c r="J539" i="1" s="1"/>
  <c r="J540" i="1" s="1"/>
  <c r="J541" i="1" s="1"/>
  <c r="J542" i="1" s="1"/>
  <c r="J543" i="1" s="1"/>
  <c r="J544" i="1" s="1"/>
  <c r="J545" i="1" s="1"/>
  <c r="J546" i="1" s="1"/>
  <c r="J547" i="1" s="1"/>
  <c r="J548" i="1" s="1"/>
  <c r="J549" i="1" s="1"/>
  <c r="J550" i="1" s="1"/>
  <c r="J551" i="1" s="1"/>
  <c r="J552" i="1" s="1"/>
  <c r="J553" i="1" s="1"/>
  <c r="J554" i="1" s="1"/>
  <c r="J555" i="1" s="1"/>
  <c r="J556" i="1" s="1"/>
  <c r="J557" i="1" s="1"/>
  <c r="J558" i="1" s="1"/>
  <c r="J559" i="1" s="1"/>
  <c r="J560" i="1" s="1"/>
  <c r="J561" i="1" s="1"/>
  <c r="J562" i="1" s="1"/>
  <c r="J563" i="1" s="1"/>
  <c r="J564" i="1" s="1"/>
  <c r="J565" i="1" s="1"/>
  <c r="J566" i="1" s="1"/>
  <c r="J567" i="1" s="1"/>
  <c r="J568" i="1" s="1"/>
  <c r="J569" i="1" s="1"/>
  <c r="J570" i="1" s="1"/>
  <c r="J571" i="1" s="1"/>
  <c r="J572" i="1" s="1"/>
  <c r="J573" i="1" s="1"/>
  <c r="J574" i="1" s="1"/>
  <c r="J575" i="1" s="1"/>
  <c r="J576" i="1" s="1"/>
  <c r="J577" i="1" s="1"/>
  <c r="J578" i="1" s="1"/>
  <c r="J579" i="1" s="1"/>
  <c r="J580" i="1" s="1"/>
  <c r="J581" i="1" s="1"/>
  <c r="J582" i="1" s="1"/>
  <c r="J583" i="1" s="1"/>
  <c r="J584" i="1" s="1"/>
  <c r="J585" i="1" s="1"/>
  <c r="J586" i="1" s="1"/>
  <c r="J587" i="1" s="1"/>
  <c r="J588" i="1" s="1"/>
  <c r="J589" i="1" s="1"/>
  <c r="J590" i="1" s="1"/>
  <c r="J591" i="1" s="1"/>
  <c r="J592" i="1" s="1"/>
  <c r="J593" i="1" s="1"/>
  <c r="J594" i="1" s="1"/>
  <c r="J595" i="1" s="1"/>
  <c r="J596" i="1" s="1"/>
  <c r="J597" i="1" s="1"/>
  <c r="J598" i="1" s="1"/>
  <c r="J599" i="1" s="1"/>
  <c r="J600" i="1" s="1"/>
  <c r="J601" i="1" s="1"/>
  <c r="J602" i="1" s="1"/>
  <c r="J603" i="1" s="1"/>
  <c r="J604" i="1" s="1"/>
  <c r="J605" i="1" s="1"/>
  <c r="J606" i="1" s="1"/>
  <c r="J607" i="1" s="1"/>
  <c r="J608" i="1" s="1"/>
  <c r="J609" i="1" s="1"/>
  <c r="J610" i="1" s="1"/>
  <c r="J611" i="1" s="1"/>
  <c r="J612" i="1" s="1"/>
  <c r="J613" i="1" s="1"/>
  <c r="J614" i="1" s="1"/>
  <c r="J615" i="1" s="1"/>
  <c r="J616" i="1" s="1"/>
  <c r="J617" i="1" s="1"/>
  <c r="J618" i="1" s="1"/>
  <c r="J619" i="1" s="1"/>
  <c r="J620" i="1" s="1"/>
  <c r="J621" i="1" s="1"/>
  <c r="J622" i="1" s="1"/>
  <c r="J623" i="1" s="1"/>
  <c r="J624" i="1" s="1"/>
  <c r="J625" i="1" s="1"/>
  <c r="J626" i="1" s="1"/>
  <c r="J627" i="1" s="1"/>
  <c r="J628" i="1" s="1"/>
  <c r="J629" i="1" s="1"/>
  <c r="J630" i="1" s="1"/>
  <c r="J631" i="1" s="1"/>
  <c r="J632" i="1" s="1"/>
  <c r="J633" i="1" s="1"/>
  <c r="J634" i="1" s="1"/>
  <c r="J635" i="1" s="1"/>
  <c r="J636" i="1" s="1"/>
  <c r="J637" i="1" s="1"/>
  <c r="J638" i="1" s="1"/>
  <c r="J639" i="1" s="1"/>
  <c r="J640" i="1" s="1"/>
  <c r="J641" i="1" s="1"/>
  <c r="J642" i="1" s="1"/>
  <c r="J643" i="1" s="1"/>
  <c r="J644" i="1" s="1"/>
  <c r="J645" i="1" s="1"/>
  <c r="J646" i="1" s="1"/>
  <c r="J647" i="1" s="1"/>
  <c r="J648" i="1" s="1"/>
  <c r="J649" i="1" s="1"/>
  <c r="J650" i="1" s="1"/>
  <c r="J651" i="1" s="1"/>
  <c r="J652" i="1" s="1"/>
  <c r="J653" i="1" s="1"/>
  <c r="J654" i="1" s="1"/>
  <c r="J655" i="1" s="1"/>
  <c r="J656" i="1" s="1"/>
  <c r="J657" i="1" s="1"/>
  <c r="J658" i="1" s="1"/>
  <c r="J659" i="1" s="1"/>
  <c r="J660" i="1" s="1"/>
  <c r="J661" i="1" s="1"/>
  <c r="J662" i="1" s="1"/>
  <c r="J663" i="1" s="1"/>
  <c r="J664" i="1" s="1"/>
  <c r="J665" i="1" s="1"/>
  <c r="J666" i="1" s="1"/>
  <c r="J667" i="1" s="1"/>
  <c r="J668" i="1" s="1"/>
  <c r="J669" i="1" s="1"/>
  <c r="J670" i="1" s="1"/>
  <c r="J671" i="1" s="1"/>
  <c r="J672" i="1" s="1"/>
  <c r="J673" i="1" s="1"/>
  <c r="J674" i="1" s="1"/>
  <c r="J675" i="1" s="1"/>
  <c r="J676" i="1" s="1"/>
  <c r="J677" i="1" s="1"/>
  <c r="J678" i="1" s="1"/>
  <c r="J679" i="1" s="1"/>
  <c r="J680" i="1" s="1"/>
  <c r="J681" i="1" s="1"/>
  <c r="J682" i="1" s="1"/>
  <c r="J683" i="1" s="1"/>
  <c r="J684" i="1" s="1"/>
  <c r="J685" i="1" s="1"/>
  <c r="J686" i="1" s="1"/>
  <c r="J687" i="1" s="1"/>
  <c r="J688" i="1" s="1"/>
  <c r="J689" i="1" s="1"/>
  <c r="J690" i="1" s="1"/>
  <c r="J691" i="1" s="1"/>
  <c r="J692" i="1" s="1"/>
  <c r="J693" i="1" s="1"/>
  <c r="J694" i="1" s="1"/>
  <c r="J695" i="1" s="1"/>
  <c r="J696" i="1" s="1"/>
  <c r="J697" i="1" s="1"/>
  <c r="J698" i="1" s="1"/>
  <c r="J699" i="1" s="1"/>
  <c r="J700" i="1" s="1"/>
  <c r="J701" i="1" s="1"/>
  <c r="J702" i="1" s="1"/>
  <c r="J703" i="1" s="1"/>
  <c r="J704" i="1" s="1"/>
  <c r="J705" i="1" s="1"/>
  <c r="J706" i="1" s="1"/>
  <c r="J707" i="1" s="1"/>
  <c r="J708" i="1" s="1"/>
  <c r="J709" i="1" s="1"/>
  <c r="J710" i="1" s="1"/>
  <c r="J711" i="1" s="1"/>
  <c r="J712" i="1" s="1"/>
  <c r="J713" i="1" s="1"/>
  <c r="J714" i="1" s="1"/>
  <c r="J715" i="1" s="1"/>
  <c r="J716" i="1" s="1"/>
  <c r="J717" i="1" s="1"/>
  <c r="J718" i="1" s="1"/>
  <c r="J719" i="1" s="1"/>
  <c r="J720" i="1" s="1"/>
  <c r="J721" i="1" s="1"/>
  <c r="J722" i="1" s="1"/>
  <c r="J723" i="1" s="1"/>
  <c r="J724" i="1" s="1"/>
  <c r="J725" i="1" s="1"/>
  <c r="J726" i="1" s="1"/>
  <c r="J727" i="1" s="1"/>
  <c r="J728" i="1" s="1"/>
  <c r="J729" i="1" s="1"/>
  <c r="J730" i="1" s="1"/>
  <c r="J731" i="1" s="1"/>
  <c r="J732" i="1" s="1"/>
  <c r="J733" i="1" s="1"/>
  <c r="J734" i="1" s="1"/>
  <c r="J735" i="1" s="1"/>
  <c r="J736" i="1" s="1"/>
  <c r="J737" i="1" s="1"/>
  <c r="J738" i="1" s="1"/>
  <c r="J739" i="1" s="1"/>
  <c r="J740" i="1" s="1"/>
  <c r="J741" i="1" s="1"/>
  <c r="J742" i="1" s="1"/>
  <c r="J743" i="1" s="1"/>
  <c r="J744" i="1" s="1"/>
  <c r="J745" i="1" s="1"/>
  <c r="J746" i="1" s="1"/>
  <c r="J747" i="1" s="1"/>
  <c r="J748" i="1" s="1"/>
  <c r="J749" i="1" s="1"/>
  <c r="J750" i="1" s="1"/>
  <c r="J751" i="1" s="1"/>
  <c r="J752" i="1" s="1"/>
  <c r="J753" i="1" s="1"/>
  <c r="J754" i="1" s="1"/>
  <c r="J755" i="1" s="1"/>
  <c r="J756" i="1" s="1"/>
  <c r="J757" i="1" s="1"/>
  <c r="J758" i="1" s="1"/>
  <c r="J759" i="1" s="1"/>
  <c r="J760" i="1" s="1"/>
  <c r="J761" i="1" s="1"/>
  <c r="J762" i="1" s="1"/>
  <c r="BN599" i="1"/>
  <c r="F600" i="1"/>
  <c r="F593" i="1"/>
  <c r="AI593" i="1"/>
  <c r="BN591" i="1"/>
  <c r="AI5" i="1"/>
  <c r="F6" i="1" s="1"/>
  <c r="F5" i="1"/>
  <c r="G5" i="1" s="1"/>
  <c r="AI6" i="1"/>
  <c r="F7" i="1" s="1"/>
  <c r="AJ3" i="1"/>
  <c r="AN3" i="1"/>
  <c r="AR3" i="1"/>
  <c r="AV3" i="1"/>
  <c r="AZ3" i="1"/>
  <c r="BD3" i="1"/>
  <c r="BH3" i="1"/>
  <c r="BL3" i="1"/>
  <c r="AK3" i="1"/>
  <c r="AP3" i="1"/>
  <c r="AU3" i="1"/>
  <c r="BA3" i="1"/>
  <c r="BF3" i="1"/>
  <c r="BK3" i="1"/>
  <c r="AM3" i="1"/>
  <c r="AX3" i="1"/>
  <c r="BN3" i="1"/>
  <c r="AL3" i="1"/>
  <c r="AW3" i="1"/>
  <c r="BG3" i="1"/>
  <c r="AO3" i="1"/>
  <c r="AT3" i="1"/>
  <c r="AY3" i="1"/>
  <c r="BE3" i="1"/>
  <c r="BJ3" i="1"/>
  <c r="AS3" i="1"/>
  <c r="BC3" i="1"/>
  <c r="BI3" i="1"/>
  <c r="AQ3" i="1"/>
  <c r="BB3" i="1"/>
  <c r="BM3" i="1"/>
  <c r="F594" i="1" l="1"/>
  <c r="AI594" i="1"/>
  <c r="AM592" i="1"/>
  <c r="AU592" i="1"/>
  <c r="BC592" i="1"/>
  <c r="BK592" i="1"/>
  <c r="AR592" i="1"/>
  <c r="BB592" i="1"/>
  <c r="BM592" i="1"/>
  <c r="AZ592" i="1"/>
  <c r="AS592" i="1"/>
  <c r="AK592" i="1"/>
  <c r="AV592" i="1"/>
  <c r="BF592" i="1"/>
  <c r="AJ592" i="1"/>
  <c r="BE592" i="1"/>
  <c r="AX592" i="1"/>
  <c r="AQ592" i="1"/>
  <c r="AY592" i="1"/>
  <c r="BG592" i="1"/>
  <c r="AL592" i="1"/>
  <c r="AW592" i="1"/>
  <c r="BH592" i="1"/>
  <c r="AO592" i="1"/>
  <c r="BJ592" i="1"/>
  <c r="BD592" i="1"/>
  <c r="AP592" i="1"/>
  <c r="BA592" i="1"/>
  <c r="BL592" i="1"/>
  <c r="AT592" i="1"/>
  <c r="AN592" i="1"/>
  <c r="BI592" i="1"/>
  <c r="BN592" i="1"/>
  <c r="BL4" i="1"/>
  <c r="AX4" i="1"/>
  <c r="AJ4" i="1"/>
  <c r="AO4" i="1"/>
  <c r="BA4" i="1"/>
  <c r="AM4" i="1"/>
  <c r="BC4" i="1"/>
  <c r="AV4" i="1"/>
  <c r="BM4" i="1"/>
  <c r="BF4" i="1"/>
  <c r="BG4" i="1"/>
  <c r="AP4" i="1"/>
  <c r="AW4" i="1"/>
  <c r="AT4" i="1"/>
  <c r="AZ4" i="1"/>
  <c r="AS4" i="1"/>
  <c r="BN4" i="1"/>
  <c r="BK4" i="1"/>
  <c r="AU4" i="1"/>
  <c r="BE4" i="1"/>
  <c r="BB4" i="1"/>
  <c r="BD4" i="1"/>
  <c r="AL4" i="1"/>
  <c r="AR4" i="1"/>
  <c r="AN4" i="1"/>
  <c r="AY4" i="1"/>
  <c r="BI4" i="1"/>
  <c r="BJ4" i="1"/>
  <c r="BH4" i="1"/>
  <c r="AQ4" i="1"/>
  <c r="AK4" i="1"/>
  <c r="G6" i="1"/>
  <c r="G7" i="1" s="1"/>
  <c r="AI7" i="1"/>
  <c r="AK5" i="1"/>
  <c r="AO5" i="1"/>
  <c r="AS5" i="1"/>
  <c r="AW5" i="1"/>
  <c r="BA5" i="1"/>
  <c r="BE5" i="1"/>
  <c r="BI5" i="1"/>
  <c r="BM5" i="1"/>
  <c r="AM5" i="1"/>
  <c r="AU5" i="1"/>
  <c r="BC5" i="1"/>
  <c r="BK5" i="1"/>
  <c r="AL5" i="1"/>
  <c r="AT5" i="1"/>
  <c r="BB5" i="1"/>
  <c r="BJ5" i="1"/>
  <c r="AJ5" i="1"/>
  <c r="AN5" i="1"/>
  <c r="AR5" i="1"/>
  <c r="AV5" i="1"/>
  <c r="AZ5" i="1"/>
  <c r="BD5" i="1"/>
  <c r="BH5" i="1"/>
  <c r="BL5" i="1"/>
  <c r="AQ5" i="1"/>
  <c r="AY5" i="1"/>
  <c r="BG5" i="1"/>
  <c r="AP5" i="1"/>
  <c r="AX5" i="1"/>
  <c r="BF5" i="1"/>
  <c r="BN5" i="1"/>
  <c r="AI13" i="1"/>
  <c r="F14" i="1" s="1"/>
  <c r="F595" i="1" l="1"/>
  <c r="AI595" i="1"/>
  <c r="BN594" i="1"/>
  <c r="AL593" i="1"/>
  <c r="BJ593" i="1"/>
  <c r="AO593" i="1"/>
  <c r="AU593" i="1"/>
  <c r="BM593" i="1"/>
  <c r="BB593" i="1"/>
  <c r="AQ593" i="1"/>
  <c r="AY593" i="1"/>
  <c r="BF593" i="1"/>
  <c r="AK593" i="1"/>
  <c r="BG593" i="1"/>
  <c r="AW593" i="1"/>
  <c r="AN593" i="1"/>
  <c r="AV593" i="1"/>
  <c r="BD593" i="1"/>
  <c r="BL593" i="1"/>
  <c r="BE593" i="1"/>
  <c r="BK593" i="1"/>
  <c r="AP593" i="1"/>
  <c r="BI593" i="1"/>
  <c r="AX593" i="1"/>
  <c r="AM593" i="1"/>
  <c r="AJ593" i="1"/>
  <c r="AR593" i="1"/>
  <c r="AZ593" i="1"/>
  <c r="BH593" i="1"/>
  <c r="AT593" i="1"/>
  <c r="BA593" i="1"/>
  <c r="BC593" i="1"/>
  <c r="AS593" i="1"/>
  <c r="BN593" i="1"/>
  <c r="F8" i="1"/>
  <c r="G8" i="1" s="1"/>
  <c r="AI8" i="1"/>
  <c r="AS7" i="1" s="1"/>
  <c r="AI570" i="1"/>
  <c r="F571" i="1" s="1"/>
  <c r="AI14" i="1"/>
  <c r="F15" i="1" s="1"/>
  <c r="AL6" i="1"/>
  <c r="AP6" i="1"/>
  <c r="AT6" i="1"/>
  <c r="AX6" i="1"/>
  <c r="BB6" i="1"/>
  <c r="BF6" i="1"/>
  <c r="BJ6" i="1"/>
  <c r="BN6" i="1"/>
  <c r="AN6" i="1"/>
  <c r="AV6" i="1"/>
  <c r="AZ6" i="1"/>
  <c r="BH6" i="1"/>
  <c r="AM6" i="1"/>
  <c r="AU6" i="1"/>
  <c r="BC6" i="1"/>
  <c r="BK6" i="1"/>
  <c r="AK6" i="1"/>
  <c r="AO6" i="1"/>
  <c r="AS6" i="1"/>
  <c r="AW6" i="1"/>
  <c r="BA6" i="1"/>
  <c r="BE6" i="1"/>
  <c r="BI6" i="1"/>
  <c r="BM6" i="1"/>
  <c r="AJ6" i="1"/>
  <c r="AR6" i="1"/>
  <c r="BD6" i="1"/>
  <c r="BL6" i="1"/>
  <c r="AQ6" i="1"/>
  <c r="AY6" i="1"/>
  <c r="BG6" i="1"/>
  <c r="F596" i="1" l="1"/>
  <c r="AM594" i="1"/>
  <c r="AI596" i="1"/>
  <c r="BN595" i="1" s="1"/>
  <c r="AZ594" i="1"/>
  <c r="BG594" i="1"/>
  <c r="AL594" i="1"/>
  <c r="BH594" i="1"/>
  <c r="AX594" i="1"/>
  <c r="BK594" i="1"/>
  <c r="AP594" i="1"/>
  <c r="AV594" i="1"/>
  <c r="BC594" i="1"/>
  <c r="AR594" i="1"/>
  <c r="AK594" i="1"/>
  <c r="AS594" i="1"/>
  <c r="BA594" i="1"/>
  <c r="BI594" i="1"/>
  <c r="AU594" i="1"/>
  <c r="BB594" i="1"/>
  <c r="BD594" i="1"/>
  <c r="AT594" i="1"/>
  <c r="AO594" i="1"/>
  <c r="AW594" i="1"/>
  <c r="BE594" i="1"/>
  <c r="BM594" i="1"/>
  <c r="BF594" i="1"/>
  <c r="AJ594" i="1"/>
  <c r="BL594" i="1"/>
  <c r="AQ594" i="1"/>
  <c r="BJ594" i="1"/>
  <c r="AY594" i="1"/>
  <c r="AN594" i="1"/>
  <c r="AQ7" i="1"/>
  <c r="BG7" i="1"/>
  <c r="AX7" i="1"/>
  <c r="AV7" i="1"/>
  <c r="AL7" i="1"/>
  <c r="BL7" i="1"/>
  <c r="BC7" i="1"/>
  <c r="AU7" i="1"/>
  <c r="AZ7" i="1"/>
  <c r="BK7" i="1"/>
  <c r="AM7" i="1"/>
  <c r="BA7" i="1"/>
  <c r="AT7" i="1"/>
  <c r="BN7" i="1"/>
  <c r="BD7" i="1"/>
  <c r="AR7" i="1"/>
  <c r="AK7" i="1"/>
  <c r="AW7" i="1"/>
  <c r="AJ7" i="1"/>
  <c r="BH7" i="1"/>
  <c r="AP7" i="1"/>
  <c r="BB7" i="1"/>
  <c r="BF7" i="1"/>
  <c r="BM7" i="1"/>
  <c r="AO7" i="1"/>
  <c r="AY7" i="1"/>
  <c r="AN7" i="1"/>
  <c r="BJ7" i="1"/>
  <c r="BI7" i="1"/>
  <c r="BE7" i="1"/>
  <c r="F9" i="1"/>
  <c r="G9" i="1" s="1"/>
  <c r="AI9" i="1"/>
  <c r="AI10" i="1" s="1"/>
  <c r="AI15" i="1"/>
  <c r="AJ13" i="1"/>
  <c r="AN13" i="1"/>
  <c r="AR13" i="1"/>
  <c r="AV13" i="1"/>
  <c r="AZ13" i="1"/>
  <c r="BD13" i="1"/>
  <c r="BH13" i="1"/>
  <c r="BL13" i="1"/>
  <c r="AK13" i="1"/>
  <c r="AO13" i="1"/>
  <c r="AS13" i="1"/>
  <c r="AW13" i="1"/>
  <c r="BA13" i="1"/>
  <c r="BE13" i="1"/>
  <c r="BI13" i="1"/>
  <c r="BM13" i="1"/>
  <c r="AQ13" i="1"/>
  <c r="AY13" i="1"/>
  <c r="BG13" i="1"/>
  <c r="AP13" i="1"/>
  <c r="AX13" i="1"/>
  <c r="BF13" i="1"/>
  <c r="BN13" i="1"/>
  <c r="AU13" i="1"/>
  <c r="BK13" i="1"/>
  <c r="AT13" i="1"/>
  <c r="BJ13" i="1"/>
  <c r="BC13" i="1"/>
  <c r="BB13" i="1"/>
  <c r="AM13" i="1"/>
  <c r="AL13" i="1"/>
  <c r="AI571" i="1"/>
  <c r="F572" i="1" s="1"/>
  <c r="AI11" i="1" l="1"/>
  <c r="F11" i="1"/>
  <c r="F597" i="1"/>
  <c r="AI597" i="1"/>
  <c r="AN595" i="1"/>
  <c r="BL595" i="1"/>
  <c r="AQ595" i="1"/>
  <c r="AW595" i="1"/>
  <c r="BI595" i="1"/>
  <c r="AY595" i="1"/>
  <c r="BA595" i="1"/>
  <c r="BH595" i="1"/>
  <c r="AM595" i="1"/>
  <c r="BD595" i="1"/>
  <c r="AS595" i="1"/>
  <c r="AP595" i="1"/>
  <c r="AX595" i="1"/>
  <c r="BF595" i="1"/>
  <c r="BG595" i="1"/>
  <c r="AK595" i="1"/>
  <c r="BM595" i="1"/>
  <c r="AR595" i="1"/>
  <c r="BE595" i="1"/>
  <c r="AU595" i="1"/>
  <c r="AJ595" i="1"/>
  <c r="AL595" i="1"/>
  <c r="AT595" i="1"/>
  <c r="BB595" i="1"/>
  <c r="BJ595" i="1"/>
  <c r="AV595" i="1"/>
  <c r="BC595" i="1"/>
  <c r="BK595" i="1"/>
  <c r="AZ595" i="1"/>
  <c r="AO595" i="1"/>
  <c r="BH8" i="1"/>
  <c r="AW8" i="1"/>
  <c r="BL8" i="1"/>
  <c r="AM8" i="1"/>
  <c r="AQ8" i="1"/>
  <c r="BA8" i="1"/>
  <c r="AX8" i="1"/>
  <c r="AO8" i="1"/>
  <c r="BI8" i="1"/>
  <c r="AK9" i="1"/>
  <c r="BA9" i="1"/>
  <c r="AM9" i="1"/>
  <c r="BH9" i="1"/>
  <c r="BK9" i="1"/>
  <c r="AQ9" i="1"/>
  <c r="BL9" i="1"/>
  <c r="AN9" i="1"/>
  <c r="AS9" i="1"/>
  <c r="BI9" i="1"/>
  <c r="AX9" i="1"/>
  <c r="BD9" i="1"/>
  <c r="BJ9" i="1"/>
  <c r="F10" i="1"/>
  <c r="G10" i="1" s="1"/>
  <c r="G11" i="1" s="1"/>
  <c r="BK8" i="1"/>
  <c r="BB8" i="1"/>
  <c r="AS8" i="1"/>
  <c r="BC8" i="1"/>
  <c r="AT8" i="1"/>
  <c r="AP8" i="1"/>
  <c r="AY8" i="1"/>
  <c r="AW9" i="1"/>
  <c r="BM9" i="1"/>
  <c r="BC9" i="1"/>
  <c r="AZ9" i="1"/>
  <c r="AL9" i="1"/>
  <c r="BG9" i="1"/>
  <c r="BF9" i="1"/>
  <c r="AN8" i="1"/>
  <c r="BG8" i="1"/>
  <c r="BF8" i="1"/>
  <c r="AP9" i="1"/>
  <c r="AU9" i="1"/>
  <c r="BN8" i="1"/>
  <c r="AV8" i="1"/>
  <c r="BD8" i="1"/>
  <c r="BM8" i="1"/>
  <c r="AL8" i="1"/>
  <c r="AZ8" i="1"/>
  <c r="AU8" i="1"/>
  <c r="AO9" i="1"/>
  <c r="BE9" i="1"/>
  <c r="AR9" i="1"/>
  <c r="BN9" i="1"/>
  <c r="AT9" i="1"/>
  <c r="AV9" i="1"/>
  <c r="AJ9" i="1"/>
  <c r="AY9" i="1"/>
  <c r="AK8" i="1"/>
  <c r="AR8" i="1"/>
  <c r="BE8" i="1"/>
  <c r="BJ8" i="1"/>
  <c r="AJ8" i="1"/>
  <c r="BB9" i="1"/>
  <c r="BN14" i="1"/>
  <c r="F16" i="1"/>
  <c r="BN570" i="1"/>
  <c r="AK14" i="1"/>
  <c r="AO14" i="1"/>
  <c r="AS14" i="1"/>
  <c r="AW14" i="1"/>
  <c r="BA14" i="1"/>
  <c r="BE14" i="1"/>
  <c r="BI14" i="1"/>
  <c r="BM14" i="1"/>
  <c r="AL14" i="1"/>
  <c r="AP14" i="1"/>
  <c r="AT14" i="1"/>
  <c r="AX14" i="1"/>
  <c r="BB14" i="1"/>
  <c r="BF14" i="1"/>
  <c r="BJ14" i="1"/>
  <c r="AJ14" i="1"/>
  <c r="AR14" i="1"/>
  <c r="AZ14" i="1"/>
  <c r="BH14" i="1"/>
  <c r="AQ14" i="1"/>
  <c r="AY14" i="1"/>
  <c r="BG14" i="1"/>
  <c r="AV14" i="1"/>
  <c r="BL14" i="1"/>
  <c r="AU14" i="1"/>
  <c r="BK14" i="1"/>
  <c r="BD14" i="1"/>
  <c r="BC14" i="1"/>
  <c r="AM14" i="1"/>
  <c r="AN14" i="1"/>
  <c r="AI16" i="1"/>
  <c r="F17" i="1" s="1"/>
  <c r="AI572" i="1"/>
  <c r="F573" i="1" s="1"/>
  <c r="AK570" i="1"/>
  <c r="AO570" i="1"/>
  <c r="AS570" i="1"/>
  <c r="AW570" i="1"/>
  <c r="BA570" i="1"/>
  <c r="BE570" i="1"/>
  <c r="BI570" i="1"/>
  <c r="BM570" i="1"/>
  <c r="AL570" i="1"/>
  <c r="AQ570" i="1"/>
  <c r="AV570" i="1"/>
  <c r="BB570" i="1"/>
  <c r="BG570" i="1"/>
  <c r="BL570" i="1"/>
  <c r="AN570" i="1"/>
  <c r="AY570" i="1"/>
  <c r="BJ570" i="1"/>
  <c r="AM570" i="1"/>
  <c r="AX570" i="1"/>
  <c r="BH570" i="1"/>
  <c r="AJ570" i="1"/>
  <c r="AP570" i="1"/>
  <c r="AU570" i="1"/>
  <c r="AZ570" i="1"/>
  <c r="BF570" i="1"/>
  <c r="BK570" i="1"/>
  <c r="AT570" i="1"/>
  <c r="BD570" i="1"/>
  <c r="AR570" i="1"/>
  <c r="BC570" i="1"/>
  <c r="AI408" i="1"/>
  <c r="F409" i="1" s="1"/>
  <c r="AI248" i="1"/>
  <c r="F249" i="1" s="1"/>
  <c r="F598" i="1" l="1"/>
  <c r="AI598" i="1"/>
  <c r="AJ596" i="1"/>
  <c r="AW596" i="1"/>
  <c r="BM596" i="1"/>
  <c r="BH596" i="1"/>
  <c r="BB596" i="1"/>
  <c r="AR596" i="1"/>
  <c r="AL596" i="1"/>
  <c r="BI596" i="1"/>
  <c r="AN596" i="1"/>
  <c r="BE596" i="1"/>
  <c r="AT596" i="1"/>
  <c r="AX596" i="1"/>
  <c r="BJ596" i="1"/>
  <c r="AZ596" i="1"/>
  <c r="AO596" i="1"/>
  <c r="AM596" i="1"/>
  <c r="AU596" i="1"/>
  <c r="BC596" i="1"/>
  <c r="BK596" i="1"/>
  <c r="BD596" i="1"/>
  <c r="BF596" i="1"/>
  <c r="AV596" i="1"/>
  <c r="AK596" i="1"/>
  <c r="AQ596" i="1"/>
  <c r="AY596" i="1"/>
  <c r="BG596" i="1"/>
  <c r="AS596" i="1"/>
  <c r="BL596" i="1"/>
  <c r="BA596" i="1"/>
  <c r="AP596" i="1"/>
  <c r="BN596" i="1"/>
  <c r="F12" i="1"/>
  <c r="G12" i="1" s="1"/>
  <c r="AI12" i="1"/>
  <c r="BE10" i="1"/>
  <c r="BL10" i="1"/>
  <c r="AL10" i="1"/>
  <c r="AU10" i="1"/>
  <c r="BC10" i="1"/>
  <c r="BN10" i="1"/>
  <c r="AV10" i="1"/>
  <c r="AJ10" i="1"/>
  <c r="BB10" i="1"/>
  <c r="AK10" i="1"/>
  <c r="AQ10" i="1"/>
  <c r="AX10" i="1"/>
  <c r="BG10" i="1"/>
  <c r="AM10" i="1"/>
  <c r="AY10" i="1"/>
  <c r="AT10" i="1"/>
  <c r="BF10" i="1"/>
  <c r="BM10" i="1"/>
  <c r="AO10" i="1"/>
  <c r="BI10" i="1"/>
  <c r="BD10" i="1"/>
  <c r="AP10" i="1"/>
  <c r="AW10" i="1"/>
  <c r="AS10" i="1"/>
  <c r="AZ10" i="1"/>
  <c r="AR10" i="1"/>
  <c r="AN10" i="1"/>
  <c r="BK10" i="1"/>
  <c r="BH10" i="1"/>
  <c r="BA10" i="1"/>
  <c r="BJ10" i="1"/>
  <c r="BN15" i="1"/>
  <c r="BN571" i="1"/>
  <c r="AI409" i="1"/>
  <c r="F410" i="1" s="1"/>
  <c r="AI573" i="1"/>
  <c r="AL571" i="1"/>
  <c r="AP571" i="1"/>
  <c r="AT571" i="1"/>
  <c r="AX571" i="1"/>
  <c r="BB571" i="1"/>
  <c r="BF571" i="1"/>
  <c r="BJ571" i="1"/>
  <c r="AM571" i="1"/>
  <c r="AR571" i="1"/>
  <c r="AW571" i="1"/>
  <c r="BC571" i="1"/>
  <c r="BH571" i="1"/>
  <c r="BM571" i="1"/>
  <c r="AO571" i="1"/>
  <c r="AZ571" i="1"/>
  <c r="BK571" i="1"/>
  <c r="AN571" i="1"/>
  <c r="AY571" i="1"/>
  <c r="BI571" i="1"/>
  <c r="AK571" i="1"/>
  <c r="AQ571" i="1"/>
  <c r="AV571" i="1"/>
  <c r="BA571" i="1"/>
  <c r="BG571" i="1"/>
  <c r="BL571" i="1"/>
  <c r="AJ571" i="1"/>
  <c r="AU571" i="1"/>
  <c r="BE571" i="1"/>
  <c r="AS571" i="1"/>
  <c r="BD571" i="1"/>
  <c r="AI349" i="1"/>
  <c r="AI249" i="1"/>
  <c r="AI17" i="1"/>
  <c r="F18" i="1" s="1"/>
  <c r="AL15" i="1"/>
  <c r="AP15" i="1"/>
  <c r="AT15" i="1"/>
  <c r="AX15" i="1"/>
  <c r="BB15" i="1"/>
  <c r="BF15" i="1"/>
  <c r="BJ15" i="1"/>
  <c r="AM15" i="1"/>
  <c r="AQ15" i="1"/>
  <c r="AU15" i="1"/>
  <c r="AY15" i="1"/>
  <c r="BC15" i="1"/>
  <c r="BG15" i="1"/>
  <c r="BK15" i="1"/>
  <c r="AK15" i="1"/>
  <c r="AS15" i="1"/>
  <c r="BA15" i="1"/>
  <c r="BI15" i="1"/>
  <c r="AJ15" i="1"/>
  <c r="AR15" i="1"/>
  <c r="AZ15" i="1"/>
  <c r="BH15" i="1"/>
  <c r="AW15" i="1"/>
  <c r="BM15" i="1"/>
  <c r="AV15" i="1"/>
  <c r="BL15" i="1"/>
  <c r="BE15" i="1"/>
  <c r="BD15" i="1"/>
  <c r="AO15" i="1"/>
  <c r="AN15" i="1"/>
  <c r="F13" i="1" l="1"/>
  <c r="G13" i="1" s="1"/>
  <c r="G14" i="1" s="1"/>
  <c r="G15" i="1" s="1"/>
  <c r="G16" i="1" s="1"/>
  <c r="G17" i="1" s="1"/>
  <c r="G18" i="1" s="1"/>
  <c r="AM11" i="1"/>
  <c r="AU11" i="1"/>
  <c r="BC11" i="1"/>
  <c r="BK11" i="1"/>
  <c r="AO11" i="1"/>
  <c r="AZ11" i="1"/>
  <c r="BJ11" i="1"/>
  <c r="AW11" i="1"/>
  <c r="AK11" i="1"/>
  <c r="BF11" i="1"/>
  <c r="AS11" i="1"/>
  <c r="BD11" i="1"/>
  <c r="BN11" i="1"/>
  <c r="BB11" i="1"/>
  <c r="AP11" i="1"/>
  <c r="BL11" i="1"/>
  <c r="AV11" i="1"/>
  <c r="BI11" i="1"/>
  <c r="AR11" i="1"/>
  <c r="BA11" i="1"/>
  <c r="AQ11" i="1"/>
  <c r="AY11" i="1"/>
  <c r="BG11" i="1"/>
  <c r="AJ11" i="1"/>
  <c r="AT11" i="1"/>
  <c r="BE11" i="1"/>
  <c r="AL11" i="1"/>
  <c r="BH11" i="1"/>
  <c r="AN11" i="1"/>
  <c r="AX11" i="1"/>
  <c r="BM11" i="1"/>
  <c r="AM12" i="1"/>
  <c r="AU12" i="1"/>
  <c r="BC12" i="1"/>
  <c r="BK12" i="1"/>
  <c r="AN12" i="1"/>
  <c r="AV12" i="1"/>
  <c r="BD12" i="1"/>
  <c r="BL12" i="1"/>
  <c r="AX12" i="1"/>
  <c r="BN12" i="1"/>
  <c r="AW12" i="1"/>
  <c r="BM12" i="1"/>
  <c r="BJ12" i="1"/>
  <c r="BI12" i="1"/>
  <c r="BA12" i="1"/>
  <c r="AL12" i="1"/>
  <c r="AQ12" i="1"/>
  <c r="AY12" i="1"/>
  <c r="BG12" i="1"/>
  <c r="AJ12" i="1"/>
  <c r="AR12" i="1"/>
  <c r="AZ12" i="1"/>
  <c r="BH12" i="1"/>
  <c r="AP12" i="1"/>
  <c r="BF12" i="1"/>
  <c r="AO12" i="1"/>
  <c r="BE12" i="1"/>
  <c r="AT12" i="1"/>
  <c r="AS12" i="1"/>
  <c r="BB12" i="1"/>
  <c r="AK12" i="1"/>
  <c r="BN572" i="1"/>
  <c r="F574" i="1"/>
  <c r="BN598" i="1"/>
  <c r="F599" i="1"/>
  <c r="AJ597" i="1"/>
  <c r="AR597" i="1"/>
  <c r="AZ597" i="1"/>
  <c r="BH597" i="1"/>
  <c r="AL597" i="1"/>
  <c r="AW597" i="1"/>
  <c r="BG597" i="1"/>
  <c r="AT597" i="1"/>
  <c r="AM597" i="1"/>
  <c r="BI597" i="1"/>
  <c r="AP597" i="1"/>
  <c r="BA597" i="1"/>
  <c r="BK597" i="1"/>
  <c r="AY597" i="1"/>
  <c r="AS597" i="1"/>
  <c r="AN597" i="1"/>
  <c r="AV597" i="1"/>
  <c r="BD597" i="1"/>
  <c r="BL597" i="1"/>
  <c r="AQ597" i="1"/>
  <c r="BB597" i="1"/>
  <c r="BM597" i="1"/>
  <c r="BE597" i="1"/>
  <c r="AX597" i="1"/>
  <c r="AK597" i="1"/>
  <c r="AU597" i="1"/>
  <c r="BF597" i="1"/>
  <c r="AO597" i="1"/>
  <c r="BJ597" i="1"/>
  <c r="BC597" i="1"/>
  <c r="AO598" i="1"/>
  <c r="AW598" i="1"/>
  <c r="BE598" i="1"/>
  <c r="BM598" i="1"/>
  <c r="BD598" i="1"/>
  <c r="AZ598" i="1"/>
  <c r="BG598" i="1"/>
  <c r="AV598" i="1"/>
  <c r="AL598" i="1"/>
  <c r="AK598" i="1"/>
  <c r="AS598" i="1"/>
  <c r="BA598" i="1"/>
  <c r="BI598" i="1"/>
  <c r="AT598" i="1"/>
  <c r="BK598" i="1"/>
  <c r="AP598" i="1"/>
  <c r="BL598" i="1"/>
  <c r="BB598" i="1"/>
  <c r="AQ598" i="1"/>
  <c r="AY598" i="1"/>
  <c r="AU598" i="1"/>
  <c r="BH598" i="1"/>
  <c r="AX598" i="1"/>
  <c r="AM598" i="1"/>
  <c r="BJ598" i="1"/>
  <c r="AN598" i="1"/>
  <c r="BF598" i="1"/>
  <c r="AJ598" i="1"/>
  <c r="BC598" i="1"/>
  <c r="AR598" i="1"/>
  <c r="BN597" i="1"/>
  <c r="BN248" i="1"/>
  <c r="F250" i="1"/>
  <c r="F350" i="1"/>
  <c r="BN408" i="1"/>
  <c r="BN16" i="1"/>
  <c r="AI350" i="1"/>
  <c r="F351" i="1" s="1"/>
  <c r="AI574" i="1"/>
  <c r="F575" i="1" s="1"/>
  <c r="AM572" i="1"/>
  <c r="AQ572" i="1"/>
  <c r="AU572" i="1"/>
  <c r="AY572" i="1"/>
  <c r="BC572" i="1"/>
  <c r="BG572" i="1"/>
  <c r="BK572" i="1"/>
  <c r="AN572" i="1"/>
  <c r="AS572" i="1"/>
  <c r="AX572" i="1"/>
  <c r="BD572" i="1"/>
  <c r="BI572" i="1"/>
  <c r="AP572" i="1"/>
  <c r="BA572" i="1"/>
  <c r="BL572" i="1"/>
  <c r="AO572" i="1"/>
  <c r="AZ572" i="1"/>
  <c r="BJ572" i="1"/>
  <c r="AL572" i="1"/>
  <c r="AR572" i="1"/>
  <c r="AW572" i="1"/>
  <c r="BB572" i="1"/>
  <c r="BH572" i="1"/>
  <c r="BM572" i="1"/>
  <c r="AK572" i="1"/>
  <c r="AV572" i="1"/>
  <c r="BF572" i="1"/>
  <c r="AJ572" i="1"/>
  <c r="AT572" i="1"/>
  <c r="BE572" i="1"/>
  <c r="AI546" i="1"/>
  <c r="AI18" i="1"/>
  <c r="AM16" i="1"/>
  <c r="AQ16" i="1"/>
  <c r="AU16" i="1"/>
  <c r="AY16" i="1"/>
  <c r="BC16" i="1"/>
  <c r="BG16" i="1"/>
  <c r="BK16" i="1"/>
  <c r="AJ16" i="1"/>
  <c r="AN16" i="1"/>
  <c r="AR16" i="1"/>
  <c r="AV16" i="1"/>
  <c r="AZ16" i="1"/>
  <c r="BD16" i="1"/>
  <c r="BH16" i="1"/>
  <c r="BL16" i="1"/>
  <c r="AL16" i="1"/>
  <c r="AT16" i="1"/>
  <c r="BB16" i="1"/>
  <c r="BJ16" i="1"/>
  <c r="AK16" i="1"/>
  <c r="AS16" i="1"/>
  <c r="BA16" i="1"/>
  <c r="BI16" i="1"/>
  <c r="AX16" i="1"/>
  <c r="AW16" i="1"/>
  <c r="BM16" i="1"/>
  <c r="BF16" i="1"/>
  <c r="BE16" i="1"/>
  <c r="AO16" i="1"/>
  <c r="AP16" i="1"/>
  <c r="AI265" i="1"/>
  <c r="F266" i="1" s="1"/>
  <c r="AI159" i="1"/>
  <c r="AI250" i="1"/>
  <c r="AL248" i="1"/>
  <c r="AP248" i="1"/>
  <c r="AT248" i="1"/>
  <c r="AX248" i="1"/>
  <c r="BB248" i="1"/>
  <c r="BF248" i="1"/>
  <c r="BJ248" i="1"/>
  <c r="AK248" i="1"/>
  <c r="AO248" i="1"/>
  <c r="AS248" i="1"/>
  <c r="AW248" i="1"/>
  <c r="BA248" i="1"/>
  <c r="BE248" i="1"/>
  <c r="BI248" i="1"/>
  <c r="BM248" i="1"/>
  <c r="AN248" i="1"/>
  <c r="AV248" i="1"/>
  <c r="BD248" i="1"/>
  <c r="BL248" i="1"/>
  <c r="AM248" i="1"/>
  <c r="AU248" i="1"/>
  <c r="BC248" i="1"/>
  <c r="BK248" i="1"/>
  <c r="AR248" i="1"/>
  <c r="BH248" i="1"/>
  <c r="AQ248" i="1"/>
  <c r="BG248" i="1"/>
  <c r="AY248" i="1"/>
  <c r="AJ248" i="1"/>
  <c r="AZ248" i="1"/>
  <c r="AI410" i="1"/>
  <c r="F411" i="1" s="1"/>
  <c r="AJ408" i="1"/>
  <c r="AN408" i="1"/>
  <c r="AR408" i="1"/>
  <c r="AV408" i="1"/>
  <c r="AZ408" i="1"/>
  <c r="BD408" i="1"/>
  <c r="BH408" i="1"/>
  <c r="BL408" i="1"/>
  <c r="AM408" i="1"/>
  <c r="AQ408" i="1"/>
  <c r="AU408" i="1"/>
  <c r="AY408" i="1"/>
  <c r="BC408" i="1"/>
  <c r="BG408" i="1"/>
  <c r="BK408" i="1"/>
  <c r="AK408" i="1"/>
  <c r="AS408" i="1"/>
  <c r="BA408" i="1"/>
  <c r="BI408" i="1"/>
  <c r="AO408" i="1"/>
  <c r="AW408" i="1"/>
  <c r="BE408" i="1"/>
  <c r="BM408" i="1"/>
  <c r="AP408" i="1"/>
  <c r="BF408" i="1"/>
  <c r="BJ408" i="1"/>
  <c r="AL408" i="1"/>
  <c r="BB408" i="1"/>
  <c r="AX408" i="1"/>
  <c r="AT408" i="1"/>
  <c r="F160" i="1" l="1"/>
  <c r="BN249" i="1"/>
  <c r="F251" i="1"/>
  <c r="F547" i="1"/>
  <c r="BN17" i="1"/>
  <c r="F19" i="1"/>
  <c r="G19" i="1" s="1"/>
  <c r="BN349" i="1"/>
  <c r="BN573" i="1"/>
  <c r="BN409" i="1"/>
  <c r="AI411" i="1"/>
  <c r="F412" i="1" s="1"/>
  <c r="AK409" i="1"/>
  <c r="AO409" i="1"/>
  <c r="AS409" i="1"/>
  <c r="AW409" i="1"/>
  <c r="BA409" i="1"/>
  <c r="BE409" i="1"/>
  <c r="BI409" i="1"/>
  <c r="BM409" i="1"/>
  <c r="AJ409" i="1"/>
  <c r="AN409" i="1"/>
  <c r="AR409" i="1"/>
  <c r="AV409" i="1"/>
  <c r="AZ409" i="1"/>
  <c r="BD409" i="1"/>
  <c r="BH409" i="1"/>
  <c r="BL409" i="1"/>
  <c r="AL409" i="1"/>
  <c r="AT409" i="1"/>
  <c r="BB409" i="1"/>
  <c r="BJ409" i="1"/>
  <c r="AP409" i="1"/>
  <c r="AX409" i="1"/>
  <c r="BF409" i="1"/>
  <c r="AQ409" i="1"/>
  <c r="BG409" i="1"/>
  <c r="BK409" i="1"/>
  <c r="AM409" i="1"/>
  <c r="BC409" i="1"/>
  <c r="AY409" i="1"/>
  <c r="AU409" i="1"/>
  <c r="AI251" i="1"/>
  <c r="F252" i="1" s="1"/>
  <c r="AM249" i="1"/>
  <c r="AQ249" i="1"/>
  <c r="AU249" i="1"/>
  <c r="AY249" i="1"/>
  <c r="BC249" i="1"/>
  <c r="BG249" i="1"/>
  <c r="BK249" i="1"/>
  <c r="AL249" i="1"/>
  <c r="AP249" i="1"/>
  <c r="AT249" i="1"/>
  <c r="AX249" i="1"/>
  <c r="BB249" i="1"/>
  <c r="BF249" i="1"/>
  <c r="BJ249" i="1"/>
  <c r="AO249" i="1"/>
  <c r="AW249" i="1"/>
  <c r="BE249" i="1"/>
  <c r="BM249" i="1"/>
  <c r="AN249" i="1"/>
  <c r="AV249" i="1"/>
  <c r="BD249" i="1"/>
  <c r="BL249" i="1"/>
  <c r="AS249" i="1"/>
  <c r="BI249" i="1"/>
  <c r="AR249" i="1"/>
  <c r="BH249" i="1"/>
  <c r="AJ249" i="1"/>
  <c r="AZ249" i="1"/>
  <c r="BA249" i="1"/>
  <c r="AK249" i="1"/>
  <c r="AI266" i="1"/>
  <c r="F267" i="1" s="1"/>
  <c r="AI547" i="1"/>
  <c r="AI351" i="1"/>
  <c r="F352" i="1" s="1"/>
  <c r="AJ349" i="1"/>
  <c r="AN349" i="1"/>
  <c r="AR349" i="1"/>
  <c r="AV349" i="1"/>
  <c r="AZ349" i="1"/>
  <c r="BD349" i="1"/>
  <c r="BH349" i="1"/>
  <c r="BL349" i="1"/>
  <c r="AM349" i="1"/>
  <c r="AQ349" i="1"/>
  <c r="AU349" i="1"/>
  <c r="AY349" i="1"/>
  <c r="BC349" i="1"/>
  <c r="BG349" i="1"/>
  <c r="BK349" i="1"/>
  <c r="AL349" i="1"/>
  <c r="AT349" i="1"/>
  <c r="BB349" i="1"/>
  <c r="BJ349" i="1"/>
  <c r="AK349" i="1"/>
  <c r="AS349" i="1"/>
  <c r="BA349" i="1"/>
  <c r="BI349" i="1"/>
  <c r="AO349" i="1"/>
  <c r="BE349" i="1"/>
  <c r="AW349" i="1"/>
  <c r="BM349" i="1"/>
  <c r="AP349" i="1"/>
  <c r="BF349" i="1"/>
  <c r="AX349" i="1"/>
  <c r="AI329" i="1"/>
  <c r="F330" i="1" s="1"/>
  <c r="AI19" i="1"/>
  <c r="F20" i="1" s="1"/>
  <c r="AJ17" i="1"/>
  <c r="AN17" i="1"/>
  <c r="AR17" i="1"/>
  <c r="AV17" i="1"/>
  <c r="AZ17" i="1"/>
  <c r="BD17" i="1"/>
  <c r="BH17" i="1"/>
  <c r="BL17" i="1"/>
  <c r="AK17" i="1"/>
  <c r="AO17" i="1"/>
  <c r="AS17" i="1"/>
  <c r="AW17" i="1"/>
  <c r="BA17" i="1"/>
  <c r="BE17" i="1"/>
  <c r="BI17" i="1"/>
  <c r="BM17" i="1"/>
  <c r="AM17" i="1"/>
  <c r="AU17" i="1"/>
  <c r="BC17" i="1"/>
  <c r="BK17" i="1"/>
  <c r="AL17" i="1"/>
  <c r="AT17" i="1"/>
  <c r="BB17" i="1"/>
  <c r="BJ17" i="1"/>
  <c r="AY17" i="1"/>
  <c r="AX17" i="1"/>
  <c r="BG17" i="1"/>
  <c r="BF17" i="1"/>
  <c r="AQ17" i="1"/>
  <c r="AP17" i="1"/>
  <c r="AI160" i="1"/>
  <c r="AI575" i="1"/>
  <c r="AJ573" i="1"/>
  <c r="AN573" i="1"/>
  <c r="AR573" i="1"/>
  <c r="AV573" i="1"/>
  <c r="AZ573" i="1"/>
  <c r="BD573" i="1"/>
  <c r="BH573" i="1"/>
  <c r="BL573" i="1"/>
  <c r="AO573" i="1"/>
  <c r="AT573" i="1"/>
  <c r="AY573" i="1"/>
  <c r="BE573" i="1"/>
  <c r="BJ573" i="1"/>
  <c r="AQ573" i="1"/>
  <c r="BB573" i="1"/>
  <c r="BM573" i="1"/>
  <c r="AP573" i="1"/>
  <c r="BA573" i="1"/>
  <c r="BK573" i="1"/>
  <c r="AM573" i="1"/>
  <c r="AS573" i="1"/>
  <c r="AX573" i="1"/>
  <c r="BC573" i="1"/>
  <c r="BI573" i="1"/>
  <c r="AL573" i="1"/>
  <c r="AW573" i="1"/>
  <c r="BG573" i="1"/>
  <c r="AK573" i="1"/>
  <c r="AU573" i="1"/>
  <c r="BF573" i="1"/>
  <c r="BN574" i="1" l="1"/>
  <c r="F576" i="1"/>
  <c r="BN159" i="1"/>
  <c r="F161" i="1"/>
  <c r="BN546" i="1"/>
  <c r="F548" i="1"/>
  <c r="G20" i="1"/>
  <c r="BN265" i="1"/>
  <c r="BN18" i="1"/>
  <c r="BN350" i="1"/>
  <c r="BN250" i="1"/>
  <c r="BN410" i="1"/>
  <c r="AI330" i="1"/>
  <c r="AI267" i="1"/>
  <c r="F268" i="1" s="1"/>
  <c r="AM265" i="1"/>
  <c r="AQ265" i="1"/>
  <c r="AU265" i="1"/>
  <c r="AY265" i="1"/>
  <c r="BC265" i="1"/>
  <c r="BG265" i="1"/>
  <c r="BK265" i="1"/>
  <c r="AL265" i="1"/>
  <c r="AP265" i="1"/>
  <c r="AT265" i="1"/>
  <c r="AX265" i="1"/>
  <c r="BB265" i="1"/>
  <c r="BF265" i="1"/>
  <c r="BJ265" i="1"/>
  <c r="AO265" i="1"/>
  <c r="AW265" i="1"/>
  <c r="BE265" i="1"/>
  <c r="BM265" i="1"/>
  <c r="AN265" i="1"/>
  <c r="AV265" i="1"/>
  <c r="BD265" i="1"/>
  <c r="BL265" i="1"/>
  <c r="AS265" i="1"/>
  <c r="BI265" i="1"/>
  <c r="AR265" i="1"/>
  <c r="BH265" i="1"/>
  <c r="AZ265" i="1"/>
  <c r="AJ265" i="1"/>
  <c r="BA265" i="1"/>
  <c r="AK265" i="1"/>
  <c r="AI252" i="1"/>
  <c r="AJ250" i="1"/>
  <c r="AN250" i="1"/>
  <c r="AR250" i="1"/>
  <c r="AV250" i="1"/>
  <c r="AZ250" i="1"/>
  <c r="BD250" i="1"/>
  <c r="BH250" i="1"/>
  <c r="BL250" i="1"/>
  <c r="AM250" i="1"/>
  <c r="AQ250" i="1"/>
  <c r="AU250" i="1"/>
  <c r="AY250" i="1"/>
  <c r="BC250" i="1"/>
  <c r="BG250" i="1"/>
  <c r="BK250" i="1"/>
  <c r="AP250" i="1"/>
  <c r="AX250" i="1"/>
  <c r="BF250" i="1"/>
  <c r="AO250" i="1"/>
  <c r="AW250" i="1"/>
  <c r="BE250" i="1"/>
  <c r="BM250" i="1"/>
  <c r="AT250" i="1"/>
  <c r="BJ250" i="1"/>
  <c r="AS250" i="1"/>
  <c r="BI250" i="1"/>
  <c r="AK250" i="1"/>
  <c r="BA250" i="1"/>
  <c r="BB250" i="1"/>
  <c r="AL250" i="1"/>
  <c r="AI412" i="1"/>
  <c r="F413" i="1" s="1"/>
  <c r="AL410" i="1"/>
  <c r="AP410" i="1"/>
  <c r="AT410" i="1"/>
  <c r="AX410" i="1"/>
  <c r="BB410" i="1"/>
  <c r="BF410" i="1"/>
  <c r="BJ410" i="1"/>
  <c r="AK410" i="1"/>
  <c r="AO410" i="1"/>
  <c r="AS410" i="1"/>
  <c r="AW410" i="1"/>
  <c r="BA410" i="1"/>
  <c r="BE410" i="1"/>
  <c r="BI410" i="1"/>
  <c r="BM410" i="1"/>
  <c r="AM410" i="1"/>
  <c r="AU410" i="1"/>
  <c r="BC410" i="1"/>
  <c r="BK410" i="1"/>
  <c r="AQ410" i="1"/>
  <c r="AY410" i="1"/>
  <c r="BG410" i="1"/>
  <c r="AR410" i="1"/>
  <c r="BH410" i="1"/>
  <c r="AJ410" i="1"/>
  <c r="BL410" i="1"/>
  <c r="AN410" i="1"/>
  <c r="BD410" i="1"/>
  <c r="AZ410" i="1"/>
  <c r="AV410" i="1"/>
  <c r="AI576" i="1"/>
  <c r="F577" i="1" s="1"/>
  <c r="AK574" i="1"/>
  <c r="AO574" i="1"/>
  <c r="AS574" i="1"/>
  <c r="AW574" i="1"/>
  <c r="BA574" i="1"/>
  <c r="BE574" i="1"/>
  <c r="BI574" i="1"/>
  <c r="BM574" i="1"/>
  <c r="AJ574" i="1"/>
  <c r="AP574" i="1"/>
  <c r="AU574" i="1"/>
  <c r="AZ574" i="1"/>
  <c r="BF574" i="1"/>
  <c r="BK574" i="1"/>
  <c r="AR574" i="1"/>
  <c r="BC574" i="1"/>
  <c r="AQ574" i="1"/>
  <c r="BB574" i="1"/>
  <c r="BL574" i="1"/>
  <c r="AN574" i="1"/>
  <c r="AT574" i="1"/>
  <c r="AY574" i="1"/>
  <c r="BD574" i="1"/>
  <c r="BJ574" i="1"/>
  <c r="AM574" i="1"/>
  <c r="AX574" i="1"/>
  <c r="BH574" i="1"/>
  <c r="AL574" i="1"/>
  <c r="AV574" i="1"/>
  <c r="BG574" i="1"/>
  <c r="AI161" i="1"/>
  <c r="AM159" i="1"/>
  <c r="AQ159" i="1"/>
  <c r="AU159" i="1"/>
  <c r="AY159" i="1"/>
  <c r="BC159" i="1"/>
  <c r="BG159" i="1"/>
  <c r="BK159" i="1"/>
  <c r="AN159" i="1"/>
  <c r="AS159" i="1"/>
  <c r="AX159" i="1"/>
  <c r="BD159" i="1"/>
  <c r="BI159" i="1"/>
  <c r="AL159" i="1"/>
  <c r="AR159" i="1"/>
  <c r="AW159" i="1"/>
  <c r="BB159" i="1"/>
  <c r="BH159" i="1"/>
  <c r="BM159" i="1"/>
  <c r="AK159" i="1"/>
  <c r="AV159" i="1"/>
  <c r="BF159" i="1"/>
  <c r="AJ159" i="1"/>
  <c r="AT159" i="1"/>
  <c r="BE159" i="1"/>
  <c r="AP159" i="1"/>
  <c r="BL159" i="1"/>
  <c r="AO159" i="1"/>
  <c r="BJ159" i="1"/>
  <c r="AZ159" i="1"/>
  <c r="BA159" i="1"/>
  <c r="AI20" i="1"/>
  <c r="F21" i="1" s="1"/>
  <c r="AK18" i="1"/>
  <c r="AO18" i="1"/>
  <c r="AS18" i="1"/>
  <c r="AW18" i="1"/>
  <c r="BA18" i="1"/>
  <c r="BE18" i="1"/>
  <c r="BI18" i="1"/>
  <c r="BM18" i="1"/>
  <c r="AL18" i="1"/>
  <c r="AP18" i="1"/>
  <c r="AT18" i="1"/>
  <c r="AX18" i="1"/>
  <c r="BB18" i="1"/>
  <c r="BF18" i="1"/>
  <c r="BJ18" i="1"/>
  <c r="AN18" i="1"/>
  <c r="AV18" i="1"/>
  <c r="BD18" i="1"/>
  <c r="BL18" i="1"/>
  <c r="AM18" i="1"/>
  <c r="AU18" i="1"/>
  <c r="BC18" i="1"/>
  <c r="BK18" i="1"/>
  <c r="AJ18" i="1"/>
  <c r="AZ18" i="1"/>
  <c r="AY18" i="1"/>
  <c r="BH18" i="1"/>
  <c r="BG18" i="1"/>
  <c r="AQ18" i="1"/>
  <c r="AR18" i="1"/>
  <c r="AI548" i="1"/>
  <c r="AL546" i="1"/>
  <c r="AP546" i="1"/>
  <c r="AT546" i="1"/>
  <c r="AX546" i="1"/>
  <c r="BB546" i="1"/>
  <c r="BF546" i="1"/>
  <c r="BJ546" i="1"/>
  <c r="AK546" i="1"/>
  <c r="AO546" i="1"/>
  <c r="AS546" i="1"/>
  <c r="AW546" i="1"/>
  <c r="BA546" i="1"/>
  <c r="BE546" i="1"/>
  <c r="BI546" i="1"/>
  <c r="BM546" i="1"/>
  <c r="AM546" i="1"/>
  <c r="AU546" i="1"/>
  <c r="BC546" i="1"/>
  <c r="BK546" i="1"/>
  <c r="AQ546" i="1"/>
  <c r="AY546" i="1"/>
  <c r="BG546" i="1"/>
  <c r="AJ546" i="1"/>
  <c r="AZ546" i="1"/>
  <c r="BH546" i="1"/>
  <c r="AN546" i="1"/>
  <c r="AV546" i="1"/>
  <c r="BL546" i="1"/>
  <c r="AR546" i="1"/>
  <c r="BD546" i="1"/>
  <c r="AI352" i="1"/>
  <c r="AK350" i="1"/>
  <c r="AO350" i="1"/>
  <c r="AS350" i="1"/>
  <c r="AW350" i="1"/>
  <c r="BA350" i="1"/>
  <c r="BE350" i="1"/>
  <c r="BI350" i="1"/>
  <c r="BM350" i="1"/>
  <c r="AJ350" i="1"/>
  <c r="AN350" i="1"/>
  <c r="AR350" i="1"/>
  <c r="AV350" i="1"/>
  <c r="AZ350" i="1"/>
  <c r="BD350" i="1"/>
  <c r="BH350" i="1"/>
  <c r="BL350" i="1"/>
  <c r="AM350" i="1"/>
  <c r="AU350" i="1"/>
  <c r="BC350" i="1"/>
  <c r="BK350" i="1"/>
  <c r="AL350" i="1"/>
  <c r="AT350" i="1"/>
  <c r="BB350" i="1"/>
  <c r="BJ350" i="1"/>
  <c r="AP350" i="1"/>
  <c r="BF350" i="1"/>
  <c r="AX350" i="1"/>
  <c r="AY350" i="1"/>
  <c r="BG350" i="1"/>
  <c r="AQ350" i="1"/>
  <c r="G21" i="1" l="1"/>
  <c r="BN547" i="1"/>
  <c r="F549" i="1"/>
  <c r="F162" i="1"/>
  <c r="AI162" i="1"/>
  <c r="BN161" i="1" s="1"/>
  <c r="BN329" i="1"/>
  <c r="F331" i="1"/>
  <c r="BN351" i="1"/>
  <c r="F353" i="1"/>
  <c r="BN251" i="1"/>
  <c r="F253" i="1"/>
  <c r="BN160" i="1"/>
  <c r="BN19" i="1"/>
  <c r="BN411" i="1"/>
  <c r="BN575" i="1"/>
  <c r="BN266" i="1"/>
  <c r="AI353" i="1"/>
  <c r="F354" i="1" s="1"/>
  <c r="AL351" i="1"/>
  <c r="AP351" i="1"/>
  <c r="AT351" i="1"/>
  <c r="AX351" i="1"/>
  <c r="BB351" i="1"/>
  <c r="BF351" i="1"/>
  <c r="BJ351" i="1"/>
  <c r="AK351" i="1"/>
  <c r="AO351" i="1"/>
  <c r="AS351" i="1"/>
  <c r="AW351" i="1"/>
  <c r="BA351" i="1"/>
  <c r="BE351" i="1"/>
  <c r="BI351" i="1"/>
  <c r="BM351" i="1"/>
  <c r="AN351" i="1"/>
  <c r="AV351" i="1"/>
  <c r="BD351" i="1"/>
  <c r="BL351" i="1"/>
  <c r="AM351" i="1"/>
  <c r="AU351" i="1"/>
  <c r="BC351" i="1"/>
  <c r="BK351" i="1"/>
  <c r="AQ351" i="1"/>
  <c r="BG351" i="1"/>
  <c r="AY351" i="1"/>
  <c r="AJ351" i="1"/>
  <c r="AR351" i="1"/>
  <c r="BH351" i="1"/>
  <c r="AZ351" i="1"/>
  <c r="AJ160" i="1"/>
  <c r="AN160" i="1"/>
  <c r="AR160" i="1"/>
  <c r="AV160" i="1"/>
  <c r="AZ160" i="1"/>
  <c r="AO160" i="1"/>
  <c r="AT160" i="1"/>
  <c r="AY160" i="1"/>
  <c r="BD160" i="1"/>
  <c r="BH160" i="1"/>
  <c r="BL160" i="1"/>
  <c r="AM160" i="1"/>
  <c r="AS160" i="1"/>
  <c r="AX160" i="1"/>
  <c r="BC160" i="1"/>
  <c r="BG160" i="1"/>
  <c r="BK160" i="1"/>
  <c r="AL160" i="1"/>
  <c r="AW160" i="1"/>
  <c r="BF160" i="1"/>
  <c r="AK160" i="1"/>
  <c r="AU160" i="1"/>
  <c r="BE160" i="1"/>
  <c r="BM160" i="1"/>
  <c r="BB160" i="1"/>
  <c r="BA160" i="1"/>
  <c r="AQ160" i="1"/>
  <c r="AP160" i="1"/>
  <c r="BI160" i="1"/>
  <c r="BJ160" i="1"/>
  <c r="AI577" i="1"/>
  <c r="AL575" i="1"/>
  <c r="AP575" i="1"/>
  <c r="AT575" i="1"/>
  <c r="AX575" i="1"/>
  <c r="BB575" i="1"/>
  <c r="BF575" i="1"/>
  <c r="BJ575" i="1"/>
  <c r="AK575" i="1"/>
  <c r="AQ575" i="1"/>
  <c r="AV575" i="1"/>
  <c r="BA575" i="1"/>
  <c r="BG575" i="1"/>
  <c r="BL575" i="1"/>
  <c r="AS575" i="1"/>
  <c r="BD575" i="1"/>
  <c r="AR575" i="1"/>
  <c r="BC575" i="1"/>
  <c r="BM575" i="1"/>
  <c r="AJ575" i="1"/>
  <c r="AO575" i="1"/>
  <c r="AU575" i="1"/>
  <c r="AZ575" i="1"/>
  <c r="BE575" i="1"/>
  <c r="BK575" i="1"/>
  <c r="AN575" i="1"/>
  <c r="AY575" i="1"/>
  <c r="BI575" i="1"/>
  <c r="AM575" i="1"/>
  <c r="AW575" i="1"/>
  <c r="BH575" i="1"/>
  <c r="AI413" i="1"/>
  <c r="AM411" i="1"/>
  <c r="AQ411" i="1"/>
  <c r="AU411" i="1"/>
  <c r="AY411" i="1"/>
  <c r="BC411" i="1"/>
  <c r="BG411" i="1"/>
  <c r="BK411" i="1"/>
  <c r="AL411" i="1"/>
  <c r="AP411" i="1"/>
  <c r="AT411" i="1"/>
  <c r="AX411" i="1"/>
  <c r="BB411" i="1"/>
  <c r="BF411" i="1"/>
  <c r="BJ411" i="1"/>
  <c r="AN411" i="1"/>
  <c r="AV411" i="1"/>
  <c r="BD411" i="1"/>
  <c r="BL411" i="1"/>
  <c r="AJ411" i="1"/>
  <c r="AR411" i="1"/>
  <c r="AZ411" i="1"/>
  <c r="BH411" i="1"/>
  <c r="AS411" i="1"/>
  <c r="BI411" i="1"/>
  <c r="AK411" i="1"/>
  <c r="BM411" i="1"/>
  <c r="AO411" i="1"/>
  <c r="BE411" i="1"/>
  <c r="BA411" i="1"/>
  <c r="AW411" i="1"/>
  <c r="AI253" i="1"/>
  <c r="F254" i="1" s="1"/>
  <c r="AK251" i="1"/>
  <c r="AO251" i="1"/>
  <c r="AS251" i="1"/>
  <c r="AW251" i="1"/>
  <c r="BA251" i="1"/>
  <c r="BE251" i="1"/>
  <c r="BI251" i="1"/>
  <c r="BM251" i="1"/>
  <c r="AJ251" i="1"/>
  <c r="AN251" i="1"/>
  <c r="AR251" i="1"/>
  <c r="AV251" i="1"/>
  <c r="AZ251" i="1"/>
  <c r="BD251" i="1"/>
  <c r="BH251" i="1"/>
  <c r="BL251" i="1"/>
  <c r="AQ251" i="1"/>
  <c r="AY251" i="1"/>
  <c r="BG251" i="1"/>
  <c r="AP251" i="1"/>
  <c r="AX251" i="1"/>
  <c r="BF251" i="1"/>
  <c r="AU251" i="1"/>
  <c r="BK251" i="1"/>
  <c r="AT251" i="1"/>
  <c r="BJ251" i="1"/>
  <c r="AL251" i="1"/>
  <c r="BB251" i="1"/>
  <c r="BC251" i="1"/>
  <c r="AM251" i="1"/>
  <c r="AI268" i="1"/>
  <c r="F269" i="1" s="1"/>
  <c r="AJ266" i="1"/>
  <c r="AN266" i="1"/>
  <c r="AR266" i="1"/>
  <c r="AV266" i="1"/>
  <c r="AZ266" i="1"/>
  <c r="BD266" i="1"/>
  <c r="BH266" i="1"/>
  <c r="BL266" i="1"/>
  <c r="AM266" i="1"/>
  <c r="AQ266" i="1"/>
  <c r="AU266" i="1"/>
  <c r="AY266" i="1"/>
  <c r="BC266" i="1"/>
  <c r="BG266" i="1"/>
  <c r="BK266" i="1"/>
  <c r="AP266" i="1"/>
  <c r="AX266" i="1"/>
  <c r="BF266" i="1"/>
  <c r="AO266" i="1"/>
  <c r="AW266" i="1"/>
  <c r="BE266" i="1"/>
  <c r="BM266" i="1"/>
  <c r="AT266" i="1"/>
  <c r="BJ266" i="1"/>
  <c r="AS266" i="1"/>
  <c r="BI266" i="1"/>
  <c r="BA266" i="1"/>
  <c r="AK266" i="1"/>
  <c r="AL266" i="1"/>
  <c r="BB266" i="1"/>
  <c r="AI331" i="1"/>
  <c r="AJ329" i="1"/>
  <c r="AN329" i="1"/>
  <c r="AR329" i="1"/>
  <c r="AV329" i="1"/>
  <c r="AZ329" i="1"/>
  <c r="BD329" i="1"/>
  <c r="BH329" i="1"/>
  <c r="BL329" i="1"/>
  <c r="AM329" i="1"/>
  <c r="AQ329" i="1"/>
  <c r="AU329" i="1"/>
  <c r="AY329" i="1"/>
  <c r="BC329" i="1"/>
  <c r="BG329" i="1"/>
  <c r="BK329" i="1"/>
  <c r="AP329" i="1"/>
  <c r="AX329" i="1"/>
  <c r="BF329" i="1"/>
  <c r="AO329" i="1"/>
  <c r="AW329" i="1"/>
  <c r="BE329" i="1"/>
  <c r="BM329" i="1"/>
  <c r="AK329" i="1"/>
  <c r="BA329" i="1"/>
  <c r="AS329" i="1"/>
  <c r="BI329" i="1"/>
  <c r="AT329" i="1"/>
  <c r="AL329" i="1"/>
  <c r="BJ329" i="1"/>
  <c r="BB329" i="1"/>
  <c r="AI549" i="1"/>
  <c r="F550" i="1" s="1"/>
  <c r="AM547" i="1"/>
  <c r="AQ547" i="1"/>
  <c r="AU547" i="1"/>
  <c r="AY547" i="1"/>
  <c r="BC547" i="1"/>
  <c r="BG547" i="1"/>
  <c r="BK547" i="1"/>
  <c r="AL547" i="1"/>
  <c r="AP547" i="1"/>
  <c r="AT547" i="1"/>
  <c r="AX547" i="1"/>
  <c r="BB547" i="1"/>
  <c r="BF547" i="1"/>
  <c r="BJ547" i="1"/>
  <c r="AN547" i="1"/>
  <c r="AV547" i="1"/>
  <c r="BD547" i="1"/>
  <c r="BL547" i="1"/>
  <c r="AJ547" i="1"/>
  <c r="AR547" i="1"/>
  <c r="AZ547" i="1"/>
  <c r="BH547" i="1"/>
  <c r="AK547" i="1"/>
  <c r="BA547" i="1"/>
  <c r="BI547" i="1"/>
  <c r="AO547" i="1"/>
  <c r="AW547" i="1"/>
  <c r="BM547" i="1"/>
  <c r="AS547" i="1"/>
  <c r="BE547" i="1"/>
  <c r="AI21" i="1"/>
  <c r="AL19" i="1"/>
  <c r="AP19" i="1"/>
  <c r="AT19" i="1"/>
  <c r="AX19" i="1"/>
  <c r="BB19" i="1"/>
  <c r="BF19" i="1"/>
  <c r="BJ19" i="1"/>
  <c r="AM19" i="1"/>
  <c r="AQ19" i="1"/>
  <c r="AU19" i="1"/>
  <c r="AY19" i="1"/>
  <c r="BC19" i="1"/>
  <c r="BG19" i="1"/>
  <c r="BK19" i="1"/>
  <c r="AO19" i="1"/>
  <c r="AW19" i="1"/>
  <c r="BE19" i="1"/>
  <c r="BM19" i="1"/>
  <c r="AN19" i="1"/>
  <c r="AV19" i="1"/>
  <c r="BD19" i="1"/>
  <c r="BL19" i="1"/>
  <c r="AK19" i="1"/>
  <c r="BA19" i="1"/>
  <c r="AJ19" i="1"/>
  <c r="AZ19" i="1"/>
  <c r="BI19" i="1"/>
  <c r="BH19" i="1"/>
  <c r="AS19" i="1"/>
  <c r="AR19" i="1"/>
  <c r="BN576" i="1" l="1"/>
  <c r="F578" i="1"/>
  <c r="BG161" i="1"/>
  <c r="AN161" i="1"/>
  <c r="BL161" i="1"/>
  <c r="AL161" i="1"/>
  <c r="AK161" i="1"/>
  <c r="AX161" i="1"/>
  <c r="AS161" i="1"/>
  <c r="BJ161" i="1"/>
  <c r="BB161" i="1"/>
  <c r="AJ161" i="1"/>
  <c r="BK161" i="1"/>
  <c r="BA161" i="1"/>
  <c r="AY161" i="1"/>
  <c r="AO161" i="1"/>
  <c r="AR161" i="1"/>
  <c r="AQ161" i="1"/>
  <c r="AM161" i="1"/>
  <c r="BM161" i="1"/>
  <c r="AT161" i="1"/>
  <c r="BD161" i="1"/>
  <c r="BI161" i="1"/>
  <c r="AP161" i="1"/>
  <c r="AW161" i="1"/>
  <c r="AZ161" i="1"/>
  <c r="BF161" i="1"/>
  <c r="BE161" i="1"/>
  <c r="BH161" i="1"/>
  <c r="BC161" i="1"/>
  <c r="AU161" i="1"/>
  <c r="AV161" i="1"/>
  <c r="BN20" i="1"/>
  <c r="F22" i="1"/>
  <c r="G22" i="1" s="1"/>
  <c r="BN330" i="1"/>
  <c r="F332" i="1"/>
  <c r="BN412" i="1"/>
  <c r="F414" i="1"/>
  <c r="F163" i="1"/>
  <c r="AI163" i="1"/>
  <c r="BN162" i="1" s="1"/>
  <c r="BN267" i="1"/>
  <c r="BN252" i="1"/>
  <c r="BN548" i="1"/>
  <c r="BN352" i="1"/>
  <c r="AI22" i="1"/>
  <c r="AM20" i="1"/>
  <c r="AQ20" i="1"/>
  <c r="AU20" i="1"/>
  <c r="AY20" i="1"/>
  <c r="BC20" i="1"/>
  <c r="BG20" i="1"/>
  <c r="BK20" i="1"/>
  <c r="AJ20" i="1"/>
  <c r="AN20" i="1"/>
  <c r="AR20" i="1"/>
  <c r="AV20" i="1"/>
  <c r="AZ20" i="1"/>
  <c r="BD20" i="1"/>
  <c r="BH20" i="1"/>
  <c r="BL20" i="1"/>
  <c r="AP20" i="1"/>
  <c r="AX20" i="1"/>
  <c r="BF20" i="1"/>
  <c r="AO20" i="1"/>
  <c r="AW20" i="1"/>
  <c r="BE20" i="1"/>
  <c r="BM20" i="1"/>
  <c r="AL20" i="1"/>
  <c r="BB20" i="1"/>
  <c r="AK20" i="1"/>
  <c r="BA20" i="1"/>
  <c r="BJ20" i="1"/>
  <c r="BI20" i="1"/>
  <c r="AS20" i="1"/>
  <c r="AT20" i="1"/>
  <c r="AI550" i="1"/>
  <c r="AJ548" i="1"/>
  <c r="AN548" i="1"/>
  <c r="AR548" i="1"/>
  <c r="AV548" i="1"/>
  <c r="AZ548" i="1"/>
  <c r="BD548" i="1"/>
  <c r="BH548" i="1"/>
  <c r="BL548" i="1"/>
  <c r="AM548" i="1"/>
  <c r="AQ548" i="1"/>
  <c r="AU548" i="1"/>
  <c r="AY548" i="1"/>
  <c r="BC548" i="1"/>
  <c r="BG548" i="1"/>
  <c r="BK548" i="1"/>
  <c r="AO548" i="1"/>
  <c r="AW548" i="1"/>
  <c r="BE548" i="1"/>
  <c r="BM548" i="1"/>
  <c r="AK548" i="1"/>
  <c r="AS548" i="1"/>
  <c r="BA548" i="1"/>
  <c r="BI548" i="1"/>
  <c r="AL548" i="1"/>
  <c r="BB548" i="1"/>
  <c r="AT548" i="1"/>
  <c r="BF548" i="1"/>
  <c r="AX548" i="1"/>
  <c r="BJ548" i="1"/>
  <c r="AP548" i="1"/>
  <c r="AI332" i="1"/>
  <c r="F333" i="1" s="1"/>
  <c r="AK330" i="1"/>
  <c r="AO330" i="1"/>
  <c r="AS330" i="1"/>
  <c r="AW330" i="1"/>
  <c r="BA330" i="1"/>
  <c r="BE330" i="1"/>
  <c r="BI330" i="1"/>
  <c r="BM330" i="1"/>
  <c r="AJ330" i="1"/>
  <c r="AN330" i="1"/>
  <c r="AR330" i="1"/>
  <c r="AV330" i="1"/>
  <c r="AZ330" i="1"/>
  <c r="BD330" i="1"/>
  <c r="BH330" i="1"/>
  <c r="BL330" i="1"/>
  <c r="AQ330" i="1"/>
  <c r="AY330" i="1"/>
  <c r="BG330" i="1"/>
  <c r="AP330" i="1"/>
  <c r="AX330" i="1"/>
  <c r="BF330" i="1"/>
  <c r="AL330" i="1"/>
  <c r="BB330" i="1"/>
  <c r="AT330" i="1"/>
  <c r="BJ330" i="1"/>
  <c r="AU330" i="1"/>
  <c r="BC330" i="1"/>
  <c r="AM330" i="1"/>
  <c r="BK330" i="1"/>
  <c r="AI269" i="1"/>
  <c r="AK267" i="1"/>
  <c r="AO267" i="1"/>
  <c r="AS267" i="1"/>
  <c r="AW267" i="1"/>
  <c r="BA267" i="1"/>
  <c r="BE267" i="1"/>
  <c r="BI267" i="1"/>
  <c r="BM267" i="1"/>
  <c r="AJ267" i="1"/>
  <c r="AN267" i="1"/>
  <c r="AR267" i="1"/>
  <c r="AV267" i="1"/>
  <c r="AZ267" i="1"/>
  <c r="BD267" i="1"/>
  <c r="BH267" i="1"/>
  <c r="BL267" i="1"/>
  <c r="AQ267" i="1"/>
  <c r="AY267" i="1"/>
  <c r="BG267" i="1"/>
  <c r="AP267" i="1"/>
  <c r="AX267" i="1"/>
  <c r="BF267" i="1"/>
  <c r="AU267" i="1"/>
  <c r="BK267" i="1"/>
  <c r="AT267" i="1"/>
  <c r="BJ267" i="1"/>
  <c r="BB267" i="1"/>
  <c r="AL267" i="1"/>
  <c r="AM267" i="1"/>
  <c r="BC267" i="1"/>
  <c r="AI254" i="1"/>
  <c r="F255" i="1" s="1"/>
  <c r="AL252" i="1"/>
  <c r="AP252" i="1"/>
  <c r="AT252" i="1"/>
  <c r="AX252" i="1"/>
  <c r="BB252" i="1"/>
  <c r="BF252" i="1"/>
  <c r="BJ252" i="1"/>
  <c r="AK252" i="1"/>
  <c r="AO252" i="1"/>
  <c r="AS252" i="1"/>
  <c r="AW252" i="1"/>
  <c r="BA252" i="1"/>
  <c r="BE252" i="1"/>
  <c r="BI252" i="1"/>
  <c r="BM252" i="1"/>
  <c r="AJ252" i="1"/>
  <c r="AR252" i="1"/>
  <c r="AZ252" i="1"/>
  <c r="BH252" i="1"/>
  <c r="AQ252" i="1"/>
  <c r="AY252" i="1"/>
  <c r="BG252" i="1"/>
  <c r="AV252" i="1"/>
  <c r="BL252" i="1"/>
  <c r="AU252" i="1"/>
  <c r="BK252" i="1"/>
  <c r="AM252" i="1"/>
  <c r="BC252" i="1"/>
  <c r="BD252" i="1"/>
  <c r="AN252" i="1"/>
  <c r="AI414" i="1"/>
  <c r="F415" i="1" s="1"/>
  <c r="AJ412" i="1"/>
  <c r="AN412" i="1"/>
  <c r="AR412" i="1"/>
  <c r="AV412" i="1"/>
  <c r="AZ412" i="1"/>
  <c r="BD412" i="1"/>
  <c r="BH412" i="1"/>
  <c r="BL412" i="1"/>
  <c r="AM412" i="1"/>
  <c r="AQ412" i="1"/>
  <c r="AU412" i="1"/>
  <c r="AY412" i="1"/>
  <c r="BC412" i="1"/>
  <c r="BG412" i="1"/>
  <c r="BK412" i="1"/>
  <c r="AO412" i="1"/>
  <c r="AW412" i="1"/>
  <c r="BE412" i="1"/>
  <c r="BM412" i="1"/>
  <c r="AK412" i="1"/>
  <c r="AS412" i="1"/>
  <c r="BA412" i="1"/>
  <c r="BI412" i="1"/>
  <c r="AT412" i="1"/>
  <c r="BJ412" i="1"/>
  <c r="AL412" i="1"/>
  <c r="AP412" i="1"/>
  <c r="BF412" i="1"/>
  <c r="BB412" i="1"/>
  <c r="AX412" i="1"/>
  <c r="AI578" i="1"/>
  <c r="AM576" i="1"/>
  <c r="AQ576" i="1"/>
  <c r="AU576" i="1"/>
  <c r="AY576" i="1"/>
  <c r="BC576" i="1"/>
  <c r="BG576" i="1"/>
  <c r="BK576" i="1"/>
  <c r="AL576" i="1"/>
  <c r="AR576" i="1"/>
  <c r="AW576" i="1"/>
  <c r="BB576" i="1"/>
  <c r="BH576" i="1"/>
  <c r="BM576" i="1"/>
  <c r="AJ576" i="1"/>
  <c r="AT576" i="1"/>
  <c r="BE576" i="1"/>
  <c r="AS576" i="1"/>
  <c r="BD576" i="1"/>
  <c r="AK576" i="1"/>
  <c r="AP576" i="1"/>
  <c r="AV576" i="1"/>
  <c r="BA576" i="1"/>
  <c r="BF576" i="1"/>
  <c r="BL576" i="1"/>
  <c r="AO576" i="1"/>
  <c r="AZ576" i="1"/>
  <c r="BJ576" i="1"/>
  <c r="AN576" i="1"/>
  <c r="AX576" i="1"/>
  <c r="BI576" i="1"/>
  <c r="AI354" i="1"/>
  <c r="F355" i="1" s="1"/>
  <c r="AM352" i="1"/>
  <c r="AQ352" i="1"/>
  <c r="AU352" i="1"/>
  <c r="AY352" i="1"/>
  <c r="BC352" i="1"/>
  <c r="BG352" i="1"/>
  <c r="BK352" i="1"/>
  <c r="AL352" i="1"/>
  <c r="AP352" i="1"/>
  <c r="AT352" i="1"/>
  <c r="AX352" i="1"/>
  <c r="BB352" i="1"/>
  <c r="BF352" i="1"/>
  <c r="BJ352" i="1"/>
  <c r="AO352" i="1"/>
  <c r="AW352" i="1"/>
  <c r="BE352" i="1"/>
  <c r="BM352" i="1"/>
  <c r="AN352" i="1"/>
  <c r="AV352" i="1"/>
  <c r="BD352" i="1"/>
  <c r="BL352" i="1"/>
  <c r="AR352" i="1"/>
  <c r="BH352" i="1"/>
  <c r="AJ352" i="1"/>
  <c r="AZ352" i="1"/>
  <c r="AK352" i="1"/>
  <c r="BA352" i="1"/>
  <c r="BI352" i="1"/>
  <c r="AS352" i="1"/>
  <c r="AI81" i="1"/>
  <c r="F579" i="1" l="1"/>
  <c r="AI579" i="1"/>
  <c r="F82" i="1"/>
  <c r="BN268" i="1"/>
  <c r="F270" i="1"/>
  <c r="BN549" i="1"/>
  <c r="F551" i="1"/>
  <c r="F164" i="1"/>
  <c r="AI164" i="1"/>
  <c r="AX162" i="1"/>
  <c r="AK162" i="1"/>
  <c r="BA162" i="1"/>
  <c r="AJ162" i="1"/>
  <c r="AQ162" i="1"/>
  <c r="BD162" i="1"/>
  <c r="AU162" i="1"/>
  <c r="AT162" i="1"/>
  <c r="BJ162" i="1"/>
  <c r="AW162" i="1"/>
  <c r="BM162" i="1"/>
  <c r="BH162" i="1"/>
  <c r="AN162" i="1"/>
  <c r="AV162" i="1"/>
  <c r="AP162" i="1"/>
  <c r="BF162" i="1"/>
  <c r="AS162" i="1"/>
  <c r="BI162" i="1"/>
  <c r="AZ162" i="1"/>
  <c r="BG162" i="1"/>
  <c r="BC162" i="1"/>
  <c r="BL162" i="1"/>
  <c r="AL162" i="1"/>
  <c r="AO162" i="1"/>
  <c r="AM162" i="1"/>
  <c r="BB162" i="1"/>
  <c r="AY162" i="1"/>
  <c r="AR162" i="1"/>
  <c r="BE162" i="1"/>
  <c r="BK162" i="1"/>
  <c r="BN21" i="1"/>
  <c r="F23" i="1"/>
  <c r="G23" i="1" s="1"/>
  <c r="BN413" i="1"/>
  <c r="BN353" i="1"/>
  <c r="BN577" i="1"/>
  <c r="BN253" i="1"/>
  <c r="BN331" i="1"/>
  <c r="AI82" i="1"/>
  <c r="AI355" i="1"/>
  <c r="F356" i="1" s="1"/>
  <c r="AJ353" i="1"/>
  <c r="AN353" i="1"/>
  <c r="AR353" i="1"/>
  <c r="AV353" i="1"/>
  <c r="AZ353" i="1"/>
  <c r="BD353" i="1"/>
  <c r="BH353" i="1"/>
  <c r="BL353" i="1"/>
  <c r="AM353" i="1"/>
  <c r="AQ353" i="1"/>
  <c r="AU353" i="1"/>
  <c r="AY353" i="1"/>
  <c r="BC353" i="1"/>
  <c r="BG353" i="1"/>
  <c r="BK353" i="1"/>
  <c r="AP353" i="1"/>
  <c r="AX353" i="1"/>
  <c r="BF353" i="1"/>
  <c r="AO353" i="1"/>
  <c r="AW353" i="1"/>
  <c r="BE353" i="1"/>
  <c r="BM353" i="1"/>
  <c r="AS353" i="1"/>
  <c r="BI353" i="1"/>
  <c r="AK353" i="1"/>
  <c r="BA353" i="1"/>
  <c r="AL353" i="1"/>
  <c r="AT353" i="1"/>
  <c r="BJ353" i="1"/>
  <c r="BB353" i="1"/>
  <c r="AI218" i="1"/>
  <c r="F219" i="1" s="1"/>
  <c r="AJ577" i="1"/>
  <c r="AN577" i="1"/>
  <c r="AR577" i="1"/>
  <c r="AV577" i="1"/>
  <c r="AZ577" i="1"/>
  <c r="BD577" i="1"/>
  <c r="BH577" i="1"/>
  <c r="BL577" i="1"/>
  <c r="AM577" i="1"/>
  <c r="AS577" i="1"/>
  <c r="AX577" i="1"/>
  <c r="BC577" i="1"/>
  <c r="BI577" i="1"/>
  <c r="AK577" i="1"/>
  <c r="AU577" i="1"/>
  <c r="BF577" i="1"/>
  <c r="AT577" i="1"/>
  <c r="BE577" i="1"/>
  <c r="AL577" i="1"/>
  <c r="AQ577" i="1"/>
  <c r="AW577" i="1"/>
  <c r="BB577" i="1"/>
  <c r="BG577" i="1"/>
  <c r="BM577" i="1"/>
  <c r="AP577" i="1"/>
  <c r="BA577" i="1"/>
  <c r="BK577" i="1"/>
  <c r="AO577" i="1"/>
  <c r="AY577" i="1"/>
  <c r="BJ577" i="1"/>
  <c r="BH578" i="1"/>
  <c r="AS578" i="1"/>
  <c r="BI578" i="1"/>
  <c r="AU578" i="1"/>
  <c r="AV578" i="1"/>
  <c r="AY578" i="1"/>
  <c r="AX578" i="1"/>
  <c r="AK578" i="1"/>
  <c r="AN578" i="1"/>
  <c r="BK578" i="1"/>
  <c r="BL578" i="1"/>
  <c r="AJ578" i="1"/>
  <c r="AP578" i="1"/>
  <c r="AQ578" i="1"/>
  <c r="AR578" i="1"/>
  <c r="AO578" i="1"/>
  <c r="BE578" i="1"/>
  <c r="BF578" i="1"/>
  <c r="BG578" i="1"/>
  <c r="BD578" i="1"/>
  <c r="AM578" i="1"/>
  <c r="AZ578" i="1"/>
  <c r="BB578" i="1"/>
  <c r="BA578" i="1"/>
  <c r="BJ578" i="1"/>
  <c r="BC578" i="1"/>
  <c r="AW578" i="1"/>
  <c r="BM578" i="1"/>
  <c r="AL578" i="1"/>
  <c r="AT578" i="1"/>
  <c r="AI415" i="1"/>
  <c r="F416" i="1" s="1"/>
  <c r="AK413" i="1"/>
  <c r="AO413" i="1"/>
  <c r="AS413" i="1"/>
  <c r="AW413" i="1"/>
  <c r="BA413" i="1"/>
  <c r="BE413" i="1"/>
  <c r="BI413" i="1"/>
  <c r="BM413" i="1"/>
  <c r="AJ413" i="1"/>
  <c r="AN413" i="1"/>
  <c r="AR413" i="1"/>
  <c r="AV413" i="1"/>
  <c r="AZ413" i="1"/>
  <c r="BD413" i="1"/>
  <c r="BH413" i="1"/>
  <c r="BL413" i="1"/>
  <c r="AP413" i="1"/>
  <c r="AX413" i="1"/>
  <c r="BF413" i="1"/>
  <c r="AL413" i="1"/>
  <c r="AT413" i="1"/>
  <c r="BB413" i="1"/>
  <c r="BJ413" i="1"/>
  <c r="AU413" i="1"/>
  <c r="BK413" i="1"/>
  <c r="AM413" i="1"/>
  <c r="AQ413" i="1"/>
  <c r="BG413" i="1"/>
  <c r="BC413" i="1"/>
  <c r="AY413" i="1"/>
  <c r="AM253" i="1"/>
  <c r="AQ253" i="1"/>
  <c r="AU253" i="1"/>
  <c r="AY253" i="1"/>
  <c r="BC253" i="1"/>
  <c r="BG253" i="1"/>
  <c r="BK253" i="1"/>
  <c r="AL253" i="1"/>
  <c r="AP253" i="1"/>
  <c r="AT253" i="1"/>
  <c r="AX253" i="1"/>
  <c r="BB253" i="1"/>
  <c r="BF253" i="1"/>
  <c r="BJ253" i="1"/>
  <c r="AK253" i="1"/>
  <c r="AS253" i="1"/>
  <c r="BA253" i="1"/>
  <c r="BI253" i="1"/>
  <c r="AJ253" i="1"/>
  <c r="AR253" i="1"/>
  <c r="AZ253" i="1"/>
  <c r="BH253" i="1"/>
  <c r="AW253" i="1"/>
  <c r="BM253" i="1"/>
  <c r="AV253" i="1"/>
  <c r="BL253" i="1"/>
  <c r="AN253" i="1"/>
  <c r="BD253" i="1"/>
  <c r="BE253" i="1"/>
  <c r="AO253" i="1"/>
  <c r="AI255" i="1"/>
  <c r="AI270" i="1"/>
  <c r="F271" i="1" s="1"/>
  <c r="AL268" i="1"/>
  <c r="AP268" i="1"/>
  <c r="AT268" i="1"/>
  <c r="AX268" i="1"/>
  <c r="BB268" i="1"/>
  <c r="BF268" i="1"/>
  <c r="BJ268" i="1"/>
  <c r="AK268" i="1"/>
  <c r="AO268" i="1"/>
  <c r="AS268" i="1"/>
  <c r="AW268" i="1"/>
  <c r="BA268" i="1"/>
  <c r="BE268" i="1"/>
  <c r="BI268" i="1"/>
  <c r="BM268" i="1"/>
  <c r="AJ268" i="1"/>
  <c r="AR268" i="1"/>
  <c r="AZ268" i="1"/>
  <c r="BH268" i="1"/>
  <c r="AQ268" i="1"/>
  <c r="AY268" i="1"/>
  <c r="BG268" i="1"/>
  <c r="AV268" i="1"/>
  <c r="BL268" i="1"/>
  <c r="AU268" i="1"/>
  <c r="BK268" i="1"/>
  <c r="BC268" i="1"/>
  <c r="AM268" i="1"/>
  <c r="AN268" i="1"/>
  <c r="BD268" i="1"/>
  <c r="AI333" i="1"/>
  <c r="F334" i="1" s="1"/>
  <c r="AL331" i="1"/>
  <c r="AP331" i="1"/>
  <c r="AT331" i="1"/>
  <c r="AX331" i="1"/>
  <c r="BB331" i="1"/>
  <c r="BF331" i="1"/>
  <c r="BJ331" i="1"/>
  <c r="AK331" i="1"/>
  <c r="AO331" i="1"/>
  <c r="AS331" i="1"/>
  <c r="AW331" i="1"/>
  <c r="BA331" i="1"/>
  <c r="BE331" i="1"/>
  <c r="BI331" i="1"/>
  <c r="BM331" i="1"/>
  <c r="AJ331" i="1"/>
  <c r="AR331" i="1"/>
  <c r="AZ331" i="1"/>
  <c r="BH331" i="1"/>
  <c r="AQ331" i="1"/>
  <c r="AY331" i="1"/>
  <c r="BG331" i="1"/>
  <c r="AM331" i="1"/>
  <c r="BC331" i="1"/>
  <c r="AU331" i="1"/>
  <c r="BK331" i="1"/>
  <c r="AV331" i="1"/>
  <c r="BL331" i="1"/>
  <c r="AN331" i="1"/>
  <c r="BD331" i="1"/>
  <c r="AI551" i="1"/>
  <c r="AK549" i="1"/>
  <c r="AO549" i="1"/>
  <c r="AS549" i="1"/>
  <c r="AW549" i="1"/>
  <c r="BA549" i="1"/>
  <c r="BE549" i="1"/>
  <c r="BI549" i="1"/>
  <c r="BM549" i="1"/>
  <c r="AJ549" i="1"/>
  <c r="AN549" i="1"/>
  <c r="AR549" i="1"/>
  <c r="AV549" i="1"/>
  <c r="AZ549" i="1"/>
  <c r="BD549" i="1"/>
  <c r="BH549" i="1"/>
  <c r="BL549" i="1"/>
  <c r="AP549" i="1"/>
  <c r="AX549" i="1"/>
  <c r="BF549" i="1"/>
  <c r="AL549" i="1"/>
  <c r="AT549" i="1"/>
  <c r="BB549" i="1"/>
  <c r="BJ549" i="1"/>
  <c r="AM549" i="1"/>
  <c r="BC549" i="1"/>
  <c r="AU549" i="1"/>
  <c r="BG549" i="1"/>
  <c r="AY549" i="1"/>
  <c r="BK549" i="1"/>
  <c r="AQ549" i="1"/>
  <c r="AI23" i="1"/>
  <c r="F24" i="1" s="1"/>
  <c r="AJ21" i="1"/>
  <c r="AN21" i="1"/>
  <c r="AR21" i="1"/>
  <c r="AV21" i="1"/>
  <c r="AZ21" i="1"/>
  <c r="BD21" i="1"/>
  <c r="BH21" i="1"/>
  <c r="BL21" i="1"/>
  <c r="AK21" i="1"/>
  <c r="AO21" i="1"/>
  <c r="AS21" i="1"/>
  <c r="AW21" i="1"/>
  <c r="BA21" i="1"/>
  <c r="BE21" i="1"/>
  <c r="BI21" i="1"/>
  <c r="BM21" i="1"/>
  <c r="AQ21" i="1"/>
  <c r="AY21" i="1"/>
  <c r="BG21" i="1"/>
  <c r="AP21" i="1"/>
  <c r="AX21" i="1"/>
  <c r="BF21" i="1"/>
  <c r="AM21" i="1"/>
  <c r="BC21" i="1"/>
  <c r="AL21" i="1"/>
  <c r="BB21" i="1"/>
  <c r="BK21" i="1"/>
  <c r="BJ21" i="1"/>
  <c r="AU21" i="1"/>
  <c r="AT21" i="1"/>
  <c r="F580" i="1" l="1"/>
  <c r="AI580" i="1"/>
  <c r="BN578" i="1"/>
  <c r="F165" i="1"/>
  <c r="AI165" i="1"/>
  <c r="AY163" i="1"/>
  <c r="AL163" i="1"/>
  <c r="BB163" i="1"/>
  <c r="AS163" i="1"/>
  <c r="AR163" i="1"/>
  <c r="BE163" i="1"/>
  <c r="AV163" i="1"/>
  <c r="BF163" i="1"/>
  <c r="AU163" i="1"/>
  <c r="BK163" i="1"/>
  <c r="AX163" i="1"/>
  <c r="AK163" i="1"/>
  <c r="AJ163" i="1"/>
  <c r="AO163" i="1"/>
  <c r="AW163" i="1"/>
  <c r="BC163" i="1"/>
  <c r="AZ163" i="1"/>
  <c r="AQ163" i="1"/>
  <c r="BG163" i="1"/>
  <c r="AT163" i="1"/>
  <c r="BJ163" i="1"/>
  <c r="BI163" i="1"/>
  <c r="BH163" i="1"/>
  <c r="BD163" i="1"/>
  <c r="BM163" i="1"/>
  <c r="AM163" i="1"/>
  <c r="AP163" i="1"/>
  <c r="BA163" i="1"/>
  <c r="AN163" i="1"/>
  <c r="BL163" i="1"/>
  <c r="BN550" i="1"/>
  <c r="F552" i="1"/>
  <c r="G24" i="1"/>
  <c r="BN254" i="1"/>
  <c r="F256" i="1"/>
  <c r="BN81" i="1"/>
  <c r="F83" i="1"/>
  <c r="BN163" i="1"/>
  <c r="BN354" i="1"/>
  <c r="BN414" i="1"/>
  <c r="BN332" i="1"/>
  <c r="BN22" i="1"/>
  <c r="BN269" i="1"/>
  <c r="AI552" i="1"/>
  <c r="AL550" i="1"/>
  <c r="AP550" i="1"/>
  <c r="AT550" i="1"/>
  <c r="AX550" i="1"/>
  <c r="BB550" i="1"/>
  <c r="BF550" i="1"/>
  <c r="BJ550" i="1"/>
  <c r="AK550" i="1"/>
  <c r="AO550" i="1"/>
  <c r="AS550" i="1"/>
  <c r="AW550" i="1"/>
  <c r="BA550" i="1"/>
  <c r="BE550" i="1"/>
  <c r="BI550" i="1"/>
  <c r="BM550" i="1"/>
  <c r="AQ550" i="1"/>
  <c r="AY550" i="1"/>
  <c r="BG550" i="1"/>
  <c r="AM550" i="1"/>
  <c r="AU550" i="1"/>
  <c r="BC550" i="1"/>
  <c r="BK550" i="1"/>
  <c r="AN550" i="1"/>
  <c r="BD550" i="1"/>
  <c r="AV550" i="1"/>
  <c r="BH550" i="1"/>
  <c r="AJ550" i="1"/>
  <c r="AZ550" i="1"/>
  <c r="BL550" i="1"/>
  <c r="AR550" i="1"/>
  <c r="AI304" i="1"/>
  <c r="AI356" i="1"/>
  <c r="AK354" i="1"/>
  <c r="AO354" i="1"/>
  <c r="AS354" i="1"/>
  <c r="AW354" i="1"/>
  <c r="BA354" i="1"/>
  <c r="BE354" i="1"/>
  <c r="BI354" i="1"/>
  <c r="BM354" i="1"/>
  <c r="AJ354" i="1"/>
  <c r="AN354" i="1"/>
  <c r="AR354" i="1"/>
  <c r="AV354" i="1"/>
  <c r="AZ354" i="1"/>
  <c r="BD354" i="1"/>
  <c r="BH354" i="1"/>
  <c r="BL354" i="1"/>
  <c r="AQ354" i="1"/>
  <c r="AY354" i="1"/>
  <c r="BG354" i="1"/>
  <c r="AP354" i="1"/>
  <c r="AX354" i="1"/>
  <c r="BF354" i="1"/>
  <c r="AT354" i="1"/>
  <c r="BJ354" i="1"/>
  <c r="AL354" i="1"/>
  <c r="BB354" i="1"/>
  <c r="AM354" i="1"/>
  <c r="BC354" i="1"/>
  <c r="BK354" i="1"/>
  <c r="AU354" i="1"/>
  <c r="AI83" i="1"/>
  <c r="F84" i="1" s="1"/>
  <c r="AJ81" i="1"/>
  <c r="AN81" i="1"/>
  <c r="AR81" i="1"/>
  <c r="AV81" i="1"/>
  <c r="AZ81" i="1"/>
  <c r="BD81" i="1"/>
  <c r="BH81" i="1"/>
  <c r="BL81" i="1"/>
  <c r="AM81" i="1"/>
  <c r="AQ81" i="1"/>
  <c r="AU81" i="1"/>
  <c r="AY81" i="1"/>
  <c r="BC81" i="1"/>
  <c r="BG81" i="1"/>
  <c r="BK81" i="1"/>
  <c r="AP81" i="1"/>
  <c r="AX81" i="1"/>
  <c r="BF81" i="1"/>
  <c r="AK81" i="1"/>
  <c r="AS81" i="1"/>
  <c r="BA81" i="1"/>
  <c r="BI81" i="1"/>
  <c r="AW81" i="1"/>
  <c r="BM81" i="1"/>
  <c r="AT81" i="1"/>
  <c r="BJ81" i="1"/>
  <c r="AO81" i="1"/>
  <c r="AL81" i="1"/>
  <c r="BE81" i="1"/>
  <c r="BB81" i="1"/>
  <c r="AI24" i="1"/>
  <c r="F25" i="1" s="1"/>
  <c r="AK22" i="1"/>
  <c r="AO22" i="1"/>
  <c r="AS22" i="1"/>
  <c r="AW22" i="1"/>
  <c r="BA22" i="1"/>
  <c r="BE22" i="1"/>
  <c r="BI22" i="1"/>
  <c r="BM22" i="1"/>
  <c r="AL22" i="1"/>
  <c r="AP22" i="1"/>
  <c r="AT22" i="1"/>
  <c r="AX22" i="1"/>
  <c r="BB22" i="1"/>
  <c r="BF22" i="1"/>
  <c r="BJ22" i="1"/>
  <c r="AJ22" i="1"/>
  <c r="AR22" i="1"/>
  <c r="AZ22" i="1"/>
  <c r="BH22" i="1"/>
  <c r="AQ22" i="1"/>
  <c r="AY22" i="1"/>
  <c r="BG22" i="1"/>
  <c r="AN22" i="1"/>
  <c r="BD22" i="1"/>
  <c r="AM22" i="1"/>
  <c r="BC22" i="1"/>
  <c r="BL22" i="1"/>
  <c r="BK22" i="1"/>
  <c r="AU22" i="1"/>
  <c r="AV22" i="1"/>
  <c r="AI334" i="1"/>
  <c r="AM332" i="1"/>
  <c r="AQ332" i="1"/>
  <c r="AU332" i="1"/>
  <c r="AY332" i="1"/>
  <c r="BC332" i="1"/>
  <c r="BG332" i="1"/>
  <c r="BK332" i="1"/>
  <c r="AL332" i="1"/>
  <c r="AP332" i="1"/>
  <c r="AT332" i="1"/>
  <c r="AX332" i="1"/>
  <c r="BB332" i="1"/>
  <c r="BF332" i="1"/>
  <c r="BJ332" i="1"/>
  <c r="AK332" i="1"/>
  <c r="AS332" i="1"/>
  <c r="BA332" i="1"/>
  <c r="BI332" i="1"/>
  <c r="AJ332" i="1"/>
  <c r="AR332" i="1"/>
  <c r="AZ332" i="1"/>
  <c r="BH332" i="1"/>
  <c r="AN332" i="1"/>
  <c r="BD332" i="1"/>
  <c r="AV332" i="1"/>
  <c r="BL332" i="1"/>
  <c r="AW332" i="1"/>
  <c r="BE332" i="1"/>
  <c r="AO332" i="1"/>
  <c r="BM332" i="1"/>
  <c r="AI271" i="1"/>
  <c r="F272" i="1" s="1"/>
  <c r="AM269" i="1"/>
  <c r="AQ269" i="1"/>
  <c r="AU269" i="1"/>
  <c r="AY269" i="1"/>
  <c r="BC269" i="1"/>
  <c r="BG269" i="1"/>
  <c r="BK269" i="1"/>
  <c r="AL269" i="1"/>
  <c r="AP269" i="1"/>
  <c r="AT269" i="1"/>
  <c r="AX269" i="1"/>
  <c r="BB269" i="1"/>
  <c r="BF269" i="1"/>
  <c r="BJ269" i="1"/>
  <c r="AK269" i="1"/>
  <c r="AS269" i="1"/>
  <c r="BA269" i="1"/>
  <c r="BI269" i="1"/>
  <c r="AJ269" i="1"/>
  <c r="AR269" i="1"/>
  <c r="AZ269" i="1"/>
  <c r="BH269" i="1"/>
  <c r="AW269" i="1"/>
  <c r="BM269" i="1"/>
  <c r="AV269" i="1"/>
  <c r="BL269" i="1"/>
  <c r="BD269" i="1"/>
  <c r="AN269" i="1"/>
  <c r="BE269" i="1"/>
  <c r="AO269" i="1"/>
  <c r="AI416" i="1"/>
  <c r="F417" i="1" s="1"/>
  <c r="AL414" i="1"/>
  <c r="AP414" i="1"/>
  <c r="AT414" i="1"/>
  <c r="AX414" i="1"/>
  <c r="BB414" i="1"/>
  <c r="BF414" i="1"/>
  <c r="BJ414" i="1"/>
  <c r="AK414" i="1"/>
  <c r="AO414" i="1"/>
  <c r="AS414" i="1"/>
  <c r="AW414" i="1"/>
  <c r="BA414" i="1"/>
  <c r="BE414" i="1"/>
  <c r="BI414" i="1"/>
  <c r="BM414" i="1"/>
  <c r="AQ414" i="1"/>
  <c r="AY414" i="1"/>
  <c r="BG414" i="1"/>
  <c r="AM414" i="1"/>
  <c r="AU414" i="1"/>
  <c r="BC414" i="1"/>
  <c r="BK414" i="1"/>
  <c r="AV414" i="1"/>
  <c r="BL414" i="1"/>
  <c r="AN414" i="1"/>
  <c r="AJ414" i="1"/>
  <c r="AR414" i="1"/>
  <c r="BH414" i="1"/>
  <c r="BD414" i="1"/>
  <c r="AZ414" i="1"/>
  <c r="AI256" i="1"/>
  <c r="AJ254" i="1"/>
  <c r="AN254" i="1"/>
  <c r="AR254" i="1"/>
  <c r="AV254" i="1"/>
  <c r="AZ254" i="1"/>
  <c r="BD254" i="1"/>
  <c r="BH254" i="1"/>
  <c r="BL254" i="1"/>
  <c r="AM254" i="1"/>
  <c r="AQ254" i="1"/>
  <c r="AU254" i="1"/>
  <c r="AY254" i="1"/>
  <c r="BC254" i="1"/>
  <c r="BG254" i="1"/>
  <c r="BK254" i="1"/>
  <c r="AL254" i="1"/>
  <c r="AT254" i="1"/>
  <c r="BB254" i="1"/>
  <c r="BJ254" i="1"/>
  <c r="AK254" i="1"/>
  <c r="AS254" i="1"/>
  <c r="BA254" i="1"/>
  <c r="BI254" i="1"/>
  <c r="AX254" i="1"/>
  <c r="AW254" i="1"/>
  <c r="BM254" i="1"/>
  <c r="AO254" i="1"/>
  <c r="BE254" i="1"/>
  <c r="BF254" i="1"/>
  <c r="AP254" i="1"/>
  <c r="AI219" i="1"/>
  <c r="F581" i="1" l="1"/>
  <c r="AI581" i="1"/>
  <c r="AN579" i="1"/>
  <c r="BA579" i="1"/>
  <c r="BM579" i="1"/>
  <c r="AR579" i="1"/>
  <c r="BL579" i="1"/>
  <c r="AQ579" i="1"/>
  <c r="BC579" i="1"/>
  <c r="BI579" i="1"/>
  <c r="AY579" i="1"/>
  <c r="AP579" i="1"/>
  <c r="AX579" i="1"/>
  <c r="BF579" i="1"/>
  <c r="AV579" i="1"/>
  <c r="BH579" i="1"/>
  <c r="AM579" i="1"/>
  <c r="BK579" i="1"/>
  <c r="AZ579" i="1"/>
  <c r="AO579" i="1"/>
  <c r="BD579" i="1"/>
  <c r="AS579" i="1"/>
  <c r="AL579" i="1"/>
  <c r="AT579" i="1"/>
  <c r="BB579" i="1"/>
  <c r="BJ579" i="1"/>
  <c r="BG579" i="1"/>
  <c r="AK579" i="1"/>
  <c r="AW579" i="1"/>
  <c r="BE579" i="1"/>
  <c r="AU579" i="1"/>
  <c r="AJ579" i="1"/>
  <c r="BN579" i="1"/>
  <c r="BN551" i="1"/>
  <c r="F553" i="1"/>
  <c r="AI126" i="1"/>
  <c r="F257" i="1"/>
  <c r="AI257" i="1"/>
  <c r="BN256" i="1" s="1"/>
  <c r="BN164" i="1"/>
  <c r="F166" i="1"/>
  <c r="AJ164" i="1"/>
  <c r="AZ164" i="1"/>
  <c r="AM164" i="1"/>
  <c r="BC164" i="1"/>
  <c r="AT164" i="1"/>
  <c r="AS164" i="1"/>
  <c r="BF164" i="1"/>
  <c r="AW164" i="1"/>
  <c r="BH164" i="1"/>
  <c r="BK164" i="1"/>
  <c r="BI164" i="1"/>
  <c r="AN164" i="1"/>
  <c r="AQ164" i="1"/>
  <c r="BB164" i="1"/>
  <c r="AO164" i="1"/>
  <c r="AI166" i="1"/>
  <c r="AV164" i="1"/>
  <c r="BL164" i="1"/>
  <c r="AY164" i="1"/>
  <c r="AL164" i="1"/>
  <c r="AK164" i="1"/>
  <c r="AP164" i="1"/>
  <c r="AX164" i="1"/>
  <c r="AR164" i="1"/>
  <c r="AU164" i="1"/>
  <c r="BJ164" i="1"/>
  <c r="BE164" i="1"/>
  <c r="BD164" i="1"/>
  <c r="BG164" i="1"/>
  <c r="BA164" i="1"/>
  <c r="BM164" i="1"/>
  <c r="F305" i="1"/>
  <c r="G25" i="1"/>
  <c r="BN218" i="1"/>
  <c r="F220" i="1"/>
  <c r="BN333" i="1"/>
  <c r="F335" i="1"/>
  <c r="BN355" i="1"/>
  <c r="F357" i="1"/>
  <c r="BN82" i="1"/>
  <c r="BN255" i="1"/>
  <c r="BN415" i="1"/>
  <c r="BN270" i="1"/>
  <c r="BN23" i="1"/>
  <c r="AI220" i="1"/>
  <c r="F221" i="1" s="1"/>
  <c r="AJ218" i="1"/>
  <c r="AN218" i="1"/>
  <c r="AR218" i="1"/>
  <c r="AV218" i="1"/>
  <c r="AZ218" i="1"/>
  <c r="BD218" i="1"/>
  <c r="BH218" i="1"/>
  <c r="BL218" i="1"/>
  <c r="AM218" i="1"/>
  <c r="AQ218" i="1"/>
  <c r="AU218" i="1"/>
  <c r="AY218" i="1"/>
  <c r="BC218" i="1"/>
  <c r="BG218" i="1"/>
  <c r="BK218" i="1"/>
  <c r="AP218" i="1"/>
  <c r="AX218" i="1"/>
  <c r="BF218" i="1"/>
  <c r="AO218" i="1"/>
  <c r="AW218" i="1"/>
  <c r="BE218" i="1"/>
  <c r="BM218" i="1"/>
  <c r="AT218" i="1"/>
  <c r="BJ218" i="1"/>
  <c r="AS218" i="1"/>
  <c r="BI218" i="1"/>
  <c r="AK218" i="1"/>
  <c r="BA218" i="1"/>
  <c r="BB218" i="1"/>
  <c r="AL218" i="1"/>
  <c r="AI417" i="1"/>
  <c r="AM415" i="1"/>
  <c r="AQ415" i="1"/>
  <c r="AU415" i="1"/>
  <c r="AY415" i="1"/>
  <c r="BC415" i="1"/>
  <c r="BG415" i="1"/>
  <c r="BK415" i="1"/>
  <c r="AL415" i="1"/>
  <c r="AP415" i="1"/>
  <c r="AT415" i="1"/>
  <c r="AX415" i="1"/>
  <c r="BB415" i="1"/>
  <c r="BF415" i="1"/>
  <c r="BJ415" i="1"/>
  <c r="AJ415" i="1"/>
  <c r="AR415" i="1"/>
  <c r="AZ415" i="1"/>
  <c r="BH415" i="1"/>
  <c r="AN415" i="1"/>
  <c r="AV415" i="1"/>
  <c r="BD415" i="1"/>
  <c r="BL415" i="1"/>
  <c r="AW415" i="1"/>
  <c r="BM415" i="1"/>
  <c r="AO415" i="1"/>
  <c r="AK415" i="1"/>
  <c r="AS415" i="1"/>
  <c r="BI415" i="1"/>
  <c r="BE415" i="1"/>
  <c r="BA415" i="1"/>
  <c r="AI335" i="1"/>
  <c r="AJ333" i="1"/>
  <c r="AN333" i="1"/>
  <c r="AR333" i="1"/>
  <c r="AV333" i="1"/>
  <c r="AZ333" i="1"/>
  <c r="BD333" i="1"/>
  <c r="BH333" i="1"/>
  <c r="BL333" i="1"/>
  <c r="AM333" i="1"/>
  <c r="AQ333" i="1"/>
  <c r="AU333" i="1"/>
  <c r="AY333" i="1"/>
  <c r="BC333" i="1"/>
  <c r="BG333" i="1"/>
  <c r="BK333" i="1"/>
  <c r="AL333" i="1"/>
  <c r="AT333" i="1"/>
  <c r="BB333" i="1"/>
  <c r="BJ333" i="1"/>
  <c r="AK333" i="1"/>
  <c r="AS333" i="1"/>
  <c r="BA333" i="1"/>
  <c r="BI333" i="1"/>
  <c r="AO333" i="1"/>
  <c r="BE333" i="1"/>
  <c r="AW333" i="1"/>
  <c r="BM333" i="1"/>
  <c r="AX333" i="1"/>
  <c r="AP333" i="1"/>
  <c r="BF333" i="1"/>
  <c r="AI25" i="1"/>
  <c r="F26" i="1" s="1"/>
  <c r="AL23" i="1"/>
  <c r="AP23" i="1"/>
  <c r="AT23" i="1"/>
  <c r="AX23" i="1"/>
  <c r="BB23" i="1"/>
  <c r="BF23" i="1"/>
  <c r="BJ23" i="1"/>
  <c r="AM23" i="1"/>
  <c r="AQ23" i="1"/>
  <c r="AU23" i="1"/>
  <c r="AY23" i="1"/>
  <c r="BC23" i="1"/>
  <c r="BG23" i="1"/>
  <c r="BK23" i="1"/>
  <c r="AK23" i="1"/>
  <c r="AS23" i="1"/>
  <c r="BA23" i="1"/>
  <c r="BI23" i="1"/>
  <c r="AJ23" i="1"/>
  <c r="AR23" i="1"/>
  <c r="AZ23" i="1"/>
  <c r="BH23" i="1"/>
  <c r="AO23" i="1"/>
  <c r="BE23" i="1"/>
  <c r="AN23" i="1"/>
  <c r="BD23" i="1"/>
  <c r="BM23" i="1"/>
  <c r="BL23" i="1"/>
  <c r="AW23" i="1"/>
  <c r="AV23" i="1"/>
  <c r="AI357" i="1"/>
  <c r="AL355" i="1"/>
  <c r="AP355" i="1"/>
  <c r="AT355" i="1"/>
  <c r="AX355" i="1"/>
  <c r="BB355" i="1"/>
  <c r="BF355" i="1"/>
  <c r="BJ355" i="1"/>
  <c r="AK355" i="1"/>
  <c r="AO355" i="1"/>
  <c r="AS355" i="1"/>
  <c r="AW355" i="1"/>
  <c r="BA355" i="1"/>
  <c r="BE355" i="1"/>
  <c r="BI355" i="1"/>
  <c r="BM355" i="1"/>
  <c r="AJ355" i="1"/>
  <c r="AR355" i="1"/>
  <c r="AZ355" i="1"/>
  <c r="BH355" i="1"/>
  <c r="AQ355" i="1"/>
  <c r="AY355" i="1"/>
  <c r="BG355" i="1"/>
  <c r="AU355" i="1"/>
  <c r="BK355" i="1"/>
  <c r="AM355" i="1"/>
  <c r="BC355" i="1"/>
  <c r="AN355" i="1"/>
  <c r="AV355" i="1"/>
  <c r="BL355" i="1"/>
  <c r="BD355" i="1"/>
  <c r="AI305" i="1"/>
  <c r="F306" i="1" s="1"/>
  <c r="AK255" i="1"/>
  <c r="AO255" i="1"/>
  <c r="AS255" i="1"/>
  <c r="AW255" i="1"/>
  <c r="BA255" i="1"/>
  <c r="BE255" i="1"/>
  <c r="BI255" i="1"/>
  <c r="BM255" i="1"/>
  <c r="AJ255" i="1"/>
  <c r="AN255" i="1"/>
  <c r="AR255" i="1"/>
  <c r="AV255" i="1"/>
  <c r="AZ255" i="1"/>
  <c r="BD255" i="1"/>
  <c r="BH255" i="1"/>
  <c r="BL255" i="1"/>
  <c r="AM255" i="1"/>
  <c r="AU255" i="1"/>
  <c r="BC255" i="1"/>
  <c r="BK255" i="1"/>
  <c r="AL255" i="1"/>
  <c r="AT255" i="1"/>
  <c r="BB255" i="1"/>
  <c r="BJ255" i="1"/>
  <c r="AY255" i="1"/>
  <c r="AX255" i="1"/>
  <c r="AP255" i="1"/>
  <c r="BF255" i="1"/>
  <c r="BG255" i="1"/>
  <c r="AQ255" i="1"/>
  <c r="AI272" i="1"/>
  <c r="AJ270" i="1"/>
  <c r="AN270" i="1"/>
  <c r="AR270" i="1"/>
  <c r="AV270" i="1"/>
  <c r="AZ270" i="1"/>
  <c r="BD270" i="1"/>
  <c r="BH270" i="1"/>
  <c r="BL270" i="1"/>
  <c r="AM270" i="1"/>
  <c r="AQ270" i="1"/>
  <c r="AU270" i="1"/>
  <c r="AY270" i="1"/>
  <c r="BC270" i="1"/>
  <c r="BG270" i="1"/>
  <c r="BK270" i="1"/>
  <c r="AL270" i="1"/>
  <c r="AT270" i="1"/>
  <c r="BB270" i="1"/>
  <c r="BJ270" i="1"/>
  <c r="AK270" i="1"/>
  <c r="AS270" i="1"/>
  <c r="BA270" i="1"/>
  <c r="BI270" i="1"/>
  <c r="AX270" i="1"/>
  <c r="AW270" i="1"/>
  <c r="BM270" i="1"/>
  <c r="BE270" i="1"/>
  <c r="AO270" i="1"/>
  <c r="AP270" i="1"/>
  <c r="BF270" i="1"/>
  <c r="AI84" i="1"/>
  <c r="AK82" i="1"/>
  <c r="AO82" i="1"/>
  <c r="AS82" i="1"/>
  <c r="AW82" i="1"/>
  <c r="BA82" i="1"/>
  <c r="BE82" i="1"/>
  <c r="BI82" i="1"/>
  <c r="BM82" i="1"/>
  <c r="AJ82" i="1"/>
  <c r="AN82" i="1"/>
  <c r="AR82" i="1"/>
  <c r="AV82" i="1"/>
  <c r="AZ82" i="1"/>
  <c r="BD82" i="1"/>
  <c r="BH82" i="1"/>
  <c r="BL82" i="1"/>
  <c r="AQ82" i="1"/>
  <c r="AY82" i="1"/>
  <c r="BG82" i="1"/>
  <c r="AL82" i="1"/>
  <c r="AT82" i="1"/>
  <c r="BB82" i="1"/>
  <c r="BJ82" i="1"/>
  <c r="AX82" i="1"/>
  <c r="AU82" i="1"/>
  <c r="BK82" i="1"/>
  <c r="AP82" i="1"/>
  <c r="AM82" i="1"/>
  <c r="BC82" i="1"/>
  <c r="BF82" i="1"/>
  <c r="AI553" i="1"/>
  <c r="F554" i="1" s="1"/>
  <c r="AM551" i="1"/>
  <c r="AQ551" i="1"/>
  <c r="AU551" i="1"/>
  <c r="AY551" i="1"/>
  <c r="BC551" i="1"/>
  <c r="BG551" i="1"/>
  <c r="BK551" i="1"/>
  <c r="AL551" i="1"/>
  <c r="AP551" i="1"/>
  <c r="AT551" i="1"/>
  <c r="AX551" i="1"/>
  <c r="BB551" i="1"/>
  <c r="BF551" i="1"/>
  <c r="BJ551" i="1"/>
  <c r="AJ551" i="1"/>
  <c r="AR551" i="1"/>
  <c r="AZ551" i="1"/>
  <c r="BH551" i="1"/>
  <c r="AN551" i="1"/>
  <c r="AV551" i="1"/>
  <c r="BD551" i="1"/>
  <c r="BL551" i="1"/>
  <c r="AO551" i="1"/>
  <c r="BE551" i="1"/>
  <c r="AW551" i="1"/>
  <c r="BI551" i="1"/>
  <c r="AK551" i="1"/>
  <c r="BA551" i="1"/>
  <c r="BM551" i="1"/>
  <c r="AS551" i="1"/>
  <c r="F582" i="1" l="1"/>
  <c r="AI582" i="1"/>
  <c r="BB580" i="1"/>
  <c r="AR580" i="1"/>
  <c r="AL580" i="1"/>
  <c r="AJ580" i="1"/>
  <c r="AW580" i="1"/>
  <c r="BM580" i="1"/>
  <c r="BH580" i="1"/>
  <c r="BD580" i="1"/>
  <c r="AS580" i="1"/>
  <c r="BE580" i="1"/>
  <c r="AT580" i="1"/>
  <c r="AQ580" i="1"/>
  <c r="AY580" i="1"/>
  <c r="BG580" i="1"/>
  <c r="AX580" i="1"/>
  <c r="BL580" i="1"/>
  <c r="BA580" i="1"/>
  <c r="AP580" i="1"/>
  <c r="BJ580" i="1"/>
  <c r="AZ580" i="1"/>
  <c r="AO580" i="1"/>
  <c r="AM580" i="1"/>
  <c r="AU580" i="1"/>
  <c r="BC580" i="1"/>
  <c r="BK580" i="1"/>
  <c r="BI580" i="1"/>
  <c r="AN580" i="1"/>
  <c r="BF580" i="1"/>
  <c r="AV580" i="1"/>
  <c r="AK580" i="1"/>
  <c r="BN580" i="1"/>
  <c r="BE256" i="1"/>
  <c r="AQ256" i="1"/>
  <c r="BG256" i="1"/>
  <c r="AJ256" i="1"/>
  <c r="BI256" i="1"/>
  <c r="AR256" i="1"/>
  <c r="BH256" i="1"/>
  <c r="AW256" i="1"/>
  <c r="AL256" i="1"/>
  <c r="AV256" i="1"/>
  <c r="AP256" i="1"/>
  <c r="BD256" i="1"/>
  <c r="AT256" i="1"/>
  <c r="BB256" i="1"/>
  <c r="BM256" i="1"/>
  <c r="AK256" i="1"/>
  <c r="AU256" i="1"/>
  <c r="BF256" i="1"/>
  <c r="BC256" i="1"/>
  <c r="BJ256" i="1"/>
  <c r="BA256" i="1"/>
  <c r="BL256" i="1"/>
  <c r="AN256" i="1"/>
  <c r="AZ256" i="1"/>
  <c r="AO256" i="1"/>
  <c r="AY256" i="1"/>
  <c r="AS256" i="1"/>
  <c r="AM256" i="1"/>
  <c r="BK256" i="1"/>
  <c r="AX256" i="1"/>
  <c r="BN334" i="1"/>
  <c r="F336" i="1"/>
  <c r="F258" i="1"/>
  <c r="AI258" i="1"/>
  <c r="BN257" i="1" s="1"/>
  <c r="BN83" i="1"/>
  <c r="F85" i="1"/>
  <c r="BN356" i="1"/>
  <c r="F358" i="1"/>
  <c r="BN416" i="1"/>
  <c r="F418" i="1"/>
  <c r="F127" i="1"/>
  <c r="AI127" i="1"/>
  <c r="G26" i="1"/>
  <c r="BN271" i="1"/>
  <c r="F273" i="1"/>
  <c r="BN165" i="1"/>
  <c r="F167" i="1"/>
  <c r="AS165" i="1"/>
  <c r="BI165" i="1"/>
  <c r="AR165" i="1"/>
  <c r="BH165" i="1"/>
  <c r="BC165" i="1"/>
  <c r="BB165" i="1"/>
  <c r="AP165" i="1"/>
  <c r="BM165" i="1"/>
  <c r="BK165" i="1"/>
  <c r="AO165" i="1"/>
  <c r="BE165" i="1"/>
  <c r="AN165" i="1"/>
  <c r="BD165" i="1"/>
  <c r="AU165" i="1"/>
  <c r="AT165" i="1"/>
  <c r="BG165" i="1"/>
  <c r="AX165" i="1"/>
  <c r="AI167" i="1"/>
  <c r="AK165" i="1"/>
  <c r="BA165" i="1"/>
  <c r="AJ165" i="1"/>
  <c r="AZ165" i="1"/>
  <c r="AM165" i="1"/>
  <c r="AL165" i="1"/>
  <c r="AQ165" i="1"/>
  <c r="AY165" i="1"/>
  <c r="AW165" i="1"/>
  <c r="AV165" i="1"/>
  <c r="BL165" i="1"/>
  <c r="BJ165" i="1"/>
  <c r="BF165" i="1"/>
  <c r="BN552" i="1"/>
  <c r="BN24" i="1"/>
  <c r="BN219" i="1"/>
  <c r="BN304" i="1"/>
  <c r="AI306" i="1"/>
  <c r="AM304" i="1"/>
  <c r="AQ304" i="1"/>
  <c r="AU304" i="1"/>
  <c r="AY304" i="1"/>
  <c r="BC304" i="1"/>
  <c r="BG304" i="1"/>
  <c r="BK304" i="1"/>
  <c r="AL304" i="1"/>
  <c r="AP304" i="1"/>
  <c r="AT304" i="1"/>
  <c r="AX304" i="1"/>
  <c r="BB304" i="1"/>
  <c r="BF304" i="1"/>
  <c r="BJ304" i="1"/>
  <c r="AO304" i="1"/>
  <c r="AW304" i="1"/>
  <c r="BE304" i="1"/>
  <c r="BM304" i="1"/>
  <c r="AN304" i="1"/>
  <c r="AV304" i="1"/>
  <c r="BD304" i="1"/>
  <c r="BL304" i="1"/>
  <c r="AR304" i="1"/>
  <c r="BH304" i="1"/>
  <c r="AJ304" i="1"/>
  <c r="AZ304" i="1"/>
  <c r="BA304" i="1"/>
  <c r="AS304" i="1"/>
  <c r="AK304" i="1"/>
  <c r="BI304" i="1"/>
  <c r="AI26" i="1"/>
  <c r="F27" i="1" s="1"/>
  <c r="AM24" i="1"/>
  <c r="AQ24" i="1"/>
  <c r="AU24" i="1"/>
  <c r="AY24" i="1"/>
  <c r="BC24" i="1"/>
  <c r="BG24" i="1"/>
  <c r="BK24" i="1"/>
  <c r="AJ24" i="1"/>
  <c r="AN24" i="1"/>
  <c r="AR24" i="1"/>
  <c r="AV24" i="1"/>
  <c r="AZ24" i="1"/>
  <c r="BD24" i="1"/>
  <c r="BH24" i="1"/>
  <c r="BL24" i="1"/>
  <c r="AL24" i="1"/>
  <c r="AT24" i="1"/>
  <c r="BB24" i="1"/>
  <c r="BJ24" i="1"/>
  <c r="AK24" i="1"/>
  <c r="AS24" i="1"/>
  <c r="BA24" i="1"/>
  <c r="BI24" i="1"/>
  <c r="AP24" i="1"/>
  <c r="BF24" i="1"/>
  <c r="AO24" i="1"/>
  <c r="BE24" i="1"/>
  <c r="BM24" i="1"/>
  <c r="AW24" i="1"/>
  <c r="AX24" i="1"/>
  <c r="AI554" i="1"/>
  <c r="F555" i="1" s="1"/>
  <c r="AJ552" i="1"/>
  <c r="AN552" i="1"/>
  <c r="AR552" i="1"/>
  <c r="AV552" i="1"/>
  <c r="AZ552" i="1"/>
  <c r="BD552" i="1"/>
  <c r="BH552" i="1"/>
  <c r="BL552" i="1"/>
  <c r="AM552" i="1"/>
  <c r="AQ552" i="1"/>
  <c r="AU552" i="1"/>
  <c r="AY552" i="1"/>
  <c r="BC552" i="1"/>
  <c r="BG552" i="1"/>
  <c r="BK552" i="1"/>
  <c r="AK552" i="1"/>
  <c r="AS552" i="1"/>
  <c r="BA552" i="1"/>
  <c r="BI552" i="1"/>
  <c r="AO552" i="1"/>
  <c r="AW552" i="1"/>
  <c r="BE552" i="1"/>
  <c r="BM552" i="1"/>
  <c r="AP552" i="1"/>
  <c r="BF552" i="1"/>
  <c r="AX552" i="1"/>
  <c r="BJ552" i="1"/>
  <c r="AL552" i="1"/>
  <c r="BB552" i="1"/>
  <c r="AT552" i="1"/>
  <c r="AI85" i="1"/>
  <c r="F86" i="1" s="1"/>
  <c r="AL83" i="1"/>
  <c r="AP83" i="1"/>
  <c r="AT83" i="1"/>
  <c r="AX83" i="1"/>
  <c r="BB83" i="1"/>
  <c r="BF83" i="1"/>
  <c r="BJ83" i="1"/>
  <c r="AK83" i="1"/>
  <c r="AO83" i="1"/>
  <c r="AS83" i="1"/>
  <c r="AW83" i="1"/>
  <c r="BA83" i="1"/>
  <c r="BE83" i="1"/>
  <c r="BI83" i="1"/>
  <c r="BM83" i="1"/>
  <c r="AJ83" i="1"/>
  <c r="AR83" i="1"/>
  <c r="AZ83" i="1"/>
  <c r="BH83" i="1"/>
  <c r="AM83" i="1"/>
  <c r="AU83" i="1"/>
  <c r="BC83" i="1"/>
  <c r="BK83" i="1"/>
  <c r="AY83" i="1"/>
  <c r="AV83" i="1"/>
  <c r="BL83" i="1"/>
  <c r="AQ83" i="1"/>
  <c r="AN83" i="1"/>
  <c r="BG83" i="1"/>
  <c r="BD83" i="1"/>
  <c r="AI273" i="1"/>
  <c r="AK271" i="1"/>
  <c r="AO271" i="1"/>
  <c r="AS271" i="1"/>
  <c r="AW271" i="1"/>
  <c r="BA271" i="1"/>
  <c r="BE271" i="1"/>
  <c r="BI271" i="1"/>
  <c r="BM271" i="1"/>
  <c r="AJ271" i="1"/>
  <c r="AN271" i="1"/>
  <c r="AR271" i="1"/>
  <c r="AV271" i="1"/>
  <c r="AZ271" i="1"/>
  <c r="BD271" i="1"/>
  <c r="BH271" i="1"/>
  <c r="BL271" i="1"/>
  <c r="AM271" i="1"/>
  <c r="AU271" i="1"/>
  <c r="BC271" i="1"/>
  <c r="BK271" i="1"/>
  <c r="AL271" i="1"/>
  <c r="AT271" i="1"/>
  <c r="BB271" i="1"/>
  <c r="BJ271" i="1"/>
  <c r="AY271" i="1"/>
  <c r="AX271" i="1"/>
  <c r="BF271" i="1"/>
  <c r="AP271" i="1"/>
  <c r="BG271" i="1"/>
  <c r="AQ271" i="1"/>
  <c r="AI358" i="1"/>
  <c r="AM356" i="1"/>
  <c r="AQ356" i="1"/>
  <c r="AU356" i="1"/>
  <c r="AY356" i="1"/>
  <c r="BC356" i="1"/>
  <c r="BG356" i="1"/>
  <c r="BK356" i="1"/>
  <c r="AL356" i="1"/>
  <c r="AP356" i="1"/>
  <c r="AT356" i="1"/>
  <c r="AX356" i="1"/>
  <c r="BB356" i="1"/>
  <c r="BF356" i="1"/>
  <c r="BJ356" i="1"/>
  <c r="AK356" i="1"/>
  <c r="AS356" i="1"/>
  <c r="BA356" i="1"/>
  <c r="BI356" i="1"/>
  <c r="AJ356" i="1"/>
  <c r="AR356" i="1"/>
  <c r="AZ356" i="1"/>
  <c r="BH356" i="1"/>
  <c r="AV356" i="1"/>
  <c r="BL356" i="1"/>
  <c r="AN356" i="1"/>
  <c r="BD356" i="1"/>
  <c r="AO356" i="1"/>
  <c r="BE356" i="1"/>
  <c r="BM356" i="1"/>
  <c r="AW356" i="1"/>
  <c r="AI336" i="1"/>
  <c r="F337" i="1" s="1"/>
  <c r="AK334" i="1"/>
  <c r="AO334" i="1"/>
  <c r="AS334" i="1"/>
  <c r="AW334" i="1"/>
  <c r="BA334" i="1"/>
  <c r="BE334" i="1"/>
  <c r="BI334" i="1"/>
  <c r="BM334" i="1"/>
  <c r="AJ334" i="1"/>
  <c r="AN334" i="1"/>
  <c r="AR334" i="1"/>
  <c r="AV334" i="1"/>
  <c r="AZ334" i="1"/>
  <c r="BD334" i="1"/>
  <c r="BH334" i="1"/>
  <c r="BL334" i="1"/>
  <c r="AM334" i="1"/>
  <c r="AU334" i="1"/>
  <c r="BC334" i="1"/>
  <c r="BK334" i="1"/>
  <c r="AL334" i="1"/>
  <c r="AT334" i="1"/>
  <c r="BB334" i="1"/>
  <c r="BJ334" i="1"/>
  <c r="AP334" i="1"/>
  <c r="BF334" i="1"/>
  <c r="AX334" i="1"/>
  <c r="AY334" i="1"/>
  <c r="BG334" i="1"/>
  <c r="AQ334" i="1"/>
  <c r="AI418" i="1"/>
  <c r="AJ416" i="1"/>
  <c r="AN416" i="1"/>
  <c r="AR416" i="1"/>
  <c r="AV416" i="1"/>
  <c r="AZ416" i="1"/>
  <c r="BD416" i="1"/>
  <c r="BH416" i="1"/>
  <c r="BL416" i="1"/>
  <c r="AM416" i="1"/>
  <c r="AQ416" i="1"/>
  <c r="AU416" i="1"/>
  <c r="AY416" i="1"/>
  <c r="BC416" i="1"/>
  <c r="BG416" i="1"/>
  <c r="BK416" i="1"/>
  <c r="AK416" i="1"/>
  <c r="AS416" i="1"/>
  <c r="BA416" i="1"/>
  <c r="BI416" i="1"/>
  <c r="AO416" i="1"/>
  <c r="AW416" i="1"/>
  <c r="BE416" i="1"/>
  <c r="BM416" i="1"/>
  <c r="AX416" i="1"/>
  <c r="AP416" i="1"/>
  <c r="AL416" i="1"/>
  <c r="AT416" i="1"/>
  <c r="BJ416" i="1"/>
  <c r="BF416" i="1"/>
  <c r="BB416" i="1"/>
  <c r="AI221" i="1"/>
  <c r="F222" i="1" s="1"/>
  <c r="AK219" i="1"/>
  <c r="AO219" i="1"/>
  <c r="AS219" i="1"/>
  <c r="AW219" i="1"/>
  <c r="BA219" i="1"/>
  <c r="BE219" i="1"/>
  <c r="BI219" i="1"/>
  <c r="BM219" i="1"/>
  <c r="AJ219" i="1"/>
  <c r="AN219" i="1"/>
  <c r="AR219" i="1"/>
  <c r="AV219" i="1"/>
  <c r="AZ219" i="1"/>
  <c r="BD219" i="1"/>
  <c r="BH219" i="1"/>
  <c r="BL219" i="1"/>
  <c r="AQ219" i="1"/>
  <c r="AY219" i="1"/>
  <c r="BG219" i="1"/>
  <c r="AP219" i="1"/>
  <c r="AX219" i="1"/>
  <c r="BF219" i="1"/>
  <c r="AU219" i="1"/>
  <c r="BK219" i="1"/>
  <c r="AT219" i="1"/>
  <c r="BJ219" i="1"/>
  <c r="AL219" i="1"/>
  <c r="BB219" i="1"/>
  <c r="BC219" i="1"/>
  <c r="AM219" i="1"/>
  <c r="F583" i="1" l="1"/>
  <c r="AJ581" i="1"/>
  <c r="AR581" i="1"/>
  <c r="AI583" i="1"/>
  <c r="AN581" i="1"/>
  <c r="AZ581" i="1"/>
  <c r="BH581" i="1"/>
  <c r="AL581" i="1"/>
  <c r="AW581" i="1"/>
  <c r="BG581" i="1"/>
  <c r="AO581" i="1"/>
  <c r="BJ581" i="1"/>
  <c r="AX581" i="1"/>
  <c r="AK581" i="1"/>
  <c r="AU581" i="1"/>
  <c r="BF581" i="1"/>
  <c r="AT581" i="1"/>
  <c r="AS581" i="1"/>
  <c r="AV581" i="1"/>
  <c r="BD581" i="1"/>
  <c r="BL581" i="1"/>
  <c r="AQ581" i="1"/>
  <c r="BB581" i="1"/>
  <c r="BM581" i="1"/>
  <c r="AY581" i="1"/>
  <c r="AM581" i="1"/>
  <c r="BI581" i="1"/>
  <c r="AP581" i="1"/>
  <c r="BA581" i="1"/>
  <c r="BK581" i="1"/>
  <c r="BE581" i="1"/>
  <c r="BC581" i="1"/>
  <c r="BN581" i="1"/>
  <c r="BN305" i="1"/>
  <c r="F307" i="1"/>
  <c r="BN417" i="1"/>
  <c r="F419" i="1"/>
  <c r="BN272" i="1"/>
  <c r="F274" i="1"/>
  <c r="BN166" i="1"/>
  <c r="F168" i="1"/>
  <c r="AP166" i="1"/>
  <c r="BF166" i="1"/>
  <c r="AS166" i="1"/>
  <c r="BI166" i="1"/>
  <c r="BD166" i="1"/>
  <c r="BC166" i="1"/>
  <c r="AQ166" i="1"/>
  <c r="AJ166" i="1"/>
  <c r="BJ166" i="1"/>
  <c r="BL166" i="1"/>
  <c r="BG166" i="1"/>
  <c r="AL166" i="1"/>
  <c r="BB166" i="1"/>
  <c r="AO166" i="1"/>
  <c r="BE166" i="1"/>
  <c r="AV166" i="1"/>
  <c r="AU166" i="1"/>
  <c r="BH166" i="1"/>
  <c r="AY166" i="1"/>
  <c r="AT166" i="1"/>
  <c r="BM166" i="1"/>
  <c r="AI168" i="1"/>
  <c r="AX166" i="1"/>
  <c r="AK166" i="1"/>
  <c r="BA166" i="1"/>
  <c r="AN166" i="1"/>
  <c r="AM166" i="1"/>
  <c r="AR166" i="1"/>
  <c r="AZ166" i="1"/>
  <c r="AW166" i="1"/>
  <c r="BK166" i="1"/>
  <c r="BN357" i="1"/>
  <c r="F359" i="1"/>
  <c r="BN126" i="1"/>
  <c r="F128" i="1"/>
  <c r="AS126" i="1"/>
  <c r="AR126" i="1"/>
  <c r="BH126" i="1"/>
  <c r="BB126" i="1"/>
  <c r="AX126" i="1"/>
  <c r="BF126" i="1"/>
  <c r="AY126" i="1"/>
  <c r="AI128" i="1"/>
  <c r="BK126" i="1"/>
  <c r="AO126" i="1"/>
  <c r="AN126" i="1"/>
  <c r="BD126" i="1"/>
  <c r="AU126" i="1"/>
  <c r="AP126" i="1"/>
  <c r="AT126" i="1"/>
  <c r="BA126" i="1"/>
  <c r="AL126" i="1"/>
  <c r="AW126" i="1"/>
  <c r="BL126" i="1"/>
  <c r="BC126" i="1"/>
  <c r="AK126" i="1"/>
  <c r="AJ126" i="1"/>
  <c r="AZ126" i="1"/>
  <c r="AM126" i="1"/>
  <c r="BM126" i="1"/>
  <c r="BI126" i="1"/>
  <c r="BE126" i="1"/>
  <c r="BJ126" i="1"/>
  <c r="AV126" i="1"/>
  <c r="BG126" i="1"/>
  <c r="AQ126" i="1"/>
  <c r="F259" i="1"/>
  <c r="AU257" i="1"/>
  <c r="BK257" i="1"/>
  <c r="AX257" i="1"/>
  <c r="AO257" i="1"/>
  <c r="AN257" i="1"/>
  <c r="AK257" i="1"/>
  <c r="AR257" i="1"/>
  <c r="AM257" i="1"/>
  <c r="BC257" i="1"/>
  <c r="AP257" i="1"/>
  <c r="BF257" i="1"/>
  <c r="BE257" i="1"/>
  <c r="BD257" i="1"/>
  <c r="AJ257" i="1"/>
  <c r="BI257" i="1"/>
  <c r="AI259" i="1"/>
  <c r="AY257" i="1"/>
  <c r="AL257" i="1"/>
  <c r="BB257" i="1"/>
  <c r="AW257" i="1"/>
  <c r="AV257" i="1"/>
  <c r="BA257" i="1"/>
  <c r="BH257" i="1"/>
  <c r="AQ257" i="1"/>
  <c r="BM257" i="1"/>
  <c r="AT257" i="1"/>
  <c r="AZ257" i="1"/>
  <c r="BG257" i="1"/>
  <c r="BL257" i="1"/>
  <c r="BJ257" i="1"/>
  <c r="AS257" i="1"/>
  <c r="BN258" i="1"/>
  <c r="G27" i="1"/>
  <c r="BN553" i="1"/>
  <c r="BN220" i="1"/>
  <c r="BN335" i="1"/>
  <c r="BN84" i="1"/>
  <c r="BN25" i="1"/>
  <c r="AI222" i="1"/>
  <c r="AL220" i="1"/>
  <c r="AP220" i="1"/>
  <c r="AT220" i="1"/>
  <c r="AX220" i="1"/>
  <c r="BB220" i="1"/>
  <c r="BF220" i="1"/>
  <c r="BJ220" i="1"/>
  <c r="AK220" i="1"/>
  <c r="AO220" i="1"/>
  <c r="AS220" i="1"/>
  <c r="AW220" i="1"/>
  <c r="BA220" i="1"/>
  <c r="BE220" i="1"/>
  <c r="BI220" i="1"/>
  <c r="BM220" i="1"/>
  <c r="AJ220" i="1"/>
  <c r="AR220" i="1"/>
  <c r="AZ220" i="1"/>
  <c r="BH220" i="1"/>
  <c r="AQ220" i="1"/>
  <c r="AY220" i="1"/>
  <c r="BG220" i="1"/>
  <c r="AV220" i="1"/>
  <c r="BL220" i="1"/>
  <c r="AU220" i="1"/>
  <c r="BK220" i="1"/>
  <c r="AM220" i="1"/>
  <c r="BC220" i="1"/>
  <c r="BD220" i="1"/>
  <c r="AN220" i="1"/>
  <c r="AI419" i="1"/>
  <c r="AK417" i="1"/>
  <c r="AO417" i="1"/>
  <c r="AS417" i="1"/>
  <c r="AW417" i="1"/>
  <c r="BA417" i="1"/>
  <c r="BE417" i="1"/>
  <c r="BI417" i="1"/>
  <c r="BM417" i="1"/>
  <c r="AJ417" i="1"/>
  <c r="AN417" i="1"/>
  <c r="AR417" i="1"/>
  <c r="AV417" i="1"/>
  <c r="AZ417" i="1"/>
  <c r="BD417" i="1"/>
  <c r="BH417" i="1"/>
  <c r="BL417" i="1"/>
  <c r="AL417" i="1"/>
  <c r="AT417" i="1"/>
  <c r="BB417" i="1"/>
  <c r="BJ417" i="1"/>
  <c r="AP417" i="1"/>
  <c r="AX417" i="1"/>
  <c r="BF417" i="1"/>
  <c r="AY417" i="1"/>
  <c r="AQ417" i="1"/>
  <c r="AM417" i="1"/>
  <c r="AU417" i="1"/>
  <c r="BK417" i="1"/>
  <c r="BG417" i="1"/>
  <c r="BC417" i="1"/>
  <c r="AI337" i="1"/>
  <c r="F338" i="1" s="1"/>
  <c r="AL335" i="1"/>
  <c r="AP335" i="1"/>
  <c r="AT335" i="1"/>
  <c r="AX335" i="1"/>
  <c r="BB335" i="1"/>
  <c r="BF335" i="1"/>
  <c r="BJ335" i="1"/>
  <c r="AK335" i="1"/>
  <c r="AO335" i="1"/>
  <c r="AS335" i="1"/>
  <c r="AW335" i="1"/>
  <c r="BA335" i="1"/>
  <c r="BE335" i="1"/>
  <c r="BI335" i="1"/>
  <c r="BM335" i="1"/>
  <c r="AN335" i="1"/>
  <c r="AV335" i="1"/>
  <c r="BD335" i="1"/>
  <c r="BL335" i="1"/>
  <c r="AM335" i="1"/>
  <c r="AU335" i="1"/>
  <c r="BC335" i="1"/>
  <c r="BK335" i="1"/>
  <c r="AQ335" i="1"/>
  <c r="BG335" i="1"/>
  <c r="AY335" i="1"/>
  <c r="AZ335" i="1"/>
  <c r="AR335" i="1"/>
  <c r="AJ335" i="1"/>
  <c r="BH335" i="1"/>
  <c r="AJ357" i="1"/>
  <c r="AN357" i="1"/>
  <c r="AR357" i="1"/>
  <c r="AV357" i="1"/>
  <c r="AZ357" i="1"/>
  <c r="BD357" i="1"/>
  <c r="BH357" i="1"/>
  <c r="BL357" i="1"/>
  <c r="AM357" i="1"/>
  <c r="AQ357" i="1"/>
  <c r="AU357" i="1"/>
  <c r="AY357" i="1"/>
  <c r="BC357" i="1"/>
  <c r="BG357" i="1"/>
  <c r="BK357" i="1"/>
  <c r="AL357" i="1"/>
  <c r="AT357" i="1"/>
  <c r="BB357" i="1"/>
  <c r="BJ357" i="1"/>
  <c r="AK357" i="1"/>
  <c r="AS357" i="1"/>
  <c r="BA357" i="1"/>
  <c r="BI357" i="1"/>
  <c r="AW357" i="1"/>
  <c r="BM357" i="1"/>
  <c r="AO357" i="1"/>
  <c r="BE357" i="1"/>
  <c r="AP357" i="1"/>
  <c r="BF357" i="1"/>
  <c r="AX357" i="1"/>
  <c r="AI359" i="1"/>
  <c r="F360" i="1" s="1"/>
  <c r="AI274" i="1"/>
  <c r="F275" i="1" s="1"/>
  <c r="AL272" i="1"/>
  <c r="AP272" i="1"/>
  <c r="AT272" i="1"/>
  <c r="AX272" i="1"/>
  <c r="BB272" i="1"/>
  <c r="BF272" i="1"/>
  <c r="BJ272" i="1"/>
  <c r="AK272" i="1"/>
  <c r="AO272" i="1"/>
  <c r="AS272" i="1"/>
  <c r="AW272" i="1"/>
  <c r="BA272" i="1"/>
  <c r="BE272" i="1"/>
  <c r="BI272" i="1"/>
  <c r="BM272" i="1"/>
  <c r="AN272" i="1"/>
  <c r="AV272" i="1"/>
  <c r="BD272" i="1"/>
  <c r="BL272" i="1"/>
  <c r="AM272" i="1"/>
  <c r="AU272" i="1"/>
  <c r="BC272" i="1"/>
  <c r="BK272" i="1"/>
  <c r="AJ272" i="1"/>
  <c r="AZ272" i="1"/>
  <c r="AY272" i="1"/>
  <c r="BG272" i="1"/>
  <c r="AQ272" i="1"/>
  <c r="AR272" i="1"/>
  <c r="BH272" i="1"/>
  <c r="AI86" i="1"/>
  <c r="F87" i="1" s="1"/>
  <c r="AM84" i="1"/>
  <c r="AQ84" i="1"/>
  <c r="AU84" i="1"/>
  <c r="AY84" i="1"/>
  <c r="BC84" i="1"/>
  <c r="BG84" i="1"/>
  <c r="BK84" i="1"/>
  <c r="AL84" i="1"/>
  <c r="AP84" i="1"/>
  <c r="AT84" i="1"/>
  <c r="AX84" i="1"/>
  <c r="BB84" i="1"/>
  <c r="BF84" i="1"/>
  <c r="BJ84" i="1"/>
  <c r="AK84" i="1"/>
  <c r="AS84" i="1"/>
  <c r="BA84" i="1"/>
  <c r="BI84" i="1"/>
  <c r="AN84" i="1"/>
  <c r="AV84" i="1"/>
  <c r="BD84" i="1"/>
  <c r="BL84" i="1"/>
  <c r="AJ84" i="1"/>
  <c r="AZ84" i="1"/>
  <c r="AW84" i="1"/>
  <c r="BM84" i="1"/>
  <c r="AR84" i="1"/>
  <c r="AO84" i="1"/>
  <c r="BH84" i="1"/>
  <c r="BE84" i="1"/>
  <c r="AI555" i="1"/>
  <c r="F556" i="1" s="1"/>
  <c r="AK553" i="1"/>
  <c r="AO553" i="1"/>
  <c r="AS553" i="1"/>
  <c r="AW553" i="1"/>
  <c r="BA553" i="1"/>
  <c r="BE553" i="1"/>
  <c r="BI553" i="1"/>
  <c r="BM553" i="1"/>
  <c r="AJ553" i="1"/>
  <c r="AN553" i="1"/>
  <c r="AR553" i="1"/>
  <c r="AV553" i="1"/>
  <c r="AZ553" i="1"/>
  <c r="BD553" i="1"/>
  <c r="BH553" i="1"/>
  <c r="BL553" i="1"/>
  <c r="AL553" i="1"/>
  <c r="AT553" i="1"/>
  <c r="BB553" i="1"/>
  <c r="BJ553" i="1"/>
  <c r="AP553" i="1"/>
  <c r="AX553" i="1"/>
  <c r="BF553" i="1"/>
  <c r="AQ553" i="1"/>
  <c r="BG553" i="1"/>
  <c r="AY553" i="1"/>
  <c r="AU553" i="1"/>
  <c r="AM553" i="1"/>
  <c r="BC553" i="1"/>
  <c r="BK553" i="1"/>
  <c r="AI27" i="1"/>
  <c r="F28" i="1" s="1"/>
  <c r="AJ25" i="1"/>
  <c r="AN25" i="1"/>
  <c r="AR25" i="1"/>
  <c r="AV25" i="1"/>
  <c r="AZ25" i="1"/>
  <c r="BD25" i="1"/>
  <c r="BH25" i="1"/>
  <c r="BL25" i="1"/>
  <c r="AK25" i="1"/>
  <c r="AO25" i="1"/>
  <c r="AS25" i="1"/>
  <c r="AW25" i="1"/>
  <c r="BA25" i="1"/>
  <c r="BE25" i="1"/>
  <c r="BI25" i="1"/>
  <c r="BM25" i="1"/>
  <c r="AM25" i="1"/>
  <c r="AU25" i="1"/>
  <c r="BC25" i="1"/>
  <c r="BK25" i="1"/>
  <c r="AL25" i="1"/>
  <c r="AT25" i="1"/>
  <c r="BB25" i="1"/>
  <c r="BJ25" i="1"/>
  <c r="AQ25" i="1"/>
  <c r="BG25" i="1"/>
  <c r="AP25" i="1"/>
  <c r="BF25" i="1"/>
  <c r="AY25" i="1"/>
  <c r="AX25" i="1"/>
  <c r="AI307" i="1"/>
  <c r="AJ305" i="1"/>
  <c r="AN305" i="1"/>
  <c r="AR305" i="1"/>
  <c r="AV305" i="1"/>
  <c r="AZ305" i="1"/>
  <c r="BD305" i="1"/>
  <c r="BH305" i="1"/>
  <c r="BL305" i="1"/>
  <c r="AM305" i="1"/>
  <c r="AQ305" i="1"/>
  <c r="AU305" i="1"/>
  <c r="AY305" i="1"/>
  <c r="BC305" i="1"/>
  <c r="BG305" i="1"/>
  <c r="BK305" i="1"/>
  <c r="AP305" i="1"/>
  <c r="AX305" i="1"/>
  <c r="BF305" i="1"/>
  <c r="AO305" i="1"/>
  <c r="AW305" i="1"/>
  <c r="BE305" i="1"/>
  <c r="BM305" i="1"/>
  <c r="AS305" i="1"/>
  <c r="BI305" i="1"/>
  <c r="AK305" i="1"/>
  <c r="BA305" i="1"/>
  <c r="BB305" i="1"/>
  <c r="AL305" i="1"/>
  <c r="BJ305" i="1"/>
  <c r="AT305" i="1"/>
  <c r="F584" i="1" l="1"/>
  <c r="AI584" i="1"/>
  <c r="AK582" i="1"/>
  <c r="AS582" i="1"/>
  <c r="BA582" i="1"/>
  <c r="BI582" i="1"/>
  <c r="AT582" i="1"/>
  <c r="AU582" i="1"/>
  <c r="AO582" i="1"/>
  <c r="AW582" i="1"/>
  <c r="BE582" i="1"/>
  <c r="BM582" i="1"/>
  <c r="BD582" i="1"/>
  <c r="BF582" i="1"/>
  <c r="AJ582" i="1"/>
  <c r="BG582" i="1"/>
  <c r="AV582" i="1"/>
  <c r="AL582" i="1"/>
  <c r="BJ582" i="1"/>
  <c r="AN582" i="1"/>
  <c r="BK582" i="1"/>
  <c r="AP582" i="1"/>
  <c r="BC582" i="1"/>
  <c r="AR582" i="1"/>
  <c r="BL582" i="1"/>
  <c r="BB582" i="1"/>
  <c r="AQ582" i="1"/>
  <c r="AY582" i="1"/>
  <c r="AZ582" i="1"/>
  <c r="BH582" i="1"/>
  <c r="AX582" i="1"/>
  <c r="AM582" i="1"/>
  <c r="BN582" i="1"/>
  <c r="BN167" i="1"/>
  <c r="AI169" i="1"/>
  <c r="AT168" i="1" s="1"/>
  <c r="G28" i="1"/>
  <c r="BN221" i="1"/>
  <c r="F223" i="1"/>
  <c r="BN306" i="1"/>
  <c r="F308" i="1"/>
  <c r="BN418" i="1"/>
  <c r="F420" i="1"/>
  <c r="F260" i="1"/>
  <c r="AI260" i="1"/>
  <c r="AV258" i="1"/>
  <c r="BL258" i="1"/>
  <c r="AY258" i="1"/>
  <c r="AP258" i="1"/>
  <c r="AW258" i="1"/>
  <c r="BB258" i="1"/>
  <c r="BI258" i="1"/>
  <c r="BJ258" i="1"/>
  <c r="AR258" i="1"/>
  <c r="BH258" i="1"/>
  <c r="AU258" i="1"/>
  <c r="BK258" i="1"/>
  <c r="AO258" i="1"/>
  <c r="AL258" i="1"/>
  <c r="AS258" i="1"/>
  <c r="AX258" i="1"/>
  <c r="AN258" i="1"/>
  <c r="BD258" i="1"/>
  <c r="AQ258" i="1"/>
  <c r="BG258" i="1"/>
  <c r="BF258" i="1"/>
  <c r="BM258" i="1"/>
  <c r="BA258" i="1"/>
  <c r="AT258" i="1"/>
  <c r="AJ258" i="1"/>
  <c r="AZ258" i="1"/>
  <c r="AM258" i="1"/>
  <c r="BC258" i="1"/>
  <c r="BE258" i="1"/>
  <c r="AK258" i="1"/>
  <c r="BN127" i="1"/>
  <c r="F129" i="1"/>
  <c r="AS127" i="1"/>
  <c r="BI127" i="1"/>
  <c r="AX127" i="1"/>
  <c r="AT127" i="1"/>
  <c r="AL127" i="1"/>
  <c r="AU127" i="1"/>
  <c r="AP127" i="1"/>
  <c r="AW127" i="1"/>
  <c r="AY127" i="1"/>
  <c r="BF127" i="1"/>
  <c r="AO127" i="1"/>
  <c r="BE127" i="1"/>
  <c r="AR127" i="1"/>
  <c r="AN127" i="1"/>
  <c r="BJ127" i="1"/>
  <c r="AJ127" i="1"/>
  <c r="BL127" i="1"/>
  <c r="BB127" i="1"/>
  <c r="AI129" i="1"/>
  <c r="BK127" i="1"/>
  <c r="AK127" i="1"/>
  <c r="BA127" i="1"/>
  <c r="AM127" i="1"/>
  <c r="BH127" i="1"/>
  <c r="BD127" i="1"/>
  <c r="BG127" i="1"/>
  <c r="AQ127" i="1"/>
  <c r="AZ127" i="1"/>
  <c r="BM127" i="1"/>
  <c r="BC127" i="1"/>
  <c r="AV127" i="1"/>
  <c r="F169" i="1"/>
  <c r="AM167" i="1"/>
  <c r="BC167" i="1"/>
  <c r="AP167" i="1"/>
  <c r="BF167" i="1"/>
  <c r="BE167" i="1"/>
  <c r="BD167" i="1"/>
  <c r="AR167" i="1"/>
  <c r="AJ167" i="1"/>
  <c r="AQ167" i="1"/>
  <c r="BL167" i="1"/>
  <c r="AK167" i="1"/>
  <c r="AY167" i="1"/>
  <c r="AL167" i="1"/>
  <c r="BB167" i="1"/>
  <c r="AW167" i="1"/>
  <c r="AV167" i="1"/>
  <c r="BI167" i="1"/>
  <c r="AZ167" i="1"/>
  <c r="BG167" i="1"/>
  <c r="BM167" i="1"/>
  <c r="AU167" i="1"/>
  <c r="BK167" i="1"/>
  <c r="AX167" i="1"/>
  <c r="AO167" i="1"/>
  <c r="AN167" i="1"/>
  <c r="AS167" i="1"/>
  <c r="BA167" i="1"/>
  <c r="AT167" i="1"/>
  <c r="BJ167" i="1"/>
  <c r="BH167" i="1"/>
  <c r="BN358" i="1"/>
  <c r="BN26" i="1"/>
  <c r="BN336" i="1"/>
  <c r="BN554" i="1"/>
  <c r="BN85" i="1"/>
  <c r="BN273" i="1"/>
  <c r="AI556" i="1"/>
  <c r="AL554" i="1"/>
  <c r="AP554" i="1"/>
  <c r="AT554" i="1"/>
  <c r="AX554" i="1"/>
  <c r="BB554" i="1"/>
  <c r="BF554" i="1"/>
  <c r="BJ554" i="1"/>
  <c r="AK554" i="1"/>
  <c r="AO554" i="1"/>
  <c r="AS554" i="1"/>
  <c r="AW554" i="1"/>
  <c r="BA554" i="1"/>
  <c r="BE554" i="1"/>
  <c r="BI554" i="1"/>
  <c r="BM554" i="1"/>
  <c r="AM554" i="1"/>
  <c r="AU554" i="1"/>
  <c r="BC554" i="1"/>
  <c r="BK554" i="1"/>
  <c r="AQ554" i="1"/>
  <c r="AY554" i="1"/>
  <c r="BG554" i="1"/>
  <c r="AR554" i="1"/>
  <c r="BH554" i="1"/>
  <c r="AZ554" i="1"/>
  <c r="AV554" i="1"/>
  <c r="AN554" i="1"/>
  <c r="BD554" i="1"/>
  <c r="AJ554" i="1"/>
  <c r="BL554" i="1"/>
  <c r="AI87" i="1"/>
  <c r="F88" i="1" s="1"/>
  <c r="AJ85" i="1"/>
  <c r="AN85" i="1"/>
  <c r="AR85" i="1"/>
  <c r="AV85" i="1"/>
  <c r="AZ85" i="1"/>
  <c r="BD85" i="1"/>
  <c r="BH85" i="1"/>
  <c r="BL85" i="1"/>
  <c r="AM85" i="1"/>
  <c r="AQ85" i="1"/>
  <c r="AU85" i="1"/>
  <c r="AY85" i="1"/>
  <c r="BC85" i="1"/>
  <c r="BG85" i="1"/>
  <c r="BK85" i="1"/>
  <c r="AL85" i="1"/>
  <c r="AT85" i="1"/>
  <c r="BB85" i="1"/>
  <c r="BJ85" i="1"/>
  <c r="AO85" i="1"/>
  <c r="AW85" i="1"/>
  <c r="BE85" i="1"/>
  <c r="BM85" i="1"/>
  <c r="AK85" i="1"/>
  <c r="BA85" i="1"/>
  <c r="AX85" i="1"/>
  <c r="AS85" i="1"/>
  <c r="AP85" i="1"/>
  <c r="BI85" i="1"/>
  <c r="BF85" i="1"/>
  <c r="AI275" i="1"/>
  <c r="AM273" i="1"/>
  <c r="AQ273" i="1"/>
  <c r="AU273" i="1"/>
  <c r="AY273" i="1"/>
  <c r="BC273" i="1"/>
  <c r="BG273" i="1"/>
  <c r="BK273" i="1"/>
  <c r="AL273" i="1"/>
  <c r="AP273" i="1"/>
  <c r="AT273" i="1"/>
  <c r="AX273" i="1"/>
  <c r="BB273" i="1"/>
  <c r="BF273" i="1"/>
  <c r="BJ273" i="1"/>
  <c r="AO273" i="1"/>
  <c r="AW273" i="1"/>
  <c r="BE273" i="1"/>
  <c r="BM273" i="1"/>
  <c r="AN273" i="1"/>
  <c r="AV273" i="1"/>
  <c r="BD273" i="1"/>
  <c r="BL273" i="1"/>
  <c r="AK273" i="1"/>
  <c r="BA273" i="1"/>
  <c r="AJ273" i="1"/>
  <c r="AZ273" i="1"/>
  <c r="BH273" i="1"/>
  <c r="AR273" i="1"/>
  <c r="AS273" i="1"/>
  <c r="BI273" i="1"/>
  <c r="AI187" i="1"/>
  <c r="AI526" i="1"/>
  <c r="AI338" i="1"/>
  <c r="F339" i="1" s="1"/>
  <c r="AM336" i="1"/>
  <c r="AQ336" i="1"/>
  <c r="AU336" i="1"/>
  <c r="AY336" i="1"/>
  <c r="BC336" i="1"/>
  <c r="BG336" i="1"/>
  <c r="BK336" i="1"/>
  <c r="AL336" i="1"/>
  <c r="AP336" i="1"/>
  <c r="AT336" i="1"/>
  <c r="AX336" i="1"/>
  <c r="BB336" i="1"/>
  <c r="BF336" i="1"/>
  <c r="BJ336" i="1"/>
  <c r="AO336" i="1"/>
  <c r="AW336" i="1"/>
  <c r="BE336" i="1"/>
  <c r="BM336" i="1"/>
  <c r="AN336" i="1"/>
  <c r="AV336" i="1"/>
  <c r="BD336" i="1"/>
  <c r="BL336" i="1"/>
  <c r="AR336" i="1"/>
  <c r="BH336" i="1"/>
  <c r="AJ336" i="1"/>
  <c r="AZ336" i="1"/>
  <c r="BA336" i="1"/>
  <c r="AK336" i="1"/>
  <c r="BI336" i="1"/>
  <c r="AS336" i="1"/>
  <c r="AI420" i="1"/>
  <c r="F421" i="1" s="1"/>
  <c r="AL418" i="1"/>
  <c r="AP418" i="1"/>
  <c r="AT418" i="1"/>
  <c r="AX418" i="1"/>
  <c r="BB418" i="1"/>
  <c r="BF418" i="1"/>
  <c r="BJ418" i="1"/>
  <c r="AK418" i="1"/>
  <c r="AO418" i="1"/>
  <c r="AS418" i="1"/>
  <c r="AW418" i="1"/>
  <c r="BA418" i="1"/>
  <c r="BE418" i="1"/>
  <c r="BI418" i="1"/>
  <c r="BM418" i="1"/>
  <c r="AM418" i="1"/>
  <c r="AU418" i="1"/>
  <c r="BC418" i="1"/>
  <c r="BK418" i="1"/>
  <c r="AQ418" i="1"/>
  <c r="AY418" i="1"/>
  <c r="BG418" i="1"/>
  <c r="AJ418" i="1"/>
  <c r="AZ418" i="1"/>
  <c r="AR418" i="1"/>
  <c r="AN418" i="1"/>
  <c r="AV418" i="1"/>
  <c r="BL418" i="1"/>
  <c r="BH418" i="1"/>
  <c r="BD418" i="1"/>
  <c r="AI223" i="1"/>
  <c r="AM221" i="1"/>
  <c r="AQ221" i="1"/>
  <c r="AU221" i="1"/>
  <c r="AY221" i="1"/>
  <c r="BC221" i="1"/>
  <c r="BG221" i="1"/>
  <c r="BK221" i="1"/>
  <c r="AL221" i="1"/>
  <c r="AP221" i="1"/>
  <c r="AT221" i="1"/>
  <c r="AX221" i="1"/>
  <c r="BB221" i="1"/>
  <c r="BF221" i="1"/>
  <c r="BJ221" i="1"/>
  <c r="AK221" i="1"/>
  <c r="AS221" i="1"/>
  <c r="BA221" i="1"/>
  <c r="BI221" i="1"/>
  <c r="AJ221" i="1"/>
  <c r="AR221" i="1"/>
  <c r="AZ221" i="1"/>
  <c r="BH221" i="1"/>
  <c r="AW221" i="1"/>
  <c r="BM221" i="1"/>
  <c r="AV221" i="1"/>
  <c r="BL221" i="1"/>
  <c r="AN221" i="1"/>
  <c r="BD221" i="1"/>
  <c r="BE221" i="1"/>
  <c r="AO221" i="1"/>
  <c r="AI308" i="1"/>
  <c r="F309" i="1" s="1"/>
  <c r="AK306" i="1"/>
  <c r="AO306" i="1"/>
  <c r="AS306" i="1"/>
  <c r="AW306" i="1"/>
  <c r="BA306" i="1"/>
  <c r="BE306" i="1"/>
  <c r="BI306" i="1"/>
  <c r="BM306" i="1"/>
  <c r="AJ306" i="1"/>
  <c r="AN306" i="1"/>
  <c r="AR306" i="1"/>
  <c r="AV306" i="1"/>
  <c r="AZ306" i="1"/>
  <c r="BD306" i="1"/>
  <c r="BH306" i="1"/>
  <c r="BL306" i="1"/>
  <c r="AQ306" i="1"/>
  <c r="AY306" i="1"/>
  <c r="BG306" i="1"/>
  <c r="AP306" i="1"/>
  <c r="AX306" i="1"/>
  <c r="BF306" i="1"/>
  <c r="AT306" i="1"/>
  <c r="BJ306" i="1"/>
  <c r="AL306" i="1"/>
  <c r="BB306" i="1"/>
  <c r="BC306" i="1"/>
  <c r="AU306" i="1"/>
  <c r="AM306" i="1"/>
  <c r="BK306" i="1"/>
  <c r="AI28" i="1"/>
  <c r="F29" i="1" s="1"/>
  <c r="AK26" i="1"/>
  <c r="AO26" i="1"/>
  <c r="AS26" i="1"/>
  <c r="AW26" i="1"/>
  <c r="BA26" i="1"/>
  <c r="BE26" i="1"/>
  <c r="BI26" i="1"/>
  <c r="BM26" i="1"/>
  <c r="AL26" i="1"/>
  <c r="AP26" i="1"/>
  <c r="AT26" i="1"/>
  <c r="AX26" i="1"/>
  <c r="BB26" i="1"/>
  <c r="BF26" i="1"/>
  <c r="BJ26" i="1"/>
  <c r="AN26" i="1"/>
  <c r="AV26" i="1"/>
  <c r="BD26" i="1"/>
  <c r="BL26" i="1"/>
  <c r="AM26" i="1"/>
  <c r="AU26" i="1"/>
  <c r="BC26" i="1"/>
  <c r="BK26" i="1"/>
  <c r="AR26" i="1"/>
  <c r="BH26" i="1"/>
  <c r="AQ26" i="1"/>
  <c r="BG26" i="1"/>
  <c r="AJ26" i="1"/>
  <c r="AY26" i="1"/>
  <c r="AZ26" i="1"/>
  <c r="AI360" i="1"/>
  <c r="F361" i="1" s="1"/>
  <c r="AK358" i="1"/>
  <c r="AO358" i="1"/>
  <c r="AJ358" i="1"/>
  <c r="AN358" i="1"/>
  <c r="AR358" i="1"/>
  <c r="AV358" i="1"/>
  <c r="AZ358" i="1"/>
  <c r="BD358" i="1"/>
  <c r="BH358" i="1"/>
  <c r="BL358" i="1"/>
  <c r="AM358" i="1"/>
  <c r="AT358" i="1"/>
  <c r="AY358" i="1"/>
  <c r="BE358" i="1"/>
  <c r="BJ358" i="1"/>
  <c r="AL358" i="1"/>
  <c r="AS358" i="1"/>
  <c r="AX358" i="1"/>
  <c r="BC358" i="1"/>
  <c r="BI358" i="1"/>
  <c r="AU358" i="1"/>
  <c r="BF358" i="1"/>
  <c r="AP358" i="1"/>
  <c r="BA358" i="1"/>
  <c r="BK358" i="1"/>
  <c r="AQ358" i="1"/>
  <c r="BM358" i="1"/>
  <c r="BG358" i="1"/>
  <c r="BB358" i="1"/>
  <c r="AW358" i="1"/>
  <c r="F585" i="1" l="1"/>
  <c r="AI585" i="1"/>
  <c r="AP583" i="1"/>
  <c r="AX583" i="1"/>
  <c r="BF583" i="1"/>
  <c r="BE583" i="1"/>
  <c r="AJ583" i="1"/>
  <c r="BG583" i="1"/>
  <c r="AK583" i="1"/>
  <c r="AL583" i="1"/>
  <c r="AT583" i="1"/>
  <c r="BB583" i="1"/>
  <c r="BJ583" i="1"/>
  <c r="AU583" i="1"/>
  <c r="AV583" i="1"/>
  <c r="BH583" i="1"/>
  <c r="AW583" i="1"/>
  <c r="AM583" i="1"/>
  <c r="AZ583" i="1"/>
  <c r="BA583" i="1"/>
  <c r="BI583" i="1"/>
  <c r="AY583" i="1"/>
  <c r="AN583" i="1"/>
  <c r="BM583" i="1"/>
  <c r="BC583" i="1"/>
  <c r="AR583" i="1"/>
  <c r="BK583" i="1"/>
  <c r="AO583" i="1"/>
  <c r="BL583" i="1"/>
  <c r="AQ583" i="1"/>
  <c r="BD583" i="1"/>
  <c r="AS583" i="1"/>
  <c r="BN583" i="1"/>
  <c r="BA168" i="1"/>
  <c r="BN168" i="1"/>
  <c r="AP168" i="1"/>
  <c r="AJ168" i="1"/>
  <c r="AZ168" i="1"/>
  <c r="BH168" i="1"/>
  <c r="AV168" i="1"/>
  <c r="BG168" i="1"/>
  <c r="AR168" i="1"/>
  <c r="BI168" i="1"/>
  <c r="AX168" i="1"/>
  <c r="AS168" i="1"/>
  <c r="BC168" i="1"/>
  <c r="AL168" i="1"/>
  <c r="BM168" i="1"/>
  <c r="AU168" i="1"/>
  <c r="BJ168" i="1"/>
  <c r="BE168" i="1"/>
  <c r="BD168" i="1"/>
  <c r="AN168" i="1"/>
  <c r="AO168" i="1"/>
  <c r="BK168" i="1"/>
  <c r="BL168" i="1"/>
  <c r="BB168" i="1"/>
  <c r="AW168" i="1"/>
  <c r="AM168" i="1"/>
  <c r="AY168" i="1"/>
  <c r="AK168" i="1"/>
  <c r="BF168" i="1"/>
  <c r="AQ168" i="1"/>
  <c r="F170" i="1"/>
  <c r="AI170" i="1"/>
  <c r="G29" i="1"/>
  <c r="F527" i="1"/>
  <c r="BN274" i="1"/>
  <c r="F276" i="1"/>
  <c r="BN128" i="1"/>
  <c r="F130" i="1"/>
  <c r="AI130" i="1"/>
  <c r="AY128" i="1"/>
  <c r="AJ128" i="1"/>
  <c r="AZ128" i="1"/>
  <c r="AL128" i="1"/>
  <c r="AK128" i="1"/>
  <c r="AX128" i="1"/>
  <c r="AO128" i="1"/>
  <c r="AM128" i="1"/>
  <c r="AN128" i="1"/>
  <c r="AS128" i="1"/>
  <c r="AU128" i="1"/>
  <c r="BK128" i="1"/>
  <c r="AV128" i="1"/>
  <c r="BL128" i="1"/>
  <c r="BJ128" i="1"/>
  <c r="BI128" i="1"/>
  <c r="AP128" i="1"/>
  <c r="BC128" i="1"/>
  <c r="AT128" i="1"/>
  <c r="AW128" i="1"/>
  <c r="AQ128" i="1"/>
  <c r="BG128" i="1"/>
  <c r="AR128" i="1"/>
  <c r="BH128" i="1"/>
  <c r="BB128" i="1"/>
  <c r="BA128" i="1"/>
  <c r="BM128" i="1"/>
  <c r="BE128" i="1"/>
  <c r="BD128" i="1"/>
  <c r="BF128" i="1"/>
  <c r="BN129" i="1"/>
  <c r="BN222" i="1"/>
  <c r="F224" i="1"/>
  <c r="F188" i="1"/>
  <c r="BN555" i="1"/>
  <c r="F557" i="1"/>
  <c r="BN259" i="1"/>
  <c r="F261" i="1"/>
  <c r="AI261" i="1"/>
  <c r="AW259" i="1"/>
  <c r="BM259" i="1"/>
  <c r="AV259" i="1"/>
  <c r="BL259" i="1"/>
  <c r="AP259" i="1"/>
  <c r="BC259" i="1"/>
  <c r="BJ259" i="1"/>
  <c r="BE259" i="1"/>
  <c r="BD259" i="1"/>
  <c r="BF259" i="1"/>
  <c r="AU259" i="1"/>
  <c r="AK259" i="1"/>
  <c r="AZ259" i="1"/>
  <c r="AX259" i="1"/>
  <c r="BK259" i="1"/>
  <c r="AS259" i="1"/>
  <c r="BI259" i="1"/>
  <c r="AR259" i="1"/>
  <c r="BH259" i="1"/>
  <c r="BG259" i="1"/>
  <c r="AM259" i="1"/>
  <c r="AT259" i="1"/>
  <c r="AO259" i="1"/>
  <c r="AN259" i="1"/>
  <c r="AY259" i="1"/>
  <c r="BB259" i="1"/>
  <c r="BA259" i="1"/>
  <c r="AJ259" i="1"/>
  <c r="AQ259" i="1"/>
  <c r="AL259" i="1"/>
  <c r="BN260" i="1"/>
  <c r="BN27" i="1"/>
  <c r="BN307" i="1"/>
  <c r="BN419" i="1"/>
  <c r="BN359" i="1"/>
  <c r="BN86" i="1"/>
  <c r="BN337" i="1"/>
  <c r="AI29" i="1"/>
  <c r="AL27" i="1"/>
  <c r="AP27" i="1"/>
  <c r="AT27" i="1"/>
  <c r="AX27" i="1"/>
  <c r="BB27" i="1"/>
  <c r="BF27" i="1"/>
  <c r="BJ27" i="1"/>
  <c r="AM27" i="1"/>
  <c r="AQ27" i="1"/>
  <c r="AU27" i="1"/>
  <c r="AY27" i="1"/>
  <c r="BC27" i="1"/>
  <c r="BG27" i="1"/>
  <c r="BK27" i="1"/>
  <c r="AO27" i="1"/>
  <c r="AW27" i="1"/>
  <c r="BE27" i="1"/>
  <c r="BM27" i="1"/>
  <c r="AN27" i="1"/>
  <c r="AV27" i="1"/>
  <c r="BD27" i="1"/>
  <c r="BL27" i="1"/>
  <c r="AS27" i="1"/>
  <c r="BI27" i="1"/>
  <c r="AR27" i="1"/>
  <c r="BH27" i="1"/>
  <c r="AK27" i="1"/>
  <c r="AJ27" i="1"/>
  <c r="BA27" i="1"/>
  <c r="AZ27" i="1"/>
  <c r="AI309" i="1"/>
  <c r="F310" i="1" s="1"/>
  <c r="AL307" i="1"/>
  <c r="AP307" i="1"/>
  <c r="AT307" i="1"/>
  <c r="AX307" i="1"/>
  <c r="BB307" i="1"/>
  <c r="BF307" i="1"/>
  <c r="BJ307" i="1"/>
  <c r="AK307" i="1"/>
  <c r="AO307" i="1"/>
  <c r="AS307" i="1"/>
  <c r="AW307" i="1"/>
  <c r="BA307" i="1"/>
  <c r="BE307" i="1"/>
  <c r="BI307" i="1"/>
  <c r="BM307" i="1"/>
  <c r="AJ307" i="1"/>
  <c r="AR307" i="1"/>
  <c r="AZ307" i="1"/>
  <c r="BH307" i="1"/>
  <c r="AQ307" i="1"/>
  <c r="AY307" i="1"/>
  <c r="BG307" i="1"/>
  <c r="AU307" i="1"/>
  <c r="BK307" i="1"/>
  <c r="AM307" i="1"/>
  <c r="BC307" i="1"/>
  <c r="BD307" i="1"/>
  <c r="AN307" i="1"/>
  <c r="BL307" i="1"/>
  <c r="AV307" i="1"/>
  <c r="AI224" i="1"/>
  <c r="F225" i="1" s="1"/>
  <c r="AJ222" i="1"/>
  <c r="AN222" i="1"/>
  <c r="AR222" i="1"/>
  <c r="AV222" i="1"/>
  <c r="AZ222" i="1"/>
  <c r="BD222" i="1"/>
  <c r="BH222" i="1"/>
  <c r="BL222" i="1"/>
  <c r="AM222" i="1"/>
  <c r="AQ222" i="1"/>
  <c r="AU222" i="1"/>
  <c r="AY222" i="1"/>
  <c r="BC222" i="1"/>
  <c r="BG222" i="1"/>
  <c r="BK222" i="1"/>
  <c r="AL222" i="1"/>
  <c r="AT222" i="1"/>
  <c r="BB222" i="1"/>
  <c r="BJ222" i="1"/>
  <c r="AK222" i="1"/>
  <c r="AS222" i="1"/>
  <c r="BA222" i="1"/>
  <c r="BI222" i="1"/>
  <c r="AX222" i="1"/>
  <c r="AW222" i="1"/>
  <c r="BM222" i="1"/>
  <c r="AO222" i="1"/>
  <c r="BE222" i="1"/>
  <c r="BF222" i="1"/>
  <c r="AP222" i="1"/>
  <c r="AI421" i="1"/>
  <c r="F422" i="1" s="1"/>
  <c r="AM419" i="1"/>
  <c r="AQ419" i="1"/>
  <c r="AU419" i="1"/>
  <c r="AY419" i="1"/>
  <c r="BC419" i="1"/>
  <c r="BG419" i="1"/>
  <c r="BK419" i="1"/>
  <c r="AL419" i="1"/>
  <c r="AP419" i="1"/>
  <c r="AT419" i="1"/>
  <c r="AX419" i="1"/>
  <c r="BB419" i="1"/>
  <c r="BF419" i="1"/>
  <c r="BJ419" i="1"/>
  <c r="AN419" i="1"/>
  <c r="AV419" i="1"/>
  <c r="BD419" i="1"/>
  <c r="BL419" i="1"/>
  <c r="AJ419" i="1"/>
  <c r="AR419" i="1"/>
  <c r="AZ419" i="1"/>
  <c r="BH419" i="1"/>
  <c r="AK419" i="1"/>
  <c r="BA419" i="1"/>
  <c r="AS419" i="1"/>
  <c r="AO419" i="1"/>
  <c r="AW419" i="1"/>
  <c r="BM419" i="1"/>
  <c r="BI419" i="1"/>
  <c r="BE419" i="1"/>
  <c r="AI339" i="1"/>
  <c r="AJ337" i="1"/>
  <c r="AN337" i="1"/>
  <c r="AR337" i="1"/>
  <c r="AV337" i="1"/>
  <c r="AZ337" i="1"/>
  <c r="BD337" i="1"/>
  <c r="BH337" i="1"/>
  <c r="BL337" i="1"/>
  <c r="AM337" i="1"/>
  <c r="AQ337" i="1"/>
  <c r="AU337" i="1"/>
  <c r="AY337" i="1"/>
  <c r="BC337" i="1"/>
  <c r="BG337" i="1"/>
  <c r="BK337" i="1"/>
  <c r="AP337" i="1"/>
  <c r="AX337" i="1"/>
  <c r="BF337" i="1"/>
  <c r="AO337" i="1"/>
  <c r="AW337" i="1"/>
  <c r="BE337" i="1"/>
  <c r="BM337" i="1"/>
  <c r="AS337" i="1"/>
  <c r="BI337" i="1"/>
  <c r="AK337" i="1"/>
  <c r="BA337" i="1"/>
  <c r="BB337" i="1"/>
  <c r="AT337" i="1"/>
  <c r="AL337" i="1"/>
  <c r="BJ337" i="1"/>
  <c r="AI527" i="1"/>
  <c r="AI188" i="1"/>
  <c r="F189" i="1" s="1"/>
  <c r="AI276" i="1"/>
  <c r="F277" i="1" s="1"/>
  <c r="AJ274" i="1"/>
  <c r="AN274" i="1"/>
  <c r="AR274" i="1"/>
  <c r="AV274" i="1"/>
  <c r="AZ274" i="1"/>
  <c r="BD274" i="1"/>
  <c r="BH274" i="1"/>
  <c r="BL274" i="1"/>
  <c r="AM274" i="1"/>
  <c r="AQ274" i="1"/>
  <c r="AU274" i="1"/>
  <c r="AY274" i="1"/>
  <c r="BC274" i="1"/>
  <c r="BG274" i="1"/>
  <c r="BK274" i="1"/>
  <c r="AP274" i="1"/>
  <c r="AX274" i="1"/>
  <c r="BF274" i="1"/>
  <c r="AO274" i="1"/>
  <c r="AW274" i="1"/>
  <c r="BE274" i="1"/>
  <c r="BM274" i="1"/>
  <c r="AL274" i="1"/>
  <c r="BB274" i="1"/>
  <c r="AK274" i="1"/>
  <c r="BA274" i="1"/>
  <c r="BI274" i="1"/>
  <c r="AS274" i="1"/>
  <c r="AT274" i="1"/>
  <c r="BJ274" i="1"/>
  <c r="AI88" i="1"/>
  <c r="AK86" i="1"/>
  <c r="AO86" i="1"/>
  <c r="AS86" i="1"/>
  <c r="AW86" i="1"/>
  <c r="BA86" i="1"/>
  <c r="BE86" i="1"/>
  <c r="BI86" i="1"/>
  <c r="BM86" i="1"/>
  <c r="AJ86" i="1"/>
  <c r="AN86" i="1"/>
  <c r="AR86" i="1"/>
  <c r="AV86" i="1"/>
  <c r="AZ86" i="1"/>
  <c r="BD86" i="1"/>
  <c r="BH86" i="1"/>
  <c r="BL86" i="1"/>
  <c r="AM86" i="1"/>
  <c r="AU86" i="1"/>
  <c r="BC86" i="1"/>
  <c r="BK86" i="1"/>
  <c r="AP86" i="1"/>
  <c r="AX86" i="1"/>
  <c r="BF86" i="1"/>
  <c r="AL86" i="1"/>
  <c r="BB86" i="1"/>
  <c r="AY86" i="1"/>
  <c r="AT86" i="1"/>
  <c r="AQ86" i="1"/>
  <c r="BG86" i="1"/>
  <c r="BJ86" i="1"/>
  <c r="AI557" i="1"/>
  <c r="AM555" i="1"/>
  <c r="AQ555" i="1"/>
  <c r="AU555" i="1"/>
  <c r="AY555" i="1"/>
  <c r="BC555" i="1"/>
  <c r="BG555" i="1"/>
  <c r="BK555" i="1"/>
  <c r="AL555" i="1"/>
  <c r="AP555" i="1"/>
  <c r="AT555" i="1"/>
  <c r="AX555" i="1"/>
  <c r="BB555" i="1"/>
  <c r="BF555" i="1"/>
  <c r="BJ555" i="1"/>
  <c r="AN555" i="1"/>
  <c r="AV555" i="1"/>
  <c r="BD555" i="1"/>
  <c r="BL555" i="1"/>
  <c r="AJ555" i="1"/>
  <c r="AR555" i="1"/>
  <c r="AZ555" i="1"/>
  <c r="BH555" i="1"/>
  <c r="AS555" i="1"/>
  <c r="BI555" i="1"/>
  <c r="BA555" i="1"/>
  <c r="AW555" i="1"/>
  <c r="AO555" i="1"/>
  <c r="BE555" i="1"/>
  <c r="AK555" i="1"/>
  <c r="BM555" i="1"/>
  <c r="AI361" i="1"/>
  <c r="F362" i="1" s="1"/>
  <c r="AK359" i="1"/>
  <c r="AO359" i="1"/>
  <c r="AS359" i="1"/>
  <c r="AW359" i="1"/>
  <c r="BA359" i="1"/>
  <c r="BE359" i="1"/>
  <c r="BI359" i="1"/>
  <c r="BM359" i="1"/>
  <c r="AJ359" i="1"/>
  <c r="AP359" i="1"/>
  <c r="AU359" i="1"/>
  <c r="AZ359" i="1"/>
  <c r="BF359" i="1"/>
  <c r="BK359" i="1"/>
  <c r="AN359" i="1"/>
  <c r="AT359" i="1"/>
  <c r="AY359" i="1"/>
  <c r="BD359" i="1"/>
  <c r="BJ359" i="1"/>
  <c r="AL359" i="1"/>
  <c r="AV359" i="1"/>
  <c r="BG359" i="1"/>
  <c r="AQ359" i="1"/>
  <c r="BB359" i="1"/>
  <c r="BL359" i="1"/>
  <c r="BC359" i="1"/>
  <c r="AR359" i="1"/>
  <c r="AM359" i="1"/>
  <c r="AX359" i="1"/>
  <c r="BH359" i="1"/>
  <c r="BN556" i="1" l="1"/>
  <c r="F558" i="1"/>
  <c r="F586" i="1"/>
  <c r="AI586" i="1"/>
  <c r="AM584" i="1"/>
  <c r="AU584" i="1"/>
  <c r="BC584" i="1"/>
  <c r="BK584" i="1"/>
  <c r="AO584" i="1"/>
  <c r="AZ584" i="1"/>
  <c r="BJ584" i="1"/>
  <c r="BB584" i="1"/>
  <c r="AP584" i="1"/>
  <c r="BL584" i="1"/>
  <c r="AS584" i="1"/>
  <c r="BD584" i="1"/>
  <c r="AL584" i="1"/>
  <c r="BH584" i="1"/>
  <c r="AV584" i="1"/>
  <c r="AQ584" i="1"/>
  <c r="AY584" i="1"/>
  <c r="BG584" i="1"/>
  <c r="AJ584" i="1"/>
  <c r="AT584" i="1"/>
  <c r="BE584" i="1"/>
  <c r="AR584" i="1"/>
  <c r="BM584" i="1"/>
  <c r="BA584" i="1"/>
  <c r="AN584" i="1"/>
  <c r="AX584" i="1"/>
  <c r="BI584" i="1"/>
  <c r="AW584" i="1"/>
  <c r="AK584" i="1"/>
  <c r="BF584" i="1"/>
  <c r="BN584" i="1"/>
  <c r="AO169" i="1"/>
  <c r="BE169" i="1"/>
  <c r="AN169" i="1"/>
  <c r="BD169" i="1"/>
  <c r="AY169" i="1"/>
  <c r="BF169" i="1"/>
  <c r="BJ169" i="1"/>
  <c r="AM169" i="1"/>
  <c r="AW169" i="1"/>
  <c r="BM169" i="1"/>
  <c r="BL169" i="1"/>
  <c r="BB169" i="1"/>
  <c r="F171" i="1"/>
  <c r="AK169" i="1"/>
  <c r="BA169" i="1"/>
  <c r="AJ169" i="1"/>
  <c r="AZ169" i="1"/>
  <c r="AQ169" i="1"/>
  <c r="AX169" i="1"/>
  <c r="AT169" i="1"/>
  <c r="AL169" i="1"/>
  <c r="AI171" i="1"/>
  <c r="BN170" i="1" s="1"/>
  <c r="AS169" i="1"/>
  <c r="BI169" i="1"/>
  <c r="AR169" i="1"/>
  <c r="BH169" i="1"/>
  <c r="BG169" i="1"/>
  <c r="AU169" i="1"/>
  <c r="BC169" i="1"/>
  <c r="AV169" i="1"/>
  <c r="AP169" i="1"/>
  <c r="BK169" i="1"/>
  <c r="BN169" i="1"/>
  <c r="BN526" i="1"/>
  <c r="F528" i="1"/>
  <c r="BN87" i="1"/>
  <c r="F89" i="1"/>
  <c r="BN338" i="1"/>
  <c r="F340" i="1"/>
  <c r="BN28" i="1"/>
  <c r="F30" i="1"/>
  <c r="G30" i="1" s="1"/>
  <c r="F262" i="1"/>
  <c r="AI262" i="1"/>
  <c r="AX260" i="1"/>
  <c r="AK260" i="1"/>
  <c r="BA260" i="1"/>
  <c r="AJ260" i="1"/>
  <c r="AQ260" i="1"/>
  <c r="BD260" i="1"/>
  <c r="BK260" i="1"/>
  <c r="AL260" i="1"/>
  <c r="AO260" i="1"/>
  <c r="AM260" i="1"/>
  <c r="AT260" i="1"/>
  <c r="BJ260" i="1"/>
  <c r="AW260" i="1"/>
  <c r="BM260" i="1"/>
  <c r="BH260" i="1"/>
  <c r="AN260" i="1"/>
  <c r="AU260" i="1"/>
  <c r="AR260" i="1"/>
  <c r="AP260" i="1"/>
  <c r="BF260" i="1"/>
  <c r="AS260" i="1"/>
  <c r="BI260" i="1"/>
  <c r="AZ260" i="1"/>
  <c r="BG260" i="1"/>
  <c r="BC260" i="1"/>
  <c r="BL260" i="1"/>
  <c r="BB260" i="1"/>
  <c r="BE260" i="1"/>
  <c r="AY260" i="1"/>
  <c r="AV260" i="1"/>
  <c r="F131" i="1"/>
  <c r="AR129" i="1"/>
  <c r="BH129" i="1"/>
  <c r="AS129" i="1"/>
  <c r="BI129" i="1"/>
  <c r="BC129" i="1"/>
  <c r="BB129" i="1"/>
  <c r="AQ129" i="1"/>
  <c r="AI131" i="1"/>
  <c r="BJ129" i="1"/>
  <c r="AN129" i="1"/>
  <c r="BD129" i="1"/>
  <c r="AO129" i="1"/>
  <c r="BE129" i="1"/>
  <c r="AU129" i="1"/>
  <c r="AT129" i="1"/>
  <c r="AX129" i="1"/>
  <c r="BG129" i="1"/>
  <c r="BL129" i="1"/>
  <c r="BM129" i="1"/>
  <c r="AP129" i="1"/>
  <c r="AJ129" i="1"/>
  <c r="AZ129" i="1"/>
  <c r="AK129" i="1"/>
  <c r="BA129" i="1"/>
  <c r="AM129" i="1"/>
  <c r="AL129" i="1"/>
  <c r="AY129" i="1"/>
  <c r="BF129" i="1"/>
  <c r="AV129" i="1"/>
  <c r="AW129" i="1"/>
  <c r="BK129" i="1"/>
  <c r="BN130" i="1"/>
  <c r="BN275" i="1"/>
  <c r="BN223" i="1"/>
  <c r="BN360" i="1"/>
  <c r="BN187" i="1"/>
  <c r="BN308" i="1"/>
  <c r="BN420" i="1"/>
  <c r="AI362" i="1"/>
  <c r="F363" i="1" s="1"/>
  <c r="AL360" i="1"/>
  <c r="AP360" i="1"/>
  <c r="AT360" i="1"/>
  <c r="AX360" i="1"/>
  <c r="BB360" i="1"/>
  <c r="BF360" i="1"/>
  <c r="BJ360" i="1"/>
  <c r="AK360" i="1"/>
  <c r="AQ360" i="1"/>
  <c r="AV360" i="1"/>
  <c r="BA360" i="1"/>
  <c r="BG360" i="1"/>
  <c r="BL360" i="1"/>
  <c r="AJ360" i="1"/>
  <c r="AO360" i="1"/>
  <c r="AU360" i="1"/>
  <c r="AZ360" i="1"/>
  <c r="BE360" i="1"/>
  <c r="BK360" i="1"/>
  <c r="AM360" i="1"/>
  <c r="AW360" i="1"/>
  <c r="BH360" i="1"/>
  <c r="AR360" i="1"/>
  <c r="BC360" i="1"/>
  <c r="BM360" i="1"/>
  <c r="AS360" i="1"/>
  <c r="BD360" i="1"/>
  <c r="AY360" i="1"/>
  <c r="AN360" i="1"/>
  <c r="BI360" i="1"/>
  <c r="AI558" i="1"/>
  <c r="F559" i="1" s="1"/>
  <c r="AJ556" i="1"/>
  <c r="AN556" i="1"/>
  <c r="AR556" i="1"/>
  <c r="AV556" i="1"/>
  <c r="AZ556" i="1"/>
  <c r="BD556" i="1"/>
  <c r="BH556" i="1"/>
  <c r="BL556" i="1"/>
  <c r="AM556" i="1"/>
  <c r="AQ556" i="1"/>
  <c r="AU556" i="1"/>
  <c r="AY556" i="1"/>
  <c r="BC556" i="1"/>
  <c r="BG556" i="1"/>
  <c r="BK556" i="1"/>
  <c r="AO556" i="1"/>
  <c r="AW556" i="1"/>
  <c r="BE556" i="1"/>
  <c r="BM556" i="1"/>
  <c r="AK556" i="1"/>
  <c r="AS556" i="1"/>
  <c r="BA556" i="1"/>
  <c r="BI556" i="1"/>
  <c r="AT556" i="1"/>
  <c r="BJ556" i="1"/>
  <c r="BB556" i="1"/>
  <c r="AX556" i="1"/>
  <c r="AP556" i="1"/>
  <c r="BF556" i="1"/>
  <c r="AL556" i="1"/>
  <c r="AI89" i="1"/>
  <c r="F90" i="1" s="1"/>
  <c r="AL87" i="1"/>
  <c r="AP87" i="1"/>
  <c r="AT87" i="1"/>
  <c r="AX87" i="1"/>
  <c r="BB87" i="1"/>
  <c r="BF87" i="1"/>
  <c r="BJ87" i="1"/>
  <c r="AK87" i="1"/>
  <c r="AO87" i="1"/>
  <c r="AS87" i="1"/>
  <c r="AW87" i="1"/>
  <c r="BA87" i="1"/>
  <c r="BE87" i="1"/>
  <c r="BI87" i="1"/>
  <c r="BM87" i="1"/>
  <c r="AN87" i="1"/>
  <c r="AV87" i="1"/>
  <c r="BD87" i="1"/>
  <c r="BL87" i="1"/>
  <c r="AQ87" i="1"/>
  <c r="AY87" i="1"/>
  <c r="BG87" i="1"/>
  <c r="AM87" i="1"/>
  <c r="BC87" i="1"/>
  <c r="AJ87" i="1"/>
  <c r="AZ87" i="1"/>
  <c r="AU87" i="1"/>
  <c r="AR87" i="1"/>
  <c r="BK87" i="1"/>
  <c r="BH87" i="1"/>
  <c r="AI277" i="1"/>
  <c r="F278" i="1" s="1"/>
  <c r="AK275" i="1"/>
  <c r="AO275" i="1"/>
  <c r="AS275" i="1"/>
  <c r="AW275" i="1"/>
  <c r="BA275" i="1"/>
  <c r="BE275" i="1"/>
  <c r="BI275" i="1"/>
  <c r="BM275" i="1"/>
  <c r="AJ275" i="1"/>
  <c r="AN275" i="1"/>
  <c r="AR275" i="1"/>
  <c r="AV275" i="1"/>
  <c r="AZ275" i="1"/>
  <c r="BD275" i="1"/>
  <c r="BH275" i="1"/>
  <c r="BL275" i="1"/>
  <c r="AQ275" i="1"/>
  <c r="AY275" i="1"/>
  <c r="BG275" i="1"/>
  <c r="AP275" i="1"/>
  <c r="AX275" i="1"/>
  <c r="BF275" i="1"/>
  <c r="AM275" i="1"/>
  <c r="BC275" i="1"/>
  <c r="AL275" i="1"/>
  <c r="BB275" i="1"/>
  <c r="BJ275" i="1"/>
  <c r="AT275" i="1"/>
  <c r="BK275" i="1"/>
  <c r="AU275" i="1"/>
  <c r="AI189" i="1"/>
  <c r="AM187" i="1"/>
  <c r="AQ187" i="1"/>
  <c r="AU187" i="1"/>
  <c r="AY187" i="1"/>
  <c r="BC187" i="1"/>
  <c r="BG187" i="1"/>
  <c r="BK187" i="1"/>
  <c r="AL187" i="1"/>
  <c r="AP187" i="1"/>
  <c r="AT187" i="1"/>
  <c r="AX187" i="1"/>
  <c r="BB187" i="1"/>
  <c r="BF187" i="1"/>
  <c r="BJ187" i="1"/>
  <c r="AK187" i="1"/>
  <c r="AS187" i="1"/>
  <c r="BA187" i="1"/>
  <c r="BI187" i="1"/>
  <c r="AJ187" i="1"/>
  <c r="AR187" i="1"/>
  <c r="AZ187" i="1"/>
  <c r="BH187" i="1"/>
  <c r="AW187" i="1"/>
  <c r="BM187" i="1"/>
  <c r="AV187" i="1"/>
  <c r="BL187" i="1"/>
  <c r="AO187" i="1"/>
  <c r="AN187" i="1"/>
  <c r="BD187" i="1"/>
  <c r="BE187" i="1"/>
  <c r="AI528" i="1"/>
  <c r="AL526" i="1"/>
  <c r="AP526" i="1"/>
  <c r="AT526" i="1"/>
  <c r="AX526" i="1"/>
  <c r="BB526" i="1"/>
  <c r="BF526" i="1"/>
  <c r="BJ526" i="1"/>
  <c r="AK526" i="1"/>
  <c r="AO526" i="1"/>
  <c r="AS526" i="1"/>
  <c r="AW526" i="1"/>
  <c r="BA526" i="1"/>
  <c r="BE526" i="1"/>
  <c r="BI526" i="1"/>
  <c r="BM526" i="1"/>
  <c r="AQ526" i="1"/>
  <c r="AY526" i="1"/>
  <c r="BG526" i="1"/>
  <c r="AM526" i="1"/>
  <c r="AU526" i="1"/>
  <c r="BC526" i="1"/>
  <c r="BK526" i="1"/>
  <c r="AV526" i="1"/>
  <c r="BL526" i="1"/>
  <c r="AN526" i="1"/>
  <c r="AJ526" i="1"/>
  <c r="AZ526" i="1"/>
  <c r="AR526" i="1"/>
  <c r="BH526" i="1"/>
  <c r="BD526" i="1"/>
  <c r="AI340" i="1"/>
  <c r="F341" i="1" s="1"/>
  <c r="AK338" i="1"/>
  <c r="AO338" i="1"/>
  <c r="AS338" i="1"/>
  <c r="AW338" i="1"/>
  <c r="BA338" i="1"/>
  <c r="BE338" i="1"/>
  <c r="BI338" i="1"/>
  <c r="BM338" i="1"/>
  <c r="AJ338" i="1"/>
  <c r="AN338" i="1"/>
  <c r="AR338" i="1"/>
  <c r="AV338" i="1"/>
  <c r="AZ338" i="1"/>
  <c r="BD338" i="1"/>
  <c r="BH338" i="1"/>
  <c r="BL338" i="1"/>
  <c r="AQ338" i="1"/>
  <c r="AY338" i="1"/>
  <c r="BG338" i="1"/>
  <c r="AP338" i="1"/>
  <c r="AX338" i="1"/>
  <c r="BF338" i="1"/>
  <c r="AT338" i="1"/>
  <c r="BJ338" i="1"/>
  <c r="AL338" i="1"/>
  <c r="BB338" i="1"/>
  <c r="BC338" i="1"/>
  <c r="AM338" i="1"/>
  <c r="BK338" i="1"/>
  <c r="AU338" i="1"/>
  <c r="AI422" i="1"/>
  <c r="F423" i="1" s="1"/>
  <c r="AJ420" i="1"/>
  <c r="AN420" i="1"/>
  <c r="AR420" i="1"/>
  <c r="AV420" i="1"/>
  <c r="AZ420" i="1"/>
  <c r="BD420" i="1"/>
  <c r="BH420" i="1"/>
  <c r="BL420" i="1"/>
  <c r="AM420" i="1"/>
  <c r="AQ420" i="1"/>
  <c r="AU420" i="1"/>
  <c r="AY420" i="1"/>
  <c r="BC420" i="1"/>
  <c r="BG420" i="1"/>
  <c r="BK420" i="1"/>
  <c r="AO420" i="1"/>
  <c r="AW420" i="1"/>
  <c r="BE420" i="1"/>
  <c r="BM420" i="1"/>
  <c r="AK420" i="1"/>
  <c r="AS420" i="1"/>
  <c r="BA420" i="1"/>
  <c r="BI420" i="1"/>
  <c r="AL420" i="1"/>
  <c r="BB420" i="1"/>
  <c r="AT420" i="1"/>
  <c r="AP420" i="1"/>
  <c r="AX420" i="1"/>
  <c r="BJ420" i="1"/>
  <c r="BF420" i="1"/>
  <c r="AI225" i="1"/>
  <c r="AK223" i="1"/>
  <c r="AO223" i="1"/>
  <c r="AS223" i="1"/>
  <c r="AW223" i="1"/>
  <c r="BA223" i="1"/>
  <c r="BE223" i="1"/>
  <c r="BI223" i="1"/>
  <c r="BM223" i="1"/>
  <c r="AJ223" i="1"/>
  <c r="AN223" i="1"/>
  <c r="AR223" i="1"/>
  <c r="AV223" i="1"/>
  <c r="AZ223" i="1"/>
  <c r="BD223" i="1"/>
  <c r="BH223" i="1"/>
  <c r="BL223" i="1"/>
  <c r="AM223" i="1"/>
  <c r="AU223" i="1"/>
  <c r="BC223" i="1"/>
  <c r="BK223" i="1"/>
  <c r="AL223" i="1"/>
  <c r="AT223" i="1"/>
  <c r="BB223" i="1"/>
  <c r="BJ223" i="1"/>
  <c r="AY223" i="1"/>
  <c r="AX223" i="1"/>
  <c r="AP223" i="1"/>
  <c r="BF223" i="1"/>
  <c r="BG223" i="1"/>
  <c r="AQ223" i="1"/>
  <c r="AI310" i="1"/>
  <c r="F311" i="1" s="1"/>
  <c r="AM308" i="1"/>
  <c r="AQ308" i="1"/>
  <c r="AU308" i="1"/>
  <c r="AY308" i="1"/>
  <c r="BC308" i="1"/>
  <c r="BG308" i="1"/>
  <c r="BK308" i="1"/>
  <c r="AL308" i="1"/>
  <c r="AP308" i="1"/>
  <c r="AT308" i="1"/>
  <c r="AX308" i="1"/>
  <c r="BB308" i="1"/>
  <c r="BF308" i="1"/>
  <c r="BJ308" i="1"/>
  <c r="AK308" i="1"/>
  <c r="AS308" i="1"/>
  <c r="BA308" i="1"/>
  <c r="BI308" i="1"/>
  <c r="AJ308" i="1"/>
  <c r="AR308" i="1"/>
  <c r="AZ308" i="1"/>
  <c r="BH308" i="1"/>
  <c r="AV308" i="1"/>
  <c r="BL308" i="1"/>
  <c r="AN308" i="1"/>
  <c r="BD308" i="1"/>
  <c r="BE308" i="1"/>
  <c r="AW308" i="1"/>
  <c r="AO308" i="1"/>
  <c r="BM308" i="1"/>
  <c r="AI30" i="1"/>
  <c r="F31" i="1" s="1"/>
  <c r="AM28" i="1"/>
  <c r="AQ28" i="1"/>
  <c r="AU28" i="1"/>
  <c r="AY28" i="1"/>
  <c r="BC28" i="1"/>
  <c r="BG28" i="1"/>
  <c r="BK28" i="1"/>
  <c r="AJ28" i="1"/>
  <c r="AN28" i="1"/>
  <c r="AR28" i="1"/>
  <c r="AV28" i="1"/>
  <c r="AZ28" i="1"/>
  <c r="BD28" i="1"/>
  <c r="BH28" i="1"/>
  <c r="BL28" i="1"/>
  <c r="AP28" i="1"/>
  <c r="AX28" i="1"/>
  <c r="BF28" i="1"/>
  <c r="AO28" i="1"/>
  <c r="AW28" i="1"/>
  <c r="BE28" i="1"/>
  <c r="BM28" i="1"/>
  <c r="AT28" i="1"/>
  <c r="BJ28" i="1"/>
  <c r="AS28" i="1"/>
  <c r="BI28" i="1"/>
  <c r="AL28" i="1"/>
  <c r="AK28" i="1"/>
  <c r="BA28" i="1"/>
  <c r="BB28" i="1"/>
  <c r="F587" i="1" l="1"/>
  <c r="AI587" i="1"/>
  <c r="AO585" i="1"/>
  <c r="AW585" i="1"/>
  <c r="AX585" i="1"/>
  <c r="BG585" i="1"/>
  <c r="AL585" i="1"/>
  <c r="BI585" i="1"/>
  <c r="AM585" i="1"/>
  <c r="BE585" i="1"/>
  <c r="BJ585" i="1"/>
  <c r="AT585" i="1"/>
  <c r="AN585" i="1"/>
  <c r="AV585" i="1"/>
  <c r="BD585" i="1"/>
  <c r="BL585" i="1"/>
  <c r="BM585" i="1"/>
  <c r="AQ585" i="1"/>
  <c r="AS585" i="1"/>
  <c r="BK585" i="1"/>
  <c r="BA585" i="1"/>
  <c r="AP585" i="1"/>
  <c r="AY585" i="1"/>
  <c r="AJ585" i="1"/>
  <c r="AR585" i="1"/>
  <c r="AZ585" i="1"/>
  <c r="BH585" i="1"/>
  <c r="BB585" i="1"/>
  <c r="BC585" i="1"/>
  <c r="BF585" i="1"/>
  <c r="AU585" i="1"/>
  <c r="AK585" i="1"/>
  <c r="BN585" i="1"/>
  <c r="F172" i="1"/>
  <c r="AL170" i="1"/>
  <c r="BB170" i="1"/>
  <c r="AO170" i="1"/>
  <c r="BE170" i="1"/>
  <c r="AR170" i="1"/>
  <c r="AY170" i="1"/>
  <c r="AU170" i="1"/>
  <c r="AM170" i="1"/>
  <c r="AS170" i="1"/>
  <c r="BG170" i="1"/>
  <c r="AI172" i="1"/>
  <c r="AX170" i="1"/>
  <c r="AK170" i="1"/>
  <c r="BA170" i="1"/>
  <c r="AJ170" i="1"/>
  <c r="AQ170" i="1"/>
  <c r="BL170" i="1"/>
  <c r="BC170" i="1"/>
  <c r="AP170" i="1"/>
  <c r="AZ170" i="1"/>
  <c r="AN170" i="1"/>
  <c r="AT170" i="1"/>
  <c r="BJ170" i="1"/>
  <c r="AW170" i="1"/>
  <c r="BM170" i="1"/>
  <c r="BH170" i="1"/>
  <c r="AV170" i="1"/>
  <c r="BD170" i="1"/>
  <c r="BF170" i="1"/>
  <c r="BI170" i="1"/>
  <c r="BK170" i="1"/>
  <c r="BN171" i="1"/>
  <c r="BN224" i="1"/>
  <c r="F226" i="1"/>
  <c r="BN188" i="1"/>
  <c r="F190" i="1"/>
  <c r="F132" i="1"/>
  <c r="AO130" i="1"/>
  <c r="BE130" i="1"/>
  <c r="AP130" i="1"/>
  <c r="BF130" i="1"/>
  <c r="BD130" i="1"/>
  <c r="BC130" i="1"/>
  <c r="AY130" i="1"/>
  <c r="BG130" i="1"/>
  <c r="AT130" i="1"/>
  <c r="BK130" i="1"/>
  <c r="AK130" i="1"/>
  <c r="BA130" i="1"/>
  <c r="AL130" i="1"/>
  <c r="BB130" i="1"/>
  <c r="AV130" i="1"/>
  <c r="AU130" i="1"/>
  <c r="AZ130" i="1"/>
  <c r="BH130" i="1"/>
  <c r="BL130" i="1"/>
  <c r="AI132" i="1"/>
  <c r="AW130" i="1"/>
  <c r="BM130" i="1"/>
  <c r="AX130" i="1"/>
  <c r="AN130" i="1"/>
  <c r="AM130" i="1"/>
  <c r="AJ130" i="1"/>
  <c r="AQ130" i="1"/>
  <c r="AS130" i="1"/>
  <c r="BI130" i="1"/>
  <c r="BJ130" i="1"/>
  <c r="AR130" i="1"/>
  <c r="BN131" i="1"/>
  <c r="BN261" i="1"/>
  <c r="F263" i="1"/>
  <c r="AM261" i="1"/>
  <c r="BC261" i="1"/>
  <c r="AP261" i="1"/>
  <c r="BF261" i="1"/>
  <c r="BA261" i="1"/>
  <c r="AZ261" i="1"/>
  <c r="AN261" i="1"/>
  <c r="BM261" i="1"/>
  <c r="AQ261" i="1"/>
  <c r="BJ261" i="1"/>
  <c r="BD261" i="1"/>
  <c r="AI263" i="1"/>
  <c r="AI264" i="1" s="1"/>
  <c r="AY261" i="1"/>
  <c r="AL261" i="1"/>
  <c r="BB261" i="1"/>
  <c r="AS261" i="1"/>
  <c r="AR261" i="1"/>
  <c r="BE261" i="1"/>
  <c r="BL261" i="1"/>
  <c r="AT261" i="1"/>
  <c r="BI261" i="1"/>
  <c r="AW261" i="1"/>
  <c r="AU261" i="1"/>
  <c r="BK261" i="1"/>
  <c r="AX261" i="1"/>
  <c r="AK261" i="1"/>
  <c r="AJ261" i="1"/>
  <c r="AO261" i="1"/>
  <c r="AV261" i="1"/>
  <c r="BG261" i="1"/>
  <c r="BH261" i="1"/>
  <c r="BN527" i="1"/>
  <c r="F529" i="1"/>
  <c r="G31" i="1"/>
  <c r="BN421" i="1"/>
  <c r="BN88" i="1"/>
  <c r="BN276" i="1"/>
  <c r="BN339" i="1"/>
  <c r="BN309" i="1"/>
  <c r="BN29" i="1"/>
  <c r="BN361" i="1"/>
  <c r="BN557" i="1"/>
  <c r="AI190" i="1"/>
  <c r="F191" i="1" s="1"/>
  <c r="AJ188" i="1"/>
  <c r="AN188" i="1"/>
  <c r="AR188" i="1"/>
  <c r="AV188" i="1"/>
  <c r="AZ188" i="1"/>
  <c r="BD188" i="1"/>
  <c r="BH188" i="1"/>
  <c r="BL188" i="1"/>
  <c r="AM188" i="1"/>
  <c r="AQ188" i="1"/>
  <c r="AU188" i="1"/>
  <c r="AY188" i="1"/>
  <c r="BC188" i="1"/>
  <c r="BG188" i="1"/>
  <c r="BK188" i="1"/>
  <c r="AL188" i="1"/>
  <c r="AT188" i="1"/>
  <c r="BB188" i="1"/>
  <c r="BJ188" i="1"/>
  <c r="AK188" i="1"/>
  <c r="AS188" i="1"/>
  <c r="BA188" i="1"/>
  <c r="BI188" i="1"/>
  <c r="AX188" i="1"/>
  <c r="AW188" i="1"/>
  <c r="BM188" i="1"/>
  <c r="AP188" i="1"/>
  <c r="AO188" i="1"/>
  <c r="BE188" i="1"/>
  <c r="BF188" i="1"/>
  <c r="AI278" i="1"/>
  <c r="F279" i="1" s="1"/>
  <c r="AL276" i="1"/>
  <c r="AP276" i="1"/>
  <c r="AT276" i="1"/>
  <c r="AX276" i="1"/>
  <c r="BB276" i="1"/>
  <c r="BF276" i="1"/>
  <c r="BJ276" i="1"/>
  <c r="AK276" i="1"/>
  <c r="AO276" i="1"/>
  <c r="AS276" i="1"/>
  <c r="AW276" i="1"/>
  <c r="BA276" i="1"/>
  <c r="BE276" i="1"/>
  <c r="BI276" i="1"/>
  <c r="BM276" i="1"/>
  <c r="AJ276" i="1"/>
  <c r="AR276" i="1"/>
  <c r="AZ276" i="1"/>
  <c r="BH276" i="1"/>
  <c r="AQ276" i="1"/>
  <c r="AY276" i="1"/>
  <c r="BG276" i="1"/>
  <c r="AN276" i="1"/>
  <c r="BD276" i="1"/>
  <c r="AM276" i="1"/>
  <c r="BC276" i="1"/>
  <c r="BK276" i="1"/>
  <c r="AU276" i="1"/>
  <c r="AV276" i="1"/>
  <c r="BL276" i="1"/>
  <c r="AI90" i="1"/>
  <c r="F91" i="1" s="1"/>
  <c r="AM88" i="1"/>
  <c r="AQ88" i="1"/>
  <c r="AU88" i="1"/>
  <c r="AY88" i="1"/>
  <c r="BC88" i="1"/>
  <c r="BG88" i="1"/>
  <c r="BK88" i="1"/>
  <c r="AL88" i="1"/>
  <c r="AP88" i="1"/>
  <c r="AT88" i="1"/>
  <c r="AX88" i="1"/>
  <c r="BB88" i="1"/>
  <c r="BF88" i="1"/>
  <c r="BJ88" i="1"/>
  <c r="AO88" i="1"/>
  <c r="AW88" i="1"/>
  <c r="BE88" i="1"/>
  <c r="BM88" i="1"/>
  <c r="AJ88" i="1"/>
  <c r="AR88" i="1"/>
  <c r="AZ88" i="1"/>
  <c r="BH88" i="1"/>
  <c r="AN88" i="1"/>
  <c r="BD88" i="1"/>
  <c r="AK88" i="1"/>
  <c r="BA88" i="1"/>
  <c r="AV88" i="1"/>
  <c r="AS88" i="1"/>
  <c r="BL88" i="1"/>
  <c r="BI88" i="1"/>
  <c r="AI559" i="1"/>
  <c r="AK557" i="1"/>
  <c r="AO557" i="1"/>
  <c r="AS557" i="1"/>
  <c r="AW557" i="1"/>
  <c r="BA557" i="1"/>
  <c r="BE557" i="1"/>
  <c r="BI557" i="1"/>
  <c r="BM557" i="1"/>
  <c r="AJ557" i="1"/>
  <c r="AN557" i="1"/>
  <c r="AR557" i="1"/>
  <c r="AV557" i="1"/>
  <c r="AZ557" i="1"/>
  <c r="BD557" i="1"/>
  <c r="BH557" i="1"/>
  <c r="BL557" i="1"/>
  <c r="AP557" i="1"/>
  <c r="AX557" i="1"/>
  <c r="BF557" i="1"/>
  <c r="AL557" i="1"/>
  <c r="AT557" i="1"/>
  <c r="BB557" i="1"/>
  <c r="BJ557" i="1"/>
  <c r="AU557" i="1"/>
  <c r="BK557" i="1"/>
  <c r="BC557" i="1"/>
  <c r="AY557" i="1"/>
  <c r="AQ557" i="1"/>
  <c r="BG557" i="1"/>
  <c r="AM557" i="1"/>
  <c r="AI363" i="1"/>
  <c r="AM361" i="1"/>
  <c r="AQ361" i="1"/>
  <c r="AU361" i="1"/>
  <c r="AY361" i="1"/>
  <c r="BC361" i="1"/>
  <c r="BG361" i="1"/>
  <c r="BK361" i="1"/>
  <c r="AL361" i="1"/>
  <c r="AR361" i="1"/>
  <c r="AW361" i="1"/>
  <c r="BB361" i="1"/>
  <c r="BH361" i="1"/>
  <c r="BM361" i="1"/>
  <c r="AK361" i="1"/>
  <c r="AP361" i="1"/>
  <c r="AV361" i="1"/>
  <c r="BA361" i="1"/>
  <c r="BF361" i="1"/>
  <c r="BL361" i="1"/>
  <c r="AN361" i="1"/>
  <c r="AX361" i="1"/>
  <c r="BI361" i="1"/>
  <c r="AS361" i="1"/>
  <c r="BD361" i="1"/>
  <c r="AJ361" i="1"/>
  <c r="BE361" i="1"/>
  <c r="BJ361" i="1"/>
  <c r="AZ361" i="1"/>
  <c r="AT361" i="1"/>
  <c r="AO361" i="1"/>
  <c r="AI31" i="1"/>
  <c r="AJ29" i="1"/>
  <c r="AN29" i="1"/>
  <c r="AR29" i="1"/>
  <c r="AV29" i="1"/>
  <c r="AZ29" i="1"/>
  <c r="BD29" i="1"/>
  <c r="BH29" i="1"/>
  <c r="BL29" i="1"/>
  <c r="AK29" i="1"/>
  <c r="AO29" i="1"/>
  <c r="AS29" i="1"/>
  <c r="AW29" i="1"/>
  <c r="BA29" i="1"/>
  <c r="BE29" i="1"/>
  <c r="BI29" i="1"/>
  <c r="BM29" i="1"/>
  <c r="AQ29" i="1"/>
  <c r="AY29" i="1"/>
  <c r="BG29" i="1"/>
  <c r="AP29" i="1"/>
  <c r="AX29" i="1"/>
  <c r="BF29" i="1"/>
  <c r="AU29" i="1"/>
  <c r="BK29" i="1"/>
  <c r="AT29" i="1"/>
  <c r="BJ29" i="1"/>
  <c r="AM29" i="1"/>
  <c r="AL29" i="1"/>
  <c r="BC29" i="1"/>
  <c r="BB29" i="1"/>
  <c r="AI311" i="1"/>
  <c r="F312" i="1" s="1"/>
  <c r="AJ309" i="1"/>
  <c r="AN309" i="1"/>
  <c r="AR309" i="1"/>
  <c r="AV309" i="1"/>
  <c r="AZ309" i="1"/>
  <c r="BD309" i="1"/>
  <c r="BH309" i="1"/>
  <c r="BL309" i="1"/>
  <c r="AM309" i="1"/>
  <c r="AQ309" i="1"/>
  <c r="AU309" i="1"/>
  <c r="AY309" i="1"/>
  <c r="BC309" i="1"/>
  <c r="BG309" i="1"/>
  <c r="BK309" i="1"/>
  <c r="AL309" i="1"/>
  <c r="AT309" i="1"/>
  <c r="BB309" i="1"/>
  <c r="BJ309" i="1"/>
  <c r="AK309" i="1"/>
  <c r="AS309" i="1"/>
  <c r="BA309" i="1"/>
  <c r="BI309" i="1"/>
  <c r="AW309" i="1"/>
  <c r="BM309" i="1"/>
  <c r="AO309" i="1"/>
  <c r="BE309" i="1"/>
  <c r="BF309" i="1"/>
  <c r="AP309" i="1"/>
  <c r="AX309" i="1"/>
  <c r="AI226" i="1"/>
  <c r="F227" i="1" s="1"/>
  <c r="AL224" i="1"/>
  <c r="AP224" i="1"/>
  <c r="AT224" i="1"/>
  <c r="AX224" i="1"/>
  <c r="BB224" i="1"/>
  <c r="BF224" i="1"/>
  <c r="BJ224" i="1"/>
  <c r="AK224" i="1"/>
  <c r="AO224" i="1"/>
  <c r="AS224" i="1"/>
  <c r="AW224" i="1"/>
  <c r="BA224" i="1"/>
  <c r="BE224" i="1"/>
  <c r="BI224" i="1"/>
  <c r="BM224" i="1"/>
  <c r="AN224" i="1"/>
  <c r="AV224" i="1"/>
  <c r="BD224" i="1"/>
  <c r="BL224" i="1"/>
  <c r="AM224" i="1"/>
  <c r="AU224" i="1"/>
  <c r="BC224" i="1"/>
  <c r="BK224" i="1"/>
  <c r="AJ224" i="1"/>
  <c r="AZ224" i="1"/>
  <c r="AY224" i="1"/>
  <c r="AQ224" i="1"/>
  <c r="BG224" i="1"/>
  <c r="BH224" i="1"/>
  <c r="AR224" i="1"/>
  <c r="AI423" i="1"/>
  <c r="AK421" i="1"/>
  <c r="AO421" i="1"/>
  <c r="AS421" i="1"/>
  <c r="AW421" i="1"/>
  <c r="BA421" i="1"/>
  <c r="BE421" i="1"/>
  <c r="BI421" i="1"/>
  <c r="BM421" i="1"/>
  <c r="AJ421" i="1"/>
  <c r="AN421" i="1"/>
  <c r="AR421" i="1"/>
  <c r="AV421" i="1"/>
  <c r="AZ421" i="1"/>
  <c r="BD421" i="1"/>
  <c r="BH421" i="1"/>
  <c r="BL421" i="1"/>
  <c r="AP421" i="1"/>
  <c r="AX421" i="1"/>
  <c r="BF421" i="1"/>
  <c r="AL421" i="1"/>
  <c r="AT421" i="1"/>
  <c r="BB421" i="1"/>
  <c r="BJ421" i="1"/>
  <c r="AM421" i="1"/>
  <c r="BC421" i="1"/>
  <c r="AU421" i="1"/>
  <c r="AQ421" i="1"/>
  <c r="AY421" i="1"/>
  <c r="BK421" i="1"/>
  <c r="BG421" i="1"/>
  <c r="AI341" i="1"/>
  <c r="AL339" i="1"/>
  <c r="AP339" i="1"/>
  <c r="AT339" i="1"/>
  <c r="AX339" i="1"/>
  <c r="BB339" i="1"/>
  <c r="BF339" i="1"/>
  <c r="BJ339" i="1"/>
  <c r="AK339" i="1"/>
  <c r="AO339" i="1"/>
  <c r="AS339" i="1"/>
  <c r="AW339" i="1"/>
  <c r="BA339" i="1"/>
  <c r="BE339" i="1"/>
  <c r="BI339" i="1"/>
  <c r="BM339" i="1"/>
  <c r="AJ339" i="1"/>
  <c r="AR339" i="1"/>
  <c r="AZ339" i="1"/>
  <c r="BH339" i="1"/>
  <c r="AQ339" i="1"/>
  <c r="AY339" i="1"/>
  <c r="BG339" i="1"/>
  <c r="AU339" i="1"/>
  <c r="BK339" i="1"/>
  <c r="AM339" i="1"/>
  <c r="BC339" i="1"/>
  <c r="BD339" i="1"/>
  <c r="AV339" i="1"/>
  <c r="AN339" i="1"/>
  <c r="BL339" i="1"/>
  <c r="AI529" i="1"/>
  <c r="F530" i="1" s="1"/>
  <c r="AM527" i="1"/>
  <c r="AQ527" i="1"/>
  <c r="AU527" i="1"/>
  <c r="AY527" i="1"/>
  <c r="BC527" i="1"/>
  <c r="BG527" i="1"/>
  <c r="BK527" i="1"/>
  <c r="AL527" i="1"/>
  <c r="AP527" i="1"/>
  <c r="AT527" i="1"/>
  <c r="AX527" i="1"/>
  <c r="BB527" i="1"/>
  <c r="BF527" i="1"/>
  <c r="BJ527" i="1"/>
  <c r="AJ527" i="1"/>
  <c r="AR527" i="1"/>
  <c r="AZ527" i="1"/>
  <c r="BH527" i="1"/>
  <c r="AN527" i="1"/>
  <c r="AV527" i="1"/>
  <c r="BD527" i="1"/>
  <c r="BL527" i="1"/>
  <c r="AW527" i="1"/>
  <c r="BM527" i="1"/>
  <c r="BE527" i="1"/>
  <c r="BA527" i="1"/>
  <c r="AS527" i="1"/>
  <c r="BI527" i="1"/>
  <c r="AO527" i="1"/>
  <c r="AK527" i="1"/>
  <c r="BN558" i="1" l="1"/>
  <c r="F560" i="1"/>
  <c r="F588" i="1"/>
  <c r="AI588" i="1"/>
  <c r="AJ586" i="1"/>
  <c r="BH586" i="1"/>
  <c r="AM586" i="1"/>
  <c r="BJ586" i="1"/>
  <c r="AN586" i="1"/>
  <c r="AX586" i="1"/>
  <c r="AY586" i="1"/>
  <c r="BK586" i="1"/>
  <c r="AZ586" i="1"/>
  <c r="AP586" i="1"/>
  <c r="BF586" i="1"/>
  <c r="AK586" i="1"/>
  <c r="AS586" i="1"/>
  <c r="BA586" i="1"/>
  <c r="BI586" i="1"/>
  <c r="BC586" i="1"/>
  <c r="AT586" i="1"/>
  <c r="BL586" i="1"/>
  <c r="BB586" i="1"/>
  <c r="AQ586" i="1"/>
  <c r="AU586" i="1"/>
  <c r="AO586" i="1"/>
  <c r="AW586" i="1"/>
  <c r="BE586" i="1"/>
  <c r="BM586" i="1"/>
  <c r="AR586" i="1"/>
  <c r="BD586" i="1"/>
  <c r="BG586" i="1"/>
  <c r="AV586" i="1"/>
  <c r="AL586" i="1"/>
  <c r="BN586" i="1"/>
  <c r="F265" i="1"/>
  <c r="AX264" i="1"/>
  <c r="AK264" i="1"/>
  <c r="BA264" i="1"/>
  <c r="AN264" i="1"/>
  <c r="AM264" i="1"/>
  <c r="AR264" i="1"/>
  <c r="AY264" i="1"/>
  <c r="AO264" i="1"/>
  <c r="BH264" i="1"/>
  <c r="BN264" i="1"/>
  <c r="AT264" i="1"/>
  <c r="BJ264" i="1"/>
  <c r="AW264" i="1"/>
  <c r="BM264" i="1"/>
  <c r="BL264" i="1"/>
  <c r="BK264" i="1"/>
  <c r="BG264" i="1"/>
  <c r="BE264" i="1"/>
  <c r="AJ264" i="1"/>
  <c r="AP264" i="1"/>
  <c r="BF264" i="1"/>
  <c r="AS264" i="1"/>
  <c r="BI264" i="1"/>
  <c r="BD264" i="1"/>
  <c r="BC264" i="1"/>
  <c r="AQ264" i="1"/>
  <c r="AZ264" i="1"/>
  <c r="AL264" i="1"/>
  <c r="BB264" i="1"/>
  <c r="AV264" i="1"/>
  <c r="AU264" i="1"/>
  <c r="F173" i="1"/>
  <c r="AQ171" i="1"/>
  <c r="BG171" i="1"/>
  <c r="AT171" i="1"/>
  <c r="BJ171" i="1"/>
  <c r="BI171" i="1"/>
  <c r="BH171" i="1"/>
  <c r="BL171" i="1"/>
  <c r="AO171" i="1"/>
  <c r="AU171" i="1"/>
  <c r="BK171" i="1"/>
  <c r="AX171" i="1"/>
  <c r="AK171" i="1"/>
  <c r="AW171" i="1"/>
  <c r="BE171" i="1"/>
  <c r="AM171" i="1"/>
  <c r="BC171" i="1"/>
  <c r="AP171" i="1"/>
  <c r="BF171" i="1"/>
  <c r="BA171" i="1"/>
  <c r="AZ171" i="1"/>
  <c r="AV171" i="1"/>
  <c r="AN171" i="1"/>
  <c r="AJ171" i="1"/>
  <c r="AI173" i="1"/>
  <c r="BN172" i="1" s="1"/>
  <c r="AY171" i="1"/>
  <c r="AL171" i="1"/>
  <c r="BB171" i="1"/>
  <c r="AS171" i="1"/>
  <c r="AR171" i="1"/>
  <c r="BM171" i="1"/>
  <c r="BD171" i="1"/>
  <c r="F342" i="1"/>
  <c r="AI342" i="1"/>
  <c r="AI343" i="1" s="1"/>
  <c r="BN362" i="1"/>
  <c r="F364" i="1"/>
  <c r="BN262" i="1"/>
  <c r="F264" i="1"/>
  <c r="AN262" i="1"/>
  <c r="BD262" i="1"/>
  <c r="AQ262" i="1"/>
  <c r="BG262" i="1"/>
  <c r="BB262" i="1"/>
  <c r="BA262" i="1"/>
  <c r="AO262" i="1"/>
  <c r="AX262" i="1"/>
  <c r="BK262" i="1"/>
  <c r="AJ262" i="1"/>
  <c r="AZ262" i="1"/>
  <c r="AM262" i="1"/>
  <c r="BC262" i="1"/>
  <c r="AT262" i="1"/>
  <c r="AS262" i="1"/>
  <c r="BF262" i="1"/>
  <c r="BM262" i="1"/>
  <c r="AR262" i="1"/>
  <c r="BJ262" i="1"/>
  <c r="AV262" i="1"/>
  <c r="BL262" i="1"/>
  <c r="AY262" i="1"/>
  <c r="AL262" i="1"/>
  <c r="AK262" i="1"/>
  <c r="AP262" i="1"/>
  <c r="AW262" i="1"/>
  <c r="BH262" i="1"/>
  <c r="AU262" i="1"/>
  <c r="BI262" i="1"/>
  <c r="BE262" i="1"/>
  <c r="AK263" i="1"/>
  <c r="BA263" i="1"/>
  <c r="AJ263" i="1"/>
  <c r="AZ263" i="1"/>
  <c r="AM263" i="1"/>
  <c r="AL263" i="1"/>
  <c r="AQ263" i="1"/>
  <c r="AX263" i="1"/>
  <c r="AN263" i="1"/>
  <c r="AY263" i="1"/>
  <c r="AW263" i="1"/>
  <c r="BM263" i="1"/>
  <c r="AV263" i="1"/>
  <c r="BL263" i="1"/>
  <c r="BK263" i="1"/>
  <c r="BJ263" i="1"/>
  <c r="BF263" i="1"/>
  <c r="AO263" i="1"/>
  <c r="BD263" i="1"/>
  <c r="BG263" i="1"/>
  <c r="AS263" i="1"/>
  <c r="BI263" i="1"/>
  <c r="AR263" i="1"/>
  <c r="BH263" i="1"/>
  <c r="BC263" i="1"/>
  <c r="BB263" i="1"/>
  <c r="AP263" i="1"/>
  <c r="BN263" i="1"/>
  <c r="BE263" i="1"/>
  <c r="AU263" i="1"/>
  <c r="AT263" i="1"/>
  <c r="BN30" i="1"/>
  <c r="F32" i="1"/>
  <c r="G32" i="1" s="1"/>
  <c r="F133" i="1"/>
  <c r="AP131" i="1"/>
  <c r="BF131" i="1"/>
  <c r="AU131" i="1"/>
  <c r="BK131" i="1"/>
  <c r="BM131" i="1"/>
  <c r="BL131" i="1"/>
  <c r="AZ131" i="1"/>
  <c r="BI131" i="1"/>
  <c r="AY131" i="1"/>
  <c r="AN131" i="1"/>
  <c r="AL131" i="1"/>
  <c r="BB131" i="1"/>
  <c r="AQ131" i="1"/>
  <c r="BG131" i="1"/>
  <c r="BE131" i="1"/>
  <c r="BD131" i="1"/>
  <c r="AJ131" i="1"/>
  <c r="BH131" i="1"/>
  <c r="AT131" i="1"/>
  <c r="BJ131" i="1"/>
  <c r="AO131" i="1"/>
  <c r="AS131" i="1"/>
  <c r="AI133" i="1"/>
  <c r="AX131" i="1"/>
  <c r="AM131" i="1"/>
  <c r="BC131" i="1"/>
  <c r="AW131" i="1"/>
  <c r="AV131" i="1"/>
  <c r="BA131" i="1"/>
  <c r="AR131" i="1"/>
  <c r="AK131" i="1"/>
  <c r="BN422" i="1"/>
  <c r="F424" i="1"/>
  <c r="BN189" i="1"/>
  <c r="BN310" i="1"/>
  <c r="BN340" i="1"/>
  <c r="BN277" i="1"/>
  <c r="BN225" i="1"/>
  <c r="BN528" i="1"/>
  <c r="BN89" i="1"/>
  <c r="AI424" i="1"/>
  <c r="F425" i="1" s="1"/>
  <c r="AL422" i="1"/>
  <c r="AP422" i="1"/>
  <c r="AT422" i="1"/>
  <c r="AX422" i="1"/>
  <c r="BB422" i="1"/>
  <c r="BF422" i="1"/>
  <c r="BJ422" i="1"/>
  <c r="AK422" i="1"/>
  <c r="AO422" i="1"/>
  <c r="AS422" i="1"/>
  <c r="AW422" i="1"/>
  <c r="BA422" i="1"/>
  <c r="BE422" i="1"/>
  <c r="BI422" i="1"/>
  <c r="BM422" i="1"/>
  <c r="AQ422" i="1"/>
  <c r="AY422" i="1"/>
  <c r="BG422" i="1"/>
  <c r="AM422" i="1"/>
  <c r="AU422" i="1"/>
  <c r="BC422" i="1"/>
  <c r="BK422" i="1"/>
  <c r="AN422" i="1"/>
  <c r="BD422" i="1"/>
  <c r="AV422" i="1"/>
  <c r="AR422" i="1"/>
  <c r="AJ422" i="1"/>
  <c r="AZ422" i="1"/>
  <c r="BL422" i="1"/>
  <c r="BH422" i="1"/>
  <c r="AI227" i="1"/>
  <c r="AM225" i="1"/>
  <c r="AQ225" i="1"/>
  <c r="AU225" i="1"/>
  <c r="AY225" i="1"/>
  <c r="BC225" i="1"/>
  <c r="BG225" i="1"/>
  <c r="BK225" i="1"/>
  <c r="AL225" i="1"/>
  <c r="AP225" i="1"/>
  <c r="AT225" i="1"/>
  <c r="AX225" i="1"/>
  <c r="BB225" i="1"/>
  <c r="BF225" i="1"/>
  <c r="BJ225" i="1"/>
  <c r="AO225" i="1"/>
  <c r="AW225" i="1"/>
  <c r="BE225" i="1"/>
  <c r="BM225" i="1"/>
  <c r="AN225" i="1"/>
  <c r="AV225" i="1"/>
  <c r="BD225" i="1"/>
  <c r="BL225" i="1"/>
  <c r="AK225" i="1"/>
  <c r="BA225" i="1"/>
  <c r="AJ225" i="1"/>
  <c r="AZ225" i="1"/>
  <c r="AR225" i="1"/>
  <c r="BH225" i="1"/>
  <c r="BI225" i="1"/>
  <c r="AS225" i="1"/>
  <c r="AI32" i="1"/>
  <c r="F33" i="1" s="1"/>
  <c r="AK30" i="1"/>
  <c r="AO30" i="1"/>
  <c r="AS30" i="1"/>
  <c r="AW30" i="1"/>
  <c r="BA30" i="1"/>
  <c r="BE30" i="1"/>
  <c r="BI30" i="1"/>
  <c r="BM30" i="1"/>
  <c r="AL30" i="1"/>
  <c r="AP30" i="1"/>
  <c r="AT30" i="1"/>
  <c r="AX30" i="1"/>
  <c r="BB30" i="1"/>
  <c r="BF30" i="1"/>
  <c r="BJ30" i="1"/>
  <c r="AJ30" i="1"/>
  <c r="AR30" i="1"/>
  <c r="AZ30" i="1"/>
  <c r="BH30" i="1"/>
  <c r="AQ30" i="1"/>
  <c r="AY30" i="1"/>
  <c r="BG30" i="1"/>
  <c r="AV30" i="1"/>
  <c r="BL30" i="1"/>
  <c r="AU30" i="1"/>
  <c r="BK30" i="1"/>
  <c r="AN30" i="1"/>
  <c r="AM30" i="1"/>
  <c r="BC30" i="1"/>
  <c r="BD30" i="1"/>
  <c r="AI560" i="1"/>
  <c r="F561" i="1" s="1"/>
  <c r="AL558" i="1"/>
  <c r="AP558" i="1"/>
  <c r="AT558" i="1"/>
  <c r="AX558" i="1"/>
  <c r="BB558" i="1"/>
  <c r="BF558" i="1"/>
  <c r="BJ558" i="1"/>
  <c r="AK558" i="1"/>
  <c r="AO558" i="1"/>
  <c r="AS558" i="1"/>
  <c r="AW558" i="1"/>
  <c r="BA558" i="1"/>
  <c r="BE558" i="1"/>
  <c r="BI558" i="1"/>
  <c r="AQ558" i="1"/>
  <c r="AY558" i="1"/>
  <c r="BG558" i="1"/>
  <c r="BM558" i="1"/>
  <c r="AM558" i="1"/>
  <c r="AU558" i="1"/>
  <c r="BC558" i="1"/>
  <c r="AV558" i="1"/>
  <c r="BK558" i="1"/>
  <c r="BD558" i="1"/>
  <c r="AZ558" i="1"/>
  <c r="AR558" i="1"/>
  <c r="BH558" i="1"/>
  <c r="AN558" i="1"/>
  <c r="AJ558" i="1"/>
  <c r="BL558" i="1"/>
  <c r="AI91" i="1"/>
  <c r="F92" i="1" s="1"/>
  <c r="AJ89" i="1"/>
  <c r="AN89" i="1"/>
  <c r="AR89" i="1"/>
  <c r="AV89" i="1"/>
  <c r="AZ89" i="1"/>
  <c r="BD89" i="1"/>
  <c r="BH89" i="1"/>
  <c r="BL89" i="1"/>
  <c r="AM89" i="1"/>
  <c r="AQ89" i="1"/>
  <c r="AU89" i="1"/>
  <c r="AY89" i="1"/>
  <c r="BC89" i="1"/>
  <c r="BG89" i="1"/>
  <c r="BK89" i="1"/>
  <c r="AP89" i="1"/>
  <c r="AX89" i="1"/>
  <c r="BF89" i="1"/>
  <c r="AK89" i="1"/>
  <c r="AS89" i="1"/>
  <c r="BA89" i="1"/>
  <c r="BI89" i="1"/>
  <c r="AO89" i="1"/>
  <c r="BE89" i="1"/>
  <c r="AL89" i="1"/>
  <c r="BB89" i="1"/>
  <c r="AW89" i="1"/>
  <c r="AT89" i="1"/>
  <c r="BM89" i="1"/>
  <c r="BJ89" i="1"/>
  <c r="AI530" i="1"/>
  <c r="F531" i="1" s="1"/>
  <c r="AJ528" i="1"/>
  <c r="AN528" i="1"/>
  <c r="AR528" i="1"/>
  <c r="AV528" i="1"/>
  <c r="AZ528" i="1"/>
  <c r="BD528" i="1"/>
  <c r="BH528" i="1"/>
  <c r="BL528" i="1"/>
  <c r="AM528" i="1"/>
  <c r="AQ528" i="1"/>
  <c r="AU528" i="1"/>
  <c r="AY528" i="1"/>
  <c r="BC528" i="1"/>
  <c r="BG528" i="1"/>
  <c r="BK528" i="1"/>
  <c r="AK528" i="1"/>
  <c r="AS528" i="1"/>
  <c r="BA528" i="1"/>
  <c r="BI528" i="1"/>
  <c r="AO528" i="1"/>
  <c r="AW528" i="1"/>
  <c r="BE528" i="1"/>
  <c r="BM528" i="1"/>
  <c r="AX528" i="1"/>
  <c r="BF528" i="1"/>
  <c r="BB528" i="1"/>
  <c r="AT528" i="1"/>
  <c r="BJ528" i="1"/>
  <c r="AP528" i="1"/>
  <c r="AL528" i="1"/>
  <c r="AM340" i="1"/>
  <c r="AQ340" i="1"/>
  <c r="AU340" i="1"/>
  <c r="AY340" i="1"/>
  <c r="BC340" i="1"/>
  <c r="BG340" i="1"/>
  <c r="BK340" i="1"/>
  <c r="AL340" i="1"/>
  <c r="AP340" i="1"/>
  <c r="AT340" i="1"/>
  <c r="AX340" i="1"/>
  <c r="BB340" i="1"/>
  <c r="BF340" i="1"/>
  <c r="BJ340" i="1"/>
  <c r="AK340" i="1"/>
  <c r="AS340" i="1"/>
  <c r="BA340" i="1"/>
  <c r="BI340" i="1"/>
  <c r="AJ340" i="1"/>
  <c r="AR340" i="1"/>
  <c r="AZ340" i="1"/>
  <c r="BH340" i="1"/>
  <c r="AV340" i="1"/>
  <c r="BL340" i="1"/>
  <c r="AN340" i="1"/>
  <c r="BD340" i="1"/>
  <c r="BE340" i="1"/>
  <c r="AO340" i="1"/>
  <c r="BM340" i="1"/>
  <c r="AW340" i="1"/>
  <c r="AI312" i="1"/>
  <c r="F313" i="1" s="1"/>
  <c r="AK310" i="1"/>
  <c r="AO310" i="1"/>
  <c r="AS310" i="1"/>
  <c r="AW310" i="1"/>
  <c r="BA310" i="1"/>
  <c r="BE310" i="1"/>
  <c r="BI310" i="1"/>
  <c r="BM310" i="1"/>
  <c r="AJ310" i="1"/>
  <c r="AN310" i="1"/>
  <c r="AR310" i="1"/>
  <c r="AV310" i="1"/>
  <c r="AZ310" i="1"/>
  <c r="BD310" i="1"/>
  <c r="BH310" i="1"/>
  <c r="BL310" i="1"/>
  <c r="AM310" i="1"/>
  <c r="AU310" i="1"/>
  <c r="BC310" i="1"/>
  <c r="BK310" i="1"/>
  <c r="AL310" i="1"/>
  <c r="AT310" i="1"/>
  <c r="BB310" i="1"/>
  <c r="BJ310" i="1"/>
  <c r="AX310" i="1"/>
  <c r="AP310" i="1"/>
  <c r="BF310" i="1"/>
  <c r="BG310" i="1"/>
  <c r="AQ310" i="1"/>
  <c r="AY310" i="1"/>
  <c r="AI364" i="1"/>
  <c r="AJ362" i="1"/>
  <c r="AN362" i="1"/>
  <c r="AR362" i="1"/>
  <c r="AV362" i="1"/>
  <c r="AZ362" i="1"/>
  <c r="BD362" i="1"/>
  <c r="BH362" i="1"/>
  <c r="BL362" i="1"/>
  <c r="AM362" i="1"/>
  <c r="AS362" i="1"/>
  <c r="AX362" i="1"/>
  <c r="BC362" i="1"/>
  <c r="BI362" i="1"/>
  <c r="AL362" i="1"/>
  <c r="AQ362" i="1"/>
  <c r="AW362" i="1"/>
  <c r="BB362" i="1"/>
  <c r="BG362" i="1"/>
  <c r="BM362" i="1"/>
  <c r="AO362" i="1"/>
  <c r="AY362" i="1"/>
  <c r="BJ362" i="1"/>
  <c r="AT362" i="1"/>
  <c r="BE362" i="1"/>
  <c r="AU362" i="1"/>
  <c r="AK362" i="1"/>
  <c r="AP362" i="1"/>
  <c r="BK362" i="1"/>
  <c r="BF362" i="1"/>
  <c r="BA362" i="1"/>
  <c r="AI279" i="1"/>
  <c r="F280" i="1" s="1"/>
  <c r="AM277" i="1"/>
  <c r="AQ277" i="1"/>
  <c r="AU277" i="1"/>
  <c r="AY277" i="1"/>
  <c r="BC277" i="1"/>
  <c r="BG277" i="1"/>
  <c r="BK277" i="1"/>
  <c r="AL277" i="1"/>
  <c r="AP277" i="1"/>
  <c r="AT277" i="1"/>
  <c r="AX277" i="1"/>
  <c r="BB277" i="1"/>
  <c r="BF277" i="1"/>
  <c r="BJ277" i="1"/>
  <c r="AK277" i="1"/>
  <c r="AS277" i="1"/>
  <c r="BA277" i="1"/>
  <c r="BI277" i="1"/>
  <c r="AJ277" i="1"/>
  <c r="AR277" i="1"/>
  <c r="AZ277" i="1"/>
  <c r="BH277" i="1"/>
  <c r="AO277" i="1"/>
  <c r="BE277" i="1"/>
  <c r="AN277" i="1"/>
  <c r="BD277" i="1"/>
  <c r="BL277" i="1"/>
  <c r="AV277" i="1"/>
  <c r="AW277" i="1"/>
  <c r="BM277" i="1"/>
  <c r="AI191" i="1"/>
  <c r="AK189" i="1"/>
  <c r="AO189" i="1"/>
  <c r="AS189" i="1"/>
  <c r="AW189" i="1"/>
  <c r="BA189" i="1"/>
  <c r="BE189" i="1"/>
  <c r="BI189" i="1"/>
  <c r="BM189" i="1"/>
  <c r="AJ189" i="1"/>
  <c r="AN189" i="1"/>
  <c r="AR189" i="1"/>
  <c r="AV189" i="1"/>
  <c r="AZ189" i="1"/>
  <c r="BD189" i="1"/>
  <c r="BH189" i="1"/>
  <c r="BL189" i="1"/>
  <c r="AM189" i="1"/>
  <c r="AU189" i="1"/>
  <c r="BC189" i="1"/>
  <c r="BK189" i="1"/>
  <c r="AL189" i="1"/>
  <c r="AT189" i="1"/>
  <c r="BB189" i="1"/>
  <c r="BJ189" i="1"/>
  <c r="AY189" i="1"/>
  <c r="AX189" i="1"/>
  <c r="AQ189" i="1"/>
  <c r="AP189" i="1"/>
  <c r="BF189" i="1"/>
  <c r="BG189" i="1"/>
  <c r="F589" i="1" l="1"/>
  <c r="AI589" i="1"/>
  <c r="AK587" i="1"/>
  <c r="AY587" i="1"/>
  <c r="AZ587" i="1"/>
  <c r="BI587" i="1"/>
  <c r="AN587" i="1"/>
  <c r="BK587" i="1"/>
  <c r="AO587" i="1"/>
  <c r="BG587" i="1"/>
  <c r="AV587" i="1"/>
  <c r="BA587" i="1"/>
  <c r="AL587" i="1"/>
  <c r="AT587" i="1"/>
  <c r="BB587" i="1"/>
  <c r="BJ587" i="1"/>
  <c r="BD587" i="1"/>
  <c r="BE587" i="1"/>
  <c r="AJ587" i="1"/>
  <c r="BM587" i="1"/>
  <c r="BC587" i="1"/>
  <c r="AR587" i="1"/>
  <c r="BL587" i="1"/>
  <c r="AQ587" i="1"/>
  <c r="AP587" i="1"/>
  <c r="AX587" i="1"/>
  <c r="BF587" i="1"/>
  <c r="AS587" i="1"/>
  <c r="AU587" i="1"/>
  <c r="BH587" i="1"/>
  <c r="AW587" i="1"/>
  <c r="AM587" i="1"/>
  <c r="BN587" i="1"/>
  <c r="AZ341" i="1"/>
  <c r="BE341" i="1"/>
  <c r="AL341" i="1"/>
  <c r="AO341" i="1"/>
  <c r="AY341" i="1"/>
  <c r="BI341" i="1"/>
  <c r="BF341" i="1"/>
  <c r="AQ341" i="1"/>
  <c r="AM341" i="1"/>
  <c r="BH341" i="1"/>
  <c r="BL341" i="1"/>
  <c r="BG341" i="1"/>
  <c r="AT341" i="1"/>
  <c r="AU341" i="1"/>
  <c r="AW341" i="1"/>
  <c r="AS341" i="1"/>
  <c r="BA341" i="1"/>
  <c r="BD341" i="1"/>
  <c r="AV341" i="1"/>
  <c r="AJ341" i="1"/>
  <c r="BJ341" i="1"/>
  <c r="AR341" i="1"/>
  <c r="AK341" i="1"/>
  <c r="BC341" i="1"/>
  <c r="BB341" i="1"/>
  <c r="AN341" i="1"/>
  <c r="BM341" i="1"/>
  <c r="AP341" i="1"/>
  <c r="BK341" i="1"/>
  <c r="AX341" i="1"/>
  <c r="BN341" i="1"/>
  <c r="AV172" i="1"/>
  <c r="BL172" i="1"/>
  <c r="AY172" i="1"/>
  <c r="AL172" i="1"/>
  <c r="AK172" i="1"/>
  <c r="AX172" i="1"/>
  <c r="BE172" i="1"/>
  <c r="AR172" i="1"/>
  <c r="BH172" i="1"/>
  <c r="AU172" i="1"/>
  <c r="BK172" i="1"/>
  <c r="BJ172" i="1"/>
  <c r="BI172" i="1"/>
  <c r="BF172" i="1"/>
  <c r="AI174" i="1"/>
  <c r="BN173" i="1" s="1"/>
  <c r="AM172" i="1"/>
  <c r="AT172" i="1"/>
  <c r="AO172" i="1"/>
  <c r="AN172" i="1"/>
  <c r="BD172" i="1"/>
  <c r="AQ172" i="1"/>
  <c r="BG172" i="1"/>
  <c r="BB172" i="1"/>
  <c r="BA172" i="1"/>
  <c r="BM172" i="1"/>
  <c r="AP172" i="1"/>
  <c r="F174" i="1"/>
  <c r="AJ172" i="1"/>
  <c r="AZ172" i="1"/>
  <c r="BC172" i="1"/>
  <c r="AS172" i="1"/>
  <c r="AW172" i="1"/>
  <c r="F344" i="1"/>
  <c r="AI344" i="1"/>
  <c r="G33" i="1"/>
  <c r="BN190" i="1"/>
  <c r="F192" i="1"/>
  <c r="BN226" i="1"/>
  <c r="F228" i="1"/>
  <c r="F134" i="1"/>
  <c r="AQ132" i="1"/>
  <c r="BG132" i="1"/>
  <c r="AR132" i="1"/>
  <c r="BH132" i="1"/>
  <c r="BF132" i="1"/>
  <c r="BM132" i="1"/>
  <c r="BA132" i="1"/>
  <c r="BI132" i="1"/>
  <c r="AU132" i="1"/>
  <c r="BL132" i="1"/>
  <c r="AO132" i="1"/>
  <c r="AM132" i="1"/>
  <c r="BC132" i="1"/>
  <c r="AN132" i="1"/>
  <c r="BD132" i="1"/>
  <c r="AX132" i="1"/>
  <c r="BE132" i="1"/>
  <c r="AK132" i="1"/>
  <c r="BJ132" i="1"/>
  <c r="BK132" i="1"/>
  <c r="AL132" i="1"/>
  <c r="AI134" i="1"/>
  <c r="BN133" i="1" s="1"/>
  <c r="AY132" i="1"/>
  <c r="AJ132" i="1"/>
  <c r="AZ132" i="1"/>
  <c r="AP132" i="1"/>
  <c r="AW132" i="1"/>
  <c r="BB132" i="1"/>
  <c r="AS132" i="1"/>
  <c r="AV132" i="1"/>
  <c r="AT132" i="1"/>
  <c r="F343" i="1"/>
  <c r="AO342" i="1"/>
  <c r="BE342" i="1"/>
  <c r="AN342" i="1"/>
  <c r="BD342" i="1"/>
  <c r="AU342" i="1"/>
  <c r="AT342" i="1"/>
  <c r="AP342" i="1"/>
  <c r="AY342" i="1"/>
  <c r="AW342" i="1"/>
  <c r="BM342" i="1"/>
  <c r="AV342" i="1"/>
  <c r="BL342" i="1"/>
  <c r="BK342" i="1"/>
  <c r="BJ342" i="1"/>
  <c r="BG342" i="1"/>
  <c r="AS342" i="1"/>
  <c r="BI342" i="1"/>
  <c r="AR342" i="1"/>
  <c r="BH342" i="1"/>
  <c r="BC342" i="1"/>
  <c r="BB342" i="1"/>
  <c r="BF342" i="1"/>
  <c r="BN342" i="1"/>
  <c r="AK342" i="1"/>
  <c r="AM342" i="1"/>
  <c r="AQ342" i="1"/>
  <c r="AJ342" i="1"/>
  <c r="AX342" i="1"/>
  <c r="BA342" i="1"/>
  <c r="AL342" i="1"/>
  <c r="AZ342" i="1"/>
  <c r="BN423" i="1"/>
  <c r="BN363" i="1"/>
  <c r="F365" i="1"/>
  <c r="BN132" i="1"/>
  <c r="BN559" i="1"/>
  <c r="BN31" i="1"/>
  <c r="BN529" i="1"/>
  <c r="BN90" i="1"/>
  <c r="BN311" i="1"/>
  <c r="BN278" i="1"/>
  <c r="AI365" i="1"/>
  <c r="AK363" i="1"/>
  <c r="AO363" i="1"/>
  <c r="AS363" i="1"/>
  <c r="AW363" i="1"/>
  <c r="BA363" i="1"/>
  <c r="BE363" i="1"/>
  <c r="BI363" i="1"/>
  <c r="BM363" i="1"/>
  <c r="AN363" i="1"/>
  <c r="AT363" i="1"/>
  <c r="AY363" i="1"/>
  <c r="BD363" i="1"/>
  <c r="BJ363" i="1"/>
  <c r="AM363" i="1"/>
  <c r="AR363" i="1"/>
  <c r="AX363" i="1"/>
  <c r="BC363" i="1"/>
  <c r="BH363" i="1"/>
  <c r="AP363" i="1"/>
  <c r="AZ363" i="1"/>
  <c r="BK363" i="1"/>
  <c r="AJ363" i="1"/>
  <c r="AU363" i="1"/>
  <c r="BF363" i="1"/>
  <c r="AL363" i="1"/>
  <c r="BG363" i="1"/>
  <c r="AV363" i="1"/>
  <c r="AQ363" i="1"/>
  <c r="BB363" i="1"/>
  <c r="BL363" i="1"/>
  <c r="AI531" i="1"/>
  <c r="F532" i="1" s="1"/>
  <c r="AK529" i="1"/>
  <c r="AO529" i="1"/>
  <c r="AS529" i="1"/>
  <c r="AW529" i="1"/>
  <c r="BA529" i="1"/>
  <c r="BE529" i="1"/>
  <c r="BI529" i="1"/>
  <c r="BM529" i="1"/>
  <c r="AJ529" i="1"/>
  <c r="AN529" i="1"/>
  <c r="AR529" i="1"/>
  <c r="AV529" i="1"/>
  <c r="AZ529" i="1"/>
  <c r="BD529" i="1"/>
  <c r="BH529" i="1"/>
  <c r="BL529" i="1"/>
  <c r="AL529" i="1"/>
  <c r="AT529" i="1"/>
  <c r="BB529" i="1"/>
  <c r="BJ529" i="1"/>
  <c r="AP529" i="1"/>
  <c r="AX529" i="1"/>
  <c r="BF529" i="1"/>
  <c r="AY529" i="1"/>
  <c r="BG529" i="1"/>
  <c r="BC529" i="1"/>
  <c r="AU529" i="1"/>
  <c r="BK529" i="1"/>
  <c r="AQ529" i="1"/>
  <c r="AM529" i="1"/>
  <c r="AI92" i="1"/>
  <c r="AK90" i="1"/>
  <c r="AO90" i="1"/>
  <c r="AS90" i="1"/>
  <c r="AW90" i="1"/>
  <c r="BA90" i="1"/>
  <c r="BE90" i="1"/>
  <c r="BI90" i="1"/>
  <c r="BM90" i="1"/>
  <c r="AJ90" i="1"/>
  <c r="AN90" i="1"/>
  <c r="AR90" i="1"/>
  <c r="AV90" i="1"/>
  <c r="AZ90" i="1"/>
  <c r="BD90" i="1"/>
  <c r="BH90" i="1"/>
  <c r="BL90" i="1"/>
  <c r="AQ90" i="1"/>
  <c r="AY90" i="1"/>
  <c r="BG90" i="1"/>
  <c r="AL90" i="1"/>
  <c r="AT90" i="1"/>
  <c r="BB90" i="1"/>
  <c r="BJ90" i="1"/>
  <c r="AP90" i="1"/>
  <c r="BF90" i="1"/>
  <c r="AM90" i="1"/>
  <c r="BC90" i="1"/>
  <c r="AX90" i="1"/>
  <c r="AU90" i="1"/>
  <c r="BK90" i="1"/>
  <c r="AI561" i="1"/>
  <c r="F562" i="1" s="1"/>
  <c r="AL559" i="1"/>
  <c r="AP559" i="1"/>
  <c r="AT559" i="1"/>
  <c r="AX559" i="1"/>
  <c r="BB559" i="1"/>
  <c r="BF559" i="1"/>
  <c r="BJ559" i="1"/>
  <c r="AK559" i="1"/>
  <c r="AQ559" i="1"/>
  <c r="AV559" i="1"/>
  <c r="BA559" i="1"/>
  <c r="BG559" i="1"/>
  <c r="BL559" i="1"/>
  <c r="AN559" i="1"/>
  <c r="AY559" i="1"/>
  <c r="BI559" i="1"/>
  <c r="AM559" i="1"/>
  <c r="AW559" i="1"/>
  <c r="BH559" i="1"/>
  <c r="AJ559" i="1"/>
  <c r="AO559" i="1"/>
  <c r="AU559" i="1"/>
  <c r="AZ559" i="1"/>
  <c r="BE559" i="1"/>
  <c r="BK559" i="1"/>
  <c r="AS559" i="1"/>
  <c r="BD559" i="1"/>
  <c r="AR559" i="1"/>
  <c r="BC559" i="1"/>
  <c r="BM559" i="1"/>
  <c r="AI33" i="1"/>
  <c r="AL31" i="1"/>
  <c r="AP31" i="1"/>
  <c r="AT31" i="1"/>
  <c r="AX31" i="1"/>
  <c r="BB31" i="1"/>
  <c r="BF31" i="1"/>
  <c r="BJ31" i="1"/>
  <c r="AM31" i="1"/>
  <c r="AQ31" i="1"/>
  <c r="AU31" i="1"/>
  <c r="AY31" i="1"/>
  <c r="BC31" i="1"/>
  <c r="BG31" i="1"/>
  <c r="BK31" i="1"/>
  <c r="AK31" i="1"/>
  <c r="AS31" i="1"/>
  <c r="BA31" i="1"/>
  <c r="BI31" i="1"/>
  <c r="AJ31" i="1"/>
  <c r="AR31" i="1"/>
  <c r="AZ31" i="1"/>
  <c r="BH31" i="1"/>
  <c r="AW31" i="1"/>
  <c r="BM31" i="1"/>
  <c r="AV31" i="1"/>
  <c r="BL31" i="1"/>
  <c r="AO31" i="1"/>
  <c r="AN31" i="1"/>
  <c r="BE31" i="1"/>
  <c r="BD31" i="1"/>
  <c r="AI228" i="1"/>
  <c r="F229" i="1" s="1"/>
  <c r="AJ226" i="1"/>
  <c r="AN226" i="1"/>
  <c r="AR226" i="1"/>
  <c r="AV226" i="1"/>
  <c r="AZ226" i="1"/>
  <c r="BD226" i="1"/>
  <c r="BH226" i="1"/>
  <c r="BL226" i="1"/>
  <c r="AM226" i="1"/>
  <c r="AQ226" i="1"/>
  <c r="AU226" i="1"/>
  <c r="AY226" i="1"/>
  <c r="BC226" i="1"/>
  <c r="BG226" i="1"/>
  <c r="BK226" i="1"/>
  <c r="AP226" i="1"/>
  <c r="AX226" i="1"/>
  <c r="BF226" i="1"/>
  <c r="AO226" i="1"/>
  <c r="AW226" i="1"/>
  <c r="BE226" i="1"/>
  <c r="BM226" i="1"/>
  <c r="AL226" i="1"/>
  <c r="BB226" i="1"/>
  <c r="AK226" i="1"/>
  <c r="BA226" i="1"/>
  <c r="AS226" i="1"/>
  <c r="BI226" i="1"/>
  <c r="BJ226" i="1"/>
  <c r="AT226" i="1"/>
  <c r="AI425" i="1"/>
  <c r="AM423" i="1"/>
  <c r="AQ423" i="1"/>
  <c r="AU423" i="1"/>
  <c r="AY423" i="1"/>
  <c r="BC423" i="1"/>
  <c r="BG423" i="1"/>
  <c r="BK423" i="1"/>
  <c r="AL423" i="1"/>
  <c r="AP423" i="1"/>
  <c r="AT423" i="1"/>
  <c r="AX423" i="1"/>
  <c r="BB423" i="1"/>
  <c r="BF423" i="1"/>
  <c r="BJ423" i="1"/>
  <c r="AJ423" i="1"/>
  <c r="AR423" i="1"/>
  <c r="AZ423" i="1"/>
  <c r="BH423" i="1"/>
  <c r="AN423" i="1"/>
  <c r="AV423" i="1"/>
  <c r="BD423" i="1"/>
  <c r="BL423" i="1"/>
  <c r="AO423" i="1"/>
  <c r="BE423" i="1"/>
  <c r="AW423" i="1"/>
  <c r="AS423" i="1"/>
  <c r="AK423" i="1"/>
  <c r="BA423" i="1"/>
  <c r="BM423" i="1"/>
  <c r="BI423" i="1"/>
  <c r="AI192" i="1"/>
  <c r="AL190" i="1"/>
  <c r="AP190" i="1"/>
  <c r="AT190" i="1"/>
  <c r="AX190" i="1"/>
  <c r="BB190" i="1"/>
  <c r="BF190" i="1"/>
  <c r="BJ190" i="1"/>
  <c r="AK190" i="1"/>
  <c r="AO190" i="1"/>
  <c r="AS190" i="1"/>
  <c r="AW190" i="1"/>
  <c r="BA190" i="1"/>
  <c r="BE190" i="1"/>
  <c r="BI190" i="1"/>
  <c r="BM190" i="1"/>
  <c r="AN190" i="1"/>
  <c r="AV190" i="1"/>
  <c r="BD190" i="1"/>
  <c r="BL190" i="1"/>
  <c r="AM190" i="1"/>
  <c r="AU190" i="1"/>
  <c r="BC190" i="1"/>
  <c r="BK190" i="1"/>
  <c r="AJ190" i="1"/>
  <c r="AZ190" i="1"/>
  <c r="AY190" i="1"/>
  <c r="AR190" i="1"/>
  <c r="AQ190" i="1"/>
  <c r="BG190" i="1"/>
  <c r="BH190" i="1"/>
  <c r="AI280" i="1"/>
  <c r="F281" i="1" s="1"/>
  <c r="AJ278" i="1"/>
  <c r="AN278" i="1"/>
  <c r="AR278" i="1"/>
  <c r="AV278" i="1"/>
  <c r="AZ278" i="1"/>
  <c r="BD278" i="1"/>
  <c r="BH278" i="1"/>
  <c r="BL278" i="1"/>
  <c r="AM278" i="1"/>
  <c r="AQ278" i="1"/>
  <c r="AU278" i="1"/>
  <c r="AY278" i="1"/>
  <c r="BC278" i="1"/>
  <c r="BG278" i="1"/>
  <c r="BK278" i="1"/>
  <c r="AL278" i="1"/>
  <c r="AT278" i="1"/>
  <c r="BB278" i="1"/>
  <c r="BJ278" i="1"/>
  <c r="AK278" i="1"/>
  <c r="AS278" i="1"/>
  <c r="BA278" i="1"/>
  <c r="BI278" i="1"/>
  <c r="AP278" i="1"/>
  <c r="BF278" i="1"/>
  <c r="AO278" i="1"/>
  <c r="BE278" i="1"/>
  <c r="BM278" i="1"/>
  <c r="AW278" i="1"/>
  <c r="AX278" i="1"/>
  <c r="AI313" i="1"/>
  <c r="F314" i="1" s="1"/>
  <c r="AL311" i="1"/>
  <c r="AP311" i="1"/>
  <c r="AT311" i="1"/>
  <c r="AX311" i="1"/>
  <c r="BB311" i="1"/>
  <c r="BF311" i="1"/>
  <c r="BJ311" i="1"/>
  <c r="AK311" i="1"/>
  <c r="AO311" i="1"/>
  <c r="AS311" i="1"/>
  <c r="AW311" i="1"/>
  <c r="BA311" i="1"/>
  <c r="BE311" i="1"/>
  <c r="BI311" i="1"/>
  <c r="BM311" i="1"/>
  <c r="AN311" i="1"/>
  <c r="AV311" i="1"/>
  <c r="BD311" i="1"/>
  <c r="BL311" i="1"/>
  <c r="AM311" i="1"/>
  <c r="AU311" i="1"/>
  <c r="BC311" i="1"/>
  <c r="BK311" i="1"/>
  <c r="AY311" i="1"/>
  <c r="AQ311" i="1"/>
  <c r="BG311" i="1"/>
  <c r="BH311" i="1"/>
  <c r="AZ311" i="1"/>
  <c r="AR311" i="1"/>
  <c r="AJ311" i="1"/>
  <c r="BN589" i="1" l="1"/>
  <c r="F590" i="1"/>
  <c r="BJ588" i="1"/>
  <c r="BE588" i="1"/>
  <c r="AT588" i="1"/>
  <c r="AJ589" i="1"/>
  <c r="AR589" i="1"/>
  <c r="AZ589" i="1"/>
  <c r="BH589" i="1"/>
  <c r="AO589" i="1"/>
  <c r="AY589" i="1"/>
  <c r="BJ589" i="1"/>
  <c r="AW589" i="1"/>
  <c r="BK589" i="1"/>
  <c r="AS589" i="1"/>
  <c r="BC589" i="1"/>
  <c r="AQ589" i="1"/>
  <c r="BM589" i="1"/>
  <c r="AP589" i="1"/>
  <c r="BA589" i="1"/>
  <c r="AO588" i="1"/>
  <c r="AJ588" i="1"/>
  <c r="AZ588" i="1"/>
  <c r="AN589" i="1"/>
  <c r="AV589" i="1"/>
  <c r="BD589" i="1"/>
  <c r="BL589" i="1"/>
  <c r="AT589" i="1"/>
  <c r="BE589" i="1"/>
  <c r="AL589" i="1"/>
  <c r="BG589" i="1"/>
  <c r="AM589" i="1"/>
  <c r="AX589" i="1"/>
  <c r="BI589" i="1"/>
  <c r="BB589" i="1"/>
  <c r="AU589" i="1"/>
  <c r="AM588" i="1"/>
  <c r="AU588" i="1"/>
  <c r="BC588" i="1"/>
  <c r="BK588" i="1"/>
  <c r="BL588" i="1"/>
  <c r="AP588" i="1"/>
  <c r="AK589" i="1"/>
  <c r="BF589" i="1"/>
  <c r="AQ588" i="1"/>
  <c r="AY588" i="1"/>
  <c r="BG588" i="1"/>
  <c r="BA588" i="1"/>
  <c r="BH588" i="1"/>
  <c r="AW588" i="1"/>
  <c r="AL588" i="1"/>
  <c r="BM588" i="1"/>
  <c r="AR588" i="1"/>
  <c r="AV588" i="1"/>
  <c r="BD588" i="1"/>
  <c r="AS588" i="1"/>
  <c r="BB588" i="1"/>
  <c r="BF588" i="1"/>
  <c r="AK588" i="1"/>
  <c r="BI588" i="1"/>
  <c r="AX588" i="1"/>
  <c r="AN588" i="1"/>
  <c r="BN588" i="1"/>
  <c r="F345" i="1"/>
  <c r="AI345" i="1"/>
  <c r="BN344" i="1" s="1"/>
  <c r="AX343" i="1"/>
  <c r="AK343" i="1"/>
  <c r="BA343" i="1"/>
  <c r="AN343" i="1"/>
  <c r="AM343" i="1"/>
  <c r="AY343" i="1"/>
  <c r="AJ343" i="1"/>
  <c r="AO343" i="1"/>
  <c r="AV343" i="1"/>
  <c r="AZ343" i="1"/>
  <c r="AT343" i="1"/>
  <c r="BJ343" i="1"/>
  <c r="AW343" i="1"/>
  <c r="BM343" i="1"/>
  <c r="BL343" i="1"/>
  <c r="BK343" i="1"/>
  <c r="BH343" i="1"/>
  <c r="AL343" i="1"/>
  <c r="AU343" i="1"/>
  <c r="AP343" i="1"/>
  <c r="BF343" i="1"/>
  <c r="AS343" i="1"/>
  <c r="BI343" i="1"/>
  <c r="BD343" i="1"/>
  <c r="BC343" i="1"/>
  <c r="BG343" i="1"/>
  <c r="AR343" i="1"/>
  <c r="BB343" i="1"/>
  <c r="BE343" i="1"/>
  <c r="AQ343" i="1"/>
  <c r="F175" i="1"/>
  <c r="AS173" i="1"/>
  <c r="BI173" i="1"/>
  <c r="AR173" i="1"/>
  <c r="BH173" i="1"/>
  <c r="BC173" i="1"/>
  <c r="BB173" i="1"/>
  <c r="BG173" i="1"/>
  <c r="AI175" i="1"/>
  <c r="AI176" i="1" s="1"/>
  <c r="BM173" i="1"/>
  <c r="BL173" i="1"/>
  <c r="BK173" i="1"/>
  <c r="BF173" i="1"/>
  <c r="AO173" i="1"/>
  <c r="BE173" i="1"/>
  <c r="AN173" i="1"/>
  <c r="BD173" i="1"/>
  <c r="AU173" i="1"/>
  <c r="AT173" i="1"/>
  <c r="AX173" i="1"/>
  <c r="AQ173" i="1"/>
  <c r="AW173" i="1"/>
  <c r="AV173" i="1"/>
  <c r="BJ173" i="1"/>
  <c r="AK173" i="1"/>
  <c r="BA173" i="1"/>
  <c r="AJ173" i="1"/>
  <c r="AZ173" i="1"/>
  <c r="AM173" i="1"/>
  <c r="AL173" i="1"/>
  <c r="AY173" i="1"/>
  <c r="AP173" i="1"/>
  <c r="BN174" i="1"/>
  <c r="BN343" i="1"/>
  <c r="BN191" i="1"/>
  <c r="F193" i="1"/>
  <c r="BN364" i="1"/>
  <c r="F366" i="1"/>
  <c r="BN32" i="1"/>
  <c r="F34" i="1"/>
  <c r="G34" i="1" s="1"/>
  <c r="BN424" i="1"/>
  <c r="F426" i="1"/>
  <c r="BN91" i="1"/>
  <c r="F93" i="1"/>
  <c r="F135" i="1"/>
  <c r="AR133" i="1"/>
  <c r="BH133" i="1"/>
  <c r="AS133" i="1"/>
  <c r="BI133" i="1"/>
  <c r="BG133" i="1"/>
  <c r="AM133" i="1"/>
  <c r="AU133" i="1"/>
  <c r="BM133" i="1"/>
  <c r="AN133" i="1"/>
  <c r="BD133" i="1"/>
  <c r="AO133" i="1"/>
  <c r="BE133" i="1"/>
  <c r="AY133" i="1"/>
  <c r="BF133" i="1"/>
  <c r="BB133" i="1"/>
  <c r="BK133" i="1"/>
  <c r="AJ133" i="1"/>
  <c r="AZ133" i="1"/>
  <c r="AK133" i="1"/>
  <c r="BA133" i="1"/>
  <c r="AQ133" i="1"/>
  <c r="AX133" i="1"/>
  <c r="AL133" i="1"/>
  <c r="BJ133" i="1"/>
  <c r="AI135" i="1"/>
  <c r="AV133" i="1"/>
  <c r="BL133" i="1"/>
  <c r="AW133" i="1"/>
  <c r="AP133" i="1"/>
  <c r="BC133" i="1"/>
  <c r="AT133" i="1"/>
  <c r="BN530" i="1"/>
  <c r="BN560" i="1"/>
  <c r="BN279" i="1"/>
  <c r="BN312" i="1"/>
  <c r="BN227" i="1"/>
  <c r="AI281" i="1"/>
  <c r="F282" i="1" s="1"/>
  <c r="AK279" i="1"/>
  <c r="AO279" i="1"/>
  <c r="AS279" i="1"/>
  <c r="AW279" i="1"/>
  <c r="BA279" i="1"/>
  <c r="BE279" i="1"/>
  <c r="BI279" i="1"/>
  <c r="BM279" i="1"/>
  <c r="AJ279" i="1"/>
  <c r="AN279" i="1"/>
  <c r="AR279" i="1"/>
  <c r="AV279" i="1"/>
  <c r="AZ279" i="1"/>
  <c r="BD279" i="1"/>
  <c r="BH279" i="1"/>
  <c r="BL279" i="1"/>
  <c r="AM279" i="1"/>
  <c r="AU279" i="1"/>
  <c r="BC279" i="1"/>
  <c r="BK279" i="1"/>
  <c r="AL279" i="1"/>
  <c r="AT279" i="1"/>
  <c r="BB279" i="1"/>
  <c r="BJ279" i="1"/>
  <c r="AQ279" i="1"/>
  <c r="BG279" i="1"/>
  <c r="AP279" i="1"/>
  <c r="BF279" i="1"/>
  <c r="AX279" i="1"/>
  <c r="AY279" i="1"/>
  <c r="AI562" i="1"/>
  <c r="AM560" i="1"/>
  <c r="AQ560" i="1"/>
  <c r="AU560" i="1"/>
  <c r="AY560" i="1"/>
  <c r="BC560" i="1"/>
  <c r="BG560" i="1"/>
  <c r="BK560" i="1"/>
  <c r="AL560" i="1"/>
  <c r="AR560" i="1"/>
  <c r="AW560" i="1"/>
  <c r="BB560" i="1"/>
  <c r="BH560" i="1"/>
  <c r="BM560" i="1"/>
  <c r="AO560" i="1"/>
  <c r="AZ560" i="1"/>
  <c r="BJ560" i="1"/>
  <c r="AN560" i="1"/>
  <c r="AX560" i="1"/>
  <c r="BI560" i="1"/>
  <c r="AK560" i="1"/>
  <c r="AP560" i="1"/>
  <c r="AV560" i="1"/>
  <c r="BA560" i="1"/>
  <c r="BF560" i="1"/>
  <c r="BL560" i="1"/>
  <c r="AJ560" i="1"/>
  <c r="AT560" i="1"/>
  <c r="BE560" i="1"/>
  <c r="AS560" i="1"/>
  <c r="BD560" i="1"/>
  <c r="AI532" i="1"/>
  <c r="F533" i="1" s="1"/>
  <c r="AL530" i="1"/>
  <c r="AP530" i="1"/>
  <c r="AT530" i="1"/>
  <c r="AX530" i="1"/>
  <c r="BB530" i="1"/>
  <c r="BF530" i="1"/>
  <c r="BJ530" i="1"/>
  <c r="AK530" i="1"/>
  <c r="AO530" i="1"/>
  <c r="AS530" i="1"/>
  <c r="AW530" i="1"/>
  <c r="BA530" i="1"/>
  <c r="BE530" i="1"/>
  <c r="BI530" i="1"/>
  <c r="BM530" i="1"/>
  <c r="AM530" i="1"/>
  <c r="AU530" i="1"/>
  <c r="BC530" i="1"/>
  <c r="BK530" i="1"/>
  <c r="AQ530" i="1"/>
  <c r="AY530" i="1"/>
  <c r="BG530" i="1"/>
  <c r="AJ530" i="1"/>
  <c r="AZ530" i="1"/>
  <c r="BH530" i="1"/>
  <c r="BD530" i="1"/>
  <c r="AV530" i="1"/>
  <c r="BL530" i="1"/>
  <c r="AR530" i="1"/>
  <c r="AN530" i="1"/>
  <c r="AI314" i="1"/>
  <c r="AM312" i="1"/>
  <c r="AQ312" i="1"/>
  <c r="AU312" i="1"/>
  <c r="AY312" i="1"/>
  <c r="BC312" i="1"/>
  <c r="BG312" i="1"/>
  <c r="BK312" i="1"/>
  <c r="AL312" i="1"/>
  <c r="AP312" i="1"/>
  <c r="AT312" i="1"/>
  <c r="AX312" i="1"/>
  <c r="BB312" i="1"/>
  <c r="BF312" i="1"/>
  <c r="BJ312" i="1"/>
  <c r="AO312" i="1"/>
  <c r="AW312" i="1"/>
  <c r="BE312" i="1"/>
  <c r="BM312" i="1"/>
  <c r="AN312" i="1"/>
  <c r="AV312" i="1"/>
  <c r="BD312" i="1"/>
  <c r="BL312" i="1"/>
  <c r="AJ312" i="1"/>
  <c r="AZ312" i="1"/>
  <c r="AR312" i="1"/>
  <c r="BH312" i="1"/>
  <c r="BI312" i="1"/>
  <c r="AS312" i="1"/>
  <c r="AK312" i="1"/>
  <c r="BA312" i="1"/>
  <c r="AI34" i="1"/>
  <c r="F35" i="1" s="1"/>
  <c r="AM32" i="1"/>
  <c r="AQ32" i="1"/>
  <c r="AU32" i="1"/>
  <c r="AY32" i="1"/>
  <c r="BC32" i="1"/>
  <c r="BG32" i="1"/>
  <c r="BK32" i="1"/>
  <c r="AJ32" i="1"/>
  <c r="AN32" i="1"/>
  <c r="AR32" i="1"/>
  <c r="AV32" i="1"/>
  <c r="AZ32" i="1"/>
  <c r="BD32" i="1"/>
  <c r="BH32" i="1"/>
  <c r="BL32" i="1"/>
  <c r="AL32" i="1"/>
  <c r="AT32" i="1"/>
  <c r="BB32" i="1"/>
  <c r="BJ32" i="1"/>
  <c r="AK32" i="1"/>
  <c r="AS32" i="1"/>
  <c r="BA32" i="1"/>
  <c r="BI32" i="1"/>
  <c r="AX32" i="1"/>
  <c r="AW32" i="1"/>
  <c r="BM32" i="1"/>
  <c r="AP32" i="1"/>
  <c r="AO32" i="1"/>
  <c r="BE32" i="1"/>
  <c r="BF32" i="1"/>
  <c r="AI93" i="1"/>
  <c r="AL91" i="1"/>
  <c r="AP91" i="1"/>
  <c r="AT91" i="1"/>
  <c r="AX91" i="1"/>
  <c r="BB91" i="1"/>
  <c r="BF91" i="1"/>
  <c r="BJ91" i="1"/>
  <c r="AK91" i="1"/>
  <c r="AO91" i="1"/>
  <c r="AS91" i="1"/>
  <c r="AW91" i="1"/>
  <c r="BA91" i="1"/>
  <c r="BE91" i="1"/>
  <c r="BI91" i="1"/>
  <c r="BM91" i="1"/>
  <c r="AJ91" i="1"/>
  <c r="AR91" i="1"/>
  <c r="AZ91" i="1"/>
  <c r="BH91" i="1"/>
  <c r="AM91" i="1"/>
  <c r="AU91" i="1"/>
  <c r="BC91" i="1"/>
  <c r="BK91" i="1"/>
  <c r="AQ91" i="1"/>
  <c r="BG91" i="1"/>
  <c r="AN91" i="1"/>
  <c r="BD91" i="1"/>
  <c r="AY91" i="1"/>
  <c r="AV91" i="1"/>
  <c r="BL91" i="1"/>
  <c r="AI193" i="1"/>
  <c r="F194" i="1" s="1"/>
  <c r="AM191" i="1"/>
  <c r="AQ191" i="1"/>
  <c r="AU191" i="1"/>
  <c r="AY191" i="1"/>
  <c r="BC191" i="1"/>
  <c r="BG191" i="1"/>
  <c r="AL191" i="1"/>
  <c r="AP191" i="1"/>
  <c r="AT191" i="1"/>
  <c r="AX191" i="1"/>
  <c r="BB191" i="1"/>
  <c r="BF191" i="1"/>
  <c r="BJ191" i="1"/>
  <c r="AO191" i="1"/>
  <c r="AW191" i="1"/>
  <c r="BE191" i="1"/>
  <c r="BL191" i="1"/>
  <c r="AN191" i="1"/>
  <c r="AV191" i="1"/>
  <c r="BD191" i="1"/>
  <c r="BK191" i="1"/>
  <c r="AK191" i="1"/>
  <c r="BA191" i="1"/>
  <c r="AJ191" i="1"/>
  <c r="AZ191" i="1"/>
  <c r="BM191" i="1"/>
  <c r="AS191" i="1"/>
  <c r="AR191" i="1"/>
  <c r="BH191" i="1"/>
  <c r="BI191" i="1"/>
  <c r="AI426" i="1"/>
  <c r="F427" i="1" s="1"/>
  <c r="AJ424" i="1"/>
  <c r="AN424" i="1"/>
  <c r="AR424" i="1"/>
  <c r="AV424" i="1"/>
  <c r="AZ424" i="1"/>
  <c r="BD424" i="1"/>
  <c r="BH424" i="1"/>
  <c r="BL424" i="1"/>
  <c r="AM424" i="1"/>
  <c r="AQ424" i="1"/>
  <c r="AU424" i="1"/>
  <c r="AY424" i="1"/>
  <c r="BC424" i="1"/>
  <c r="BG424" i="1"/>
  <c r="BK424" i="1"/>
  <c r="AK424" i="1"/>
  <c r="AS424" i="1"/>
  <c r="BA424" i="1"/>
  <c r="BI424" i="1"/>
  <c r="AO424" i="1"/>
  <c r="AW424" i="1"/>
  <c r="BE424" i="1"/>
  <c r="BM424" i="1"/>
  <c r="AP424" i="1"/>
  <c r="BF424" i="1"/>
  <c r="AX424" i="1"/>
  <c r="AT424" i="1"/>
  <c r="AL424" i="1"/>
  <c r="BB424" i="1"/>
  <c r="BJ424" i="1"/>
  <c r="AI229" i="1"/>
  <c r="AK227" i="1"/>
  <c r="AO227" i="1"/>
  <c r="AS227" i="1"/>
  <c r="AW227" i="1"/>
  <c r="BA227" i="1"/>
  <c r="BE227" i="1"/>
  <c r="BI227" i="1"/>
  <c r="BM227" i="1"/>
  <c r="AJ227" i="1"/>
  <c r="AN227" i="1"/>
  <c r="AR227" i="1"/>
  <c r="AV227" i="1"/>
  <c r="AZ227" i="1"/>
  <c r="BD227" i="1"/>
  <c r="BH227" i="1"/>
  <c r="BL227" i="1"/>
  <c r="AQ227" i="1"/>
  <c r="AY227" i="1"/>
  <c r="BG227" i="1"/>
  <c r="AP227" i="1"/>
  <c r="AX227" i="1"/>
  <c r="BF227" i="1"/>
  <c r="AM227" i="1"/>
  <c r="BC227" i="1"/>
  <c r="AL227" i="1"/>
  <c r="BB227" i="1"/>
  <c r="AT227" i="1"/>
  <c r="BJ227" i="1"/>
  <c r="BK227" i="1"/>
  <c r="AU227" i="1"/>
  <c r="AI366" i="1"/>
  <c r="F367" i="1" s="1"/>
  <c r="AL364" i="1"/>
  <c r="AP364" i="1"/>
  <c r="AT364" i="1"/>
  <c r="AX364" i="1"/>
  <c r="BB364" i="1"/>
  <c r="BF364" i="1"/>
  <c r="BJ364" i="1"/>
  <c r="AJ364" i="1"/>
  <c r="AO364" i="1"/>
  <c r="AU364" i="1"/>
  <c r="AZ364" i="1"/>
  <c r="BE364" i="1"/>
  <c r="BK364" i="1"/>
  <c r="AN364" i="1"/>
  <c r="AS364" i="1"/>
  <c r="AY364" i="1"/>
  <c r="BD364" i="1"/>
  <c r="BI364" i="1"/>
  <c r="AQ364" i="1"/>
  <c r="BA364" i="1"/>
  <c r="BL364" i="1"/>
  <c r="AK364" i="1"/>
  <c r="AV364" i="1"/>
  <c r="BG364" i="1"/>
  <c r="AW364" i="1"/>
  <c r="BH364" i="1"/>
  <c r="BC364" i="1"/>
  <c r="AR364" i="1"/>
  <c r="BM364" i="1"/>
  <c r="AM364" i="1"/>
  <c r="BN561" i="1" l="1"/>
  <c r="F563" i="1"/>
  <c r="F177" i="1"/>
  <c r="AI177" i="1"/>
  <c r="BN176" i="1"/>
  <c r="F176" i="1"/>
  <c r="AP174" i="1"/>
  <c r="BF174" i="1"/>
  <c r="AS174" i="1"/>
  <c r="BI174" i="1"/>
  <c r="BD174" i="1"/>
  <c r="BC174" i="1"/>
  <c r="AY174" i="1"/>
  <c r="AR174" i="1"/>
  <c r="AL174" i="1"/>
  <c r="BB174" i="1"/>
  <c r="AO174" i="1"/>
  <c r="BE174" i="1"/>
  <c r="AV174" i="1"/>
  <c r="AU174" i="1"/>
  <c r="AZ174" i="1"/>
  <c r="AQ174" i="1"/>
  <c r="AT174" i="1"/>
  <c r="AW174" i="1"/>
  <c r="BL174" i="1"/>
  <c r="BH174" i="1"/>
  <c r="AX174" i="1"/>
  <c r="AK174" i="1"/>
  <c r="BA174" i="1"/>
  <c r="AN174" i="1"/>
  <c r="AM174" i="1"/>
  <c r="AJ174" i="1"/>
  <c r="BG174" i="1"/>
  <c r="BJ174" i="1"/>
  <c r="BM174" i="1"/>
  <c r="BK174" i="1"/>
  <c r="AY175" i="1"/>
  <c r="AL175" i="1"/>
  <c r="BB175" i="1"/>
  <c r="AW175" i="1"/>
  <c r="AV175" i="1"/>
  <c r="BA175" i="1"/>
  <c r="BH175" i="1"/>
  <c r="AJ175" i="1"/>
  <c r="AU175" i="1"/>
  <c r="BK175" i="1"/>
  <c r="AX175" i="1"/>
  <c r="AO175" i="1"/>
  <c r="AN175" i="1"/>
  <c r="AK175" i="1"/>
  <c r="BI175" i="1"/>
  <c r="AM175" i="1"/>
  <c r="BC175" i="1"/>
  <c r="BF175" i="1"/>
  <c r="BD175" i="1"/>
  <c r="AR175" i="1"/>
  <c r="AQ175" i="1"/>
  <c r="BG175" i="1"/>
  <c r="AT175" i="1"/>
  <c r="BJ175" i="1"/>
  <c r="BM175" i="1"/>
  <c r="BL175" i="1"/>
  <c r="AZ175" i="1"/>
  <c r="AS175" i="1"/>
  <c r="BN175" i="1"/>
  <c r="AP175" i="1"/>
  <c r="BE175" i="1"/>
  <c r="F346" i="1"/>
  <c r="AU344" i="1"/>
  <c r="BK344" i="1"/>
  <c r="AX344" i="1"/>
  <c r="AO344" i="1"/>
  <c r="AN344" i="1"/>
  <c r="AJ344" i="1"/>
  <c r="BI344" i="1"/>
  <c r="AY344" i="1"/>
  <c r="AL344" i="1"/>
  <c r="BB344" i="1"/>
  <c r="AW344" i="1"/>
  <c r="AZ344" i="1"/>
  <c r="AS344" i="1"/>
  <c r="AQ344" i="1"/>
  <c r="BG344" i="1"/>
  <c r="AT344" i="1"/>
  <c r="BJ344" i="1"/>
  <c r="BM344" i="1"/>
  <c r="BL344" i="1"/>
  <c r="BH344" i="1"/>
  <c r="AK344" i="1"/>
  <c r="AI346" i="1"/>
  <c r="AI347" i="1" s="1"/>
  <c r="AM344" i="1"/>
  <c r="BC344" i="1"/>
  <c r="AP344" i="1"/>
  <c r="BF344" i="1"/>
  <c r="BE344" i="1"/>
  <c r="BD344" i="1"/>
  <c r="AR344" i="1"/>
  <c r="BA344" i="1"/>
  <c r="AV344" i="1"/>
  <c r="BN313" i="1"/>
  <c r="F315" i="1"/>
  <c r="G35" i="1"/>
  <c r="BN228" i="1"/>
  <c r="F230" i="1"/>
  <c r="BN92" i="1"/>
  <c r="F94" i="1"/>
  <c r="BN134" i="1"/>
  <c r="F136" i="1"/>
  <c r="AO134" i="1"/>
  <c r="BE134" i="1"/>
  <c r="AP134" i="1"/>
  <c r="BF134" i="1"/>
  <c r="AZ134" i="1"/>
  <c r="BG134" i="1"/>
  <c r="BC134" i="1"/>
  <c r="BK134" i="1"/>
  <c r="AS134" i="1"/>
  <c r="AT134" i="1"/>
  <c r="AN134" i="1"/>
  <c r="AK134" i="1"/>
  <c r="BA134" i="1"/>
  <c r="AL134" i="1"/>
  <c r="BB134" i="1"/>
  <c r="AR134" i="1"/>
  <c r="AY134" i="1"/>
  <c r="AM134" i="1"/>
  <c r="BL134" i="1"/>
  <c r="BI134" i="1"/>
  <c r="BH134" i="1"/>
  <c r="AI136" i="1"/>
  <c r="BN135" i="1" s="1"/>
  <c r="AW134" i="1"/>
  <c r="BM134" i="1"/>
  <c r="AX134" i="1"/>
  <c r="AJ134" i="1"/>
  <c r="AQ134" i="1"/>
  <c r="BD134" i="1"/>
  <c r="AU134" i="1"/>
  <c r="BJ134" i="1"/>
  <c r="AV134" i="1"/>
  <c r="BN425" i="1"/>
  <c r="BN33" i="1"/>
  <c r="BN192" i="1"/>
  <c r="BN531" i="1"/>
  <c r="BN365" i="1"/>
  <c r="BN280" i="1"/>
  <c r="AI367" i="1"/>
  <c r="AM365" i="1"/>
  <c r="AQ365" i="1"/>
  <c r="AU365" i="1"/>
  <c r="AY365" i="1"/>
  <c r="BC365" i="1"/>
  <c r="BG365" i="1"/>
  <c r="BK365" i="1"/>
  <c r="AK365" i="1"/>
  <c r="AP365" i="1"/>
  <c r="AV365" i="1"/>
  <c r="BA365" i="1"/>
  <c r="BF365" i="1"/>
  <c r="BL365" i="1"/>
  <c r="AJ365" i="1"/>
  <c r="AO365" i="1"/>
  <c r="AT365" i="1"/>
  <c r="AZ365" i="1"/>
  <c r="BE365" i="1"/>
  <c r="BJ365" i="1"/>
  <c r="AR365" i="1"/>
  <c r="BB365" i="1"/>
  <c r="BM365" i="1"/>
  <c r="AL365" i="1"/>
  <c r="AW365" i="1"/>
  <c r="BH365" i="1"/>
  <c r="AN365" i="1"/>
  <c r="BI365" i="1"/>
  <c r="BD365" i="1"/>
  <c r="AX365" i="1"/>
  <c r="AS365" i="1"/>
  <c r="AI427" i="1"/>
  <c r="AK425" i="1"/>
  <c r="AO425" i="1"/>
  <c r="AS425" i="1"/>
  <c r="AW425" i="1"/>
  <c r="BA425" i="1"/>
  <c r="BE425" i="1"/>
  <c r="BI425" i="1"/>
  <c r="BM425" i="1"/>
  <c r="AJ425" i="1"/>
  <c r="AN425" i="1"/>
  <c r="AR425" i="1"/>
  <c r="AV425" i="1"/>
  <c r="AZ425" i="1"/>
  <c r="BD425" i="1"/>
  <c r="BH425" i="1"/>
  <c r="BL425" i="1"/>
  <c r="AL425" i="1"/>
  <c r="AT425" i="1"/>
  <c r="BB425" i="1"/>
  <c r="BJ425" i="1"/>
  <c r="AP425" i="1"/>
  <c r="AX425" i="1"/>
  <c r="BF425" i="1"/>
  <c r="AQ425" i="1"/>
  <c r="BG425" i="1"/>
  <c r="AY425" i="1"/>
  <c r="AU425" i="1"/>
  <c r="AM425" i="1"/>
  <c r="BC425" i="1"/>
  <c r="BK425" i="1"/>
  <c r="AI533" i="1"/>
  <c r="AM531" i="1"/>
  <c r="AQ531" i="1"/>
  <c r="AU531" i="1"/>
  <c r="AY531" i="1"/>
  <c r="BC531" i="1"/>
  <c r="BG531" i="1"/>
  <c r="BK531" i="1"/>
  <c r="AL531" i="1"/>
  <c r="AP531" i="1"/>
  <c r="AT531" i="1"/>
  <c r="AX531" i="1"/>
  <c r="BB531" i="1"/>
  <c r="BF531" i="1"/>
  <c r="BJ531" i="1"/>
  <c r="AN531" i="1"/>
  <c r="AV531" i="1"/>
  <c r="BD531" i="1"/>
  <c r="BL531" i="1"/>
  <c r="AJ531" i="1"/>
  <c r="AR531" i="1"/>
  <c r="AZ531" i="1"/>
  <c r="BH531" i="1"/>
  <c r="AK531" i="1"/>
  <c r="BA531" i="1"/>
  <c r="AS531" i="1"/>
  <c r="BE531" i="1"/>
  <c r="AW531" i="1"/>
  <c r="BM531" i="1"/>
  <c r="BI531" i="1"/>
  <c r="AO531" i="1"/>
  <c r="AI563" i="1"/>
  <c r="F564" i="1" s="1"/>
  <c r="AJ561" i="1"/>
  <c r="AN561" i="1"/>
  <c r="AR561" i="1"/>
  <c r="AV561" i="1"/>
  <c r="AZ561" i="1"/>
  <c r="BD561" i="1"/>
  <c r="BH561" i="1"/>
  <c r="BL561" i="1"/>
  <c r="AM561" i="1"/>
  <c r="AS561" i="1"/>
  <c r="AX561" i="1"/>
  <c r="BC561" i="1"/>
  <c r="BI561" i="1"/>
  <c r="AP561" i="1"/>
  <c r="BA561" i="1"/>
  <c r="BK561" i="1"/>
  <c r="AO561" i="1"/>
  <c r="AY561" i="1"/>
  <c r="BJ561" i="1"/>
  <c r="AL561" i="1"/>
  <c r="AQ561" i="1"/>
  <c r="AW561" i="1"/>
  <c r="BB561" i="1"/>
  <c r="BG561" i="1"/>
  <c r="BM561" i="1"/>
  <c r="AK561" i="1"/>
  <c r="AU561" i="1"/>
  <c r="BF561" i="1"/>
  <c r="AT561" i="1"/>
  <c r="BE561" i="1"/>
  <c r="AI282" i="1"/>
  <c r="F283" i="1" s="1"/>
  <c r="AL280" i="1"/>
  <c r="AP280" i="1"/>
  <c r="AT280" i="1"/>
  <c r="AX280" i="1"/>
  <c r="BB280" i="1"/>
  <c r="BF280" i="1"/>
  <c r="BJ280" i="1"/>
  <c r="AK280" i="1"/>
  <c r="AO280" i="1"/>
  <c r="AS280" i="1"/>
  <c r="AW280" i="1"/>
  <c r="BA280" i="1"/>
  <c r="BE280" i="1"/>
  <c r="BI280" i="1"/>
  <c r="BM280" i="1"/>
  <c r="AN280" i="1"/>
  <c r="AV280" i="1"/>
  <c r="BD280" i="1"/>
  <c r="BL280" i="1"/>
  <c r="AM280" i="1"/>
  <c r="AU280" i="1"/>
  <c r="BC280" i="1"/>
  <c r="BK280" i="1"/>
  <c r="AR280" i="1"/>
  <c r="BH280" i="1"/>
  <c r="AQ280" i="1"/>
  <c r="BG280" i="1"/>
  <c r="AY280" i="1"/>
  <c r="AZ280" i="1"/>
  <c r="AJ280" i="1"/>
  <c r="AI230" i="1"/>
  <c r="F231" i="1" s="1"/>
  <c r="AL228" i="1"/>
  <c r="AP228" i="1"/>
  <c r="AT228" i="1"/>
  <c r="AX228" i="1"/>
  <c r="BB228" i="1"/>
  <c r="BF228" i="1"/>
  <c r="BJ228" i="1"/>
  <c r="AK228" i="1"/>
  <c r="AO228" i="1"/>
  <c r="AS228" i="1"/>
  <c r="AW228" i="1"/>
  <c r="BA228" i="1"/>
  <c r="BE228" i="1"/>
  <c r="BI228" i="1"/>
  <c r="BM228" i="1"/>
  <c r="AJ228" i="1"/>
  <c r="AR228" i="1"/>
  <c r="AZ228" i="1"/>
  <c r="BH228" i="1"/>
  <c r="AQ228" i="1"/>
  <c r="AY228" i="1"/>
  <c r="BG228" i="1"/>
  <c r="AN228" i="1"/>
  <c r="BD228" i="1"/>
  <c r="AM228" i="1"/>
  <c r="BC228" i="1"/>
  <c r="AU228" i="1"/>
  <c r="BK228" i="1"/>
  <c r="BL228" i="1"/>
  <c r="AV228" i="1"/>
  <c r="AI194" i="1"/>
  <c r="AM192" i="1"/>
  <c r="AQ192" i="1"/>
  <c r="AU192" i="1"/>
  <c r="AY192" i="1"/>
  <c r="BC192" i="1"/>
  <c r="BG192" i="1"/>
  <c r="BK192" i="1"/>
  <c r="AL192" i="1"/>
  <c r="AR192" i="1"/>
  <c r="AW192" i="1"/>
  <c r="BB192" i="1"/>
  <c r="BH192" i="1"/>
  <c r="BM192" i="1"/>
  <c r="AK192" i="1"/>
  <c r="AP192" i="1"/>
  <c r="AV192" i="1"/>
  <c r="BA192" i="1"/>
  <c r="BF192" i="1"/>
  <c r="BL192" i="1"/>
  <c r="AJ192" i="1"/>
  <c r="AT192" i="1"/>
  <c r="BE192" i="1"/>
  <c r="AS192" i="1"/>
  <c r="BD192" i="1"/>
  <c r="AO192" i="1"/>
  <c r="BJ192" i="1"/>
  <c r="AN192" i="1"/>
  <c r="BI192" i="1"/>
  <c r="AX192" i="1"/>
  <c r="AZ192" i="1"/>
  <c r="AI94" i="1"/>
  <c r="AM92" i="1"/>
  <c r="AQ92" i="1"/>
  <c r="AU92" i="1"/>
  <c r="AY92" i="1"/>
  <c r="BC92" i="1"/>
  <c r="BG92" i="1"/>
  <c r="BK92" i="1"/>
  <c r="AL92" i="1"/>
  <c r="AP92" i="1"/>
  <c r="AT92" i="1"/>
  <c r="AX92" i="1"/>
  <c r="BB92" i="1"/>
  <c r="BF92" i="1"/>
  <c r="BJ92" i="1"/>
  <c r="AK92" i="1"/>
  <c r="AS92" i="1"/>
  <c r="BA92" i="1"/>
  <c r="BI92" i="1"/>
  <c r="AN92" i="1"/>
  <c r="AV92" i="1"/>
  <c r="BD92" i="1"/>
  <c r="BL92" i="1"/>
  <c r="AR92" i="1"/>
  <c r="BH92" i="1"/>
  <c r="AO92" i="1"/>
  <c r="BE92" i="1"/>
  <c r="AZ92" i="1"/>
  <c r="AW92" i="1"/>
  <c r="AJ92" i="1"/>
  <c r="BM92" i="1"/>
  <c r="AI315" i="1"/>
  <c r="F316" i="1" s="1"/>
  <c r="AJ313" i="1"/>
  <c r="AN313" i="1"/>
  <c r="AR313" i="1"/>
  <c r="AV313" i="1"/>
  <c r="AZ313" i="1"/>
  <c r="BD313" i="1"/>
  <c r="BH313" i="1"/>
  <c r="BL313" i="1"/>
  <c r="AM313" i="1"/>
  <c r="AQ313" i="1"/>
  <c r="AU313" i="1"/>
  <c r="AY313" i="1"/>
  <c r="BC313" i="1"/>
  <c r="BG313" i="1"/>
  <c r="BK313" i="1"/>
  <c r="AP313" i="1"/>
  <c r="AX313" i="1"/>
  <c r="BF313" i="1"/>
  <c r="AO313" i="1"/>
  <c r="AW313" i="1"/>
  <c r="BE313" i="1"/>
  <c r="BM313" i="1"/>
  <c r="AK313" i="1"/>
  <c r="BA313" i="1"/>
  <c r="AS313" i="1"/>
  <c r="BI313" i="1"/>
  <c r="BJ313" i="1"/>
  <c r="BB313" i="1"/>
  <c r="AT313" i="1"/>
  <c r="AL313" i="1"/>
  <c r="AI35" i="1"/>
  <c r="F36" i="1" s="1"/>
  <c r="AJ33" i="1"/>
  <c r="AN33" i="1"/>
  <c r="AR33" i="1"/>
  <c r="AV33" i="1"/>
  <c r="AZ33" i="1"/>
  <c r="BD33" i="1"/>
  <c r="BH33" i="1"/>
  <c r="BL33" i="1"/>
  <c r="AK33" i="1"/>
  <c r="AO33" i="1"/>
  <c r="AS33" i="1"/>
  <c r="AW33" i="1"/>
  <c r="BA33" i="1"/>
  <c r="BE33" i="1"/>
  <c r="BI33" i="1"/>
  <c r="BM33" i="1"/>
  <c r="AM33" i="1"/>
  <c r="AU33" i="1"/>
  <c r="BC33" i="1"/>
  <c r="BK33" i="1"/>
  <c r="AL33" i="1"/>
  <c r="AT33" i="1"/>
  <c r="BB33" i="1"/>
  <c r="BJ33" i="1"/>
  <c r="AY33" i="1"/>
  <c r="AX33" i="1"/>
  <c r="AQ33" i="1"/>
  <c r="AP33" i="1"/>
  <c r="BG33" i="1"/>
  <c r="BF33" i="1"/>
  <c r="F178" i="1" l="1"/>
  <c r="AI178" i="1"/>
  <c r="AN176" i="1"/>
  <c r="AV176" i="1"/>
  <c r="BD176" i="1"/>
  <c r="BL176" i="1"/>
  <c r="AQ176" i="1"/>
  <c r="AY176" i="1"/>
  <c r="BG176" i="1"/>
  <c r="AP176" i="1"/>
  <c r="BF176" i="1"/>
  <c r="AW176" i="1"/>
  <c r="BM176" i="1"/>
  <c r="BB176" i="1"/>
  <c r="BA176" i="1"/>
  <c r="BI176" i="1"/>
  <c r="AT176" i="1"/>
  <c r="AJ176" i="1"/>
  <c r="AR176" i="1"/>
  <c r="AZ176" i="1"/>
  <c r="BH176" i="1"/>
  <c r="AM176" i="1"/>
  <c r="AU176" i="1"/>
  <c r="BC176" i="1"/>
  <c r="BK176" i="1"/>
  <c r="AX176" i="1"/>
  <c r="AO176" i="1"/>
  <c r="BE176" i="1"/>
  <c r="AL176" i="1"/>
  <c r="AK176" i="1"/>
  <c r="BJ176" i="1"/>
  <c r="AS176" i="1"/>
  <c r="BN177" i="1"/>
  <c r="F348" i="1"/>
  <c r="AI348" i="1"/>
  <c r="BN347" i="1" s="1"/>
  <c r="F347" i="1"/>
  <c r="AR345" i="1"/>
  <c r="BH345" i="1"/>
  <c r="AU345" i="1"/>
  <c r="BK345" i="1"/>
  <c r="AO345" i="1"/>
  <c r="AK345" i="1"/>
  <c r="BJ345" i="1"/>
  <c r="AN345" i="1"/>
  <c r="BD345" i="1"/>
  <c r="AQ345" i="1"/>
  <c r="BG345" i="1"/>
  <c r="BF345" i="1"/>
  <c r="BM345" i="1"/>
  <c r="BI345" i="1"/>
  <c r="AT345" i="1"/>
  <c r="AV345" i="1"/>
  <c r="AY345" i="1"/>
  <c r="AW345" i="1"/>
  <c r="AL345" i="1"/>
  <c r="AJ345" i="1"/>
  <c r="AZ345" i="1"/>
  <c r="AM345" i="1"/>
  <c r="BC345" i="1"/>
  <c r="AX345" i="1"/>
  <c r="BE345" i="1"/>
  <c r="AS345" i="1"/>
  <c r="BB345" i="1"/>
  <c r="BL345" i="1"/>
  <c r="AP345" i="1"/>
  <c r="BA345" i="1"/>
  <c r="BN346" i="1"/>
  <c r="AW346" i="1"/>
  <c r="BM346" i="1"/>
  <c r="AV346" i="1"/>
  <c r="BL346" i="1"/>
  <c r="AP346" i="1"/>
  <c r="BB346" i="1"/>
  <c r="AU346" i="1"/>
  <c r="AJ346" i="1"/>
  <c r="AX346" i="1"/>
  <c r="AT346" i="1"/>
  <c r="AS346" i="1"/>
  <c r="BI346" i="1"/>
  <c r="AR346" i="1"/>
  <c r="BH346" i="1"/>
  <c r="BG346" i="1"/>
  <c r="AL346" i="1"/>
  <c r="BK346" i="1"/>
  <c r="BA346" i="1"/>
  <c r="AZ346" i="1"/>
  <c r="AO346" i="1"/>
  <c r="BE346" i="1"/>
  <c r="AN346" i="1"/>
  <c r="BD346" i="1"/>
  <c r="AY346" i="1"/>
  <c r="BF346" i="1"/>
  <c r="BJ346" i="1"/>
  <c r="AM346" i="1"/>
  <c r="AK346" i="1"/>
  <c r="AQ346" i="1"/>
  <c r="BC346" i="1"/>
  <c r="BN345" i="1"/>
  <c r="BN366" i="1"/>
  <c r="F368" i="1"/>
  <c r="BN93" i="1"/>
  <c r="F95" i="1"/>
  <c r="BN193" i="1"/>
  <c r="F195" i="1"/>
  <c r="BN532" i="1"/>
  <c r="F534" i="1"/>
  <c r="F137" i="1"/>
  <c r="AP135" i="1"/>
  <c r="BF135" i="1"/>
  <c r="AU135" i="1"/>
  <c r="BK135" i="1"/>
  <c r="BI135" i="1"/>
  <c r="BH135" i="1"/>
  <c r="BD135" i="1"/>
  <c r="BM135" i="1"/>
  <c r="AT135" i="1"/>
  <c r="AY135" i="1"/>
  <c r="AJ135" i="1"/>
  <c r="AL135" i="1"/>
  <c r="BB135" i="1"/>
  <c r="AQ135" i="1"/>
  <c r="BG135" i="1"/>
  <c r="BA135" i="1"/>
  <c r="AZ135" i="1"/>
  <c r="AN135" i="1"/>
  <c r="BL135" i="1"/>
  <c r="AI137" i="1"/>
  <c r="AX135" i="1"/>
  <c r="AM135" i="1"/>
  <c r="BC135" i="1"/>
  <c r="AS135" i="1"/>
  <c r="AR135" i="1"/>
  <c r="BE135" i="1"/>
  <c r="AV135" i="1"/>
  <c r="BJ135" i="1"/>
  <c r="AK135" i="1"/>
  <c r="AO135" i="1"/>
  <c r="AW135" i="1"/>
  <c r="BN136" i="1"/>
  <c r="G36" i="1"/>
  <c r="BN426" i="1"/>
  <c r="F428" i="1"/>
  <c r="BN229" i="1"/>
  <c r="BN34" i="1"/>
  <c r="BN314" i="1"/>
  <c r="BN281" i="1"/>
  <c r="BN562" i="1"/>
  <c r="AI564" i="1"/>
  <c r="F565" i="1" s="1"/>
  <c r="AK562" i="1"/>
  <c r="AO562" i="1"/>
  <c r="AS562" i="1"/>
  <c r="AW562" i="1"/>
  <c r="BA562" i="1"/>
  <c r="BE562" i="1"/>
  <c r="BI562" i="1"/>
  <c r="BM562" i="1"/>
  <c r="AN562" i="1"/>
  <c r="AT562" i="1"/>
  <c r="AY562" i="1"/>
  <c r="BD562" i="1"/>
  <c r="BJ562" i="1"/>
  <c r="AQ562" i="1"/>
  <c r="BB562" i="1"/>
  <c r="BL562" i="1"/>
  <c r="AP562" i="1"/>
  <c r="AZ562" i="1"/>
  <c r="BK562" i="1"/>
  <c r="AM562" i="1"/>
  <c r="AR562" i="1"/>
  <c r="AX562" i="1"/>
  <c r="BC562" i="1"/>
  <c r="BH562" i="1"/>
  <c r="AL562" i="1"/>
  <c r="AV562" i="1"/>
  <c r="BG562" i="1"/>
  <c r="AJ562" i="1"/>
  <c r="AU562" i="1"/>
  <c r="BF562" i="1"/>
  <c r="AI36" i="1"/>
  <c r="F37" i="1" s="1"/>
  <c r="AK34" i="1"/>
  <c r="AO34" i="1"/>
  <c r="AS34" i="1"/>
  <c r="AW34" i="1"/>
  <c r="BA34" i="1"/>
  <c r="BE34" i="1"/>
  <c r="BI34" i="1"/>
  <c r="BM34" i="1"/>
  <c r="AL34" i="1"/>
  <c r="AP34" i="1"/>
  <c r="AT34" i="1"/>
  <c r="AX34" i="1"/>
  <c r="BB34" i="1"/>
  <c r="BF34" i="1"/>
  <c r="BJ34" i="1"/>
  <c r="AN34" i="1"/>
  <c r="AV34" i="1"/>
  <c r="BD34" i="1"/>
  <c r="BL34" i="1"/>
  <c r="AM34" i="1"/>
  <c r="AU34" i="1"/>
  <c r="BC34" i="1"/>
  <c r="BK34" i="1"/>
  <c r="AJ34" i="1"/>
  <c r="AZ34" i="1"/>
  <c r="AY34" i="1"/>
  <c r="AR34" i="1"/>
  <c r="AQ34" i="1"/>
  <c r="BG34" i="1"/>
  <c r="BH34" i="1"/>
  <c r="AI316" i="1"/>
  <c r="F317" i="1" s="1"/>
  <c r="AK314" i="1"/>
  <c r="AO314" i="1"/>
  <c r="AS314" i="1"/>
  <c r="AW314" i="1"/>
  <c r="BA314" i="1"/>
  <c r="BE314" i="1"/>
  <c r="BI314" i="1"/>
  <c r="BM314" i="1"/>
  <c r="AJ314" i="1"/>
  <c r="AN314" i="1"/>
  <c r="AR314" i="1"/>
  <c r="AV314" i="1"/>
  <c r="AZ314" i="1"/>
  <c r="BD314" i="1"/>
  <c r="BH314" i="1"/>
  <c r="BL314" i="1"/>
  <c r="AQ314" i="1"/>
  <c r="AY314" i="1"/>
  <c r="BG314" i="1"/>
  <c r="AP314" i="1"/>
  <c r="AX314" i="1"/>
  <c r="BF314" i="1"/>
  <c r="AL314" i="1"/>
  <c r="BB314" i="1"/>
  <c r="AT314" i="1"/>
  <c r="BJ314" i="1"/>
  <c r="BK314" i="1"/>
  <c r="AU314" i="1"/>
  <c r="AM314" i="1"/>
  <c r="BC314" i="1"/>
  <c r="AI95" i="1"/>
  <c r="F96" i="1" s="1"/>
  <c r="AJ93" i="1"/>
  <c r="AN93" i="1"/>
  <c r="AR93" i="1"/>
  <c r="AV93" i="1"/>
  <c r="AZ93" i="1"/>
  <c r="BD93" i="1"/>
  <c r="BH93" i="1"/>
  <c r="BL93" i="1"/>
  <c r="AM93" i="1"/>
  <c r="AQ93" i="1"/>
  <c r="AU93" i="1"/>
  <c r="AY93" i="1"/>
  <c r="BC93" i="1"/>
  <c r="BG93" i="1"/>
  <c r="BK93" i="1"/>
  <c r="AL93" i="1"/>
  <c r="AT93" i="1"/>
  <c r="BB93" i="1"/>
  <c r="BJ93" i="1"/>
  <c r="AO93" i="1"/>
  <c r="AW93" i="1"/>
  <c r="BE93" i="1"/>
  <c r="BM93" i="1"/>
  <c r="AS93" i="1"/>
  <c r="BI93" i="1"/>
  <c r="AP93" i="1"/>
  <c r="BF93" i="1"/>
  <c r="BA93" i="1"/>
  <c r="AX93" i="1"/>
  <c r="AK93" i="1"/>
  <c r="AI195" i="1"/>
  <c r="F196" i="1" s="1"/>
  <c r="AJ193" i="1"/>
  <c r="AN193" i="1"/>
  <c r="AR193" i="1"/>
  <c r="AV193" i="1"/>
  <c r="AZ193" i="1"/>
  <c r="BD193" i="1"/>
  <c r="BH193" i="1"/>
  <c r="BL193" i="1"/>
  <c r="AM193" i="1"/>
  <c r="AS193" i="1"/>
  <c r="AX193" i="1"/>
  <c r="BC193" i="1"/>
  <c r="BI193" i="1"/>
  <c r="AL193" i="1"/>
  <c r="AQ193" i="1"/>
  <c r="AW193" i="1"/>
  <c r="BB193" i="1"/>
  <c r="BG193" i="1"/>
  <c r="BM193" i="1"/>
  <c r="AK193" i="1"/>
  <c r="AU193" i="1"/>
  <c r="BF193" i="1"/>
  <c r="AT193" i="1"/>
  <c r="BE193" i="1"/>
  <c r="BA193" i="1"/>
  <c r="AY193" i="1"/>
  <c r="BJ193" i="1"/>
  <c r="AO193" i="1"/>
  <c r="AP193" i="1"/>
  <c r="BK193" i="1"/>
  <c r="AI231" i="1"/>
  <c r="AM229" i="1"/>
  <c r="AQ229" i="1"/>
  <c r="AU229" i="1"/>
  <c r="AY229" i="1"/>
  <c r="BC229" i="1"/>
  <c r="BG229" i="1"/>
  <c r="BK229" i="1"/>
  <c r="AL229" i="1"/>
  <c r="AP229" i="1"/>
  <c r="AT229" i="1"/>
  <c r="AX229" i="1"/>
  <c r="BB229" i="1"/>
  <c r="BF229" i="1"/>
  <c r="BJ229" i="1"/>
  <c r="AK229" i="1"/>
  <c r="AS229" i="1"/>
  <c r="BA229" i="1"/>
  <c r="BI229" i="1"/>
  <c r="AJ229" i="1"/>
  <c r="AR229" i="1"/>
  <c r="AZ229" i="1"/>
  <c r="BH229" i="1"/>
  <c r="AO229" i="1"/>
  <c r="BE229" i="1"/>
  <c r="AN229" i="1"/>
  <c r="BD229" i="1"/>
  <c r="AV229" i="1"/>
  <c r="BL229" i="1"/>
  <c r="BM229" i="1"/>
  <c r="AW229" i="1"/>
  <c r="AI534" i="1"/>
  <c r="AJ532" i="1"/>
  <c r="AN532" i="1"/>
  <c r="AR532" i="1"/>
  <c r="AV532" i="1"/>
  <c r="AZ532" i="1"/>
  <c r="BD532" i="1"/>
  <c r="BH532" i="1"/>
  <c r="BL532" i="1"/>
  <c r="AM532" i="1"/>
  <c r="AQ532" i="1"/>
  <c r="AU532" i="1"/>
  <c r="AY532" i="1"/>
  <c r="BC532" i="1"/>
  <c r="BG532" i="1"/>
  <c r="BK532" i="1"/>
  <c r="AO532" i="1"/>
  <c r="AW532" i="1"/>
  <c r="BE532" i="1"/>
  <c r="BM532" i="1"/>
  <c r="AK532" i="1"/>
  <c r="AS532" i="1"/>
  <c r="BA532" i="1"/>
  <c r="BI532" i="1"/>
  <c r="AL532" i="1"/>
  <c r="BB532" i="1"/>
  <c r="AT532" i="1"/>
  <c r="BF532" i="1"/>
  <c r="AX532" i="1"/>
  <c r="BJ532" i="1"/>
  <c r="AP532" i="1"/>
  <c r="AI428" i="1"/>
  <c r="F429" i="1" s="1"/>
  <c r="AL426" i="1"/>
  <c r="AP426" i="1"/>
  <c r="AT426" i="1"/>
  <c r="AX426" i="1"/>
  <c r="BB426" i="1"/>
  <c r="BF426" i="1"/>
  <c r="BJ426" i="1"/>
  <c r="AK426" i="1"/>
  <c r="AO426" i="1"/>
  <c r="AS426" i="1"/>
  <c r="AW426" i="1"/>
  <c r="BA426" i="1"/>
  <c r="BE426" i="1"/>
  <c r="BI426" i="1"/>
  <c r="BM426" i="1"/>
  <c r="AM426" i="1"/>
  <c r="AU426" i="1"/>
  <c r="BC426" i="1"/>
  <c r="BK426" i="1"/>
  <c r="AQ426" i="1"/>
  <c r="AY426" i="1"/>
  <c r="BG426" i="1"/>
  <c r="AR426" i="1"/>
  <c r="BH426" i="1"/>
  <c r="AZ426" i="1"/>
  <c r="AV426" i="1"/>
  <c r="AN426" i="1"/>
  <c r="BD426" i="1"/>
  <c r="AJ426" i="1"/>
  <c r="BL426" i="1"/>
  <c r="AI368" i="1"/>
  <c r="AJ366" i="1"/>
  <c r="AN366" i="1"/>
  <c r="AR366" i="1"/>
  <c r="AV366" i="1"/>
  <c r="AZ366" i="1"/>
  <c r="BD366" i="1"/>
  <c r="BH366" i="1"/>
  <c r="BL366" i="1"/>
  <c r="AL366" i="1"/>
  <c r="AQ366" i="1"/>
  <c r="AW366" i="1"/>
  <c r="BB366" i="1"/>
  <c r="BG366" i="1"/>
  <c r="BM366" i="1"/>
  <c r="AK366" i="1"/>
  <c r="AP366" i="1"/>
  <c r="AU366" i="1"/>
  <c r="BA366" i="1"/>
  <c r="BF366" i="1"/>
  <c r="BK366" i="1"/>
  <c r="AS366" i="1"/>
  <c r="BC366" i="1"/>
  <c r="AM366" i="1"/>
  <c r="AX366" i="1"/>
  <c r="BI366" i="1"/>
  <c r="AY366" i="1"/>
  <c r="AO366" i="1"/>
  <c r="AT366" i="1"/>
  <c r="BJ366" i="1"/>
  <c r="BE366" i="1"/>
  <c r="AI283" i="1"/>
  <c r="AM281" i="1"/>
  <c r="AQ281" i="1"/>
  <c r="AU281" i="1"/>
  <c r="AY281" i="1"/>
  <c r="BC281" i="1"/>
  <c r="BG281" i="1"/>
  <c r="BK281" i="1"/>
  <c r="AL281" i="1"/>
  <c r="AP281" i="1"/>
  <c r="AT281" i="1"/>
  <c r="AX281" i="1"/>
  <c r="BB281" i="1"/>
  <c r="BF281" i="1"/>
  <c r="BJ281" i="1"/>
  <c r="AO281" i="1"/>
  <c r="AW281" i="1"/>
  <c r="BE281" i="1"/>
  <c r="BM281" i="1"/>
  <c r="AN281" i="1"/>
  <c r="AV281" i="1"/>
  <c r="BD281" i="1"/>
  <c r="BL281" i="1"/>
  <c r="AS281" i="1"/>
  <c r="BI281" i="1"/>
  <c r="AR281" i="1"/>
  <c r="BH281" i="1"/>
  <c r="AJ281" i="1"/>
  <c r="AZ281" i="1"/>
  <c r="BA281" i="1"/>
  <c r="AK281" i="1"/>
  <c r="AK177" i="1" l="1"/>
  <c r="AS177" i="1"/>
  <c r="BA177" i="1"/>
  <c r="BI177" i="1"/>
  <c r="AJ177" i="1"/>
  <c r="AR177" i="1"/>
  <c r="AZ177" i="1"/>
  <c r="BH177" i="1"/>
  <c r="AQ177" i="1"/>
  <c r="BG177" i="1"/>
  <c r="AX177" i="1"/>
  <c r="AM177" i="1"/>
  <c r="AL177" i="1"/>
  <c r="BK177" i="1"/>
  <c r="AT177" i="1"/>
  <c r="F179" i="1"/>
  <c r="AI179" i="1"/>
  <c r="AO177" i="1"/>
  <c r="AW177" i="1"/>
  <c r="BE177" i="1"/>
  <c r="BM177" i="1"/>
  <c r="AN177" i="1"/>
  <c r="AV177" i="1"/>
  <c r="BD177" i="1"/>
  <c r="BL177" i="1"/>
  <c r="AY177" i="1"/>
  <c r="AP177" i="1"/>
  <c r="BF177" i="1"/>
  <c r="BC177" i="1"/>
  <c r="BB177" i="1"/>
  <c r="BJ177" i="1"/>
  <c r="AU177" i="1"/>
  <c r="BN178" i="1"/>
  <c r="AL347" i="1"/>
  <c r="AT347" i="1"/>
  <c r="BB347" i="1"/>
  <c r="BJ347" i="1"/>
  <c r="AO347" i="1"/>
  <c r="AW347" i="1"/>
  <c r="BE347" i="1"/>
  <c r="BM347" i="1"/>
  <c r="AR347" i="1"/>
  <c r="BH347" i="1"/>
  <c r="AY347" i="1"/>
  <c r="AM347" i="1"/>
  <c r="AU347" i="1"/>
  <c r="BL347" i="1"/>
  <c r="BD347" i="1"/>
  <c r="F349" i="1"/>
  <c r="AP347" i="1"/>
  <c r="AX347" i="1"/>
  <c r="BF347" i="1"/>
  <c r="AK347" i="1"/>
  <c r="AS347" i="1"/>
  <c r="BA347" i="1"/>
  <c r="BI347" i="1"/>
  <c r="AJ347" i="1"/>
  <c r="AZ347" i="1"/>
  <c r="AQ347" i="1"/>
  <c r="BG347" i="1"/>
  <c r="BC347" i="1"/>
  <c r="BK347" i="1"/>
  <c r="AN347" i="1"/>
  <c r="AV347" i="1"/>
  <c r="BN348" i="1"/>
  <c r="AM348" i="1"/>
  <c r="AU348" i="1"/>
  <c r="BC348" i="1"/>
  <c r="BK348" i="1"/>
  <c r="AP348" i="1"/>
  <c r="AX348" i="1"/>
  <c r="BF348" i="1"/>
  <c r="AK348" i="1"/>
  <c r="BA348" i="1"/>
  <c r="AJ348" i="1"/>
  <c r="AZ348" i="1"/>
  <c r="AN348" i="1"/>
  <c r="AV348" i="1"/>
  <c r="BM348" i="1"/>
  <c r="BE348" i="1"/>
  <c r="AQ348" i="1"/>
  <c r="AY348" i="1"/>
  <c r="BG348" i="1"/>
  <c r="AL348" i="1"/>
  <c r="AT348" i="1"/>
  <c r="BB348" i="1"/>
  <c r="BJ348" i="1"/>
  <c r="AS348" i="1"/>
  <c r="BI348" i="1"/>
  <c r="AR348" i="1"/>
  <c r="BH348" i="1"/>
  <c r="BD348" i="1"/>
  <c r="BL348" i="1"/>
  <c r="AW348" i="1"/>
  <c r="AO348" i="1"/>
  <c r="F138" i="1"/>
  <c r="AI138" i="1"/>
  <c r="BN137" i="1" s="1"/>
  <c r="AY136" i="1"/>
  <c r="AJ136" i="1"/>
  <c r="AZ136" i="1"/>
  <c r="AL136" i="1"/>
  <c r="AK136" i="1"/>
  <c r="AP136" i="1"/>
  <c r="AX136" i="1"/>
  <c r="AQ136" i="1"/>
  <c r="BG136" i="1"/>
  <c r="AR136" i="1"/>
  <c r="BH136" i="1"/>
  <c r="BB136" i="1"/>
  <c r="BA136" i="1"/>
  <c r="AO136" i="1"/>
  <c r="BM136" i="1"/>
  <c r="AU136" i="1"/>
  <c r="BK136" i="1"/>
  <c r="BL136" i="1"/>
  <c r="BJ136" i="1"/>
  <c r="BE136" i="1"/>
  <c r="AM136" i="1"/>
  <c r="BC136" i="1"/>
  <c r="AN136" i="1"/>
  <c r="BD136" i="1"/>
  <c r="AT136" i="1"/>
  <c r="AS136" i="1"/>
  <c r="BF136" i="1"/>
  <c r="AW136" i="1"/>
  <c r="AV136" i="1"/>
  <c r="BI136" i="1"/>
  <c r="BN367" i="1"/>
  <c r="F369" i="1"/>
  <c r="BN282" i="1"/>
  <c r="F284" i="1"/>
  <c r="BN230" i="1"/>
  <c r="F232" i="1"/>
  <c r="BN533" i="1"/>
  <c r="F535" i="1"/>
  <c r="G37" i="1"/>
  <c r="BN194" i="1"/>
  <c r="BN35" i="1"/>
  <c r="BN94" i="1"/>
  <c r="BN563" i="1"/>
  <c r="BN315" i="1"/>
  <c r="BN427" i="1"/>
  <c r="AI284" i="1"/>
  <c r="F285" i="1" s="1"/>
  <c r="AJ282" i="1"/>
  <c r="AN282" i="1"/>
  <c r="AR282" i="1"/>
  <c r="AV282" i="1"/>
  <c r="AZ282" i="1"/>
  <c r="BD282" i="1"/>
  <c r="BH282" i="1"/>
  <c r="BL282" i="1"/>
  <c r="AM282" i="1"/>
  <c r="AQ282" i="1"/>
  <c r="AU282" i="1"/>
  <c r="AY282" i="1"/>
  <c r="BC282" i="1"/>
  <c r="BG282" i="1"/>
  <c r="BK282" i="1"/>
  <c r="AP282" i="1"/>
  <c r="AX282" i="1"/>
  <c r="BF282" i="1"/>
  <c r="AO282" i="1"/>
  <c r="AW282" i="1"/>
  <c r="BE282" i="1"/>
  <c r="BM282" i="1"/>
  <c r="AT282" i="1"/>
  <c r="BJ282" i="1"/>
  <c r="AS282" i="1"/>
  <c r="BI282" i="1"/>
  <c r="AK282" i="1"/>
  <c r="BA282" i="1"/>
  <c r="BB282" i="1"/>
  <c r="AL282" i="1"/>
  <c r="AI317" i="1"/>
  <c r="F318" i="1" s="1"/>
  <c r="AL315" i="1"/>
  <c r="AP315" i="1"/>
  <c r="AT315" i="1"/>
  <c r="AX315" i="1"/>
  <c r="BB315" i="1"/>
  <c r="BF315" i="1"/>
  <c r="BJ315" i="1"/>
  <c r="AK315" i="1"/>
  <c r="AO315" i="1"/>
  <c r="AS315" i="1"/>
  <c r="AW315" i="1"/>
  <c r="BA315" i="1"/>
  <c r="BE315" i="1"/>
  <c r="BI315" i="1"/>
  <c r="BM315" i="1"/>
  <c r="AJ315" i="1"/>
  <c r="AR315" i="1"/>
  <c r="AZ315" i="1"/>
  <c r="BH315" i="1"/>
  <c r="AQ315" i="1"/>
  <c r="AY315" i="1"/>
  <c r="BG315" i="1"/>
  <c r="AM315" i="1"/>
  <c r="BC315" i="1"/>
  <c r="AU315" i="1"/>
  <c r="BK315" i="1"/>
  <c r="BL315" i="1"/>
  <c r="BD315" i="1"/>
  <c r="AV315" i="1"/>
  <c r="AN315" i="1"/>
  <c r="AI37" i="1"/>
  <c r="AL35" i="1"/>
  <c r="AP35" i="1"/>
  <c r="AT35" i="1"/>
  <c r="AX35" i="1"/>
  <c r="BB35" i="1"/>
  <c r="BF35" i="1"/>
  <c r="BJ35" i="1"/>
  <c r="AM35" i="1"/>
  <c r="AQ35" i="1"/>
  <c r="AU35" i="1"/>
  <c r="AY35" i="1"/>
  <c r="BC35" i="1"/>
  <c r="BG35" i="1"/>
  <c r="BK35" i="1"/>
  <c r="AO35" i="1"/>
  <c r="AW35" i="1"/>
  <c r="BE35" i="1"/>
  <c r="BM35" i="1"/>
  <c r="AN35" i="1"/>
  <c r="AV35" i="1"/>
  <c r="BD35" i="1"/>
  <c r="BL35" i="1"/>
  <c r="AK35" i="1"/>
  <c r="BA35" i="1"/>
  <c r="AJ35" i="1"/>
  <c r="AZ35" i="1"/>
  <c r="AS35" i="1"/>
  <c r="AR35" i="1"/>
  <c r="BI35" i="1"/>
  <c r="BH35" i="1"/>
  <c r="AI565" i="1"/>
  <c r="F566" i="1" s="1"/>
  <c r="AL563" i="1"/>
  <c r="AP563" i="1"/>
  <c r="AT563" i="1"/>
  <c r="AX563" i="1"/>
  <c r="BB563" i="1"/>
  <c r="BF563" i="1"/>
  <c r="BJ563" i="1"/>
  <c r="AJ563" i="1"/>
  <c r="AO563" i="1"/>
  <c r="AU563" i="1"/>
  <c r="AZ563" i="1"/>
  <c r="BE563" i="1"/>
  <c r="BK563" i="1"/>
  <c r="AR563" i="1"/>
  <c r="BC563" i="1"/>
  <c r="BM563" i="1"/>
  <c r="AQ563" i="1"/>
  <c r="BA563" i="1"/>
  <c r="BL563" i="1"/>
  <c r="AN563" i="1"/>
  <c r="AS563" i="1"/>
  <c r="AY563" i="1"/>
  <c r="BD563" i="1"/>
  <c r="BI563" i="1"/>
  <c r="AM563" i="1"/>
  <c r="AW563" i="1"/>
  <c r="BH563" i="1"/>
  <c r="AK563" i="1"/>
  <c r="AV563" i="1"/>
  <c r="BG563" i="1"/>
  <c r="AI429" i="1"/>
  <c r="F430" i="1" s="1"/>
  <c r="AM427" i="1"/>
  <c r="AQ427" i="1"/>
  <c r="AU427" i="1"/>
  <c r="AY427" i="1"/>
  <c r="BC427" i="1"/>
  <c r="BG427" i="1"/>
  <c r="BK427" i="1"/>
  <c r="AL427" i="1"/>
  <c r="AP427" i="1"/>
  <c r="AT427" i="1"/>
  <c r="AX427" i="1"/>
  <c r="BB427" i="1"/>
  <c r="BF427" i="1"/>
  <c r="BJ427" i="1"/>
  <c r="AN427" i="1"/>
  <c r="AV427" i="1"/>
  <c r="BD427" i="1"/>
  <c r="BL427" i="1"/>
  <c r="AJ427" i="1"/>
  <c r="AR427" i="1"/>
  <c r="AZ427" i="1"/>
  <c r="BH427" i="1"/>
  <c r="AS427" i="1"/>
  <c r="BI427" i="1"/>
  <c r="BA427" i="1"/>
  <c r="AW427" i="1"/>
  <c r="AO427" i="1"/>
  <c r="BE427" i="1"/>
  <c r="AK427" i="1"/>
  <c r="BM427" i="1"/>
  <c r="AI369" i="1"/>
  <c r="AK367" i="1"/>
  <c r="AO367" i="1"/>
  <c r="AS367" i="1"/>
  <c r="AW367" i="1"/>
  <c r="BA367" i="1"/>
  <c r="BE367" i="1"/>
  <c r="BI367" i="1"/>
  <c r="BM367" i="1"/>
  <c r="AM367" i="1"/>
  <c r="AR367" i="1"/>
  <c r="AX367" i="1"/>
  <c r="BC367" i="1"/>
  <c r="BH367" i="1"/>
  <c r="AL367" i="1"/>
  <c r="AQ367" i="1"/>
  <c r="AV367" i="1"/>
  <c r="BB367" i="1"/>
  <c r="BG367" i="1"/>
  <c r="BL367" i="1"/>
  <c r="AT367" i="1"/>
  <c r="BD367" i="1"/>
  <c r="AN367" i="1"/>
  <c r="AY367" i="1"/>
  <c r="BJ367" i="1"/>
  <c r="AP367" i="1"/>
  <c r="BK367" i="1"/>
  <c r="AZ367" i="1"/>
  <c r="AU367" i="1"/>
  <c r="AJ367" i="1"/>
  <c r="BF367" i="1"/>
  <c r="AI535" i="1"/>
  <c r="F536" i="1" s="1"/>
  <c r="AK533" i="1"/>
  <c r="AO533" i="1"/>
  <c r="AS533" i="1"/>
  <c r="AW533" i="1"/>
  <c r="BA533" i="1"/>
  <c r="BE533" i="1"/>
  <c r="BI533" i="1"/>
  <c r="BM533" i="1"/>
  <c r="AJ533" i="1"/>
  <c r="AN533" i="1"/>
  <c r="AR533" i="1"/>
  <c r="AV533" i="1"/>
  <c r="AZ533" i="1"/>
  <c r="BD533" i="1"/>
  <c r="BH533" i="1"/>
  <c r="BL533" i="1"/>
  <c r="AP533" i="1"/>
  <c r="AX533" i="1"/>
  <c r="BF533" i="1"/>
  <c r="AL533" i="1"/>
  <c r="AT533" i="1"/>
  <c r="BB533" i="1"/>
  <c r="BJ533" i="1"/>
  <c r="AM533" i="1"/>
  <c r="BC533" i="1"/>
  <c r="AU533" i="1"/>
  <c r="BG533" i="1"/>
  <c r="AY533" i="1"/>
  <c r="BK533" i="1"/>
  <c r="AQ533" i="1"/>
  <c r="AI232" i="1"/>
  <c r="AJ230" i="1"/>
  <c r="AN230" i="1"/>
  <c r="AR230" i="1"/>
  <c r="AV230" i="1"/>
  <c r="AZ230" i="1"/>
  <c r="BD230" i="1"/>
  <c r="BH230" i="1"/>
  <c r="BL230" i="1"/>
  <c r="AM230" i="1"/>
  <c r="AQ230" i="1"/>
  <c r="AU230" i="1"/>
  <c r="AY230" i="1"/>
  <c r="BC230" i="1"/>
  <c r="BG230" i="1"/>
  <c r="BK230" i="1"/>
  <c r="AL230" i="1"/>
  <c r="AT230" i="1"/>
  <c r="BB230" i="1"/>
  <c r="BJ230" i="1"/>
  <c r="AK230" i="1"/>
  <c r="AS230" i="1"/>
  <c r="BA230" i="1"/>
  <c r="BI230" i="1"/>
  <c r="AP230" i="1"/>
  <c r="BF230" i="1"/>
  <c r="AO230" i="1"/>
  <c r="BE230" i="1"/>
  <c r="AW230" i="1"/>
  <c r="BM230" i="1"/>
  <c r="AX230" i="1"/>
  <c r="AI196" i="1"/>
  <c r="AK194" i="1"/>
  <c r="AO194" i="1"/>
  <c r="AS194" i="1"/>
  <c r="AW194" i="1"/>
  <c r="BA194" i="1"/>
  <c r="BE194" i="1"/>
  <c r="BI194" i="1"/>
  <c r="BM194" i="1"/>
  <c r="AN194" i="1"/>
  <c r="AT194" i="1"/>
  <c r="AY194" i="1"/>
  <c r="BD194" i="1"/>
  <c r="BJ194" i="1"/>
  <c r="AM194" i="1"/>
  <c r="AR194" i="1"/>
  <c r="AX194" i="1"/>
  <c r="BC194" i="1"/>
  <c r="BH194" i="1"/>
  <c r="AL194" i="1"/>
  <c r="AV194" i="1"/>
  <c r="BG194" i="1"/>
  <c r="AJ194" i="1"/>
  <c r="AU194" i="1"/>
  <c r="BF194" i="1"/>
  <c r="AQ194" i="1"/>
  <c r="BL194" i="1"/>
  <c r="AP194" i="1"/>
  <c r="BK194" i="1"/>
  <c r="AZ194" i="1"/>
  <c r="BB194" i="1"/>
  <c r="AI96" i="1"/>
  <c r="AK94" i="1"/>
  <c r="AO94" i="1"/>
  <c r="AS94" i="1"/>
  <c r="AW94" i="1"/>
  <c r="BA94" i="1"/>
  <c r="BE94" i="1"/>
  <c r="BI94" i="1"/>
  <c r="BM94" i="1"/>
  <c r="AJ94" i="1"/>
  <c r="AN94" i="1"/>
  <c r="AR94" i="1"/>
  <c r="AV94" i="1"/>
  <c r="AZ94" i="1"/>
  <c r="BD94" i="1"/>
  <c r="BH94" i="1"/>
  <c r="BL94" i="1"/>
  <c r="AM94" i="1"/>
  <c r="AU94" i="1"/>
  <c r="BC94" i="1"/>
  <c r="BK94" i="1"/>
  <c r="AP94" i="1"/>
  <c r="AX94" i="1"/>
  <c r="BF94" i="1"/>
  <c r="AT94" i="1"/>
  <c r="BJ94" i="1"/>
  <c r="AQ94" i="1"/>
  <c r="BG94" i="1"/>
  <c r="BB94" i="1"/>
  <c r="AY94" i="1"/>
  <c r="AL94" i="1"/>
  <c r="AI180" i="1" l="1"/>
  <c r="AP178" i="1"/>
  <c r="AX178" i="1"/>
  <c r="BF178" i="1"/>
  <c r="AK178" i="1"/>
  <c r="AS178" i="1"/>
  <c r="BA178" i="1"/>
  <c r="BI178" i="1"/>
  <c r="AJ178" i="1"/>
  <c r="AZ178" i="1"/>
  <c r="AQ178" i="1"/>
  <c r="BG178" i="1"/>
  <c r="BD178" i="1"/>
  <c r="BC178" i="1"/>
  <c r="BK178" i="1"/>
  <c r="AV178" i="1"/>
  <c r="F180" i="1"/>
  <c r="AL178" i="1"/>
  <c r="AT178" i="1"/>
  <c r="BB178" i="1"/>
  <c r="BJ178" i="1"/>
  <c r="AO178" i="1"/>
  <c r="AW178" i="1"/>
  <c r="BE178" i="1"/>
  <c r="BM178" i="1"/>
  <c r="AR178" i="1"/>
  <c r="BH178" i="1"/>
  <c r="AY178" i="1"/>
  <c r="AN178" i="1"/>
  <c r="AM178" i="1"/>
  <c r="BL178" i="1"/>
  <c r="AU178" i="1"/>
  <c r="BN179" i="1"/>
  <c r="BN231" i="1"/>
  <c r="F233" i="1"/>
  <c r="BN368" i="1"/>
  <c r="F370" i="1"/>
  <c r="BN95" i="1"/>
  <c r="F97" i="1"/>
  <c r="BN195" i="1"/>
  <c r="F197" i="1"/>
  <c r="F139" i="1"/>
  <c r="AJ137" i="1"/>
  <c r="AZ137" i="1"/>
  <c r="AK137" i="1"/>
  <c r="BA137" i="1"/>
  <c r="AM137" i="1"/>
  <c r="AL137" i="1"/>
  <c r="AQ137" i="1"/>
  <c r="AY137" i="1"/>
  <c r="AV137" i="1"/>
  <c r="BK137" i="1"/>
  <c r="AR137" i="1"/>
  <c r="BH137" i="1"/>
  <c r="AS137" i="1"/>
  <c r="BI137" i="1"/>
  <c r="BC137" i="1"/>
  <c r="BB137" i="1"/>
  <c r="AP137" i="1"/>
  <c r="AN137" i="1"/>
  <c r="AO137" i="1"/>
  <c r="AU137" i="1"/>
  <c r="AT137" i="1"/>
  <c r="AX137" i="1"/>
  <c r="AI139" i="1"/>
  <c r="BL137" i="1"/>
  <c r="BM137" i="1"/>
  <c r="BF137" i="1"/>
  <c r="BD137" i="1"/>
  <c r="BE137" i="1"/>
  <c r="BG137" i="1"/>
  <c r="AW137" i="1"/>
  <c r="BJ137" i="1"/>
  <c r="BN36" i="1"/>
  <c r="F38" i="1"/>
  <c r="G38" i="1" s="1"/>
  <c r="BN428" i="1"/>
  <c r="BN564" i="1"/>
  <c r="BN316" i="1"/>
  <c r="BN283" i="1"/>
  <c r="BN534" i="1"/>
  <c r="AI197" i="1"/>
  <c r="F198" i="1" s="1"/>
  <c r="AL195" i="1"/>
  <c r="AP195" i="1"/>
  <c r="AT195" i="1"/>
  <c r="AX195" i="1"/>
  <c r="BB195" i="1"/>
  <c r="BF195" i="1"/>
  <c r="BJ195" i="1"/>
  <c r="AJ195" i="1"/>
  <c r="AO195" i="1"/>
  <c r="AU195" i="1"/>
  <c r="AZ195" i="1"/>
  <c r="BE195" i="1"/>
  <c r="BK195" i="1"/>
  <c r="AN195" i="1"/>
  <c r="AS195" i="1"/>
  <c r="AY195" i="1"/>
  <c r="BD195" i="1"/>
  <c r="BI195" i="1"/>
  <c r="AM195" i="1"/>
  <c r="AW195" i="1"/>
  <c r="BH195" i="1"/>
  <c r="AK195" i="1"/>
  <c r="AV195" i="1"/>
  <c r="BG195" i="1"/>
  <c r="BC195" i="1"/>
  <c r="BA195" i="1"/>
  <c r="AQ195" i="1"/>
  <c r="BL195" i="1"/>
  <c r="AR195" i="1"/>
  <c r="BM195" i="1"/>
  <c r="AI318" i="1"/>
  <c r="AM316" i="1"/>
  <c r="AQ316" i="1"/>
  <c r="AU316" i="1"/>
  <c r="AY316" i="1"/>
  <c r="BC316" i="1"/>
  <c r="BG316" i="1"/>
  <c r="BK316" i="1"/>
  <c r="AL316" i="1"/>
  <c r="AP316" i="1"/>
  <c r="AT316" i="1"/>
  <c r="AX316" i="1"/>
  <c r="BB316" i="1"/>
  <c r="BF316" i="1"/>
  <c r="BJ316" i="1"/>
  <c r="AK316" i="1"/>
  <c r="AS316" i="1"/>
  <c r="BA316" i="1"/>
  <c r="BI316" i="1"/>
  <c r="AJ316" i="1"/>
  <c r="AR316" i="1"/>
  <c r="AZ316" i="1"/>
  <c r="BH316" i="1"/>
  <c r="AN316" i="1"/>
  <c r="BD316" i="1"/>
  <c r="AV316" i="1"/>
  <c r="BL316" i="1"/>
  <c r="BM316" i="1"/>
  <c r="AW316" i="1"/>
  <c r="AO316" i="1"/>
  <c r="BE316" i="1"/>
  <c r="AI285" i="1"/>
  <c r="F286" i="1" s="1"/>
  <c r="AK283" i="1"/>
  <c r="AO283" i="1"/>
  <c r="AS283" i="1"/>
  <c r="AW283" i="1"/>
  <c r="BA283" i="1"/>
  <c r="BE283" i="1"/>
  <c r="BI283" i="1"/>
  <c r="BM283" i="1"/>
  <c r="AJ283" i="1"/>
  <c r="AN283" i="1"/>
  <c r="AR283" i="1"/>
  <c r="AV283" i="1"/>
  <c r="AZ283" i="1"/>
  <c r="BD283" i="1"/>
  <c r="BH283" i="1"/>
  <c r="BL283" i="1"/>
  <c r="AQ283" i="1"/>
  <c r="AY283" i="1"/>
  <c r="BG283" i="1"/>
  <c r="AP283" i="1"/>
  <c r="AX283" i="1"/>
  <c r="BF283" i="1"/>
  <c r="AU283" i="1"/>
  <c r="BK283" i="1"/>
  <c r="AT283" i="1"/>
  <c r="BJ283" i="1"/>
  <c r="AL283" i="1"/>
  <c r="BB283" i="1"/>
  <c r="BC283" i="1"/>
  <c r="AM283" i="1"/>
  <c r="AI430" i="1"/>
  <c r="F431" i="1" s="1"/>
  <c r="AJ428" i="1"/>
  <c r="AN428" i="1"/>
  <c r="AR428" i="1"/>
  <c r="AV428" i="1"/>
  <c r="AZ428" i="1"/>
  <c r="BD428" i="1"/>
  <c r="BH428" i="1"/>
  <c r="BL428" i="1"/>
  <c r="AM428" i="1"/>
  <c r="AQ428" i="1"/>
  <c r="AU428" i="1"/>
  <c r="AY428" i="1"/>
  <c r="BC428" i="1"/>
  <c r="BG428" i="1"/>
  <c r="BK428" i="1"/>
  <c r="AO428" i="1"/>
  <c r="AW428" i="1"/>
  <c r="BE428" i="1"/>
  <c r="BM428" i="1"/>
  <c r="AK428" i="1"/>
  <c r="AS428" i="1"/>
  <c r="BA428" i="1"/>
  <c r="BI428" i="1"/>
  <c r="AT428" i="1"/>
  <c r="BJ428" i="1"/>
  <c r="BB428" i="1"/>
  <c r="AX428" i="1"/>
  <c r="AP428" i="1"/>
  <c r="BF428" i="1"/>
  <c r="AL428" i="1"/>
  <c r="AI97" i="1"/>
  <c r="F98" i="1" s="1"/>
  <c r="AL95" i="1"/>
  <c r="AP95" i="1"/>
  <c r="AT95" i="1"/>
  <c r="AX95" i="1"/>
  <c r="BB95" i="1"/>
  <c r="BF95" i="1"/>
  <c r="BJ95" i="1"/>
  <c r="AK95" i="1"/>
  <c r="AO95" i="1"/>
  <c r="AS95" i="1"/>
  <c r="AW95" i="1"/>
  <c r="BA95" i="1"/>
  <c r="BE95" i="1"/>
  <c r="BI95" i="1"/>
  <c r="BM95" i="1"/>
  <c r="AN95" i="1"/>
  <c r="AV95" i="1"/>
  <c r="BD95" i="1"/>
  <c r="BL95" i="1"/>
  <c r="AQ95" i="1"/>
  <c r="AY95" i="1"/>
  <c r="BG95" i="1"/>
  <c r="AU95" i="1"/>
  <c r="BK95" i="1"/>
  <c r="AR95" i="1"/>
  <c r="BH95" i="1"/>
  <c r="BC95" i="1"/>
  <c r="AZ95" i="1"/>
  <c r="AJ95" i="1"/>
  <c r="AM95" i="1"/>
  <c r="AI233" i="1"/>
  <c r="AK231" i="1"/>
  <c r="AO231" i="1"/>
  <c r="AS231" i="1"/>
  <c r="AW231" i="1"/>
  <c r="BA231" i="1"/>
  <c r="BE231" i="1"/>
  <c r="BI231" i="1"/>
  <c r="BM231" i="1"/>
  <c r="AJ231" i="1"/>
  <c r="AN231" i="1"/>
  <c r="AR231" i="1"/>
  <c r="AV231" i="1"/>
  <c r="AZ231" i="1"/>
  <c r="BD231" i="1"/>
  <c r="BH231" i="1"/>
  <c r="BL231" i="1"/>
  <c r="AM231" i="1"/>
  <c r="AU231" i="1"/>
  <c r="BC231" i="1"/>
  <c r="BK231" i="1"/>
  <c r="AL231" i="1"/>
  <c r="AT231" i="1"/>
  <c r="BB231" i="1"/>
  <c r="BJ231" i="1"/>
  <c r="AQ231" i="1"/>
  <c r="BG231" i="1"/>
  <c r="AP231" i="1"/>
  <c r="BF231" i="1"/>
  <c r="AX231" i="1"/>
  <c r="AY231" i="1"/>
  <c r="AI536" i="1"/>
  <c r="F537" i="1" s="1"/>
  <c r="AL534" i="1"/>
  <c r="AP534" i="1"/>
  <c r="AT534" i="1"/>
  <c r="AX534" i="1"/>
  <c r="BB534" i="1"/>
  <c r="BF534" i="1"/>
  <c r="BJ534" i="1"/>
  <c r="AK534" i="1"/>
  <c r="AO534" i="1"/>
  <c r="AS534" i="1"/>
  <c r="AW534" i="1"/>
  <c r="BA534" i="1"/>
  <c r="BE534" i="1"/>
  <c r="BI534" i="1"/>
  <c r="BM534" i="1"/>
  <c r="AQ534" i="1"/>
  <c r="AY534" i="1"/>
  <c r="BG534" i="1"/>
  <c r="AM534" i="1"/>
  <c r="AU534" i="1"/>
  <c r="BC534" i="1"/>
  <c r="BK534" i="1"/>
  <c r="AN534" i="1"/>
  <c r="BD534" i="1"/>
  <c r="AV534" i="1"/>
  <c r="BH534" i="1"/>
  <c r="AJ534" i="1"/>
  <c r="AZ534" i="1"/>
  <c r="BL534" i="1"/>
  <c r="AR534" i="1"/>
  <c r="AI370" i="1"/>
  <c r="AL368" i="1"/>
  <c r="AN368" i="1"/>
  <c r="AR368" i="1"/>
  <c r="AV368" i="1"/>
  <c r="AZ368" i="1"/>
  <c r="BD368" i="1"/>
  <c r="BH368" i="1"/>
  <c r="BL368" i="1"/>
  <c r="AM368" i="1"/>
  <c r="AQ368" i="1"/>
  <c r="AU368" i="1"/>
  <c r="AY368" i="1"/>
  <c r="BC368" i="1"/>
  <c r="BG368" i="1"/>
  <c r="BK368" i="1"/>
  <c r="AJ368" i="1"/>
  <c r="AS368" i="1"/>
  <c r="BA368" i="1"/>
  <c r="BI368" i="1"/>
  <c r="AO368" i="1"/>
  <c r="AW368" i="1"/>
  <c r="BE368" i="1"/>
  <c r="BM368" i="1"/>
  <c r="AX368" i="1"/>
  <c r="BF368" i="1"/>
  <c r="BB368" i="1"/>
  <c r="AT368" i="1"/>
  <c r="BJ368" i="1"/>
  <c r="AP368" i="1"/>
  <c r="AK368" i="1"/>
  <c r="AI566" i="1"/>
  <c r="AM564" i="1"/>
  <c r="AQ564" i="1"/>
  <c r="AU564" i="1"/>
  <c r="AY564" i="1"/>
  <c r="BC564" i="1"/>
  <c r="BG564" i="1"/>
  <c r="BK564" i="1"/>
  <c r="AK564" i="1"/>
  <c r="AP564" i="1"/>
  <c r="AV564" i="1"/>
  <c r="BA564" i="1"/>
  <c r="BF564" i="1"/>
  <c r="BL564" i="1"/>
  <c r="AS564" i="1"/>
  <c r="BD564" i="1"/>
  <c r="AR564" i="1"/>
  <c r="BB564" i="1"/>
  <c r="BM564" i="1"/>
  <c r="AJ564" i="1"/>
  <c r="AO564" i="1"/>
  <c r="AT564" i="1"/>
  <c r="AZ564" i="1"/>
  <c r="BE564" i="1"/>
  <c r="BJ564" i="1"/>
  <c r="AN564" i="1"/>
  <c r="AX564" i="1"/>
  <c r="BI564" i="1"/>
  <c r="AL564" i="1"/>
  <c r="AW564" i="1"/>
  <c r="BH564" i="1"/>
  <c r="AI38" i="1"/>
  <c r="AM36" i="1"/>
  <c r="AQ36" i="1"/>
  <c r="AU36" i="1"/>
  <c r="AY36" i="1"/>
  <c r="BC36" i="1"/>
  <c r="BG36" i="1"/>
  <c r="BK36" i="1"/>
  <c r="AJ36" i="1"/>
  <c r="AN36" i="1"/>
  <c r="AR36" i="1"/>
  <c r="AV36" i="1"/>
  <c r="AZ36" i="1"/>
  <c r="BD36" i="1"/>
  <c r="BH36" i="1"/>
  <c r="BL36" i="1"/>
  <c r="AP36" i="1"/>
  <c r="AX36" i="1"/>
  <c r="BF36" i="1"/>
  <c r="AO36" i="1"/>
  <c r="AW36" i="1"/>
  <c r="BE36" i="1"/>
  <c r="BM36" i="1"/>
  <c r="AL36" i="1"/>
  <c r="BB36" i="1"/>
  <c r="AK36" i="1"/>
  <c r="BA36" i="1"/>
  <c r="AT36" i="1"/>
  <c r="AS36" i="1"/>
  <c r="BI36" i="1"/>
  <c r="BJ36" i="1"/>
  <c r="F567" i="1" l="1"/>
  <c r="AI567" i="1"/>
  <c r="AI181" i="1"/>
  <c r="AQ179" i="1"/>
  <c r="AY179" i="1"/>
  <c r="BG179" i="1"/>
  <c r="AL179" i="1"/>
  <c r="AT179" i="1"/>
  <c r="BB179" i="1"/>
  <c r="BJ179" i="1"/>
  <c r="AS179" i="1"/>
  <c r="BI179" i="1"/>
  <c r="AR179" i="1"/>
  <c r="BH179" i="1"/>
  <c r="BE179" i="1"/>
  <c r="BD179" i="1"/>
  <c r="BL179" i="1"/>
  <c r="AW179" i="1"/>
  <c r="F181" i="1"/>
  <c r="AM179" i="1"/>
  <c r="AU179" i="1"/>
  <c r="BC179" i="1"/>
  <c r="BK179" i="1"/>
  <c r="AP179" i="1"/>
  <c r="AX179" i="1"/>
  <c r="BF179" i="1"/>
  <c r="AK179" i="1"/>
  <c r="BA179" i="1"/>
  <c r="AJ179" i="1"/>
  <c r="AZ179" i="1"/>
  <c r="AO179" i="1"/>
  <c r="AN179" i="1"/>
  <c r="BM179" i="1"/>
  <c r="AV179" i="1"/>
  <c r="BN180" i="1"/>
  <c r="BN37" i="1"/>
  <c r="F39" i="1"/>
  <c r="G39" i="1" s="1"/>
  <c r="BN232" i="1"/>
  <c r="F234" i="1"/>
  <c r="BN317" i="1"/>
  <c r="F319" i="1"/>
  <c r="BN138" i="1"/>
  <c r="F140" i="1"/>
  <c r="AK138" i="1"/>
  <c r="BA138" i="1"/>
  <c r="AL138" i="1"/>
  <c r="BB138" i="1"/>
  <c r="AV138" i="1"/>
  <c r="AU138" i="1"/>
  <c r="BH138" i="1"/>
  <c r="AY138" i="1"/>
  <c r="AW138" i="1"/>
  <c r="BM138" i="1"/>
  <c r="AN138" i="1"/>
  <c r="AZ138" i="1"/>
  <c r="AS138" i="1"/>
  <c r="BI138" i="1"/>
  <c r="AT138" i="1"/>
  <c r="BJ138" i="1"/>
  <c r="BL138" i="1"/>
  <c r="BK138" i="1"/>
  <c r="BG138" i="1"/>
  <c r="AI140" i="1"/>
  <c r="AX138" i="1"/>
  <c r="AM138" i="1"/>
  <c r="AO138" i="1"/>
  <c r="BE138" i="1"/>
  <c r="AP138" i="1"/>
  <c r="BF138" i="1"/>
  <c r="BD138" i="1"/>
  <c r="BC138" i="1"/>
  <c r="AQ138" i="1"/>
  <c r="AJ138" i="1"/>
  <c r="AR138" i="1"/>
  <c r="BN369" i="1"/>
  <c r="F371" i="1"/>
  <c r="BN429" i="1"/>
  <c r="BN196" i="1"/>
  <c r="BN565" i="1"/>
  <c r="BN96" i="1"/>
  <c r="BN535" i="1"/>
  <c r="BN284" i="1"/>
  <c r="AI39" i="1"/>
  <c r="F40" i="1" s="1"/>
  <c r="AJ37" i="1"/>
  <c r="AN37" i="1"/>
  <c r="AR37" i="1"/>
  <c r="AV37" i="1"/>
  <c r="AZ37" i="1"/>
  <c r="BD37" i="1"/>
  <c r="BH37" i="1"/>
  <c r="BL37" i="1"/>
  <c r="AK37" i="1"/>
  <c r="AO37" i="1"/>
  <c r="AS37" i="1"/>
  <c r="AW37" i="1"/>
  <c r="BA37" i="1"/>
  <c r="BE37" i="1"/>
  <c r="BI37" i="1"/>
  <c r="BM37" i="1"/>
  <c r="AQ37" i="1"/>
  <c r="AY37" i="1"/>
  <c r="BG37" i="1"/>
  <c r="AP37" i="1"/>
  <c r="AX37" i="1"/>
  <c r="BF37" i="1"/>
  <c r="AM37" i="1"/>
  <c r="BC37" i="1"/>
  <c r="AL37" i="1"/>
  <c r="BB37" i="1"/>
  <c r="AU37" i="1"/>
  <c r="AT37" i="1"/>
  <c r="BK37" i="1"/>
  <c r="BJ37" i="1"/>
  <c r="AI286" i="1"/>
  <c r="F287" i="1" s="1"/>
  <c r="AL284" i="1"/>
  <c r="AP284" i="1"/>
  <c r="AT284" i="1"/>
  <c r="AX284" i="1"/>
  <c r="BB284" i="1"/>
  <c r="BF284" i="1"/>
  <c r="BJ284" i="1"/>
  <c r="AK284" i="1"/>
  <c r="AO284" i="1"/>
  <c r="AS284" i="1"/>
  <c r="AW284" i="1"/>
  <c r="BA284" i="1"/>
  <c r="BE284" i="1"/>
  <c r="BI284" i="1"/>
  <c r="BM284" i="1"/>
  <c r="AJ284" i="1"/>
  <c r="AR284" i="1"/>
  <c r="AZ284" i="1"/>
  <c r="BH284" i="1"/>
  <c r="AQ284" i="1"/>
  <c r="AY284" i="1"/>
  <c r="BG284" i="1"/>
  <c r="AV284" i="1"/>
  <c r="BL284" i="1"/>
  <c r="AU284" i="1"/>
  <c r="BK284" i="1"/>
  <c r="AM284" i="1"/>
  <c r="BC284" i="1"/>
  <c r="BD284" i="1"/>
  <c r="AN284" i="1"/>
  <c r="AI319" i="1"/>
  <c r="AI320" i="1" s="1"/>
  <c r="AJ317" i="1"/>
  <c r="AN317" i="1"/>
  <c r="AR317" i="1"/>
  <c r="AV317" i="1"/>
  <c r="AZ317" i="1"/>
  <c r="BD317" i="1"/>
  <c r="BH317" i="1"/>
  <c r="BL317" i="1"/>
  <c r="AM317" i="1"/>
  <c r="AQ317" i="1"/>
  <c r="AU317" i="1"/>
  <c r="AY317" i="1"/>
  <c r="BC317" i="1"/>
  <c r="BG317" i="1"/>
  <c r="BK317" i="1"/>
  <c r="AL317" i="1"/>
  <c r="AT317" i="1"/>
  <c r="BB317" i="1"/>
  <c r="BJ317" i="1"/>
  <c r="AK317" i="1"/>
  <c r="AS317" i="1"/>
  <c r="BA317" i="1"/>
  <c r="BI317" i="1"/>
  <c r="AO317" i="1"/>
  <c r="BE317" i="1"/>
  <c r="AW317" i="1"/>
  <c r="BM317" i="1"/>
  <c r="AX317" i="1"/>
  <c r="BF317" i="1"/>
  <c r="AP317" i="1"/>
  <c r="AI431" i="1"/>
  <c r="F432" i="1" s="1"/>
  <c r="AK429" i="1"/>
  <c r="AO429" i="1"/>
  <c r="AS429" i="1"/>
  <c r="AW429" i="1"/>
  <c r="BA429" i="1"/>
  <c r="BE429" i="1"/>
  <c r="BI429" i="1"/>
  <c r="BM429" i="1"/>
  <c r="AJ429" i="1"/>
  <c r="AN429" i="1"/>
  <c r="AR429" i="1"/>
  <c r="AV429" i="1"/>
  <c r="AZ429" i="1"/>
  <c r="BD429" i="1"/>
  <c r="BH429" i="1"/>
  <c r="BL429" i="1"/>
  <c r="AP429" i="1"/>
  <c r="AX429" i="1"/>
  <c r="BF429" i="1"/>
  <c r="AL429" i="1"/>
  <c r="AT429" i="1"/>
  <c r="BB429" i="1"/>
  <c r="BJ429" i="1"/>
  <c r="AU429" i="1"/>
  <c r="BK429" i="1"/>
  <c r="BC429" i="1"/>
  <c r="AY429" i="1"/>
  <c r="AQ429" i="1"/>
  <c r="BG429" i="1"/>
  <c r="AM429" i="1"/>
  <c r="AJ565" i="1"/>
  <c r="AN565" i="1"/>
  <c r="AR565" i="1"/>
  <c r="AV565" i="1"/>
  <c r="AZ565" i="1"/>
  <c r="BD565" i="1"/>
  <c r="BH565" i="1"/>
  <c r="BL565" i="1"/>
  <c r="AL565" i="1"/>
  <c r="AQ565" i="1"/>
  <c r="AW565" i="1"/>
  <c r="BB565" i="1"/>
  <c r="BG565" i="1"/>
  <c r="BM565" i="1"/>
  <c r="AT565" i="1"/>
  <c r="BE565" i="1"/>
  <c r="AS565" i="1"/>
  <c r="BC565" i="1"/>
  <c r="AK565" i="1"/>
  <c r="AP565" i="1"/>
  <c r="AU565" i="1"/>
  <c r="BA565" i="1"/>
  <c r="BF565" i="1"/>
  <c r="BK565" i="1"/>
  <c r="AO565" i="1"/>
  <c r="AY565" i="1"/>
  <c r="BJ565" i="1"/>
  <c r="AM565" i="1"/>
  <c r="AX565" i="1"/>
  <c r="BI565" i="1"/>
  <c r="AK566" i="1"/>
  <c r="BA566" i="1"/>
  <c r="AM566" i="1"/>
  <c r="BH566" i="1"/>
  <c r="BF566" i="1"/>
  <c r="AQ566" i="1"/>
  <c r="BL566" i="1"/>
  <c r="AN566" i="1"/>
  <c r="AW566" i="1"/>
  <c r="BC566" i="1"/>
  <c r="AL566" i="1"/>
  <c r="BK566" i="1"/>
  <c r="AS566" i="1"/>
  <c r="AX566" i="1"/>
  <c r="BD566" i="1"/>
  <c r="AZ566" i="1"/>
  <c r="AO566" i="1"/>
  <c r="BE566" i="1"/>
  <c r="AR566" i="1"/>
  <c r="AT566" i="1"/>
  <c r="AV566" i="1"/>
  <c r="AP566" i="1"/>
  <c r="AY566" i="1"/>
  <c r="BM566" i="1"/>
  <c r="AU566" i="1"/>
  <c r="BG566" i="1"/>
  <c r="BI566" i="1"/>
  <c r="AJ566" i="1"/>
  <c r="BB566" i="1"/>
  <c r="BJ566" i="1"/>
  <c r="AI371" i="1"/>
  <c r="F372" i="1" s="1"/>
  <c r="AK369" i="1"/>
  <c r="AO369" i="1"/>
  <c r="AS369" i="1"/>
  <c r="AW369" i="1"/>
  <c r="BA369" i="1"/>
  <c r="BE369" i="1"/>
  <c r="BI369" i="1"/>
  <c r="BM369" i="1"/>
  <c r="AJ369" i="1"/>
  <c r="AN369" i="1"/>
  <c r="AR369" i="1"/>
  <c r="AV369" i="1"/>
  <c r="AZ369" i="1"/>
  <c r="BD369" i="1"/>
  <c r="BH369" i="1"/>
  <c r="BL369" i="1"/>
  <c r="AL369" i="1"/>
  <c r="AT369" i="1"/>
  <c r="BB369" i="1"/>
  <c r="BJ369" i="1"/>
  <c r="AP369" i="1"/>
  <c r="AX369" i="1"/>
  <c r="BF369" i="1"/>
  <c r="AY369" i="1"/>
  <c r="BG369" i="1"/>
  <c r="BC369" i="1"/>
  <c r="AU369" i="1"/>
  <c r="BK369" i="1"/>
  <c r="AQ369" i="1"/>
  <c r="AM369" i="1"/>
  <c r="AI537" i="1"/>
  <c r="F538" i="1" s="1"/>
  <c r="AM535" i="1"/>
  <c r="AQ535" i="1"/>
  <c r="AU535" i="1"/>
  <c r="AY535" i="1"/>
  <c r="BC535" i="1"/>
  <c r="BG535" i="1"/>
  <c r="BK535" i="1"/>
  <c r="AL535" i="1"/>
  <c r="AP535" i="1"/>
  <c r="AT535" i="1"/>
  <c r="AX535" i="1"/>
  <c r="BB535" i="1"/>
  <c r="BF535" i="1"/>
  <c r="BJ535" i="1"/>
  <c r="AJ535" i="1"/>
  <c r="AR535" i="1"/>
  <c r="AZ535" i="1"/>
  <c r="BH535" i="1"/>
  <c r="AN535" i="1"/>
  <c r="AV535" i="1"/>
  <c r="BD535" i="1"/>
  <c r="BL535" i="1"/>
  <c r="AO535" i="1"/>
  <c r="BE535" i="1"/>
  <c r="AW535" i="1"/>
  <c r="BI535" i="1"/>
  <c r="AK535" i="1"/>
  <c r="BA535" i="1"/>
  <c r="BM535" i="1"/>
  <c r="AS535" i="1"/>
  <c r="AI234" i="1"/>
  <c r="AL232" i="1"/>
  <c r="AP232" i="1"/>
  <c r="AT232" i="1"/>
  <c r="AX232" i="1"/>
  <c r="BB232" i="1"/>
  <c r="BF232" i="1"/>
  <c r="BJ232" i="1"/>
  <c r="AK232" i="1"/>
  <c r="AO232" i="1"/>
  <c r="AS232" i="1"/>
  <c r="AW232" i="1"/>
  <c r="BA232" i="1"/>
  <c r="BE232" i="1"/>
  <c r="BI232" i="1"/>
  <c r="BM232" i="1"/>
  <c r="AN232" i="1"/>
  <c r="AV232" i="1"/>
  <c r="BD232" i="1"/>
  <c r="BL232" i="1"/>
  <c r="AM232" i="1"/>
  <c r="AU232" i="1"/>
  <c r="BC232" i="1"/>
  <c r="BK232" i="1"/>
  <c r="AR232" i="1"/>
  <c r="BH232" i="1"/>
  <c r="AQ232" i="1"/>
  <c r="BG232" i="1"/>
  <c r="AY232" i="1"/>
  <c r="AJ232" i="1"/>
  <c r="AZ232" i="1"/>
  <c r="AI98" i="1"/>
  <c r="AM96" i="1"/>
  <c r="AQ96" i="1"/>
  <c r="AU96" i="1"/>
  <c r="AY96" i="1"/>
  <c r="BC96" i="1"/>
  <c r="BG96" i="1"/>
  <c r="BK96" i="1"/>
  <c r="AL96" i="1"/>
  <c r="AP96" i="1"/>
  <c r="AT96" i="1"/>
  <c r="AX96" i="1"/>
  <c r="BB96" i="1"/>
  <c r="BF96" i="1"/>
  <c r="BJ96" i="1"/>
  <c r="AO96" i="1"/>
  <c r="AW96" i="1"/>
  <c r="BE96" i="1"/>
  <c r="BM96" i="1"/>
  <c r="AJ96" i="1"/>
  <c r="AR96" i="1"/>
  <c r="AZ96" i="1"/>
  <c r="BH96" i="1"/>
  <c r="AV96" i="1"/>
  <c r="BL96" i="1"/>
  <c r="AS96" i="1"/>
  <c r="BI96" i="1"/>
  <c r="BD96" i="1"/>
  <c r="BA96" i="1"/>
  <c r="AN96" i="1"/>
  <c r="AK96" i="1"/>
  <c r="AI198" i="1"/>
  <c r="AM196" i="1"/>
  <c r="AQ196" i="1"/>
  <c r="AU196" i="1"/>
  <c r="AY196" i="1"/>
  <c r="BC196" i="1"/>
  <c r="BG196" i="1"/>
  <c r="BK196" i="1"/>
  <c r="AK196" i="1"/>
  <c r="AP196" i="1"/>
  <c r="AV196" i="1"/>
  <c r="BA196" i="1"/>
  <c r="BF196" i="1"/>
  <c r="BL196" i="1"/>
  <c r="AJ196" i="1"/>
  <c r="AO196" i="1"/>
  <c r="AT196" i="1"/>
  <c r="AZ196" i="1"/>
  <c r="BE196" i="1"/>
  <c r="BJ196" i="1"/>
  <c r="AN196" i="1"/>
  <c r="AX196" i="1"/>
  <c r="BI196" i="1"/>
  <c r="AL196" i="1"/>
  <c r="AW196" i="1"/>
  <c r="BH196" i="1"/>
  <c r="AS196" i="1"/>
  <c r="AR196" i="1"/>
  <c r="BM196" i="1"/>
  <c r="BB196" i="1"/>
  <c r="BD196" i="1"/>
  <c r="F182" i="1" l="1"/>
  <c r="AI182" i="1"/>
  <c r="AN180" i="1"/>
  <c r="AV180" i="1"/>
  <c r="BD180" i="1"/>
  <c r="BL180" i="1"/>
  <c r="AQ180" i="1"/>
  <c r="AY180" i="1"/>
  <c r="BG180" i="1"/>
  <c r="AL180" i="1"/>
  <c r="BB180" i="1"/>
  <c r="AK180" i="1"/>
  <c r="BA180" i="1"/>
  <c r="AP180" i="1"/>
  <c r="AO180" i="1"/>
  <c r="BM180" i="1"/>
  <c r="AX180" i="1"/>
  <c r="AJ180" i="1"/>
  <c r="AR180" i="1"/>
  <c r="AZ180" i="1"/>
  <c r="BH180" i="1"/>
  <c r="AM180" i="1"/>
  <c r="AU180" i="1"/>
  <c r="BC180" i="1"/>
  <c r="BK180" i="1"/>
  <c r="AT180" i="1"/>
  <c r="BJ180" i="1"/>
  <c r="AS180" i="1"/>
  <c r="BI180" i="1"/>
  <c r="BF180" i="1"/>
  <c r="BE180" i="1"/>
  <c r="AW180" i="1"/>
  <c r="BN181" i="1"/>
  <c r="F568" i="1"/>
  <c r="AI568" i="1"/>
  <c r="BN566" i="1"/>
  <c r="F321" i="1"/>
  <c r="AI321" i="1"/>
  <c r="G40" i="1"/>
  <c r="BN319" i="1"/>
  <c r="F320" i="1"/>
  <c r="BN233" i="1"/>
  <c r="F235" i="1"/>
  <c r="BN197" i="1"/>
  <c r="F199" i="1"/>
  <c r="BN97" i="1"/>
  <c r="F99" i="1"/>
  <c r="BN139" i="1"/>
  <c r="F141" i="1"/>
  <c r="AM139" i="1"/>
  <c r="AW139" i="1"/>
  <c r="BI139" i="1"/>
  <c r="AT139" i="1"/>
  <c r="AO139" i="1"/>
  <c r="AI141" i="1"/>
  <c r="BN140" i="1" s="1"/>
  <c r="AP139" i="1"/>
  <c r="BF139" i="1"/>
  <c r="AU139" i="1"/>
  <c r="BK139" i="1"/>
  <c r="BM139" i="1"/>
  <c r="BL139" i="1"/>
  <c r="BH139" i="1"/>
  <c r="AJ139" i="1"/>
  <c r="AQ139" i="1"/>
  <c r="BG139" i="1"/>
  <c r="BD139" i="1"/>
  <c r="AR139" i="1"/>
  <c r="AX139" i="1"/>
  <c r="AV139" i="1"/>
  <c r="AZ139" i="1"/>
  <c r="AY139" i="1"/>
  <c r="AS139" i="1"/>
  <c r="AL139" i="1"/>
  <c r="BB139" i="1"/>
  <c r="BE139" i="1"/>
  <c r="AK139" i="1"/>
  <c r="BC139" i="1"/>
  <c r="BJ139" i="1"/>
  <c r="AN139" i="1"/>
  <c r="BA139" i="1"/>
  <c r="BN318" i="1"/>
  <c r="BN285" i="1"/>
  <c r="BN370" i="1"/>
  <c r="BN430" i="1"/>
  <c r="BN38" i="1"/>
  <c r="BN536" i="1"/>
  <c r="AI235" i="1"/>
  <c r="AM233" i="1"/>
  <c r="AQ233" i="1"/>
  <c r="AU233" i="1"/>
  <c r="AY233" i="1"/>
  <c r="BC233" i="1"/>
  <c r="BG233" i="1"/>
  <c r="BK233" i="1"/>
  <c r="AL233" i="1"/>
  <c r="AP233" i="1"/>
  <c r="AT233" i="1"/>
  <c r="AX233" i="1"/>
  <c r="BB233" i="1"/>
  <c r="BF233" i="1"/>
  <c r="BJ233" i="1"/>
  <c r="AO233" i="1"/>
  <c r="AW233" i="1"/>
  <c r="BE233" i="1"/>
  <c r="BM233" i="1"/>
  <c r="AN233" i="1"/>
  <c r="AV233" i="1"/>
  <c r="BD233" i="1"/>
  <c r="BL233" i="1"/>
  <c r="AS233" i="1"/>
  <c r="BI233" i="1"/>
  <c r="AR233" i="1"/>
  <c r="BH233" i="1"/>
  <c r="AZ233" i="1"/>
  <c r="AJ233" i="1"/>
  <c r="AK233" i="1"/>
  <c r="BA233" i="1"/>
  <c r="AI538" i="1"/>
  <c r="AJ536" i="1"/>
  <c r="AN536" i="1"/>
  <c r="AR536" i="1"/>
  <c r="AV536" i="1"/>
  <c r="AZ536" i="1"/>
  <c r="BD536" i="1"/>
  <c r="BH536" i="1"/>
  <c r="BL536" i="1"/>
  <c r="AM536" i="1"/>
  <c r="AQ536" i="1"/>
  <c r="AU536" i="1"/>
  <c r="AY536" i="1"/>
  <c r="BC536" i="1"/>
  <c r="BG536" i="1"/>
  <c r="BK536" i="1"/>
  <c r="AK536" i="1"/>
  <c r="AS536" i="1"/>
  <c r="BA536" i="1"/>
  <c r="BI536" i="1"/>
  <c r="AO536" i="1"/>
  <c r="AW536" i="1"/>
  <c r="BE536" i="1"/>
  <c r="BM536" i="1"/>
  <c r="AP536" i="1"/>
  <c r="BF536" i="1"/>
  <c r="AX536" i="1"/>
  <c r="BJ536" i="1"/>
  <c r="AL536" i="1"/>
  <c r="BB536" i="1"/>
  <c r="AT536" i="1"/>
  <c r="AI372" i="1"/>
  <c r="AL370" i="1"/>
  <c r="AP370" i="1"/>
  <c r="AT370" i="1"/>
  <c r="AX370" i="1"/>
  <c r="BB370" i="1"/>
  <c r="BF370" i="1"/>
  <c r="BJ370" i="1"/>
  <c r="AK370" i="1"/>
  <c r="AO370" i="1"/>
  <c r="AS370" i="1"/>
  <c r="AW370" i="1"/>
  <c r="BA370" i="1"/>
  <c r="BE370" i="1"/>
  <c r="BI370" i="1"/>
  <c r="BM370" i="1"/>
  <c r="AM370" i="1"/>
  <c r="AU370" i="1"/>
  <c r="BC370" i="1"/>
  <c r="BK370" i="1"/>
  <c r="AQ370" i="1"/>
  <c r="AY370" i="1"/>
  <c r="BG370" i="1"/>
  <c r="AJ370" i="1"/>
  <c r="AZ370" i="1"/>
  <c r="BH370" i="1"/>
  <c r="BD370" i="1"/>
  <c r="AV370" i="1"/>
  <c r="BL370" i="1"/>
  <c r="AR370" i="1"/>
  <c r="AN370" i="1"/>
  <c r="AI287" i="1"/>
  <c r="F288" i="1" s="1"/>
  <c r="AM285" i="1"/>
  <c r="AQ285" i="1"/>
  <c r="AU285" i="1"/>
  <c r="AY285" i="1"/>
  <c r="BC285" i="1"/>
  <c r="BG285" i="1"/>
  <c r="BK285" i="1"/>
  <c r="AL285" i="1"/>
  <c r="AP285" i="1"/>
  <c r="AT285" i="1"/>
  <c r="AX285" i="1"/>
  <c r="BB285" i="1"/>
  <c r="BF285" i="1"/>
  <c r="BJ285" i="1"/>
  <c r="AK285" i="1"/>
  <c r="AS285" i="1"/>
  <c r="BA285" i="1"/>
  <c r="BI285" i="1"/>
  <c r="AJ285" i="1"/>
  <c r="AR285" i="1"/>
  <c r="AZ285" i="1"/>
  <c r="BH285" i="1"/>
  <c r="AW285" i="1"/>
  <c r="BM285" i="1"/>
  <c r="AV285" i="1"/>
  <c r="BL285" i="1"/>
  <c r="AN285" i="1"/>
  <c r="BD285" i="1"/>
  <c r="BE285" i="1"/>
  <c r="AO285" i="1"/>
  <c r="AI199" i="1"/>
  <c r="F200" i="1" s="1"/>
  <c r="AJ197" i="1"/>
  <c r="AN197" i="1"/>
  <c r="AR197" i="1"/>
  <c r="AV197" i="1"/>
  <c r="AZ197" i="1"/>
  <c r="BD197" i="1"/>
  <c r="BH197" i="1"/>
  <c r="BL197" i="1"/>
  <c r="AL197" i="1"/>
  <c r="AQ197" i="1"/>
  <c r="AW197" i="1"/>
  <c r="BB197" i="1"/>
  <c r="BG197" i="1"/>
  <c r="BM197" i="1"/>
  <c r="AK197" i="1"/>
  <c r="AP197" i="1"/>
  <c r="AU197" i="1"/>
  <c r="BA197" i="1"/>
  <c r="BF197" i="1"/>
  <c r="BK197" i="1"/>
  <c r="AO197" i="1"/>
  <c r="AY197" i="1"/>
  <c r="BJ197" i="1"/>
  <c r="AM197" i="1"/>
  <c r="AX197" i="1"/>
  <c r="BI197" i="1"/>
  <c r="BE197" i="1"/>
  <c r="BC197" i="1"/>
  <c r="AS197" i="1"/>
  <c r="AT197" i="1"/>
  <c r="AI99" i="1"/>
  <c r="AJ97" i="1"/>
  <c r="AN97" i="1"/>
  <c r="AR97" i="1"/>
  <c r="AV97" i="1"/>
  <c r="AZ97" i="1"/>
  <c r="BD97" i="1"/>
  <c r="BH97" i="1"/>
  <c r="BL97" i="1"/>
  <c r="AM97" i="1"/>
  <c r="AQ97" i="1"/>
  <c r="AU97" i="1"/>
  <c r="AY97" i="1"/>
  <c r="BC97" i="1"/>
  <c r="BG97" i="1"/>
  <c r="BK97" i="1"/>
  <c r="AP97" i="1"/>
  <c r="AX97" i="1"/>
  <c r="BF97" i="1"/>
  <c r="AK97" i="1"/>
  <c r="AS97" i="1"/>
  <c r="BA97" i="1"/>
  <c r="BI97" i="1"/>
  <c r="AW97" i="1"/>
  <c r="BM97" i="1"/>
  <c r="AT97" i="1"/>
  <c r="BJ97" i="1"/>
  <c r="BE97" i="1"/>
  <c r="BB97" i="1"/>
  <c r="AO97" i="1"/>
  <c r="AL97" i="1"/>
  <c r="AI432" i="1"/>
  <c r="AL430" i="1"/>
  <c r="AP430" i="1"/>
  <c r="AT430" i="1"/>
  <c r="AX430" i="1"/>
  <c r="BB430" i="1"/>
  <c r="BF430" i="1"/>
  <c r="BJ430" i="1"/>
  <c r="AK430" i="1"/>
  <c r="AO430" i="1"/>
  <c r="AS430" i="1"/>
  <c r="AW430" i="1"/>
  <c r="BA430" i="1"/>
  <c r="BE430" i="1"/>
  <c r="BI430" i="1"/>
  <c r="BM430" i="1"/>
  <c r="AQ430" i="1"/>
  <c r="AY430" i="1"/>
  <c r="BG430" i="1"/>
  <c r="AM430" i="1"/>
  <c r="AU430" i="1"/>
  <c r="BC430" i="1"/>
  <c r="BK430" i="1"/>
  <c r="AV430" i="1"/>
  <c r="BL430" i="1"/>
  <c r="BD430" i="1"/>
  <c r="AZ430" i="1"/>
  <c r="AR430" i="1"/>
  <c r="BH430" i="1"/>
  <c r="AN430" i="1"/>
  <c r="AJ430" i="1"/>
  <c r="AK318" i="1"/>
  <c r="AO318" i="1"/>
  <c r="AS318" i="1"/>
  <c r="AW318" i="1"/>
  <c r="BA318" i="1"/>
  <c r="BE318" i="1"/>
  <c r="BI318" i="1"/>
  <c r="BM318" i="1"/>
  <c r="AJ318" i="1"/>
  <c r="AN318" i="1"/>
  <c r="AR318" i="1"/>
  <c r="AV318" i="1"/>
  <c r="AZ318" i="1"/>
  <c r="BD318" i="1"/>
  <c r="BH318" i="1"/>
  <c r="BL318" i="1"/>
  <c r="AM318" i="1"/>
  <c r="AU318" i="1"/>
  <c r="BC318" i="1"/>
  <c r="BK318" i="1"/>
  <c r="AL318" i="1"/>
  <c r="AT318" i="1"/>
  <c r="BB318" i="1"/>
  <c r="BJ318" i="1"/>
  <c r="AP318" i="1"/>
  <c r="BF318" i="1"/>
  <c r="AX318" i="1"/>
  <c r="AQ318" i="1"/>
  <c r="BG318" i="1"/>
  <c r="AY318" i="1"/>
  <c r="AP319" i="1"/>
  <c r="BF319" i="1"/>
  <c r="AO319" i="1"/>
  <c r="BE319" i="1"/>
  <c r="AV319" i="1"/>
  <c r="AU319" i="1"/>
  <c r="BG319" i="1"/>
  <c r="AZ319" i="1"/>
  <c r="AX319" i="1"/>
  <c r="BL319" i="1"/>
  <c r="AT319" i="1"/>
  <c r="AS319" i="1"/>
  <c r="BI319" i="1"/>
  <c r="BC319" i="1"/>
  <c r="BH319" i="1"/>
  <c r="AL319" i="1"/>
  <c r="BB319" i="1"/>
  <c r="AK319" i="1"/>
  <c r="BA319" i="1"/>
  <c r="AN319" i="1"/>
  <c r="AM319" i="1"/>
  <c r="AQ319" i="1"/>
  <c r="AJ319" i="1"/>
  <c r="AR319" i="1"/>
  <c r="AW319" i="1"/>
  <c r="BM319" i="1"/>
  <c r="BK319" i="1"/>
  <c r="BJ319" i="1"/>
  <c r="BD319" i="1"/>
  <c r="AY319" i="1"/>
  <c r="AI40" i="1"/>
  <c r="F41" i="1" s="1"/>
  <c r="G41" i="1" s="1"/>
  <c r="AK38" i="1"/>
  <c r="AO38" i="1"/>
  <c r="AS38" i="1"/>
  <c r="AW38" i="1"/>
  <c r="BA38" i="1"/>
  <c r="BE38" i="1"/>
  <c r="BI38" i="1"/>
  <c r="BM38" i="1"/>
  <c r="AL38" i="1"/>
  <c r="AP38" i="1"/>
  <c r="AT38" i="1"/>
  <c r="AX38" i="1"/>
  <c r="BB38" i="1"/>
  <c r="BF38" i="1"/>
  <c r="BJ38" i="1"/>
  <c r="AJ38" i="1"/>
  <c r="AR38" i="1"/>
  <c r="AZ38" i="1"/>
  <c r="BH38" i="1"/>
  <c r="AQ38" i="1"/>
  <c r="AY38" i="1"/>
  <c r="BG38" i="1"/>
  <c r="AN38" i="1"/>
  <c r="BD38" i="1"/>
  <c r="AM38" i="1"/>
  <c r="BC38" i="1"/>
  <c r="AV38" i="1"/>
  <c r="AU38" i="1"/>
  <c r="BK38" i="1"/>
  <c r="BL38" i="1"/>
  <c r="F183" i="1" l="1"/>
  <c r="AK181" i="1"/>
  <c r="AS181" i="1"/>
  <c r="BA181" i="1"/>
  <c r="BI181" i="1"/>
  <c r="AJ181" i="1"/>
  <c r="AR181" i="1"/>
  <c r="AZ181" i="1"/>
  <c r="BH181" i="1"/>
  <c r="AM181" i="1"/>
  <c r="BC181" i="1"/>
  <c r="AL181" i="1"/>
  <c r="BB181" i="1"/>
  <c r="AQ181" i="1"/>
  <c r="AP181" i="1"/>
  <c r="AX181" i="1"/>
  <c r="AI183" i="1"/>
  <c r="AO181" i="1"/>
  <c r="AW181" i="1"/>
  <c r="BE181" i="1"/>
  <c r="BM181" i="1"/>
  <c r="AN181" i="1"/>
  <c r="AV181" i="1"/>
  <c r="BD181" i="1"/>
  <c r="BL181" i="1"/>
  <c r="AU181" i="1"/>
  <c r="BK181" i="1"/>
  <c r="AT181" i="1"/>
  <c r="BJ181" i="1"/>
  <c r="BG181" i="1"/>
  <c r="BF181" i="1"/>
  <c r="AY181" i="1"/>
  <c r="BN182" i="1"/>
  <c r="BN567" i="1"/>
  <c r="F569" i="1"/>
  <c r="AL567" i="1"/>
  <c r="AT567" i="1"/>
  <c r="BB567" i="1"/>
  <c r="BJ567" i="1"/>
  <c r="AS567" i="1"/>
  <c r="BD567" i="1"/>
  <c r="AK567" i="1"/>
  <c r="BG567" i="1"/>
  <c r="AU567" i="1"/>
  <c r="AM567" i="1"/>
  <c r="AW567" i="1"/>
  <c r="BH567" i="1"/>
  <c r="AQ567" i="1"/>
  <c r="BL567" i="1"/>
  <c r="AZ567" i="1"/>
  <c r="AI569" i="1"/>
  <c r="AP567" i="1"/>
  <c r="AX567" i="1"/>
  <c r="BF567" i="1"/>
  <c r="AN567" i="1"/>
  <c r="AY567" i="1"/>
  <c r="BI567" i="1"/>
  <c r="AV567" i="1"/>
  <c r="AJ567" i="1"/>
  <c r="BE567" i="1"/>
  <c r="AR567" i="1"/>
  <c r="BC567" i="1"/>
  <c r="BM567" i="1"/>
  <c r="BA567" i="1"/>
  <c r="AO567" i="1"/>
  <c r="BK567" i="1"/>
  <c r="AQ320" i="1"/>
  <c r="BG320" i="1"/>
  <c r="AT320" i="1"/>
  <c r="BJ320" i="1"/>
  <c r="BM320" i="1"/>
  <c r="BL320" i="1"/>
  <c r="AZ320" i="1"/>
  <c r="BA320" i="1"/>
  <c r="AL320" i="1"/>
  <c r="AW320" i="1"/>
  <c r="AV320" i="1"/>
  <c r="AM320" i="1"/>
  <c r="BC320" i="1"/>
  <c r="AP320" i="1"/>
  <c r="BF320" i="1"/>
  <c r="BE320" i="1"/>
  <c r="BD320" i="1"/>
  <c r="AJ320" i="1"/>
  <c r="BI320" i="1"/>
  <c r="AI322" i="1"/>
  <c r="BH320" i="1"/>
  <c r="F322" i="1"/>
  <c r="AU320" i="1"/>
  <c r="BK320" i="1"/>
  <c r="AX320" i="1"/>
  <c r="AO320" i="1"/>
  <c r="AN320" i="1"/>
  <c r="AR320" i="1"/>
  <c r="AK320" i="1"/>
  <c r="AY320" i="1"/>
  <c r="BB320" i="1"/>
  <c r="AS320" i="1"/>
  <c r="BN321" i="1"/>
  <c r="BN320" i="1"/>
  <c r="BN234" i="1"/>
  <c r="F236" i="1"/>
  <c r="F142" i="1"/>
  <c r="AR140" i="1"/>
  <c r="BI140" i="1"/>
  <c r="BC140" i="1"/>
  <c r="AX140" i="1"/>
  <c r="AS140" i="1"/>
  <c r="AI142" i="1"/>
  <c r="AY140" i="1"/>
  <c r="AJ140" i="1"/>
  <c r="AZ140" i="1"/>
  <c r="AP140" i="1"/>
  <c r="AW140" i="1"/>
  <c r="BJ140" i="1"/>
  <c r="BA140" i="1"/>
  <c r="AU140" i="1"/>
  <c r="BK140" i="1"/>
  <c r="BL140" i="1"/>
  <c r="AO140" i="1"/>
  <c r="AT140" i="1"/>
  <c r="BB140" i="1"/>
  <c r="AQ140" i="1"/>
  <c r="BG140" i="1"/>
  <c r="BH140" i="1"/>
  <c r="BM140" i="1"/>
  <c r="AM140" i="1"/>
  <c r="AN140" i="1"/>
  <c r="BD140" i="1"/>
  <c r="BE140" i="1"/>
  <c r="AK140" i="1"/>
  <c r="AV140" i="1"/>
  <c r="BF140" i="1"/>
  <c r="AL140" i="1"/>
  <c r="BN431" i="1"/>
  <c r="F433" i="1"/>
  <c r="BN371" i="1"/>
  <c r="F373" i="1"/>
  <c r="BN98" i="1"/>
  <c r="F100" i="1"/>
  <c r="F539" i="1"/>
  <c r="AI539" i="1"/>
  <c r="AV538" i="1" s="1"/>
  <c r="BN537" i="1"/>
  <c r="BN286" i="1"/>
  <c r="BN198" i="1"/>
  <c r="BN39" i="1"/>
  <c r="AI433" i="1"/>
  <c r="AM431" i="1"/>
  <c r="AQ431" i="1"/>
  <c r="AU431" i="1"/>
  <c r="AY431" i="1"/>
  <c r="BC431" i="1"/>
  <c r="BG431" i="1"/>
  <c r="BK431" i="1"/>
  <c r="AL431" i="1"/>
  <c r="AP431" i="1"/>
  <c r="AT431" i="1"/>
  <c r="AX431" i="1"/>
  <c r="BB431" i="1"/>
  <c r="BF431" i="1"/>
  <c r="BJ431" i="1"/>
  <c r="AJ431" i="1"/>
  <c r="AR431" i="1"/>
  <c r="AZ431" i="1"/>
  <c r="BH431" i="1"/>
  <c r="AN431" i="1"/>
  <c r="AV431" i="1"/>
  <c r="BD431" i="1"/>
  <c r="BL431" i="1"/>
  <c r="AW431" i="1"/>
  <c r="BM431" i="1"/>
  <c r="BE431" i="1"/>
  <c r="BA431" i="1"/>
  <c r="AS431" i="1"/>
  <c r="BI431" i="1"/>
  <c r="AO431" i="1"/>
  <c r="AK431" i="1"/>
  <c r="AI100" i="1"/>
  <c r="AK98" i="1"/>
  <c r="AO98" i="1"/>
  <c r="AS98" i="1"/>
  <c r="AW98" i="1"/>
  <c r="BA98" i="1"/>
  <c r="BE98" i="1"/>
  <c r="BI98" i="1"/>
  <c r="BM98" i="1"/>
  <c r="AJ98" i="1"/>
  <c r="AN98" i="1"/>
  <c r="AR98" i="1"/>
  <c r="AV98" i="1"/>
  <c r="AZ98" i="1"/>
  <c r="BD98" i="1"/>
  <c r="BH98" i="1"/>
  <c r="BL98" i="1"/>
  <c r="AQ98" i="1"/>
  <c r="AY98" i="1"/>
  <c r="BG98" i="1"/>
  <c r="AL98" i="1"/>
  <c r="AT98" i="1"/>
  <c r="BB98" i="1"/>
  <c r="BJ98" i="1"/>
  <c r="AX98" i="1"/>
  <c r="AU98" i="1"/>
  <c r="BK98" i="1"/>
  <c r="BF98" i="1"/>
  <c r="BC98" i="1"/>
  <c r="AP98" i="1"/>
  <c r="AM98" i="1"/>
  <c r="AK537" i="1"/>
  <c r="AO537" i="1"/>
  <c r="AS537" i="1"/>
  <c r="AW537" i="1"/>
  <c r="BA537" i="1"/>
  <c r="BE537" i="1"/>
  <c r="BI537" i="1"/>
  <c r="BM537" i="1"/>
  <c r="AJ537" i="1"/>
  <c r="AN537" i="1"/>
  <c r="AR537" i="1"/>
  <c r="AV537" i="1"/>
  <c r="AZ537" i="1"/>
  <c r="BD537" i="1"/>
  <c r="BH537" i="1"/>
  <c r="BL537" i="1"/>
  <c r="AL537" i="1"/>
  <c r="AT537" i="1"/>
  <c r="BB537" i="1"/>
  <c r="BJ537" i="1"/>
  <c r="AP537" i="1"/>
  <c r="AX537" i="1"/>
  <c r="BF537" i="1"/>
  <c r="AQ537" i="1"/>
  <c r="BG537" i="1"/>
  <c r="AY537" i="1"/>
  <c r="BK537" i="1"/>
  <c r="AM537" i="1"/>
  <c r="BC537" i="1"/>
  <c r="AU537" i="1"/>
  <c r="AI373" i="1"/>
  <c r="F374" i="1" s="1"/>
  <c r="AM371" i="1"/>
  <c r="AQ371" i="1"/>
  <c r="AU371" i="1"/>
  <c r="AY371" i="1"/>
  <c r="BC371" i="1"/>
  <c r="BG371" i="1"/>
  <c r="BK371" i="1"/>
  <c r="AL371" i="1"/>
  <c r="AP371" i="1"/>
  <c r="AT371" i="1"/>
  <c r="AX371" i="1"/>
  <c r="BB371" i="1"/>
  <c r="BF371" i="1"/>
  <c r="BJ371" i="1"/>
  <c r="AN371" i="1"/>
  <c r="AV371" i="1"/>
  <c r="BD371" i="1"/>
  <c r="BL371" i="1"/>
  <c r="AJ371" i="1"/>
  <c r="AR371" i="1"/>
  <c r="AZ371" i="1"/>
  <c r="BH371" i="1"/>
  <c r="AK371" i="1"/>
  <c r="BA371" i="1"/>
  <c r="BI371" i="1"/>
  <c r="BE371" i="1"/>
  <c r="AW371" i="1"/>
  <c r="BM371" i="1"/>
  <c r="AS371" i="1"/>
  <c r="AO371" i="1"/>
  <c r="AI236" i="1"/>
  <c r="F237" i="1" s="1"/>
  <c r="AJ234" i="1"/>
  <c r="AN234" i="1"/>
  <c r="AR234" i="1"/>
  <c r="AV234" i="1"/>
  <c r="AZ234" i="1"/>
  <c r="BD234" i="1"/>
  <c r="BH234" i="1"/>
  <c r="BL234" i="1"/>
  <c r="AM234" i="1"/>
  <c r="AQ234" i="1"/>
  <c r="AU234" i="1"/>
  <c r="AY234" i="1"/>
  <c r="BC234" i="1"/>
  <c r="BG234" i="1"/>
  <c r="BK234" i="1"/>
  <c r="AP234" i="1"/>
  <c r="AX234" i="1"/>
  <c r="BF234" i="1"/>
  <c r="AO234" i="1"/>
  <c r="AW234" i="1"/>
  <c r="BE234" i="1"/>
  <c r="BM234" i="1"/>
  <c r="AT234" i="1"/>
  <c r="BJ234" i="1"/>
  <c r="AS234" i="1"/>
  <c r="BI234" i="1"/>
  <c r="BA234" i="1"/>
  <c r="AK234" i="1"/>
  <c r="BB234" i="1"/>
  <c r="AL234" i="1"/>
  <c r="AI41" i="1"/>
  <c r="AL39" i="1"/>
  <c r="AP39" i="1"/>
  <c r="AT39" i="1"/>
  <c r="AX39" i="1"/>
  <c r="BB39" i="1"/>
  <c r="BF39" i="1"/>
  <c r="BJ39" i="1"/>
  <c r="AM39" i="1"/>
  <c r="AQ39" i="1"/>
  <c r="AU39" i="1"/>
  <c r="AY39" i="1"/>
  <c r="BC39" i="1"/>
  <c r="BG39" i="1"/>
  <c r="BK39" i="1"/>
  <c r="AK39" i="1"/>
  <c r="AS39" i="1"/>
  <c r="BA39" i="1"/>
  <c r="BI39" i="1"/>
  <c r="AJ39" i="1"/>
  <c r="AR39" i="1"/>
  <c r="AZ39" i="1"/>
  <c r="BH39" i="1"/>
  <c r="AO39" i="1"/>
  <c r="BE39" i="1"/>
  <c r="AN39" i="1"/>
  <c r="BD39" i="1"/>
  <c r="AW39" i="1"/>
  <c r="AV39" i="1"/>
  <c r="BM39" i="1"/>
  <c r="BL39" i="1"/>
  <c r="AI200" i="1"/>
  <c r="F201" i="1" s="1"/>
  <c r="AK198" i="1"/>
  <c r="AO198" i="1"/>
  <c r="AS198" i="1"/>
  <c r="AW198" i="1"/>
  <c r="BA198" i="1"/>
  <c r="BE198" i="1"/>
  <c r="BI198" i="1"/>
  <c r="BM198" i="1"/>
  <c r="AM198" i="1"/>
  <c r="AR198" i="1"/>
  <c r="AX198" i="1"/>
  <c r="BC198" i="1"/>
  <c r="BH198" i="1"/>
  <c r="AL198" i="1"/>
  <c r="AQ198" i="1"/>
  <c r="AV198" i="1"/>
  <c r="BB198" i="1"/>
  <c r="BG198" i="1"/>
  <c r="BL198" i="1"/>
  <c r="AP198" i="1"/>
  <c r="AZ198" i="1"/>
  <c r="BK198" i="1"/>
  <c r="AN198" i="1"/>
  <c r="AY198" i="1"/>
  <c r="BJ198" i="1"/>
  <c r="AU198" i="1"/>
  <c r="AT198" i="1"/>
  <c r="BD198" i="1"/>
  <c r="BF198" i="1"/>
  <c r="AJ198" i="1"/>
  <c r="AI288" i="1"/>
  <c r="AJ286" i="1"/>
  <c r="AN286" i="1"/>
  <c r="AR286" i="1"/>
  <c r="AV286" i="1"/>
  <c r="AZ286" i="1"/>
  <c r="BD286" i="1"/>
  <c r="BH286" i="1"/>
  <c r="BL286" i="1"/>
  <c r="AM286" i="1"/>
  <c r="AQ286" i="1"/>
  <c r="AU286" i="1"/>
  <c r="AY286" i="1"/>
  <c r="BC286" i="1"/>
  <c r="BG286" i="1"/>
  <c r="BK286" i="1"/>
  <c r="AL286" i="1"/>
  <c r="AT286" i="1"/>
  <c r="BB286" i="1"/>
  <c r="BJ286" i="1"/>
  <c r="AK286" i="1"/>
  <c r="AS286" i="1"/>
  <c r="BA286" i="1"/>
  <c r="BI286" i="1"/>
  <c r="AX286" i="1"/>
  <c r="AW286" i="1"/>
  <c r="BM286" i="1"/>
  <c r="AO286" i="1"/>
  <c r="BE286" i="1"/>
  <c r="BF286" i="1"/>
  <c r="AP286" i="1"/>
  <c r="BN568" i="1" l="1"/>
  <c r="F570" i="1"/>
  <c r="AQ568" i="1"/>
  <c r="AY568" i="1"/>
  <c r="BG568" i="1"/>
  <c r="AJ568" i="1"/>
  <c r="AT568" i="1"/>
  <c r="BE568" i="1"/>
  <c r="AL568" i="1"/>
  <c r="BH568" i="1"/>
  <c r="AV568" i="1"/>
  <c r="AN568" i="1"/>
  <c r="AX568" i="1"/>
  <c r="BI568" i="1"/>
  <c r="BB568" i="1"/>
  <c r="AP568" i="1"/>
  <c r="BL568" i="1"/>
  <c r="AM568" i="1"/>
  <c r="AU568" i="1"/>
  <c r="BC568" i="1"/>
  <c r="BK568" i="1"/>
  <c r="AO568" i="1"/>
  <c r="AZ568" i="1"/>
  <c r="BJ568" i="1"/>
  <c r="AW568" i="1"/>
  <c r="AK568" i="1"/>
  <c r="BF568" i="1"/>
  <c r="AS568" i="1"/>
  <c r="BD568" i="1"/>
  <c r="AR568" i="1"/>
  <c r="BM568" i="1"/>
  <c r="BA568" i="1"/>
  <c r="AN569" i="1"/>
  <c r="AV569" i="1"/>
  <c r="BD569" i="1"/>
  <c r="BL569" i="1"/>
  <c r="AP569" i="1"/>
  <c r="BA569" i="1"/>
  <c r="BK569" i="1"/>
  <c r="AX569" i="1"/>
  <c r="AL569" i="1"/>
  <c r="BG569" i="1"/>
  <c r="AT569" i="1"/>
  <c r="BE569" i="1"/>
  <c r="AS569" i="1"/>
  <c r="AQ569" i="1"/>
  <c r="BM569" i="1"/>
  <c r="BJ569" i="1"/>
  <c r="BB569" i="1"/>
  <c r="BN569" i="1"/>
  <c r="AJ569" i="1"/>
  <c r="AR569" i="1"/>
  <c r="AZ569" i="1"/>
  <c r="BH569" i="1"/>
  <c r="AK569" i="1"/>
  <c r="AU569" i="1"/>
  <c r="BF569" i="1"/>
  <c r="AM569" i="1"/>
  <c r="BI569" i="1"/>
  <c r="AW569" i="1"/>
  <c r="AO569" i="1"/>
  <c r="AY569" i="1"/>
  <c r="BC569" i="1"/>
  <c r="F184" i="1"/>
  <c r="AL182" i="1"/>
  <c r="AT182" i="1"/>
  <c r="BB182" i="1"/>
  <c r="BJ182" i="1"/>
  <c r="AO182" i="1"/>
  <c r="AW182" i="1"/>
  <c r="BE182" i="1"/>
  <c r="BM182" i="1"/>
  <c r="AV182" i="1"/>
  <c r="BL182" i="1"/>
  <c r="AU182" i="1"/>
  <c r="BK182" i="1"/>
  <c r="BH182" i="1"/>
  <c r="BG182" i="1"/>
  <c r="AY182" i="1"/>
  <c r="AI184" i="1"/>
  <c r="AP182" i="1"/>
  <c r="AX182" i="1"/>
  <c r="BF182" i="1"/>
  <c r="AK182" i="1"/>
  <c r="AS182" i="1"/>
  <c r="BA182" i="1"/>
  <c r="BI182" i="1"/>
  <c r="AN182" i="1"/>
  <c r="BD182" i="1"/>
  <c r="AM182" i="1"/>
  <c r="BC182" i="1"/>
  <c r="AR182" i="1"/>
  <c r="AQ182" i="1"/>
  <c r="AJ182" i="1"/>
  <c r="AZ182" i="1"/>
  <c r="BN183" i="1"/>
  <c r="AP538" i="1"/>
  <c r="AU538" i="1"/>
  <c r="AK538" i="1"/>
  <c r="BH538" i="1"/>
  <c r="BI538" i="1"/>
  <c r="BM538" i="1"/>
  <c r="F323" i="1"/>
  <c r="AR321" i="1"/>
  <c r="BH321" i="1"/>
  <c r="AU321" i="1"/>
  <c r="BK321" i="1"/>
  <c r="AO321" i="1"/>
  <c r="AS321" i="1"/>
  <c r="AL321" i="1"/>
  <c r="AI323" i="1"/>
  <c r="AV321" i="1"/>
  <c r="AP321" i="1"/>
  <c r="AN321" i="1"/>
  <c r="BD321" i="1"/>
  <c r="AQ321" i="1"/>
  <c r="BG321" i="1"/>
  <c r="BF321" i="1"/>
  <c r="BM321" i="1"/>
  <c r="BA321" i="1"/>
  <c r="AT321" i="1"/>
  <c r="AY321" i="1"/>
  <c r="BI321" i="1"/>
  <c r="AJ321" i="1"/>
  <c r="AZ321" i="1"/>
  <c r="AM321" i="1"/>
  <c r="BC321" i="1"/>
  <c r="AX321" i="1"/>
  <c r="BE321" i="1"/>
  <c r="AK321" i="1"/>
  <c r="BJ321" i="1"/>
  <c r="BL321" i="1"/>
  <c r="AW321" i="1"/>
  <c r="BB321" i="1"/>
  <c r="BN322" i="1"/>
  <c r="F540" i="1"/>
  <c r="AI540" i="1"/>
  <c r="AI541" i="1" s="1"/>
  <c r="F143" i="1"/>
  <c r="AN141" i="1"/>
  <c r="BD141" i="1"/>
  <c r="AO141" i="1"/>
  <c r="BE141" i="1"/>
  <c r="AY141" i="1"/>
  <c r="BF141" i="1"/>
  <c r="BJ141" i="1"/>
  <c r="AL141" i="1"/>
  <c r="AV141" i="1"/>
  <c r="BL141" i="1"/>
  <c r="AP141" i="1"/>
  <c r="BB141" i="1"/>
  <c r="BH141" i="1"/>
  <c r="BI141" i="1"/>
  <c r="AU141" i="1"/>
  <c r="AJ141" i="1"/>
  <c r="AZ141" i="1"/>
  <c r="AK141" i="1"/>
  <c r="BA141" i="1"/>
  <c r="AQ141" i="1"/>
  <c r="AX141" i="1"/>
  <c r="AT141" i="1"/>
  <c r="AM141" i="1"/>
  <c r="AI143" i="1"/>
  <c r="BN142" i="1" s="1"/>
  <c r="AW141" i="1"/>
  <c r="BM141" i="1"/>
  <c r="BK141" i="1"/>
  <c r="AR141" i="1"/>
  <c r="AS141" i="1"/>
  <c r="BG141" i="1"/>
  <c r="BC141" i="1"/>
  <c r="BB538" i="1"/>
  <c r="AR538" i="1"/>
  <c r="AX538" i="1"/>
  <c r="AM538" i="1"/>
  <c r="AJ538" i="1"/>
  <c r="AO538" i="1"/>
  <c r="BG538" i="1"/>
  <c r="BJ538" i="1"/>
  <c r="BN538" i="1"/>
  <c r="BN141" i="1"/>
  <c r="BN287" i="1"/>
  <c r="F289" i="1"/>
  <c r="AN538" i="1"/>
  <c r="AW538" i="1"/>
  <c r="AQ538" i="1"/>
  <c r="AL538" i="1"/>
  <c r="BE538" i="1"/>
  <c r="BL538" i="1"/>
  <c r="AS538" i="1"/>
  <c r="BN99" i="1"/>
  <c r="F101" i="1"/>
  <c r="BN40" i="1"/>
  <c r="F42" i="1"/>
  <c r="G42" i="1" s="1"/>
  <c r="BN432" i="1"/>
  <c r="F434" i="1"/>
  <c r="AZ538" i="1"/>
  <c r="BK538" i="1"/>
  <c r="BD538" i="1"/>
  <c r="BA538" i="1"/>
  <c r="AY538" i="1"/>
  <c r="BF538" i="1"/>
  <c r="BC538" i="1"/>
  <c r="AT538" i="1"/>
  <c r="BN372" i="1"/>
  <c r="BN235" i="1"/>
  <c r="BN199" i="1"/>
  <c r="AI101" i="1"/>
  <c r="F102" i="1" s="1"/>
  <c r="AL99" i="1"/>
  <c r="AP99" i="1"/>
  <c r="AT99" i="1"/>
  <c r="AX99" i="1"/>
  <c r="BB99" i="1"/>
  <c r="BF99" i="1"/>
  <c r="BJ99" i="1"/>
  <c r="AK99" i="1"/>
  <c r="AO99" i="1"/>
  <c r="AS99" i="1"/>
  <c r="AW99" i="1"/>
  <c r="BA99" i="1"/>
  <c r="BE99" i="1"/>
  <c r="BI99" i="1"/>
  <c r="BM99" i="1"/>
  <c r="AJ99" i="1"/>
  <c r="AR99" i="1"/>
  <c r="AZ99" i="1"/>
  <c r="BH99" i="1"/>
  <c r="AM99" i="1"/>
  <c r="AU99" i="1"/>
  <c r="BC99" i="1"/>
  <c r="BK99" i="1"/>
  <c r="AY99" i="1"/>
  <c r="AV99" i="1"/>
  <c r="BL99" i="1"/>
  <c r="BG99" i="1"/>
  <c r="BD99" i="1"/>
  <c r="AN99" i="1"/>
  <c r="AQ99" i="1"/>
  <c r="AI42" i="1"/>
  <c r="F43" i="1" s="1"/>
  <c r="AM40" i="1"/>
  <c r="AQ40" i="1"/>
  <c r="AU40" i="1"/>
  <c r="AY40" i="1"/>
  <c r="BC40" i="1"/>
  <c r="BG40" i="1"/>
  <c r="BK40" i="1"/>
  <c r="AJ40" i="1"/>
  <c r="AN40" i="1"/>
  <c r="AR40" i="1"/>
  <c r="AV40" i="1"/>
  <c r="AZ40" i="1"/>
  <c r="BD40" i="1"/>
  <c r="BH40" i="1"/>
  <c r="BL40" i="1"/>
  <c r="AL40" i="1"/>
  <c r="AT40" i="1"/>
  <c r="BB40" i="1"/>
  <c r="BJ40" i="1"/>
  <c r="AK40" i="1"/>
  <c r="AS40" i="1"/>
  <c r="BA40" i="1"/>
  <c r="BI40" i="1"/>
  <c r="AP40" i="1"/>
  <c r="BF40" i="1"/>
  <c r="AO40" i="1"/>
  <c r="BE40" i="1"/>
  <c r="AX40" i="1"/>
  <c r="AW40" i="1"/>
  <c r="BM40" i="1"/>
  <c r="AI237" i="1"/>
  <c r="F238" i="1" s="1"/>
  <c r="AK235" i="1"/>
  <c r="AO235" i="1"/>
  <c r="AS235" i="1"/>
  <c r="AW235" i="1"/>
  <c r="BA235" i="1"/>
  <c r="BE235" i="1"/>
  <c r="BI235" i="1"/>
  <c r="BM235" i="1"/>
  <c r="AJ235" i="1"/>
  <c r="AN235" i="1"/>
  <c r="AR235" i="1"/>
  <c r="AV235" i="1"/>
  <c r="AZ235" i="1"/>
  <c r="BD235" i="1"/>
  <c r="BH235" i="1"/>
  <c r="BL235" i="1"/>
  <c r="AQ235" i="1"/>
  <c r="AY235" i="1"/>
  <c r="BG235" i="1"/>
  <c r="AP235" i="1"/>
  <c r="AX235" i="1"/>
  <c r="BF235" i="1"/>
  <c r="AU235" i="1"/>
  <c r="BK235" i="1"/>
  <c r="AT235" i="1"/>
  <c r="BJ235" i="1"/>
  <c r="BB235" i="1"/>
  <c r="AL235" i="1"/>
  <c r="AM235" i="1"/>
  <c r="BC235" i="1"/>
  <c r="AI374" i="1"/>
  <c r="AJ372" i="1"/>
  <c r="AN372" i="1"/>
  <c r="AR372" i="1"/>
  <c r="AV372" i="1"/>
  <c r="AZ372" i="1"/>
  <c r="BD372" i="1"/>
  <c r="BH372" i="1"/>
  <c r="BL372" i="1"/>
  <c r="AM372" i="1"/>
  <c r="AQ372" i="1"/>
  <c r="AU372" i="1"/>
  <c r="AY372" i="1"/>
  <c r="BC372" i="1"/>
  <c r="BG372" i="1"/>
  <c r="BK372" i="1"/>
  <c r="AO372" i="1"/>
  <c r="AW372" i="1"/>
  <c r="BE372" i="1"/>
  <c r="BM372" i="1"/>
  <c r="AK372" i="1"/>
  <c r="AS372" i="1"/>
  <c r="BA372" i="1"/>
  <c r="BI372" i="1"/>
  <c r="AL372" i="1"/>
  <c r="BB372" i="1"/>
  <c r="BJ372" i="1"/>
  <c r="BF372" i="1"/>
  <c r="AX372" i="1"/>
  <c r="AT372" i="1"/>
  <c r="AP372" i="1"/>
  <c r="AI434" i="1"/>
  <c r="F435" i="1" s="1"/>
  <c r="AJ432" i="1"/>
  <c r="AN432" i="1"/>
  <c r="AR432" i="1"/>
  <c r="AV432" i="1"/>
  <c r="AZ432" i="1"/>
  <c r="BD432" i="1"/>
  <c r="BH432" i="1"/>
  <c r="BL432" i="1"/>
  <c r="AM432" i="1"/>
  <c r="AQ432" i="1"/>
  <c r="AU432" i="1"/>
  <c r="AY432" i="1"/>
  <c r="BC432" i="1"/>
  <c r="BG432" i="1"/>
  <c r="BK432" i="1"/>
  <c r="AK432" i="1"/>
  <c r="AS432" i="1"/>
  <c r="BA432" i="1"/>
  <c r="BI432" i="1"/>
  <c r="AO432" i="1"/>
  <c r="AW432" i="1"/>
  <c r="BE432" i="1"/>
  <c r="BM432" i="1"/>
  <c r="AX432" i="1"/>
  <c r="BF432" i="1"/>
  <c r="BB432" i="1"/>
  <c r="AT432" i="1"/>
  <c r="BJ432" i="1"/>
  <c r="AP432" i="1"/>
  <c r="AL432" i="1"/>
  <c r="AI289" i="1"/>
  <c r="AK287" i="1"/>
  <c r="AO287" i="1"/>
  <c r="AS287" i="1"/>
  <c r="AW287" i="1"/>
  <c r="BA287" i="1"/>
  <c r="BE287" i="1"/>
  <c r="BI287" i="1"/>
  <c r="BM287" i="1"/>
  <c r="AJ287" i="1"/>
  <c r="AN287" i="1"/>
  <c r="AR287" i="1"/>
  <c r="AV287" i="1"/>
  <c r="AZ287" i="1"/>
  <c r="BD287" i="1"/>
  <c r="BH287" i="1"/>
  <c r="BL287" i="1"/>
  <c r="AM287" i="1"/>
  <c r="AU287" i="1"/>
  <c r="BC287" i="1"/>
  <c r="BK287" i="1"/>
  <c r="AL287" i="1"/>
  <c r="AT287" i="1"/>
  <c r="BB287" i="1"/>
  <c r="BJ287" i="1"/>
  <c r="AY287" i="1"/>
  <c r="AX287" i="1"/>
  <c r="AP287" i="1"/>
  <c r="BF287" i="1"/>
  <c r="BG287" i="1"/>
  <c r="AQ287" i="1"/>
  <c r="AI201" i="1"/>
  <c r="AL199" i="1"/>
  <c r="AP199" i="1"/>
  <c r="AT199" i="1"/>
  <c r="AX199" i="1"/>
  <c r="BB199" i="1"/>
  <c r="BF199" i="1"/>
  <c r="AN199" i="1"/>
  <c r="AS199" i="1"/>
  <c r="AY199" i="1"/>
  <c r="BD199" i="1"/>
  <c r="BI199" i="1"/>
  <c r="BM199" i="1"/>
  <c r="AM199" i="1"/>
  <c r="AR199" i="1"/>
  <c r="AW199" i="1"/>
  <c r="BC199" i="1"/>
  <c r="BH199" i="1"/>
  <c r="BL199" i="1"/>
  <c r="AQ199" i="1"/>
  <c r="BA199" i="1"/>
  <c r="BK199" i="1"/>
  <c r="AO199" i="1"/>
  <c r="AZ199" i="1"/>
  <c r="BJ199" i="1"/>
  <c r="AK199" i="1"/>
  <c r="BG199" i="1"/>
  <c r="AJ199" i="1"/>
  <c r="BE199" i="1"/>
  <c r="AU199" i="1"/>
  <c r="AV199" i="1"/>
  <c r="F185" i="1" l="1"/>
  <c r="AI185" i="1"/>
  <c r="AQ183" i="1"/>
  <c r="AY183" i="1"/>
  <c r="BG183" i="1"/>
  <c r="AL183" i="1"/>
  <c r="AT183" i="1"/>
  <c r="BB183" i="1"/>
  <c r="BJ183" i="1"/>
  <c r="AW183" i="1"/>
  <c r="BM183" i="1"/>
  <c r="AV183" i="1"/>
  <c r="BL183" i="1"/>
  <c r="BI183" i="1"/>
  <c r="BH183" i="1"/>
  <c r="AJ183" i="1"/>
  <c r="BA183" i="1"/>
  <c r="AM183" i="1"/>
  <c r="AU183" i="1"/>
  <c r="BC183" i="1"/>
  <c r="BK183" i="1"/>
  <c r="AP183" i="1"/>
  <c r="AX183" i="1"/>
  <c r="BF183" i="1"/>
  <c r="AO183" i="1"/>
  <c r="BE183" i="1"/>
  <c r="AN183" i="1"/>
  <c r="BD183" i="1"/>
  <c r="AS183" i="1"/>
  <c r="AR183" i="1"/>
  <c r="AK183" i="1"/>
  <c r="AZ183" i="1"/>
  <c r="BN184" i="1"/>
  <c r="AI542" i="1"/>
  <c r="F542" i="1"/>
  <c r="BN541" i="1"/>
  <c r="AI324" i="1"/>
  <c r="AW322" i="1"/>
  <c r="BM322" i="1"/>
  <c r="AV322" i="1"/>
  <c r="BL322" i="1"/>
  <c r="AP322" i="1"/>
  <c r="BJ322" i="1"/>
  <c r="AU322" i="1"/>
  <c r="AK322" i="1"/>
  <c r="AZ322" i="1"/>
  <c r="AQ322" i="1"/>
  <c r="BK322" i="1"/>
  <c r="F324" i="1"/>
  <c r="AS322" i="1"/>
  <c r="BI322" i="1"/>
  <c r="AR322" i="1"/>
  <c r="BH322" i="1"/>
  <c r="BG322" i="1"/>
  <c r="AT322" i="1"/>
  <c r="AM322" i="1"/>
  <c r="AJ322" i="1"/>
  <c r="AX322" i="1"/>
  <c r="AO322" i="1"/>
  <c r="BE322" i="1"/>
  <c r="AN322" i="1"/>
  <c r="BD322" i="1"/>
  <c r="AY322" i="1"/>
  <c r="BF322" i="1"/>
  <c r="BB322" i="1"/>
  <c r="BC322" i="1"/>
  <c r="BA322" i="1"/>
  <c r="AL322" i="1"/>
  <c r="BN323" i="1"/>
  <c r="G43" i="1"/>
  <c r="BN200" i="1"/>
  <c r="F202" i="1"/>
  <c r="BN373" i="1"/>
  <c r="F375" i="1"/>
  <c r="BN539" i="1"/>
  <c r="F541" i="1"/>
  <c r="AM539" i="1"/>
  <c r="BC539" i="1"/>
  <c r="AP539" i="1"/>
  <c r="BF539" i="1"/>
  <c r="BD539" i="1"/>
  <c r="AZ539" i="1"/>
  <c r="BA539" i="1"/>
  <c r="AK539" i="1"/>
  <c r="AQ539" i="1"/>
  <c r="BL539" i="1"/>
  <c r="AW539" i="1"/>
  <c r="AY539" i="1"/>
  <c r="AL539" i="1"/>
  <c r="BB539" i="1"/>
  <c r="AV539" i="1"/>
  <c r="AR539" i="1"/>
  <c r="BI539" i="1"/>
  <c r="BE539" i="1"/>
  <c r="AT539" i="1"/>
  <c r="BH539" i="1"/>
  <c r="AU539" i="1"/>
  <c r="BK539" i="1"/>
  <c r="AX539" i="1"/>
  <c r="AN539" i="1"/>
  <c r="AJ539" i="1"/>
  <c r="AS539" i="1"/>
  <c r="AO539" i="1"/>
  <c r="BG539" i="1"/>
  <c r="BJ539" i="1"/>
  <c r="BM539" i="1"/>
  <c r="AV540" i="1"/>
  <c r="BL540" i="1"/>
  <c r="AY540" i="1"/>
  <c r="AO540" i="1"/>
  <c r="AK540" i="1"/>
  <c r="AT540" i="1"/>
  <c r="BF540" i="1"/>
  <c r="AN540" i="1"/>
  <c r="AQ540" i="1"/>
  <c r="BE540" i="1"/>
  <c r="BB540" i="1"/>
  <c r="AJ540" i="1"/>
  <c r="AM540" i="1"/>
  <c r="AW540" i="1"/>
  <c r="BJ540" i="1"/>
  <c r="BN540" i="1"/>
  <c r="AR540" i="1"/>
  <c r="BH540" i="1"/>
  <c r="AU540" i="1"/>
  <c r="BK540" i="1"/>
  <c r="BM540" i="1"/>
  <c r="BI540" i="1"/>
  <c r="AP540" i="1"/>
  <c r="BD540" i="1"/>
  <c r="BG540" i="1"/>
  <c r="BA540" i="1"/>
  <c r="AX540" i="1"/>
  <c r="AZ540" i="1"/>
  <c r="BC540" i="1"/>
  <c r="AS540" i="1"/>
  <c r="AL540" i="1"/>
  <c r="F144" i="1"/>
  <c r="AS142" i="1"/>
  <c r="BI142" i="1"/>
  <c r="AT142" i="1"/>
  <c r="BJ142" i="1"/>
  <c r="BH142" i="1"/>
  <c r="AV142" i="1"/>
  <c r="BD142" i="1"/>
  <c r="BA142" i="1"/>
  <c r="BB142" i="1"/>
  <c r="AY142" i="1"/>
  <c r="AM142" i="1"/>
  <c r="AI144" i="1"/>
  <c r="AQ142" i="1"/>
  <c r="BC142" i="1"/>
  <c r="AO142" i="1"/>
  <c r="BE142" i="1"/>
  <c r="AP142" i="1"/>
  <c r="BF142" i="1"/>
  <c r="AZ142" i="1"/>
  <c r="BG142" i="1"/>
  <c r="BK142" i="1"/>
  <c r="AN142" i="1"/>
  <c r="AK142" i="1"/>
  <c r="AL142" i="1"/>
  <c r="AR142" i="1"/>
  <c r="AU142" i="1"/>
  <c r="AW142" i="1"/>
  <c r="BM142" i="1"/>
  <c r="AX142" i="1"/>
  <c r="AJ142" i="1"/>
  <c r="BL142" i="1"/>
  <c r="BN143" i="1"/>
  <c r="F290" i="1"/>
  <c r="AI290" i="1"/>
  <c r="BN289" i="1" s="1"/>
  <c r="BN100" i="1"/>
  <c r="BN41" i="1"/>
  <c r="BN288" i="1"/>
  <c r="BN433" i="1"/>
  <c r="BN236" i="1"/>
  <c r="AI435" i="1"/>
  <c r="F436" i="1" s="1"/>
  <c r="AK433" i="1"/>
  <c r="AO433" i="1"/>
  <c r="AS433" i="1"/>
  <c r="AW433" i="1"/>
  <c r="BA433" i="1"/>
  <c r="BE433" i="1"/>
  <c r="BI433" i="1"/>
  <c r="BM433" i="1"/>
  <c r="AJ433" i="1"/>
  <c r="AN433" i="1"/>
  <c r="AR433" i="1"/>
  <c r="AV433" i="1"/>
  <c r="AZ433" i="1"/>
  <c r="BD433" i="1"/>
  <c r="BH433" i="1"/>
  <c r="BL433" i="1"/>
  <c r="AL433" i="1"/>
  <c r="AT433" i="1"/>
  <c r="BB433" i="1"/>
  <c r="BJ433" i="1"/>
  <c r="AP433" i="1"/>
  <c r="AX433" i="1"/>
  <c r="BF433" i="1"/>
  <c r="AY433" i="1"/>
  <c r="BG433" i="1"/>
  <c r="BC433" i="1"/>
  <c r="AU433" i="1"/>
  <c r="BK433" i="1"/>
  <c r="AQ433" i="1"/>
  <c r="AM433" i="1"/>
  <c r="AI238" i="1"/>
  <c r="AL236" i="1"/>
  <c r="AP236" i="1"/>
  <c r="AT236" i="1"/>
  <c r="AX236" i="1"/>
  <c r="BB236" i="1"/>
  <c r="BF236" i="1"/>
  <c r="BJ236" i="1"/>
  <c r="AK236" i="1"/>
  <c r="AO236" i="1"/>
  <c r="AS236" i="1"/>
  <c r="AW236" i="1"/>
  <c r="BA236" i="1"/>
  <c r="BE236" i="1"/>
  <c r="BI236" i="1"/>
  <c r="BM236" i="1"/>
  <c r="AJ236" i="1"/>
  <c r="AR236" i="1"/>
  <c r="AZ236" i="1"/>
  <c r="BH236" i="1"/>
  <c r="AQ236" i="1"/>
  <c r="AY236" i="1"/>
  <c r="BG236" i="1"/>
  <c r="AV236" i="1"/>
  <c r="BL236" i="1"/>
  <c r="AU236" i="1"/>
  <c r="BK236" i="1"/>
  <c r="BC236" i="1"/>
  <c r="AM236" i="1"/>
  <c r="AN236" i="1"/>
  <c r="BD236" i="1"/>
  <c r="AI102" i="1"/>
  <c r="AM100" i="1"/>
  <c r="AQ100" i="1"/>
  <c r="AU100" i="1"/>
  <c r="AY100" i="1"/>
  <c r="BC100" i="1"/>
  <c r="BG100" i="1"/>
  <c r="BK100" i="1"/>
  <c r="AL100" i="1"/>
  <c r="AP100" i="1"/>
  <c r="AT100" i="1"/>
  <c r="AX100" i="1"/>
  <c r="BB100" i="1"/>
  <c r="BF100" i="1"/>
  <c r="BJ100" i="1"/>
  <c r="AK100" i="1"/>
  <c r="AS100" i="1"/>
  <c r="BA100" i="1"/>
  <c r="BI100" i="1"/>
  <c r="AN100" i="1"/>
  <c r="AV100" i="1"/>
  <c r="BD100" i="1"/>
  <c r="BL100" i="1"/>
  <c r="AJ100" i="1"/>
  <c r="AZ100" i="1"/>
  <c r="AW100" i="1"/>
  <c r="BM100" i="1"/>
  <c r="BH100" i="1"/>
  <c r="BE100" i="1"/>
  <c r="AR100" i="1"/>
  <c r="AO100" i="1"/>
  <c r="AI202" i="1"/>
  <c r="AL200" i="1"/>
  <c r="AP200" i="1"/>
  <c r="AT200" i="1"/>
  <c r="AX200" i="1"/>
  <c r="BB200" i="1"/>
  <c r="BF200" i="1"/>
  <c r="BJ200" i="1"/>
  <c r="AK200" i="1"/>
  <c r="AO200" i="1"/>
  <c r="AS200" i="1"/>
  <c r="AW200" i="1"/>
  <c r="BA200" i="1"/>
  <c r="BE200" i="1"/>
  <c r="BI200" i="1"/>
  <c r="BM200" i="1"/>
  <c r="AN200" i="1"/>
  <c r="AV200" i="1"/>
  <c r="BD200" i="1"/>
  <c r="BL200" i="1"/>
  <c r="AM200" i="1"/>
  <c r="AU200" i="1"/>
  <c r="BC200" i="1"/>
  <c r="BK200" i="1"/>
  <c r="AR200" i="1"/>
  <c r="BH200" i="1"/>
  <c r="AQ200" i="1"/>
  <c r="BG200" i="1"/>
  <c r="AY200" i="1"/>
  <c r="AJ200" i="1"/>
  <c r="AZ200" i="1"/>
  <c r="AL288" i="1"/>
  <c r="AP288" i="1"/>
  <c r="AT288" i="1"/>
  <c r="AX288" i="1"/>
  <c r="BB288" i="1"/>
  <c r="BF288" i="1"/>
  <c r="BJ288" i="1"/>
  <c r="AK288" i="1"/>
  <c r="AO288" i="1"/>
  <c r="AS288" i="1"/>
  <c r="AW288" i="1"/>
  <c r="BA288" i="1"/>
  <c r="BE288" i="1"/>
  <c r="BI288" i="1"/>
  <c r="BM288" i="1"/>
  <c r="AN288" i="1"/>
  <c r="AV288" i="1"/>
  <c r="BD288" i="1"/>
  <c r="BL288" i="1"/>
  <c r="AM288" i="1"/>
  <c r="AU288" i="1"/>
  <c r="BC288" i="1"/>
  <c r="BK288" i="1"/>
  <c r="AJ288" i="1"/>
  <c r="AZ288" i="1"/>
  <c r="AY288" i="1"/>
  <c r="AQ288" i="1"/>
  <c r="BG288" i="1"/>
  <c r="BH288" i="1"/>
  <c r="AR288" i="1"/>
  <c r="AQ289" i="1"/>
  <c r="BG289" i="1"/>
  <c r="AT289" i="1"/>
  <c r="BJ289" i="1"/>
  <c r="BE289" i="1"/>
  <c r="BD289" i="1"/>
  <c r="AJ289" i="1"/>
  <c r="AS289" i="1"/>
  <c r="BK289" i="1"/>
  <c r="BL289" i="1"/>
  <c r="BI289" i="1"/>
  <c r="AM289" i="1"/>
  <c r="BC289" i="1"/>
  <c r="AP289" i="1"/>
  <c r="BF289" i="1"/>
  <c r="AW289" i="1"/>
  <c r="AV289" i="1"/>
  <c r="BA289" i="1"/>
  <c r="BH289" i="1"/>
  <c r="AY289" i="1"/>
  <c r="AL289" i="1"/>
  <c r="BB289" i="1"/>
  <c r="AO289" i="1"/>
  <c r="AN289" i="1"/>
  <c r="AK289" i="1"/>
  <c r="AR289" i="1"/>
  <c r="AU289" i="1"/>
  <c r="AX289" i="1"/>
  <c r="BM289" i="1"/>
  <c r="AZ289" i="1"/>
  <c r="AI375" i="1"/>
  <c r="F376" i="1" s="1"/>
  <c r="AK373" i="1"/>
  <c r="AO373" i="1"/>
  <c r="AS373" i="1"/>
  <c r="AW373" i="1"/>
  <c r="BA373" i="1"/>
  <c r="BE373" i="1"/>
  <c r="BI373" i="1"/>
  <c r="BM373" i="1"/>
  <c r="AJ373" i="1"/>
  <c r="AN373" i="1"/>
  <c r="AR373" i="1"/>
  <c r="AV373" i="1"/>
  <c r="AZ373" i="1"/>
  <c r="BD373" i="1"/>
  <c r="BH373" i="1"/>
  <c r="BL373" i="1"/>
  <c r="AP373" i="1"/>
  <c r="AX373" i="1"/>
  <c r="BF373" i="1"/>
  <c r="AL373" i="1"/>
  <c r="AT373" i="1"/>
  <c r="BB373" i="1"/>
  <c r="BJ373" i="1"/>
  <c r="AM373" i="1"/>
  <c r="BC373" i="1"/>
  <c r="BK373" i="1"/>
  <c r="BG373" i="1"/>
  <c r="AY373" i="1"/>
  <c r="AU373" i="1"/>
  <c r="AQ373" i="1"/>
  <c r="AI43" i="1"/>
  <c r="F44" i="1" s="1"/>
  <c r="G44" i="1" s="1"/>
  <c r="AJ41" i="1"/>
  <c r="AN41" i="1"/>
  <c r="AR41" i="1"/>
  <c r="AV41" i="1"/>
  <c r="AZ41" i="1"/>
  <c r="BD41" i="1"/>
  <c r="BH41" i="1"/>
  <c r="BL41" i="1"/>
  <c r="AK41" i="1"/>
  <c r="AO41" i="1"/>
  <c r="AS41" i="1"/>
  <c r="AW41" i="1"/>
  <c r="BA41" i="1"/>
  <c r="BE41" i="1"/>
  <c r="BI41" i="1"/>
  <c r="BM41" i="1"/>
  <c r="AM41" i="1"/>
  <c r="AU41" i="1"/>
  <c r="BC41" i="1"/>
  <c r="BK41" i="1"/>
  <c r="AL41" i="1"/>
  <c r="AT41" i="1"/>
  <c r="BB41" i="1"/>
  <c r="BJ41" i="1"/>
  <c r="AQ41" i="1"/>
  <c r="BG41" i="1"/>
  <c r="AP41" i="1"/>
  <c r="BF41" i="1"/>
  <c r="AY41" i="1"/>
  <c r="AX41" i="1"/>
  <c r="F543" i="1" l="1"/>
  <c r="AK541" i="1"/>
  <c r="AS541" i="1"/>
  <c r="BA541" i="1"/>
  <c r="BI541" i="1"/>
  <c r="AJ541" i="1"/>
  <c r="AR541" i="1"/>
  <c r="AZ541" i="1"/>
  <c r="BH541" i="1"/>
  <c r="AP541" i="1"/>
  <c r="BF541" i="1"/>
  <c r="AT541" i="1"/>
  <c r="BJ541" i="1"/>
  <c r="BK541" i="1"/>
  <c r="AQ541" i="1"/>
  <c r="AM541" i="1"/>
  <c r="AI543" i="1"/>
  <c r="AO541" i="1"/>
  <c r="BE541" i="1"/>
  <c r="BM541" i="1"/>
  <c r="AV541" i="1"/>
  <c r="BL541" i="1"/>
  <c r="AL541" i="1"/>
  <c r="AU541" i="1"/>
  <c r="BG541" i="1"/>
  <c r="AW541" i="1"/>
  <c r="AN541" i="1"/>
  <c r="BD541" i="1"/>
  <c r="AX541" i="1"/>
  <c r="BB541" i="1"/>
  <c r="BC541" i="1"/>
  <c r="AY541" i="1"/>
  <c r="BN542" i="1"/>
  <c r="F186" i="1"/>
  <c r="AI186" i="1"/>
  <c r="AN184" i="1"/>
  <c r="AV184" i="1"/>
  <c r="BD184" i="1"/>
  <c r="BL184" i="1"/>
  <c r="AQ184" i="1"/>
  <c r="AY184" i="1"/>
  <c r="BG184" i="1"/>
  <c r="AP184" i="1"/>
  <c r="BF184" i="1"/>
  <c r="AW184" i="1"/>
  <c r="BM184" i="1"/>
  <c r="BJ184" i="1"/>
  <c r="BI184" i="1"/>
  <c r="AK184" i="1"/>
  <c r="BB184" i="1"/>
  <c r="AJ184" i="1"/>
  <c r="AR184" i="1"/>
  <c r="AZ184" i="1"/>
  <c r="BH184" i="1"/>
  <c r="AM184" i="1"/>
  <c r="AU184" i="1"/>
  <c r="BC184" i="1"/>
  <c r="BK184" i="1"/>
  <c r="AX184" i="1"/>
  <c r="AO184" i="1"/>
  <c r="BE184" i="1"/>
  <c r="AT184" i="1"/>
  <c r="AS184" i="1"/>
  <c r="AL184" i="1"/>
  <c r="BA184" i="1"/>
  <c r="BN185" i="1"/>
  <c r="AP323" i="1"/>
  <c r="BF323" i="1"/>
  <c r="AS323" i="1"/>
  <c r="BI323" i="1"/>
  <c r="AZ323" i="1"/>
  <c r="BG323" i="1"/>
  <c r="BC323" i="1"/>
  <c r="AV323" i="1"/>
  <c r="BJ323" i="1"/>
  <c r="BH323" i="1"/>
  <c r="AL323" i="1"/>
  <c r="BB323" i="1"/>
  <c r="AO323" i="1"/>
  <c r="BE323" i="1"/>
  <c r="AR323" i="1"/>
  <c r="AY323" i="1"/>
  <c r="AM323" i="1"/>
  <c r="BD323" i="1"/>
  <c r="AT323" i="1"/>
  <c r="AW323" i="1"/>
  <c r="AU323" i="1"/>
  <c r="AI325" i="1"/>
  <c r="BN324" i="1" s="1"/>
  <c r="AX323" i="1"/>
  <c r="AK323" i="1"/>
  <c r="BA323" i="1"/>
  <c r="AJ323" i="1"/>
  <c r="AQ323" i="1"/>
  <c r="BK323" i="1"/>
  <c r="BL323" i="1"/>
  <c r="F325" i="1"/>
  <c r="BM323" i="1"/>
  <c r="AN323" i="1"/>
  <c r="BN101" i="1"/>
  <c r="F103" i="1"/>
  <c r="F145" i="1"/>
  <c r="AT143" i="1"/>
  <c r="BJ143" i="1"/>
  <c r="AY143" i="1"/>
  <c r="AK143" i="1"/>
  <c r="AJ143" i="1"/>
  <c r="AW143" i="1"/>
  <c r="BE143" i="1"/>
  <c r="AI145" i="1"/>
  <c r="AP143" i="1"/>
  <c r="BF143" i="1"/>
  <c r="AU143" i="1"/>
  <c r="BK143" i="1"/>
  <c r="BI143" i="1"/>
  <c r="BH143" i="1"/>
  <c r="BL143" i="1"/>
  <c r="AN143" i="1"/>
  <c r="AL143" i="1"/>
  <c r="BB143" i="1"/>
  <c r="AQ143" i="1"/>
  <c r="BG143" i="1"/>
  <c r="BA143" i="1"/>
  <c r="AZ143" i="1"/>
  <c r="AV143" i="1"/>
  <c r="AO143" i="1"/>
  <c r="AX143" i="1"/>
  <c r="AM143" i="1"/>
  <c r="BC143" i="1"/>
  <c r="AS143" i="1"/>
  <c r="AR143" i="1"/>
  <c r="BM143" i="1"/>
  <c r="BD143" i="1"/>
  <c r="BN237" i="1"/>
  <c r="F239" i="1"/>
  <c r="BN201" i="1"/>
  <c r="F203" i="1"/>
  <c r="F291" i="1"/>
  <c r="AI291" i="1"/>
  <c r="BN42" i="1"/>
  <c r="BN374" i="1"/>
  <c r="BN434" i="1"/>
  <c r="AI239" i="1"/>
  <c r="F240" i="1" s="1"/>
  <c r="AM237" i="1"/>
  <c r="AQ237" i="1"/>
  <c r="AU237" i="1"/>
  <c r="AY237" i="1"/>
  <c r="BC237" i="1"/>
  <c r="BG237" i="1"/>
  <c r="BK237" i="1"/>
  <c r="AL237" i="1"/>
  <c r="AP237" i="1"/>
  <c r="AT237" i="1"/>
  <c r="AX237" i="1"/>
  <c r="BB237" i="1"/>
  <c r="BF237" i="1"/>
  <c r="BJ237" i="1"/>
  <c r="AK237" i="1"/>
  <c r="AS237" i="1"/>
  <c r="BA237" i="1"/>
  <c r="BI237" i="1"/>
  <c r="AJ237" i="1"/>
  <c r="AR237" i="1"/>
  <c r="AZ237" i="1"/>
  <c r="BH237" i="1"/>
  <c r="AW237" i="1"/>
  <c r="BM237" i="1"/>
  <c r="AV237" i="1"/>
  <c r="BL237" i="1"/>
  <c r="BD237" i="1"/>
  <c r="AN237" i="1"/>
  <c r="AO237" i="1"/>
  <c r="BE237" i="1"/>
  <c r="AI436" i="1"/>
  <c r="AL434" i="1"/>
  <c r="AP434" i="1"/>
  <c r="AT434" i="1"/>
  <c r="AX434" i="1"/>
  <c r="BB434" i="1"/>
  <c r="BF434" i="1"/>
  <c r="BJ434" i="1"/>
  <c r="AK434" i="1"/>
  <c r="AO434" i="1"/>
  <c r="AS434" i="1"/>
  <c r="AW434" i="1"/>
  <c r="BA434" i="1"/>
  <c r="BE434" i="1"/>
  <c r="BI434" i="1"/>
  <c r="BM434" i="1"/>
  <c r="AM434" i="1"/>
  <c r="AU434" i="1"/>
  <c r="BC434" i="1"/>
  <c r="BK434" i="1"/>
  <c r="AQ434" i="1"/>
  <c r="AY434" i="1"/>
  <c r="BG434" i="1"/>
  <c r="AJ434" i="1"/>
  <c r="AZ434" i="1"/>
  <c r="BH434" i="1"/>
  <c r="BD434" i="1"/>
  <c r="AV434" i="1"/>
  <c r="BL434" i="1"/>
  <c r="AR434" i="1"/>
  <c r="AN434" i="1"/>
  <c r="AI44" i="1"/>
  <c r="AK42" i="1"/>
  <c r="AO42" i="1"/>
  <c r="AS42" i="1"/>
  <c r="AW42" i="1"/>
  <c r="BA42" i="1"/>
  <c r="BE42" i="1"/>
  <c r="BI42" i="1"/>
  <c r="BM42" i="1"/>
  <c r="AL42" i="1"/>
  <c r="AP42" i="1"/>
  <c r="AT42" i="1"/>
  <c r="AX42" i="1"/>
  <c r="BB42" i="1"/>
  <c r="BF42" i="1"/>
  <c r="BJ42" i="1"/>
  <c r="AN42" i="1"/>
  <c r="AV42" i="1"/>
  <c r="BD42" i="1"/>
  <c r="BL42" i="1"/>
  <c r="AM42" i="1"/>
  <c r="AU42" i="1"/>
  <c r="BC42" i="1"/>
  <c r="BK42" i="1"/>
  <c r="AR42" i="1"/>
  <c r="BH42" i="1"/>
  <c r="AQ42" i="1"/>
  <c r="BG42" i="1"/>
  <c r="AZ42" i="1"/>
  <c r="AY42" i="1"/>
  <c r="AJ42" i="1"/>
  <c r="AI203" i="1"/>
  <c r="AM201" i="1"/>
  <c r="AQ201" i="1"/>
  <c r="AU201" i="1"/>
  <c r="AY201" i="1"/>
  <c r="BC201" i="1"/>
  <c r="BG201" i="1"/>
  <c r="BK201" i="1"/>
  <c r="AL201" i="1"/>
  <c r="AP201" i="1"/>
  <c r="AT201" i="1"/>
  <c r="AX201" i="1"/>
  <c r="BB201" i="1"/>
  <c r="BF201" i="1"/>
  <c r="BJ201" i="1"/>
  <c r="AO201" i="1"/>
  <c r="AW201" i="1"/>
  <c r="BE201" i="1"/>
  <c r="BM201" i="1"/>
  <c r="AN201" i="1"/>
  <c r="AV201" i="1"/>
  <c r="BD201" i="1"/>
  <c r="BL201" i="1"/>
  <c r="AS201" i="1"/>
  <c r="BI201" i="1"/>
  <c r="AR201" i="1"/>
  <c r="BH201" i="1"/>
  <c r="AZ201" i="1"/>
  <c r="AJ201" i="1"/>
  <c r="BA201" i="1"/>
  <c r="AK201" i="1"/>
  <c r="AI103" i="1"/>
  <c r="F104" i="1" s="1"/>
  <c r="AJ101" i="1"/>
  <c r="AN101" i="1"/>
  <c r="AR101" i="1"/>
  <c r="AV101" i="1"/>
  <c r="AZ101" i="1"/>
  <c r="BD101" i="1"/>
  <c r="BH101" i="1"/>
  <c r="BL101" i="1"/>
  <c r="AM101" i="1"/>
  <c r="AQ101" i="1"/>
  <c r="AU101" i="1"/>
  <c r="AY101" i="1"/>
  <c r="BC101" i="1"/>
  <c r="BG101" i="1"/>
  <c r="BK101" i="1"/>
  <c r="AL101" i="1"/>
  <c r="AT101" i="1"/>
  <c r="BB101" i="1"/>
  <c r="BJ101" i="1"/>
  <c r="AO101" i="1"/>
  <c r="AW101" i="1"/>
  <c r="BE101" i="1"/>
  <c r="BM101" i="1"/>
  <c r="AK101" i="1"/>
  <c r="BA101" i="1"/>
  <c r="AX101" i="1"/>
  <c r="BI101" i="1"/>
  <c r="BF101" i="1"/>
  <c r="AS101" i="1"/>
  <c r="AP101" i="1"/>
  <c r="AI376" i="1"/>
  <c r="AL374" i="1"/>
  <c r="AP374" i="1"/>
  <c r="AT374" i="1"/>
  <c r="AX374" i="1"/>
  <c r="BB374" i="1"/>
  <c r="BF374" i="1"/>
  <c r="BJ374" i="1"/>
  <c r="AK374" i="1"/>
  <c r="AO374" i="1"/>
  <c r="AS374" i="1"/>
  <c r="AW374" i="1"/>
  <c r="BA374" i="1"/>
  <c r="BE374" i="1"/>
  <c r="BI374" i="1"/>
  <c r="BM374" i="1"/>
  <c r="AQ374" i="1"/>
  <c r="AY374" i="1"/>
  <c r="BG374" i="1"/>
  <c r="AM374" i="1"/>
  <c r="AU374" i="1"/>
  <c r="BC374" i="1"/>
  <c r="BK374" i="1"/>
  <c r="AN374" i="1"/>
  <c r="BD374" i="1"/>
  <c r="BL374" i="1"/>
  <c r="BH374" i="1"/>
  <c r="AJ374" i="1"/>
  <c r="AZ374" i="1"/>
  <c r="AV374" i="1"/>
  <c r="AR374" i="1"/>
  <c r="F187" i="1" l="1"/>
  <c r="AO185" i="1"/>
  <c r="AW185" i="1"/>
  <c r="BE185" i="1"/>
  <c r="BM185" i="1"/>
  <c r="AN185" i="1"/>
  <c r="AV185" i="1"/>
  <c r="BD185" i="1"/>
  <c r="BL185" i="1"/>
  <c r="AY185" i="1"/>
  <c r="AP185" i="1"/>
  <c r="BF185" i="1"/>
  <c r="BK185" i="1"/>
  <c r="BJ185" i="1"/>
  <c r="AL185" i="1"/>
  <c r="BC185" i="1"/>
  <c r="AK185" i="1"/>
  <c r="AS185" i="1"/>
  <c r="BA185" i="1"/>
  <c r="BI185" i="1"/>
  <c r="AJ185" i="1"/>
  <c r="AR185" i="1"/>
  <c r="AZ185" i="1"/>
  <c r="BH185" i="1"/>
  <c r="AQ185" i="1"/>
  <c r="BG185" i="1"/>
  <c r="AX185" i="1"/>
  <c r="AU185" i="1"/>
  <c r="AT185" i="1"/>
  <c r="AM185" i="1"/>
  <c r="BB185" i="1"/>
  <c r="BN186" i="1"/>
  <c r="AP186" i="1"/>
  <c r="AX186" i="1"/>
  <c r="BF186" i="1"/>
  <c r="AK186" i="1"/>
  <c r="AS186" i="1"/>
  <c r="BA186" i="1"/>
  <c r="BI186" i="1"/>
  <c r="AJ186" i="1"/>
  <c r="AZ186" i="1"/>
  <c r="AQ186" i="1"/>
  <c r="BG186" i="1"/>
  <c r="BL186" i="1"/>
  <c r="BK186" i="1"/>
  <c r="AM186" i="1"/>
  <c r="BD186" i="1"/>
  <c r="AL186" i="1"/>
  <c r="AT186" i="1"/>
  <c r="BB186" i="1"/>
  <c r="BJ186" i="1"/>
  <c r="AO186" i="1"/>
  <c r="AW186" i="1"/>
  <c r="BE186" i="1"/>
  <c r="BM186" i="1"/>
  <c r="AR186" i="1"/>
  <c r="BH186" i="1"/>
  <c r="AY186" i="1"/>
  <c r="AV186" i="1"/>
  <c r="AU186" i="1"/>
  <c r="AN186" i="1"/>
  <c r="BC186" i="1"/>
  <c r="F544" i="1"/>
  <c r="AI544" i="1"/>
  <c r="AP542" i="1"/>
  <c r="AX542" i="1"/>
  <c r="BF542" i="1"/>
  <c r="AK542" i="1"/>
  <c r="AS542" i="1"/>
  <c r="BA542" i="1"/>
  <c r="BI542" i="1"/>
  <c r="AQ542" i="1"/>
  <c r="BG542" i="1"/>
  <c r="AU542" i="1"/>
  <c r="BK542" i="1"/>
  <c r="BL542" i="1"/>
  <c r="AJ542" i="1"/>
  <c r="BH542" i="1"/>
  <c r="AZ542" i="1"/>
  <c r="AT542" i="1"/>
  <c r="BB542" i="1"/>
  <c r="BJ542" i="1"/>
  <c r="AW542" i="1"/>
  <c r="BM542" i="1"/>
  <c r="AY542" i="1"/>
  <c r="AM542" i="1"/>
  <c r="AV542" i="1"/>
  <c r="BD542" i="1"/>
  <c r="AN542" i="1"/>
  <c r="AL542" i="1"/>
  <c r="AO542" i="1"/>
  <c r="BE542" i="1"/>
  <c r="BC542" i="1"/>
  <c r="AR542" i="1"/>
  <c r="BN543" i="1"/>
  <c r="AM324" i="1"/>
  <c r="BC324" i="1"/>
  <c r="AP324" i="1"/>
  <c r="BF324" i="1"/>
  <c r="BA324" i="1"/>
  <c r="AZ324" i="1"/>
  <c r="AN324" i="1"/>
  <c r="AW324" i="1"/>
  <c r="BG324" i="1"/>
  <c r="BJ324" i="1"/>
  <c r="BM324" i="1"/>
  <c r="F326" i="1"/>
  <c r="AI326" i="1"/>
  <c r="AY324" i="1"/>
  <c r="AL324" i="1"/>
  <c r="BB324" i="1"/>
  <c r="AS324" i="1"/>
  <c r="AR324" i="1"/>
  <c r="BL324" i="1"/>
  <c r="BE324" i="1"/>
  <c r="AQ324" i="1"/>
  <c r="BH324" i="1"/>
  <c r="AU324" i="1"/>
  <c r="BK324" i="1"/>
  <c r="AX324" i="1"/>
  <c r="AK324" i="1"/>
  <c r="AJ324" i="1"/>
  <c r="AV324" i="1"/>
  <c r="AO324" i="1"/>
  <c r="AT324" i="1"/>
  <c r="BI324" i="1"/>
  <c r="BD324" i="1"/>
  <c r="BN325" i="1"/>
  <c r="F292" i="1"/>
  <c r="AQ290" i="1"/>
  <c r="BG290" i="1"/>
  <c r="AX290" i="1"/>
  <c r="AR290" i="1"/>
  <c r="BM290" i="1"/>
  <c r="AJ290" i="1"/>
  <c r="BJ290" i="1"/>
  <c r="BL290" i="1"/>
  <c r="AI292" i="1"/>
  <c r="BN291" i="1" s="1"/>
  <c r="AY290" i="1"/>
  <c r="AN290" i="1"/>
  <c r="BI290" i="1"/>
  <c r="BB290" i="1"/>
  <c r="AV290" i="1"/>
  <c r="BE290" i="1"/>
  <c r="BA290" i="1"/>
  <c r="AU290" i="1"/>
  <c r="BK290" i="1"/>
  <c r="BD290" i="1"/>
  <c r="AW290" i="1"/>
  <c r="AK290" i="1"/>
  <c r="AT290" i="1"/>
  <c r="AZ290" i="1"/>
  <c r="AM290" i="1"/>
  <c r="BC290" i="1"/>
  <c r="AS290" i="1"/>
  <c r="AL290" i="1"/>
  <c r="BH290" i="1"/>
  <c r="BF290" i="1"/>
  <c r="AO290" i="1"/>
  <c r="AP290" i="1"/>
  <c r="F204" i="1"/>
  <c r="AI204" i="1"/>
  <c r="BN203" i="1" s="1"/>
  <c r="BN43" i="1"/>
  <c r="F45" i="1"/>
  <c r="G45" i="1" s="1"/>
  <c r="BN375" i="1"/>
  <c r="F377" i="1"/>
  <c r="BN435" i="1"/>
  <c r="F437" i="1"/>
  <c r="BN144" i="1"/>
  <c r="F146" i="1"/>
  <c r="AQ144" i="1"/>
  <c r="BG144" i="1"/>
  <c r="AR144" i="1"/>
  <c r="BH144" i="1"/>
  <c r="BB144" i="1"/>
  <c r="BA144" i="1"/>
  <c r="BM144" i="1"/>
  <c r="AP144" i="1"/>
  <c r="BI144" i="1"/>
  <c r="AM144" i="1"/>
  <c r="BC144" i="1"/>
  <c r="AN144" i="1"/>
  <c r="BD144" i="1"/>
  <c r="AT144" i="1"/>
  <c r="AS144" i="1"/>
  <c r="AW144" i="1"/>
  <c r="AO144" i="1"/>
  <c r="AU144" i="1"/>
  <c r="BK144" i="1"/>
  <c r="AV144" i="1"/>
  <c r="BJ144" i="1"/>
  <c r="AI146" i="1"/>
  <c r="AY144" i="1"/>
  <c r="AJ144" i="1"/>
  <c r="AZ144" i="1"/>
  <c r="AL144" i="1"/>
  <c r="AK144" i="1"/>
  <c r="AX144" i="1"/>
  <c r="BE144" i="1"/>
  <c r="BL144" i="1"/>
  <c r="BF144" i="1"/>
  <c r="BN145" i="1"/>
  <c r="BN290" i="1"/>
  <c r="BN102" i="1"/>
  <c r="BN238" i="1"/>
  <c r="BN202" i="1"/>
  <c r="AI104" i="1"/>
  <c r="AK102" i="1"/>
  <c r="AO102" i="1"/>
  <c r="AS102" i="1"/>
  <c r="AW102" i="1"/>
  <c r="BA102" i="1"/>
  <c r="BE102" i="1"/>
  <c r="BI102" i="1"/>
  <c r="BM102" i="1"/>
  <c r="AJ102" i="1"/>
  <c r="AN102" i="1"/>
  <c r="AR102" i="1"/>
  <c r="AV102" i="1"/>
  <c r="AZ102" i="1"/>
  <c r="BD102" i="1"/>
  <c r="BH102" i="1"/>
  <c r="BL102" i="1"/>
  <c r="AM102" i="1"/>
  <c r="AU102" i="1"/>
  <c r="BC102" i="1"/>
  <c r="BK102" i="1"/>
  <c r="AP102" i="1"/>
  <c r="AX102" i="1"/>
  <c r="BF102" i="1"/>
  <c r="AL102" i="1"/>
  <c r="BB102" i="1"/>
  <c r="AY102" i="1"/>
  <c r="BJ102" i="1"/>
  <c r="BG102" i="1"/>
  <c r="AT102" i="1"/>
  <c r="AQ102" i="1"/>
  <c r="AI437" i="1"/>
  <c r="F438" i="1" s="1"/>
  <c r="AM435" i="1"/>
  <c r="AQ435" i="1"/>
  <c r="AU435" i="1"/>
  <c r="AY435" i="1"/>
  <c r="BC435" i="1"/>
  <c r="BG435" i="1"/>
  <c r="BK435" i="1"/>
  <c r="AL435" i="1"/>
  <c r="AP435" i="1"/>
  <c r="AT435" i="1"/>
  <c r="AX435" i="1"/>
  <c r="BB435" i="1"/>
  <c r="BF435" i="1"/>
  <c r="BJ435" i="1"/>
  <c r="AN435" i="1"/>
  <c r="AV435" i="1"/>
  <c r="BD435" i="1"/>
  <c r="BL435" i="1"/>
  <c r="AJ435" i="1"/>
  <c r="AR435" i="1"/>
  <c r="AZ435" i="1"/>
  <c r="BH435" i="1"/>
  <c r="AK435" i="1"/>
  <c r="BA435" i="1"/>
  <c r="BI435" i="1"/>
  <c r="BE435" i="1"/>
  <c r="AW435" i="1"/>
  <c r="BM435" i="1"/>
  <c r="AS435" i="1"/>
  <c r="AO435" i="1"/>
  <c r="AJ202" i="1"/>
  <c r="AN202" i="1"/>
  <c r="AR202" i="1"/>
  <c r="AV202" i="1"/>
  <c r="AZ202" i="1"/>
  <c r="BD202" i="1"/>
  <c r="BH202" i="1"/>
  <c r="BL202" i="1"/>
  <c r="AM202" i="1"/>
  <c r="AQ202" i="1"/>
  <c r="AU202" i="1"/>
  <c r="AY202" i="1"/>
  <c r="BC202" i="1"/>
  <c r="BG202" i="1"/>
  <c r="BK202" i="1"/>
  <c r="AP202" i="1"/>
  <c r="AX202" i="1"/>
  <c r="BF202" i="1"/>
  <c r="AO202" i="1"/>
  <c r="AW202" i="1"/>
  <c r="BE202" i="1"/>
  <c r="BM202" i="1"/>
  <c r="AT202" i="1"/>
  <c r="BJ202" i="1"/>
  <c r="AS202" i="1"/>
  <c r="BI202" i="1"/>
  <c r="BA202" i="1"/>
  <c r="AK202" i="1"/>
  <c r="AL202" i="1"/>
  <c r="BB202" i="1"/>
  <c r="AI45" i="1"/>
  <c r="F46" i="1" s="1"/>
  <c r="AL43" i="1"/>
  <c r="AP43" i="1"/>
  <c r="AT43" i="1"/>
  <c r="AX43" i="1"/>
  <c r="BB43" i="1"/>
  <c r="BF43" i="1"/>
  <c r="BJ43" i="1"/>
  <c r="AM43" i="1"/>
  <c r="AQ43" i="1"/>
  <c r="AU43" i="1"/>
  <c r="AY43" i="1"/>
  <c r="BC43" i="1"/>
  <c r="BG43" i="1"/>
  <c r="BK43" i="1"/>
  <c r="AO43" i="1"/>
  <c r="AW43" i="1"/>
  <c r="BE43" i="1"/>
  <c r="BM43" i="1"/>
  <c r="AN43" i="1"/>
  <c r="AV43" i="1"/>
  <c r="BD43" i="1"/>
  <c r="BL43" i="1"/>
  <c r="AS43" i="1"/>
  <c r="BI43" i="1"/>
  <c r="AR43" i="1"/>
  <c r="BH43" i="1"/>
  <c r="BA43" i="1"/>
  <c r="AZ43" i="1"/>
  <c r="AJ43" i="1"/>
  <c r="AK43" i="1"/>
  <c r="AI377" i="1"/>
  <c r="F378" i="1" s="1"/>
  <c r="AM375" i="1"/>
  <c r="AQ375" i="1"/>
  <c r="AU375" i="1"/>
  <c r="AY375" i="1"/>
  <c r="BC375" i="1"/>
  <c r="BG375" i="1"/>
  <c r="BK375" i="1"/>
  <c r="AL375" i="1"/>
  <c r="AP375" i="1"/>
  <c r="AT375" i="1"/>
  <c r="AX375" i="1"/>
  <c r="BB375" i="1"/>
  <c r="BF375" i="1"/>
  <c r="BJ375" i="1"/>
  <c r="AJ375" i="1"/>
  <c r="AR375" i="1"/>
  <c r="AZ375" i="1"/>
  <c r="BH375" i="1"/>
  <c r="AN375" i="1"/>
  <c r="AV375" i="1"/>
  <c r="BD375" i="1"/>
  <c r="BL375" i="1"/>
  <c r="AO375" i="1"/>
  <c r="BE375" i="1"/>
  <c r="BM375" i="1"/>
  <c r="BI375" i="1"/>
  <c r="AK375" i="1"/>
  <c r="BA375" i="1"/>
  <c r="AW375" i="1"/>
  <c r="AS375" i="1"/>
  <c r="AI240" i="1"/>
  <c r="AJ238" i="1"/>
  <c r="AN238" i="1"/>
  <c r="AR238" i="1"/>
  <c r="AV238" i="1"/>
  <c r="AZ238" i="1"/>
  <c r="BD238" i="1"/>
  <c r="BH238" i="1"/>
  <c r="BL238" i="1"/>
  <c r="AM238" i="1"/>
  <c r="AQ238" i="1"/>
  <c r="AU238" i="1"/>
  <c r="AY238" i="1"/>
  <c r="BC238" i="1"/>
  <c r="BG238" i="1"/>
  <c r="BK238" i="1"/>
  <c r="AL238" i="1"/>
  <c r="AT238" i="1"/>
  <c r="BB238" i="1"/>
  <c r="BJ238" i="1"/>
  <c r="AK238" i="1"/>
  <c r="AS238" i="1"/>
  <c r="BA238" i="1"/>
  <c r="BI238" i="1"/>
  <c r="AX238" i="1"/>
  <c r="AW238" i="1"/>
  <c r="BM238" i="1"/>
  <c r="BE238" i="1"/>
  <c r="AO238" i="1"/>
  <c r="BF238" i="1"/>
  <c r="AP238" i="1"/>
  <c r="AI545" i="1" l="1"/>
  <c r="AQ543" i="1"/>
  <c r="AY543" i="1"/>
  <c r="BG543" i="1"/>
  <c r="AL543" i="1"/>
  <c r="AT543" i="1"/>
  <c r="BB543" i="1"/>
  <c r="BJ543" i="1"/>
  <c r="AR543" i="1"/>
  <c r="BH543" i="1"/>
  <c r="AV543" i="1"/>
  <c r="BL543" i="1"/>
  <c r="BM543" i="1"/>
  <c r="AK543" i="1"/>
  <c r="BI543" i="1"/>
  <c r="BA543" i="1"/>
  <c r="F545" i="1"/>
  <c r="AM543" i="1"/>
  <c r="AU543" i="1"/>
  <c r="BC543" i="1"/>
  <c r="BK543" i="1"/>
  <c r="AP543" i="1"/>
  <c r="AX543" i="1"/>
  <c r="BF543" i="1"/>
  <c r="AJ543" i="1"/>
  <c r="AZ543" i="1"/>
  <c r="AN543" i="1"/>
  <c r="BD543" i="1"/>
  <c r="AW543" i="1"/>
  <c r="BE543" i="1"/>
  <c r="AS543" i="1"/>
  <c r="AO543" i="1"/>
  <c r="BN544" i="1"/>
  <c r="AV203" i="1"/>
  <c r="BB203" i="1"/>
  <c r="AZ203" i="1"/>
  <c r="BH203" i="1"/>
  <c r="AL203" i="1"/>
  <c r="AN203" i="1"/>
  <c r="BD203" i="1"/>
  <c r="F327" i="1"/>
  <c r="AN325" i="1"/>
  <c r="BD325" i="1"/>
  <c r="AQ325" i="1"/>
  <c r="BG325" i="1"/>
  <c r="BB325" i="1"/>
  <c r="BA325" i="1"/>
  <c r="AO325" i="1"/>
  <c r="AX325" i="1"/>
  <c r="AU325" i="1"/>
  <c r="BK325" i="1"/>
  <c r="AJ325" i="1"/>
  <c r="AZ325" i="1"/>
  <c r="AM325" i="1"/>
  <c r="BC325" i="1"/>
  <c r="AT325" i="1"/>
  <c r="AS325" i="1"/>
  <c r="BM325" i="1"/>
  <c r="BF325" i="1"/>
  <c r="AR325" i="1"/>
  <c r="BI325" i="1"/>
  <c r="AI327" i="1"/>
  <c r="AV325" i="1"/>
  <c r="BL325" i="1"/>
  <c r="AY325" i="1"/>
  <c r="AL325" i="1"/>
  <c r="AK325" i="1"/>
  <c r="AW325" i="1"/>
  <c r="AP325" i="1"/>
  <c r="BH325" i="1"/>
  <c r="BJ325" i="1"/>
  <c r="BE325" i="1"/>
  <c r="AO203" i="1"/>
  <c r="AR203" i="1"/>
  <c r="AU203" i="1"/>
  <c r="BM203" i="1"/>
  <c r="BE203" i="1"/>
  <c r="BK203" i="1"/>
  <c r="AJ203" i="1"/>
  <c r="AY203" i="1"/>
  <c r="BL203" i="1"/>
  <c r="AQ203" i="1"/>
  <c r="BG203" i="1"/>
  <c r="AS203" i="1"/>
  <c r="BF203" i="1"/>
  <c r="BC203" i="1"/>
  <c r="AK203" i="1"/>
  <c r="AT203" i="1"/>
  <c r="BJ203" i="1"/>
  <c r="BI203" i="1"/>
  <c r="AP203" i="1"/>
  <c r="AW203" i="1"/>
  <c r="AM203" i="1"/>
  <c r="AX203" i="1"/>
  <c r="BA203" i="1"/>
  <c r="BN103" i="1"/>
  <c r="F105" i="1"/>
  <c r="BN239" i="1"/>
  <c r="F241" i="1"/>
  <c r="F147" i="1"/>
  <c r="AI147" i="1"/>
  <c r="AI148" i="1" s="1"/>
  <c r="AI149" i="1" s="1"/>
  <c r="AV145" i="1"/>
  <c r="BL145" i="1"/>
  <c r="AW145" i="1"/>
  <c r="BM145" i="1"/>
  <c r="BK145" i="1"/>
  <c r="BJ145" i="1"/>
  <c r="BF145" i="1"/>
  <c r="AR145" i="1"/>
  <c r="BH145" i="1"/>
  <c r="AS145" i="1"/>
  <c r="BI145" i="1"/>
  <c r="BC145" i="1"/>
  <c r="BB145" i="1"/>
  <c r="BG145" i="1"/>
  <c r="AJ145" i="1"/>
  <c r="AK145" i="1"/>
  <c r="AM145" i="1"/>
  <c r="AY145" i="1"/>
  <c r="AN145" i="1"/>
  <c r="BD145" i="1"/>
  <c r="AO145" i="1"/>
  <c r="BE145" i="1"/>
  <c r="AU145" i="1"/>
  <c r="AT145" i="1"/>
  <c r="AX145" i="1"/>
  <c r="AP145" i="1"/>
  <c r="AZ145" i="1"/>
  <c r="BA145" i="1"/>
  <c r="AL145" i="1"/>
  <c r="AQ145" i="1"/>
  <c r="F293" i="1"/>
  <c r="AI293" i="1"/>
  <c r="AV291" i="1"/>
  <c r="BL291" i="1"/>
  <c r="BE291" i="1"/>
  <c r="AX291" i="1"/>
  <c r="AW291" i="1"/>
  <c r="BF291" i="1"/>
  <c r="BM291" i="1"/>
  <c r="AO291" i="1"/>
  <c r="BG291" i="1"/>
  <c r="AR291" i="1"/>
  <c r="BH291" i="1"/>
  <c r="AY291" i="1"/>
  <c r="AS291" i="1"/>
  <c r="AL291" i="1"/>
  <c r="AU291" i="1"/>
  <c r="BK291" i="1"/>
  <c r="AZ291" i="1"/>
  <c r="BA291" i="1"/>
  <c r="AN291" i="1"/>
  <c r="BD291" i="1"/>
  <c r="AT291" i="1"/>
  <c r="AM291" i="1"/>
  <c r="BI291" i="1"/>
  <c r="AK291" i="1"/>
  <c r="AP291" i="1"/>
  <c r="AQ291" i="1"/>
  <c r="AJ291" i="1"/>
  <c r="BJ291" i="1"/>
  <c r="BC291" i="1"/>
  <c r="BB291" i="1"/>
  <c r="G46" i="1"/>
  <c r="F205" i="1"/>
  <c r="AI205" i="1"/>
  <c r="BN44" i="1"/>
  <c r="BN376" i="1"/>
  <c r="BN436" i="1"/>
  <c r="AI438" i="1"/>
  <c r="F439" i="1" s="1"/>
  <c r="AJ436" i="1"/>
  <c r="AN436" i="1"/>
  <c r="AR436" i="1"/>
  <c r="AV436" i="1"/>
  <c r="AZ436" i="1"/>
  <c r="BD436" i="1"/>
  <c r="BH436" i="1"/>
  <c r="BL436" i="1"/>
  <c r="AM436" i="1"/>
  <c r="AQ436" i="1"/>
  <c r="AU436" i="1"/>
  <c r="AY436" i="1"/>
  <c r="BC436" i="1"/>
  <c r="BG436" i="1"/>
  <c r="BK436" i="1"/>
  <c r="AO436" i="1"/>
  <c r="AW436" i="1"/>
  <c r="BE436" i="1"/>
  <c r="BM436" i="1"/>
  <c r="AK436" i="1"/>
  <c r="AS436" i="1"/>
  <c r="BA436" i="1"/>
  <c r="BI436" i="1"/>
  <c r="AL436" i="1"/>
  <c r="BB436" i="1"/>
  <c r="BJ436" i="1"/>
  <c r="BF436" i="1"/>
  <c r="AX436" i="1"/>
  <c r="AT436" i="1"/>
  <c r="AP436" i="1"/>
  <c r="AI46" i="1"/>
  <c r="AM44" i="1"/>
  <c r="AQ44" i="1"/>
  <c r="AU44" i="1"/>
  <c r="AY44" i="1"/>
  <c r="BC44" i="1"/>
  <c r="BG44" i="1"/>
  <c r="BK44" i="1"/>
  <c r="AJ44" i="1"/>
  <c r="AN44" i="1"/>
  <c r="AR44" i="1"/>
  <c r="AV44" i="1"/>
  <c r="AZ44" i="1"/>
  <c r="BD44" i="1"/>
  <c r="BH44" i="1"/>
  <c r="BL44" i="1"/>
  <c r="AP44" i="1"/>
  <c r="AX44" i="1"/>
  <c r="BF44" i="1"/>
  <c r="AO44" i="1"/>
  <c r="AW44" i="1"/>
  <c r="BE44" i="1"/>
  <c r="BM44" i="1"/>
  <c r="AT44" i="1"/>
  <c r="BJ44" i="1"/>
  <c r="AS44" i="1"/>
  <c r="BI44" i="1"/>
  <c r="BB44" i="1"/>
  <c r="BA44" i="1"/>
  <c r="AL44" i="1"/>
  <c r="AK44" i="1"/>
  <c r="AI105" i="1"/>
  <c r="AL103" i="1"/>
  <c r="AP103" i="1"/>
  <c r="AT103" i="1"/>
  <c r="AX103" i="1"/>
  <c r="BB103" i="1"/>
  <c r="BF103" i="1"/>
  <c r="BJ103" i="1"/>
  <c r="AK103" i="1"/>
  <c r="AO103" i="1"/>
  <c r="AS103" i="1"/>
  <c r="AW103" i="1"/>
  <c r="BA103" i="1"/>
  <c r="BE103" i="1"/>
  <c r="BI103" i="1"/>
  <c r="BM103" i="1"/>
  <c r="AN103" i="1"/>
  <c r="AV103" i="1"/>
  <c r="BD103" i="1"/>
  <c r="BL103" i="1"/>
  <c r="AQ103" i="1"/>
  <c r="AY103" i="1"/>
  <c r="BG103" i="1"/>
  <c r="AM103" i="1"/>
  <c r="BC103" i="1"/>
  <c r="AJ103" i="1"/>
  <c r="AZ103" i="1"/>
  <c r="BK103" i="1"/>
  <c r="BH103" i="1"/>
  <c r="AR103" i="1"/>
  <c r="AU103" i="1"/>
  <c r="AI241" i="1"/>
  <c r="AK239" i="1"/>
  <c r="AO239" i="1"/>
  <c r="AS239" i="1"/>
  <c r="AW239" i="1"/>
  <c r="BA239" i="1"/>
  <c r="BE239" i="1"/>
  <c r="BI239" i="1"/>
  <c r="BM239" i="1"/>
  <c r="AJ239" i="1"/>
  <c r="AN239" i="1"/>
  <c r="AR239" i="1"/>
  <c r="AV239" i="1"/>
  <c r="AZ239" i="1"/>
  <c r="BD239" i="1"/>
  <c r="BH239" i="1"/>
  <c r="BL239" i="1"/>
  <c r="AM239" i="1"/>
  <c r="AU239" i="1"/>
  <c r="BC239" i="1"/>
  <c r="BK239" i="1"/>
  <c r="AL239" i="1"/>
  <c r="AT239" i="1"/>
  <c r="BB239" i="1"/>
  <c r="BJ239" i="1"/>
  <c r="AY239" i="1"/>
  <c r="AX239" i="1"/>
  <c r="BF239" i="1"/>
  <c r="AP239" i="1"/>
  <c r="AQ239" i="1"/>
  <c r="BG239" i="1"/>
  <c r="AI378" i="1"/>
  <c r="F379" i="1" s="1"/>
  <c r="AJ376" i="1"/>
  <c r="AN376" i="1"/>
  <c r="AR376" i="1"/>
  <c r="AV376" i="1"/>
  <c r="AZ376" i="1"/>
  <c r="BD376" i="1"/>
  <c r="BH376" i="1"/>
  <c r="BL376" i="1"/>
  <c r="AM376" i="1"/>
  <c r="AQ376" i="1"/>
  <c r="AU376" i="1"/>
  <c r="AY376" i="1"/>
  <c r="BC376" i="1"/>
  <c r="BG376" i="1"/>
  <c r="BK376" i="1"/>
  <c r="AK376" i="1"/>
  <c r="AS376" i="1"/>
  <c r="BA376" i="1"/>
  <c r="BI376" i="1"/>
  <c r="AO376" i="1"/>
  <c r="AW376" i="1"/>
  <c r="BE376" i="1"/>
  <c r="BM376" i="1"/>
  <c r="AP376" i="1"/>
  <c r="BF376" i="1"/>
  <c r="BJ376" i="1"/>
  <c r="AL376" i="1"/>
  <c r="BB376" i="1"/>
  <c r="AX376" i="1"/>
  <c r="AT376" i="1"/>
  <c r="BN326" i="1" l="1"/>
  <c r="AI328" i="1"/>
  <c r="F150" i="1"/>
  <c r="AI150" i="1"/>
  <c r="BN149" i="1"/>
  <c r="F546" i="1"/>
  <c r="AJ544" i="1"/>
  <c r="AR544" i="1"/>
  <c r="AZ544" i="1"/>
  <c r="BH544" i="1"/>
  <c r="AM544" i="1"/>
  <c r="AU544" i="1"/>
  <c r="BC544" i="1"/>
  <c r="BK544" i="1"/>
  <c r="AS544" i="1"/>
  <c r="BI544" i="1"/>
  <c r="AW544" i="1"/>
  <c r="BM544" i="1"/>
  <c r="BF544" i="1"/>
  <c r="AT544" i="1"/>
  <c r="AP544" i="1"/>
  <c r="AN544" i="1"/>
  <c r="AV544" i="1"/>
  <c r="BD544" i="1"/>
  <c r="BL544" i="1"/>
  <c r="AQ544" i="1"/>
  <c r="AY544" i="1"/>
  <c r="BG544" i="1"/>
  <c r="AK544" i="1"/>
  <c r="BA544" i="1"/>
  <c r="AO544" i="1"/>
  <c r="BE544" i="1"/>
  <c r="AX544" i="1"/>
  <c r="AL544" i="1"/>
  <c r="BJ544" i="1"/>
  <c r="BB544" i="1"/>
  <c r="AK545" i="1"/>
  <c r="AS545" i="1"/>
  <c r="BA545" i="1"/>
  <c r="BI545" i="1"/>
  <c r="AJ545" i="1"/>
  <c r="AR545" i="1"/>
  <c r="AZ545" i="1"/>
  <c r="BH545" i="1"/>
  <c r="AL545" i="1"/>
  <c r="BB545" i="1"/>
  <c r="AP545" i="1"/>
  <c r="BF545" i="1"/>
  <c r="BG545" i="1"/>
  <c r="AU545" i="1"/>
  <c r="AQ545" i="1"/>
  <c r="BN545" i="1"/>
  <c r="AO545" i="1"/>
  <c r="AW545" i="1"/>
  <c r="BE545" i="1"/>
  <c r="BM545" i="1"/>
  <c r="AN545" i="1"/>
  <c r="AV545" i="1"/>
  <c r="BD545" i="1"/>
  <c r="BL545" i="1"/>
  <c r="AT545" i="1"/>
  <c r="BJ545" i="1"/>
  <c r="AX545" i="1"/>
  <c r="AY545" i="1"/>
  <c r="AM545" i="1"/>
  <c r="BK545" i="1"/>
  <c r="BC545" i="1"/>
  <c r="BN146" i="1"/>
  <c r="F149" i="1"/>
  <c r="AY148" i="1"/>
  <c r="AJ148" i="1"/>
  <c r="AZ148" i="1"/>
  <c r="AP148" i="1"/>
  <c r="AW148" i="1"/>
  <c r="BB148" i="1"/>
  <c r="BI148" i="1"/>
  <c r="AO148" i="1"/>
  <c r="AQ148" i="1"/>
  <c r="BG148" i="1"/>
  <c r="AR148" i="1"/>
  <c r="BH148" i="1"/>
  <c r="BF148" i="1"/>
  <c r="BM148" i="1"/>
  <c r="BA148" i="1"/>
  <c r="AT148" i="1"/>
  <c r="BN148" i="1"/>
  <c r="AM148" i="1"/>
  <c r="BC148" i="1"/>
  <c r="AN148" i="1"/>
  <c r="BD148" i="1"/>
  <c r="AX148" i="1"/>
  <c r="BE148" i="1"/>
  <c r="AK148" i="1"/>
  <c r="AS148" i="1"/>
  <c r="AU148" i="1"/>
  <c r="BK148" i="1"/>
  <c r="AV148" i="1"/>
  <c r="BL148" i="1"/>
  <c r="AL148" i="1"/>
  <c r="BJ148" i="1"/>
  <c r="AW326" i="1"/>
  <c r="BM326" i="1"/>
  <c r="AV326" i="1"/>
  <c r="BL326" i="1"/>
  <c r="BK326" i="1"/>
  <c r="BJ326" i="1"/>
  <c r="AQ326" i="1"/>
  <c r="AJ326" i="1"/>
  <c r="AL326" i="1"/>
  <c r="AS326" i="1"/>
  <c r="BI326" i="1"/>
  <c r="AR326" i="1"/>
  <c r="BH326" i="1"/>
  <c r="BC326" i="1"/>
  <c r="BB326" i="1"/>
  <c r="BF326" i="1"/>
  <c r="F328" i="1"/>
  <c r="BA326" i="1"/>
  <c r="AM326" i="1"/>
  <c r="AO326" i="1"/>
  <c r="BE326" i="1"/>
  <c r="AN326" i="1"/>
  <c r="BD326" i="1"/>
  <c r="AU326" i="1"/>
  <c r="AT326" i="1"/>
  <c r="AP326" i="1"/>
  <c r="BG326" i="1"/>
  <c r="AK326" i="1"/>
  <c r="AZ326" i="1"/>
  <c r="AX326" i="1"/>
  <c r="AY326" i="1"/>
  <c r="AT327" i="1"/>
  <c r="BJ327" i="1"/>
  <c r="AW327" i="1"/>
  <c r="BM327" i="1"/>
  <c r="BL327" i="1"/>
  <c r="BK327" i="1"/>
  <c r="AR327" i="1"/>
  <c r="BN327" i="1"/>
  <c r="AK327" i="1"/>
  <c r="BA327" i="1"/>
  <c r="AM327" i="1"/>
  <c r="AP327" i="1"/>
  <c r="BF327" i="1"/>
  <c r="AS327" i="1"/>
  <c r="BI327" i="1"/>
  <c r="BD327" i="1"/>
  <c r="BC327" i="1"/>
  <c r="BG327" i="1"/>
  <c r="AZ327" i="1"/>
  <c r="AX327" i="1"/>
  <c r="AN327" i="1"/>
  <c r="AY327" i="1"/>
  <c r="BH327" i="1"/>
  <c r="AL327" i="1"/>
  <c r="BB327" i="1"/>
  <c r="AO327" i="1"/>
  <c r="BE327" i="1"/>
  <c r="AV327" i="1"/>
  <c r="AU327" i="1"/>
  <c r="AQ327" i="1"/>
  <c r="AJ327" i="1"/>
  <c r="BN292" i="1"/>
  <c r="F294" i="1"/>
  <c r="AK292" i="1"/>
  <c r="BA292" i="1"/>
  <c r="AP292" i="1"/>
  <c r="BK292" i="1"/>
  <c r="BD292" i="1"/>
  <c r="BH292" i="1"/>
  <c r="AQ292" i="1"/>
  <c r="AR292" i="1"/>
  <c r="AS292" i="1"/>
  <c r="AZ292" i="1"/>
  <c r="AM292" i="1"/>
  <c r="BB292" i="1"/>
  <c r="AO292" i="1"/>
  <c r="AU292" i="1"/>
  <c r="BJ292" i="1"/>
  <c r="BL292" i="1"/>
  <c r="AI294" i="1"/>
  <c r="AW292" i="1"/>
  <c r="AJ292" i="1"/>
  <c r="BF292" i="1"/>
  <c r="AY292" i="1"/>
  <c r="AX292" i="1"/>
  <c r="BG292" i="1"/>
  <c r="BC292" i="1"/>
  <c r="BI292" i="1"/>
  <c r="AT292" i="1"/>
  <c r="AV292" i="1"/>
  <c r="BE292" i="1"/>
  <c r="AN292" i="1"/>
  <c r="AL292" i="1"/>
  <c r="BM292" i="1"/>
  <c r="F242" i="1"/>
  <c r="AI242" i="1"/>
  <c r="BN241" i="1" s="1"/>
  <c r="BN104" i="1"/>
  <c r="F106" i="1"/>
  <c r="F148" i="1"/>
  <c r="AS146" i="1"/>
  <c r="BI146" i="1"/>
  <c r="AT146" i="1"/>
  <c r="BJ146" i="1"/>
  <c r="BL146" i="1"/>
  <c r="BK146" i="1"/>
  <c r="BH146" i="1"/>
  <c r="AK146" i="1"/>
  <c r="BA146" i="1"/>
  <c r="AL146" i="1"/>
  <c r="BB146" i="1"/>
  <c r="AU146" i="1"/>
  <c r="AQ146" i="1"/>
  <c r="AO146" i="1"/>
  <c r="BE146" i="1"/>
  <c r="AP146" i="1"/>
  <c r="BF146" i="1"/>
  <c r="BD146" i="1"/>
  <c r="BC146" i="1"/>
  <c r="AY146" i="1"/>
  <c r="AR146" i="1"/>
  <c r="AV146" i="1"/>
  <c r="AZ146" i="1"/>
  <c r="AW146" i="1"/>
  <c r="BM146" i="1"/>
  <c r="AX146" i="1"/>
  <c r="AN146" i="1"/>
  <c r="AM146" i="1"/>
  <c r="AJ146" i="1"/>
  <c r="BG146" i="1"/>
  <c r="BN147" i="1"/>
  <c r="AT147" i="1"/>
  <c r="BJ147" i="1"/>
  <c r="AY147" i="1"/>
  <c r="AO147" i="1"/>
  <c r="AN147" i="1"/>
  <c r="AK147" i="1"/>
  <c r="BI147" i="1"/>
  <c r="AU147" i="1"/>
  <c r="AR147" i="1"/>
  <c r="AL147" i="1"/>
  <c r="BB147" i="1"/>
  <c r="AQ147" i="1"/>
  <c r="BG147" i="1"/>
  <c r="BE147" i="1"/>
  <c r="BD147" i="1"/>
  <c r="AJ147" i="1"/>
  <c r="AS147" i="1"/>
  <c r="BF147" i="1"/>
  <c r="BM147" i="1"/>
  <c r="AZ147" i="1"/>
  <c r="AX147" i="1"/>
  <c r="AM147" i="1"/>
  <c r="BC147" i="1"/>
  <c r="AW147" i="1"/>
  <c r="AV147" i="1"/>
  <c r="BA147" i="1"/>
  <c r="BH147" i="1"/>
  <c r="AP147" i="1"/>
  <c r="BK147" i="1"/>
  <c r="BL147" i="1"/>
  <c r="BN45" i="1"/>
  <c r="F47" i="1"/>
  <c r="G47" i="1" s="1"/>
  <c r="BN204" i="1"/>
  <c r="F206" i="1"/>
  <c r="AI206" i="1"/>
  <c r="BN205" i="1" s="1"/>
  <c r="AP204" i="1"/>
  <c r="BF204" i="1"/>
  <c r="AS204" i="1"/>
  <c r="BI204" i="1"/>
  <c r="AZ204" i="1"/>
  <c r="BG204" i="1"/>
  <c r="BK204" i="1"/>
  <c r="BD204" i="1"/>
  <c r="AX204" i="1"/>
  <c r="AK204" i="1"/>
  <c r="BA204" i="1"/>
  <c r="AJ204" i="1"/>
  <c r="AQ204" i="1"/>
  <c r="BL204" i="1"/>
  <c r="AM204" i="1"/>
  <c r="AT204" i="1"/>
  <c r="BJ204" i="1"/>
  <c r="AW204" i="1"/>
  <c r="BM204" i="1"/>
  <c r="BH204" i="1"/>
  <c r="AV204" i="1"/>
  <c r="BC204" i="1"/>
  <c r="BB204" i="1"/>
  <c r="AY204" i="1"/>
  <c r="BE204" i="1"/>
  <c r="AN204" i="1"/>
  <c r="AO204" i="1"/>
  <c r="AU204" i="1"/>
  <c r="AL204" i="1"/>
  <c r="AR204" i="1"/>
  <c r="BN240" i="1"/>
  <c r="BN377" i="1"/>
  <c r="BN437" i="1"/>
  <c r="AL240" i="1"/>
  <c r="AP240" i="1"/>
  <c r="AT240" i="1"/>
  <c r="AX240" i="1"/>
  <c r="BB240" i="1"/>
  <c r="BF240" i="1"/>
  <c r="BJ240" i="1"/>
  <c r="AK240" i="1"/>
  <c r="AO240" i="1"/>
  <c r="AS240" i="1"/>
  <c r="AW240" i="1"/>
  <c r="BA240" i="1"/>
  <c r="BE240" i="1"/>
  <c r="BI240" i="1"/>
  <c r="BM240" i="1"/>
  <c r="AN240" i="1"/>
  <c r="AV240" i="1"/>
  <c r="BD240" i="1"/>
  <c r="BL240" i="1"/>
  <c r="AM240" i="1"/>
  <c r="AU240" i="1"/>
  <c r="BC240" i="1"/>
  <c r="BK240" i="1"/>
  <c r="AJ240" i="1"/>
  <c r="AZ240" i="1"/>
  <c r="AY240" i="1"/>
  <c r="BG240" i="1"/>
  <c r="AQ240" i="1"/>
  <c r="BH240" i="1"/>
  <c r="AR240" i="1"/>
  <c r="AI106" i="1"/>
  <c r="AM104" i="1"/>
  <c r="AQ104" i="1"/>
  <c r="AU104" i="1"/>
  <c r="AY104" i="1"/>
  <c r="BC104" i="1"/>
  <c r="BG104" i="1"/>
  <c r="BK104" i="1"/>
  <c r="AL104" i="1"/>
  <c r="AP104" i="1"/>
  <c r="AT104" i="1"/>
  <c r="AX104" i="1"/>
  <c r="BB104" i="1"/>
  <c r="BF104" i="1"/>
  <c r="BJ104" i="1"/>
  <c r="AO104" i="1"/>
  <c r="AW104" i="1"/>
  <c r="BE104" i="1"/>
  <c r="BM104" i="1"/>
  <c r="AJ104" i="1"/>
  <c r="AR104" i="1"/>
  <c r="AZ104" i="1"/>
  <c r="BH104" i="1"/>
  <c r="AN104" i="1"/>
  <c r="BD104" i="1"/>
  <c r="AK104" i="1"/>
  <c r="BA104" i="1"/>
  <c r="BL104" i="1"/>
  <c r="BI104" i="1"/>
  <c r="AV104" i="1"/>
  <c r="AS104" i="1"/>
  <c r="AI379" i="1"/>
  <c r="AK377" i="1"/>
  <c r="AO377" i="1"/>
  <c r="AS377" i="1"/>
  <c r="AW377" i="1"/>
  <c r="BA377" i="1"/>
  <c r="BE377" i="1"/>
  <c r="BI377" i="1"/>
  <c r="BM377" i="1"/>
  <c r="AJ377" i="1"/>
  <c r="AN377" i="1"/>
  <c r="AR377" i="1"/>
  <c r="AV377" i="1"/>
  <c r="AZ377" i="1"/>
  <c r="BD377" i="1"/>
  <c r="BH377" i="1"/>
  <c r="BL377" i="1"/>
  <c r="AL377" i="1"/>
  <c r="AT377" i="1"/>
  <c r="BB377" i="1"/>
  <c r="BJ377" i="1"/>
  <c r="AP377" i="1"/>
  <c r="AX377" i="1"/>
  <c r="BF377" i="1"/>
  <c r="AQ377" i="1"/>
  <c r="BG377" i="1"/>
  <c r="BK377" i="1"/>
  <c r="AM377" i="1"/>
  <c r="BC377" i="1"/>
  <c r="AY377" i="1"/>
  <c r="AU377" i="1"/>
  <c r="AI47" i="1"/>
  <c r="F48" i="1" s="1"/>
  <c r="AM45" i="1"/>
  <c r="AQ45" i="1"/>
  <c r="AU45" i="1"/>
  <c r="AY45" i="1"/>
  <c r="BC45" i="1"/>
  <c r="BG45" i="1"/>
  <c r="BK45" i="1"/>
  <c r="AL45" i="1"/>
  <c r="AP45" i="1"/>
  <c r="AT45" i="1"/>
  <c r="AX45" i="1"/>
  <c r="BB45" i="1"/>
  <c r="BF45" i="1"/>
  <c r="BJ45" i="1"/>
  <c r="AO45" i="1"/>
  <c r="AW45" i="1"/>
  <c r="BE45" i="1"/>
  <c r="BM45" i="1"/>
  <c r="AN45" i="1"/>
  <c r="AV45" i="1"/>
  <c r="BD45" i="1"/>
  <c r="BL45" i="1"/>
  <c r="AS45" i="1"/>
  <c r="BI45" i="1"/>
  <c r="AR45" i="1"/>
  <c r="BH45" i="1"/>
  <c r="BA45" i="1"/>
  <c r="AJ45" i="1"/>
  <c r="AZ45" i="1"/>
  <c r="AK45" i="1"/>
  <c r="AI439" i="1"/>
  <c r="AK437" i="1"/>
  <c r="AO437" i="1"/>
  <c r="AS437" i="1"/>
  <c r="AW437" i="1"/>
  <c r="BA437" i="1"/>
  <c r="BE437" i="1"/>
  <c r="BI437" i="1"/>
  <c r="BM437" i="1"/>
  <c r="AJ437" i="1"/>
  <c r="AN437" i="1"/>
  <c r="AR437" i="1"/>
  <c r="AV437" i="1"/>
  <c r="AZ437" i="1"/>
  <c r="BD437" i="1"/>
  <c r="BH437" i="1"/>
  <c r="BL437" i="1"/>
  <c r="AP437" i="1"/>
  <c r="AX437" i="1"/>
  <c r="BF437" i="1"/>
  <c r="AL437" i="1"/>
  <c r="AT437" i="1"/>
  <c r="BB437" i="1"/>
  <c r="BJ437" i="1"/>
  <c r="AM437" i="1"/>
  <c r="BC437" i="1"/>
  <c r="BK437" i="1"/>
  <c r="BG437" i="1"/>
  <c r="AY437" i="1"/>
  <c r="AU437" i="1"/>
  <c r="AQ437" i="1"/>
  <c r="F151" i="1" l="1"/>
  <c r="AJ149" i="1"/>
  <c r="AR149" i="1"/>
  <c r="AZ149" i="1"/>
  <c r="BH149" i="1"/>
  <c r="AK149" i="1"/>
  <c r="AS149" i="1"/>
  <c r="BA149" i="1"/>
  <c r="BI149" i="1"/>
  <c r="AQ149" i="1"/>
  <c r="BG149" i="1"/>
  <c r="AX149" i="1"/>
  <c r="AM149" i="1"/>
  <c r="AL149" i="1"/>
  <c r="BK149" i="1"/>
  <c r="AU149" i="1"/>
  <c r="AI151" i="1"/>
  <c r="AN149" i="1"/>
  <c r="AV149" i="1"/>
  <c r="BD149" i="1"/>
  <c r="BL149" i="1"/>
  <c r="AO149" i="1"/>
  <c r="AW149" i="1"/>
  <c r="BE149" i="1"/>
  <c r="BM149" i="1"/>
  <c r="AY149" i="1"/>
  <c r="AP149" i="1"/>
  <c r="BF149" i="1"/>
  <c r="BC149" i="1"/>
  <c r="BB149" i="1"/>
  <c r="BJ149" i="1"/>
  <c r="AT149" i="1"/>
  <c r="F329" i="1"/>
  <c r="AM328" i="1"/>
  <c r="AU328" i="1"/>
  <c r="BC328" i="1"/>
  <c r="BK328" i="1"/>
  <c r="AP328" i="1"/>
  <c r="AX328" i="1"/>
  <c r="BF328" i="1"/>
  <c r="AO328" i="1"/>
  <c r="BE328" i="1"/>
  <c r="AN328" i="1"/>
  <c r="BD328" i="1"/>
  <c r="AJ328" i="1"/>
  <c r="AR328" i="1"/>
  <c r="AS328" i="1"/>
  <c r="BA328" i="1"/>
  <c r="BN328" i="1"/>
  <c r="AQ328" i="1"/>
  <c r="AY328" i="1"/>
  <c r="BG328" i="1"/>
  <c r="AL328" i="1"/>
  <c r="AT328" i="1"/>
  <c r="BB328" i="1"/>
  <c r="BJ328" i="1"/>
  <c r="AW328" i="1"/>
  <c r="BM328" i="1"/>
  <c r="AV328" i="1"/>
  <c r="BL328" i="1"/>
  <c r="AZ328" i="1"/>
  <c r="BH328" i="1"/>
  <c r="BI328" i="1"/>
  <c r="AK328" i="1"/>
  <c r="BI241" i="1"/>
  <c r="BF241" i="1"/>
  <c r="AZ241" i="1"/>
  <c r="AL241" i="1"/>
  <c r="BA241" i="1"/>
  <c r="BG241" i="1"/>
  <c r="BD241" i="1"/>
  <c r="BK241" i="1"/>
  <c r="AO241" i="1"/>
  <c r="AV241" i="1"/>
  <c r="AJ241" i="1"/>
  <c r="AT241" i="1"/>
  <c r="BB241" i="1"/>
  <c r="AS241" i="1"/>
  <c r="AX241" i="1"/>
  <c r="AK241" i="1"/>
  <c r="AR241" i="1"/>
  <c r="AM241" i="1"/>
  <c r="BJ241" i="1"/>
  <c r="AN241" i="1"/>
  <c r="AP241" i="1"/>
  <c r="BM241" i="1"/>
  <c r="BH241" i="1"/>
  <c r="AY241" i="1"/>
  <c r="BC241" i="1"/>
  <c r="BE241" i="1"/>
  <c r="AQ241" i="1"/>
  <c r="AW241" i="1"/>
  <c r="BL241" i="1"/>
  <c r="AU241" i="1"/>
  <c r="G48" i="1"/>
  <c r="BN293" i="1"/>
  <c r="F295" i="1"/>
  <c r="AJ293" i="1"/>
  <c r="AZ293" i="1"/>
  <c r="AM293" i="1"/>
  <c r="BC293" i="1"/>
  <c r="AT293" i="1"/>
  <c r="AS293" i="1"/>
  <c r="BM293" i="1"/>
  <c r="AX293" i="1"/>
  <c r="BD293" i="1"/>
  <c r="BA293" i="1"/>
  <c r="AI295" i="1"/>
  <c r="BN294" i="1" s="1"/>
  <c r="AV293" i="1"/>
  <c r="BL293" i="1"/>
  <c r="AY293" i="1"/>
  <c r="AL293" i="1"/>
  <c r="AK293" i="1"/>
  <c r="AW293" i="1"/>
  <c r="AP293" i="1"/>
  <c r="AQ293" i="1"/>
  <c r="AO293" i="1"/>
  <c r="AR293" i="1"/>
  <c r="BH293" i="1"/>
  <c r="AU293" i="1"/>
  <c r="BK293" i="1"/>
  <c r="BJ293" i="1"/>
  <c r="BI293" i="1"/>
  <c r="BE293" i="1"/>
  <c r="AN293" i="1"/>
  <c r="BG293" i="1"/>
  <c r="BB293" i="1"/>
  <c r="BF293" i="1"/>
  <c r="BN105" i="1"/>
  <c r="F107" i="1"/>
  <c r="BN438" i="1"/>
  <c r="F440" i="1"/>
  <c r="F207" i="1"/>
  <c r="AY205" i="1"/>
  <c r="AL205" i="1"/>
  <c r="BB205" i="1"/>
  <c r="AS205" i="1"/>
  <c r="AR205" i="1"/>
  <c r="BM205" i="1"/>
  <c r="AN205" i="1"/>
  <c r="AQ205" i="1"/>
  <c r="BG205" i="1"/>
  <c r="AT205" i="1"/>
  <c r="BJ205" i="1"/>
  <c r="BI205" i="1"/>
  <c r="BH205" i="1"/>
  <c r="BL205" i="1"/>
  <c r="AO205" i="1"/>
  <c r="AM205" i="1"/>
  <c r="BC205" i="1"/>
  <c r="AP205" i="1"/>
  <c r="BF205" i="1"/>
  <c r="BA205" i="1"/>
  <c r="AZ205" i="1"/>
  <c r="AV205" i="1"/>
  <c r="BE205" i="1"/>
  <c r="AI207" i="1"/>
  <c r="BN206" i="1" s="1"/>
  <c r="AU205" i="1"/>
  <c r="AJ205" i="1"/>
  <c r="AX205" i="1"/>
  <c r="BD205" i="1"/>
  <c r="BK205" i="1"/>
  <c r="AW205" i="1"/>
  <c r="AK205" i="1"/>
  <c r="BN378" i="1"/>
  <c r="F380" i="1"/>
  <c r="F243" i="1"/>
  <c r="AI243" i="1"/>
  <c r="AI244" i="1" s="1"/>
  <c r="BN46" i="1"/>
  <c r="AI380" i="1"/>
  <c r="F381" i="1" s="1"/>
  <c r="AL378" i="1"/>
  <c r="AP378" i="1"/>
  <c r="AT378" i="1"/>
  <c r="AX378" i="1"/>
  <c r="BB378" i="1"/>
  <c r="BF378" i="1"/>
  <c r="BJ378" i="1"/>
  <c r="AK378" i="1"/>
  <c r="AO378" i="1"/>
  <c r="AS378" i="1"/>
  <c r="AW378" i="1"/>
  <c r="BA378" i="1"/>
  <c r="BE378" i="1"/>
  <c r="BI378" i="1"/>
  <c r="BM378" i="1"/>
  <c r="AM378" i="1"/>
  <c r="AU378" i="1"/>
  <c r="BC378" i="1"/>
  <c r="BK378" i="1"/>
  <c r="AQ378" i="1"/>
  <c r="AY378" i="1"/>
  <c r="BG378" i="1"/>
  <c r="AR378" i="1"/>
  <c r="BH378" i="1"/>
  <c r="AJ378" i="1"/>
  <c r="BL378" i="1"/>
  <c r="AN378" i="1"/>
  <c r="BD378" i="1"/>
  <c r="AZ378" i="1"/>
  <c r="AV378" i="1"/>
  <c r="AI107" i="1"/>
  <c r="F108" i="1" s="1"/>
  <c r="AJ105" i="1"/>
  <c r="AN105" i="1"/>
  <c r="AR105" i="1"/>
  <c r="AV105" i="1"/>
  <c r="AZ105" i="1"/>
  <c r="BD105" i="1"/>
  <c r="BH105" i="1"/>
  <c r="BL105" i="1"/>
  <c r="AM105" i="1"/>
  <c r="AQ105" i="1"/>
  <c r="AU105" i="1"/>
  <c r="AY105" i="1"/>
  <c r="BC105" i="1"/>
  <c r="BG105" i="1"/>
  <c r="BK105" i="1"/>
  <c r="AP105" i="1"/>
  <c r="AX105" i="1"/>
  <c r="BF105" i="1"/>
  <c r="AK105" i="1"/>
  <c r="AS105" i="1"/>
  <c r="BA105" i="1"/>
  <c r="BI105" i="1"/>
  <c r="AO105" i="1"/>
  <c r="BE105" i="1"/>
  <c r="AL105" i="1"/>
  <c r="BB105" i="1"/>
  <c r="BM105" i="1"/>
  <c r="BJ105" i="1"/>
  <c r="AW105" i="1"/>
  <c r="AT105" i="1"/>
  <c r="AI48" i="1"/>
  <c r="AJ46" i="1"/>
  <c r="AN46" i="1"/>
  <c r="AR46" i="1"/>
  <c r="AV46" i="1"/>
  <c r="AZ46" i="1"/>
  <c r="BD46" i="1"/>
  <c r="BH46" i="1"/>
  <c r="BL46" i="1"/>
  <c r="AM46" i="1"/>
  <c r="AQ46" i="1"/>
  <c r="AU46" i="1"/>
  <c r="AY46" i="1"/>
  <c r="BC46" i="1"/>
  <c r="BG46" i="1"/>
  <c r="BK46" i="1"/>
  <c r="AP46" i="1"/>
  <c r="AX46" i="1"/>
  <c r="BF46" i="1"/>
  <c r="AO46" i="1"/>
  <c r="AW46" i="1"/>
  <c r="BE46" i="1"/>
  <c r="BM46" i="1"/>
  <c r="AT46" i="1"/>
  <c r="BJ46" i="1"/>
  <c r="AS46" i="1"/>
  <c r="BI46" i="1"/>
  <c r="BB46" i="1"/>
  <c r="AK46" i="1"/>
  <c r="BA46" i="1"/>
  <c r="AL46" i="1"/>
  <c r="AI440" i="1"/>
  <c r="AL438" i="1"/>
  <c r="AP438" i="1"/>
  <c r="AT438" i="1"/>
  <c r="AX438" i="1"/>
  <c r="BB438" i="1"/>
  <c r="BF438" i="1"/>
  <c r="BJ438" i="1"/>
  <c r="AK438" i="1"/>
  <c r="AO438" i="1"/>
  <c r="AS438" i="1"/>
  <c r="AW438" i="1"/>
  <c r="BA438" i="1"/>
  <c r="BE438" i="1"/>
  <c r="BI438" i="1"/>
  <c r="BM438" i="1"/>
  <c r="AQ438" i="1"/>
  <c r="AY438" i="1"/>
  <c r="BG438" i="1"/>
  <c r="AM438" i="1"/>
  <c r="AU438" i="1"/>
  <c r="BC438" i="1"/>
  <c r="BK438" i="1"/>
  <c r="AN438" i="1"/>
  <c r="BD438" i="1"/>
  <c r="BL438" i="1"/>
  <c r="BH438" i="1"/>
  <c r="AJ438" i="1"/>
  <c r="AZ438" i="1"/>
  <c r="AV438" i="1"/>
  <c r="AR438" i="1"/>
  <c r="BN150" i="1" l="1"/>
  <c r="AP150" i="1"/>
  <c r="BE150" i="1"/>
  <c r="BA150" i="1"/>
  <c r="AL150" i="1"/>
  <c r="AV150" i="1"/>
  <c r="AX150" i="1"/>
  <c r="AN150" i="1"/>
  <c r="BH150" i="1"/>
  <c r="AJ150" i="1"/>
  <c r="BF150" i="1"/>
  <c r="AW150" i="1"/>
  <c r="AT150" i="1"/>
  <c r="AK150" i="1"/>
  <c r="AO150" i="1"/>
  <c r="BB150" i="1"/>
  <c r="F152" i="1"/>
  <c r="BI150" i="1"/>
  <c r="AS150" i="1"/>
  <c r="AQ150" i="1"/>
  <c r="BK150" i="1"/>
  <c r="AY150" i="1"/>
  <c r="AZ150" i="1"/>
  <c r="AM150" i="1"/>
  <c r="BG150" i="1"/>
  <c r="AU150" i="1"/>
  <c r="BL150" i="1"/>
  <c r="BC150" i="1"/>
  <c r="BD150" i="1"/>
  <c r="AR150" i="1"/>
  <c r="BM150" i="1"/>
  <c r="BJ150" i="1"/>
  <c r="AI152" i="1"/>
  <c r="BN151" i="1"/>
  <c r="F245" i="1"/>
  <c r="AI245" i="1"/>
  <c r="F296" i="1"/>
  <c r="AS294" i="1"/>
  <c r="BI294" i="1"/>
  <c r="AR294" i="1"/>
  <c r="BH294" i="1"/>
  <c r="BC294" i="1"/>
  <c r="BB294" i="1"/>
  <c r="BF294" i="1"/>
  <c r="AI296" i="1"/>
  <c r="AO294" i="1"/>
  <c r="BE294" i="1"/>
  <c r="AN294" i="1"/>
  <c r="BD294" i="1"/>
  <c r="AU294" i="1"/>
  <c r="AT294" i="1"/>
  <c r="AP294" i="1"/>
  <c r="AY294" i="1"/>
  <c r="AW294" i="1"/>
  <c r="AV294" i="1"/>
  <c r="BK294" i="1"/>
  <c r="AQ294" i="1"/>
  <c r="AK294" i="1"/>
  <c r="BA294" i="1"/>
  <c r="AJ294" i="1"/>
  <c r="AZ294" i="1"/>
  <c r="AM294" i="1"/>
  <c r="AL294" i="1"/>
  <c r="AX294" i="1"/>
  <c r="BG294" i="1"/>
  <c r="BM294" i="1"/>
  <c r="BL294" i="1"/>
  <c r="BJ294" i="1"/>
  <c r="BN439" i="1"/>
  <c r="F441" i="1"/>
  <c r="BN47" i="1"/>
  <c r="F49" i="1"/>
  <c r="G49" i="1" s="1"/>
  <c r="BN242" i="1"/>
  <c r="F244" i="1"/>
  <c r="AN242" i="1"/>
  <c r="BD242" i="1"/>
  <c r="AQ242" i="1"/>
  <c r="BG242" i="1"/>
  <c r="BF242" i="1"/>
  <c r="BM242" i="1"/>
  <c r="BA242" i="1"/>
  <c r="BJ242" i="1"/>
  <c r="AJ242" i="1"/>
  <c r="AZ242" i="1"/>
  <c r="AM242" i="1"/>
  <c r="BC242" i="1"/>
  <c r="AX242" i="1"/>
  <c r="BE242" i="1"/>
  <c r="AK242" i="1"/>
  <c r="AT242" i="1"/>
  <c r="AV242" i="1"/>
  <c r="BL242" i="1"/>
  <c r="AY242" i="1"/>
  <c r="AP242" i="1"/>
  <c r="AW242" i="1"/>
  <c r="BB242" i="1"/>
  <c r="AS242" i="1"/>
  <c r="AR242" i="1"/>
  <c r="AO242" i="1"/>
  <c r="AU242" i="1"/>
  <c r="BI242" i="1"/>
  <c r="BH242" i="1"/>
  <c r="AL242" i="1"/>
  <c r="BK242" i="1"/>
  <c r="AW243" i="1"/>
  <c r="BM243" i="1"/>
  <c r="AV243" i="1"/>
  <c r="BL243" i="1"/>
  <c r="AP243" i="1"/>
  <c r="BC243" i="1"/>
  <c r="AT243" i="1"/>
  <c r="BA243" i="1"/>
  <c r="AJ243" i="1"/>
  <c r="AQ243" i="1"/>
  <c r="AL243" i="1"/>
  <c r="BN243" i="1"/>
  <c r="AS243" i="1"/>
  <c r="BI243" i="1"/>
  <c r="AR243" i="1"/>
  <c r="BH243" i="1"/>
  <c r="BG243" i="1"/>
  <c r="AM243" i="1"/>
  <c r="BJ243" i="1"/>
  <c r="AK243" i="1"/>
  <c r="AZ243" i="1"/>
  <c r="AX243" i="1"/>
  <c r="AU243" i="1"/>
  <c r="AO243" i="1"/>
  <c r="BE243" i="1"/>
  <c r="AN243" i="1"/>
  <c r="BD243" i="1"/>
  <c r="AY243" i="1"/>
  <c r="BF243" i="1"/>
  <c r="BB243" i="1"/>
  <c r="BK243" i="1"/>
  <c r="F208" i="1"/>
  <c r="AR206" i="1"/>
  <c r="BH206" i="1"/>
  <c r="AU206" i="1"/>
  <c r="BK206" i="1"/>
  <c r="BJ206" i="1"/>
  <c r="BI206" i="1"/>
  <c r="BE206" i="1"/>
  <c r="AI208" i="1"/>
  <c r="AN206" i="1"/>
  <c r="BD206" i="1"/>
  <c r="AQ206" i="1"/>
  <c r="BG206" i="1"/>
  <c r="BB206" i="1"/>
  <c r="BA206" i="1"/>
  <c r="BM206" i="1"/>
  <c r="BF206" i="1"/>
  <c r="BL206" i="1"/>
  <c r="AL206" i="1"/>
  <c r="AO206" i="1"/>
  <c r="AJ206" i="1"/>
  <c r="AZ206" i="1"/>
  <c r="AM206" i="1"/>
  <c r="BC206" i="1"/>
  <c r="AT206" i="1"/>
  <c r="AS206" i="1"/>
  <c r="AW206" i="1"/>
  <c r="AP206" i="1"/>
  <c r="AV206" i="1"/>
  <c r="AY206" i="1"/>
  <c r="AK206" i="1"/>
  <c r="AX206" i="1"/>
  <c r="BN207" i="1"/>
  <c r="BN106" i="1"/>
  <c r="BN379" i="1"/>
  <c r="AI441" i="1"/>
  <c r="F442" i="1" s="1"/>
  <c r="AM439" i="1"/>
  <c r="AQ439" i="1"/>
  <c r="AU439" i="1"/>
  <c r="AY439" i="1"/>
  <c r="BC439" i="1"/>
  <c r="BG439" i="1"/>
  <c r="BK439" i="1"/>
  <c r="AL439" i="1"/>
  <c r="AP439" i="1"/>
  <c r="AT439" i="1"/>
  <c r="AX439" i="1"/>
  <c r="BB439" i="1"/>
  <c r="BF439" i="1"/>
  <c r="BJ439" i="1"/>
  <c r="AJ439" i="1"/>
  <c r="AR439" i="1"/>
  <c r="AZ439" i="1"/>
  <c r="BH439" i="1"/>
  <c r="AN439" i="1"/>
  <c r="AV439" i="1"/>
  <c r="BD439" i="1"/>
  <c r="BL439" i="1"/>
  <c r="AO439" i="1"/>
  <c r="BE439" i="1"/>
  <c r="BM439" i="1"/>
  <c r="BI439" i="1"/>
  <c r="AK439" i="1"/>
  <c r="BA439" i="1"/>
  <c r="AW439" i="1"/>
  <c r="AS439" i="1"/>
  <c r="AI49" i="1"/>
  <c r="F50" i="1" s="1"/>
  <c r="AK47" i="1"/>
  <c r="AO47" i="1"/>
  <c r="AS47" i="1"/>
  <c r="AW47" i="1"/>
  <c r="BA47" i="1"/>
  <c r="BE47" i="1"/>
  <c r="BI47" i="1"/>
  <c r="BM47" i="1"/>
  <c r="AJ47" i="1"/>
  <c r="AN47" i="1"/>
  <c r="AR47" i="1"/>
  <c r="AV47" i="1"/>
  <c r="AZ47" i="1"/>
  <c r="BD47" i="1"/>
  <c r="BH47" i="1"/>
  <c r="BL47" i="1"/>
  <c r="AQ47" i="1"/>
  <c r="AY47" i="1"/>
  <c r="BG47" i="1"/>
  <c r="AP47" i="1"/>
  <c r="AX47" i="1"/>
  <c r="BF47" i="1"/>
  <c r="AU47" i="1"/>
  <c r="BK47" i="1"/>
  <c r="AT47" i="1"/>
  <c r="BJ47" i="1"/>
  <c r="BC47" i="1"/>
  <c r="AL47" i="1"/>
  <c r="BB47" i="1"/>
  <c r="AM47" i="1"/>
  <c r="AI108" i="1"/>
  <c r="AK106" i="1"/>
  <c r="AO106" i="1"/>
  <c r="AS106" i="1"/>
  <c r="AW106" i="1"/>
  <c r="BA106" i="1"/>
  <c r="BE106" i="1"/>
  <c r="BI106" i="1"/>
  <c r="BM106" i="1"/>
  <c r="AJ106" i="1"/>
  <c r="AN106" i="1"/>
  <c r="AR106" i="1"/>
  <c r="AV106" i="1"/>
  <c r="AZ106" i="1"/>
  <c r="BD106" i="1"/>
  <c r="BH106" i="1"/>
  <c r="BL106" i="1"/>
  <c r="AQ106" i="1"/>
  <c r="AY106" i="1"/>
  <c r="BG106" i="1"/>
  <c r="AL106" i="1"/>
  <c r="AT106" i="1"/>
  <c r="BB106" i="1"/>
  <c r="BJ106" i="1"/>
  <c r="AP106" i="1"/>
  <c r="BF106" i="1"/>
  <c r="AM106" i="1"/>
  <c r="BC106" i="1"/>
  <c r="BK106" i="1"/>
  <c r="AX106" i="1"/>
  <c r="AU106" i="1"/>
  <c r="AI381" i="1"/>
  <c r="AM379" i="1"/>
  <c r="AQ379" i="1"/>
  <c r="AU379" i="1"/>
  <c r="AY379" i="1"/>
  <c r="BC379" i="1"/>
  <c r="BG379" i="1"/>
  <c r="BK379" i="1"/>
  <c r="AL379" i="1"/>
  <c r="AP379" i="1"/>
  <c r="AT379" i="1"/>
  <c r="AX379" i="1"/>
  <c r="BB379" i="1"/>
  <c r="BF379" i="1"/>
  <c r="BJ379" i="1"/>
  <c r="AN379" i="1"/>
  <c r="AV379" i="1"/>
  <c r="BD379" i="1"/>
  <c r="BL379" i="1"/>
  <c r="AJ379" i="1"/>
  <c r="AR379" i="1"/>
  <c r="AZ379" i="1"/>
  <c r="BH379" i="1"/>
  <c r="AS379" i="1"/>
  <c r="BI379" i="1"/>
  <c r="AK379" i="1"/>
  <c r="BM379" i="1"/>
  <c r="AO379" i="1"/>
  <c r="BE379" i="1"/>
  <c r="BA379" i="1"/>
  <c r="AW379" i="1"/>
  <c r="F153" i="1" l="1"/>
  <c r="BF151" i="1"/>
  <c r="BK151" i="1"/>
  <c r="BH151" i="1"/>
  <c r="AV151" i="1"/>
  <c r="AX151" i="1"/>
  <c r="BC151" i="1"/>
  <c r="AR151" i="1"/>
  <c r="BL151" i="1"/>
  <c r="BJ151" i="1"/>
  <c r="AK151" i="1"/>
  <c r="AO151" i="1"/>
  <c r="BB151" i="1"/>
  <c r="BG151" i="1"/>
  <c r="AQ151" i="1"/>
  <c r="AL151" i="1"/>
  <c r="AP151" i="1"/>
  <c r="AU151" i="1"/>
  <c r="BI151" i="1"/>
  <c r="BD151" i="1"/>
  <c r="AI153" i="1"/>
  <c r="AM151" i="1"/>
  <c r="AS151" i="1"/>
  <c r="BE151" i="1"/>
  <c r="AT151" i="1"/>
  <c r="AY151" i="1"/>
  <c r="AJ151" i="1"/>
  <c r="BM151" i="1"/>
  <c r="AZ151" i="1"/>
  <c r="AW151" i="1"/>
  <c r="AN151" i="1"/>
  <c r="BA151" i="1"/>
  <c r="AP244" i="1"/>
  <c r="BF244" i="1"/>
  <c r="AS244" i="1"/>
  <c r="BI244" i="1"/>
  <c r="AZ244" i="1"/>
  <c r="BG244" i="1"/>
  <c r="BC244" i="1"/>
  <c r="AV244" i="1"/>
  <c r="BJ244" i="1"/>
  <c r="BH244" i="1"/>
  <c r="BK244" i="1"/>
  <c r="AL244" i="1"/>
  <c r="BB244" i="1"/>
  <c r="AO244" i="1"/>
  <c r="BE244" i="1"/>
  <c r="AR244" i="1"/>
  <c r="AY244" i="1"/>
  <c r="AM244" i="1"/>
  <c r="BL244" i="1"/>
  <c r="AT244" i="1"/>
  <c r="BM244" i="1"/>
  <c r="AN244" i="1"/>
  <c r="F246" i="1"/>
  <c r="AI246" i="1"/>
  <c r="AI247" i="1" s="1"/>
  <c r="AX244" i="1"/>
  <c r="AK244" i="1"/>
  <c r="BA244" i="1"/>
  <c r="AJ244" i="1"/>
  <c r="AQ244" i="1"/>
  <c r="BD244" i="1"/>
  <c r="AU244" i="1"/>
  <c r="AW244" i="1"/>
  <c r="BN245" i="1"/>
  <c r="BN244" i="1"/>
  <c r="BN107" i="1"/>
  <c r="F109" i="1"/>
  <c r="BN295" i="1"/>
  <c r="F297" i="1"/>
  <c r="AT295" i="1"/>
  <c r="BJ295" i="1"/>
  <c r="AW295" i="1"/>
  <c r="BM295" i="1"/>
  <c r="BL295" i="1"/>
  <c r="BK295" i="1"/>
  <c r="AR295" i="1"/>
  <c r="AX295" i="1"/>
  <c r="BA295" i="1"/>
  <c r="AM295" i="1"/>
  <c r="AP295" i="1"/>
  <c r="BF295" i="1"/>
  <c r="AS295" i="1"/>
  <c r="BI295" i="1"/>
  <c r="BD295" i="1"/>
  <c r="BC295" i="1"/>
  <c r="BG295" i="1"/>
  <c r="AJ295" i="1"/>
  <c r="AI297" i="1"/>
  <c r="AL295" i="1"/>
  <c r="BB295" i="1"/>
  <c r="AO295" i="1"/>
  <c r="BE295" i="1"/>
  <c r="AV295" i="1"/>
  <c r="AU295" i="1"/>
  <c r="AQ295" i="1"/>
  <c r="AZ295" i="1"/>
  <c r="AK295" i="1"/>
  <c r="AN295" i="1"/>
  <c r="AY295" i="1"/>
  <c r="BH295" i="1"/>
  <c r="BN380" i="1"/>
  <c r="F382" i="1"/>
  <c r="F209" i="1"/>
  <c r="AO207" i="1"/>
  <c r="BE207" i="1"/>
  <c r="AN207" i="1"/>
  <c r="BD207" i="1"/>
  <c r="AU207" i="1"/>
  <c r="AT207" i="1"/>
  <c r="AX207" i="1"/>
  <c r="AQ207" i="1"/>
  <c r="AI209" i="1"/>
  <c r="BN208" i="1" s="1"/>
  <c r="AP207" i="1"/>
  <c r="BI207" i="1"/>
  <c r="BH207" i="1"/>
  <c r="BB207" i="1"/>
  <c r="AK207" i="1"/>
  <c r="BA207" i="1"/>
  <c r="AJ207" i="1"/>
  <c r="AZ207" i="1"/>
  <c r="AM207" i="1"/>
  <c r="AL207" i="1"/>
  <c r="AY207" i="1"/>
  <c r="BG207" i="1"/>
  <c r="AW207" i="1"/>
  <c r="BM207" i="1"/>
  <c r="AV207" i="1"/>
  <c r="BL207" i="1"/>
  <c r="BK207" i="1"/>
  <c r="BJ207" i="1"/>
  <c r="AS207" i="1"/>
  <c r="AR207" i="1"/>
  <c r="BC207" i="1"/>
  <c r="BF207" i="1"/>
  <c r="G50" i="1"/>
  <c r="BN48" i="1"/>
  <c r="BN440" i="1"/>
  <c r="AI109" i="1"/>
  <c r="F110" i="1" s="1"/>
  <c r="AL107" i="1"/>
  <c r="AP107" i="1"/>
  <c r="AT107" i="1"/>
  <c r="AX107" i="1"/>
  <c r="BB107" i="1"/>
  <c r="BF107" i="1"/>
  <c r="BJ107" i="1"/>
  <c r="AK107" i="1"/>
  <c r="AO107" i="1"/>
  <c r="AS107" i="1"/>
  <c r="AW107" i="1"/>
  <c r="BA107" i="1"/>
  <c r="BE107" i="1"/>
  <c r="BI107" i="1"/>
  <c r="BM107" i="1"/>
  <c r="AJ107" i="1"/>
  <c r="AR107" i="1"/>
  <c r="AZ107" i="1"/>
  <c r="BH107" i="1"/>
  <c r="AM107" i="1"/>
  <c r="AU107" i="1"/>
  <c r="BC107" i="1"/>
  <c r="BK107" i="1"/>
  <c r="AQ107" i="1"/>
  <c r="BG107" i="1"/>
  <c r="AN107" i="1"/>
  <c r="BD107" i="1"/>
  <c r="BL107" i="1"/>
  <c r="AV107" i="1"/>
  <c r="AY107" i="1"/>
  <c r="AI50" i="1"/>
  <c r="AL48" i="1"/>
  <c r="AP48" i="1"/>
  <c r="AT48" i="1"/>
  <c r="AX48" i="1"/>
  <c r="BB48" i="1"/>
  <c r="BF48" i="1"/>
  <c r="BJ48" i="1"/>
  <c r="AK48" i="1"/>
  <c r="AO48" i="1"/>
  <c r="AS48" i="1"/>
  <c r="AW48" i="1"/>
  <c r="BA48" i="1"/>
  <c r="BE48" i="1"/>
  <c r="BI48" i="1"/>
  <c r="BM48" i="1"/>
  <c r="AJ48" i="1"/>
  <c r="AR48" i="1"/>
  <c r="AZ48" i="1"/>
  <c r="BH48" i="1"/>
  <c r="AQ48" i="1"/>
  <c r="AY48" i="1"/>
  <c r="BG48" i="1"/>
  <c r="AV48" i="1"/>
  <c r="BL48" i="1"/>
  <c r="AU48" i="1"/>
  <c r="BK48" i="1"/>
  <c r="BD48" i="1"/>
  <c r="AM48" i="1"/>
  <c r="BC48" i="1"/>
  <c r="AN48" i="1"/>
  <c r="AI442" i="1"/>
  <c r="F443" i="1" s="1"/>
  <c r="AJ440" i="1"/>
  <c r="AN440" i="1"/>
  <c r="AR440" i="1"/>
  <c r="AV440" i="1"/>
  <c r="AZ440" i="1"/>
  <c r="BD440" i="1"/>
  <c r="BH440" i="1"/>
  <c r="BL440" i="1"/>
  <c r="AM440" i="1"/>
  <c r="AQ440" i="1"/>
  <c r="AU440" i="1"/>
  <c r="AY440" i="1"/>
  <c r="BC440" i="1"/>
  <c r="BG440" i="1"/>
  <c r="BK440" i="1"/>
  <c r="AK440" i="1"/>
  <c r="AS440" i="1"/>
  <c r="BA440" i="1"/>
  <c r="BI440" i="1"/>
  <c r="AO440" i="1"/>
  <c r="AW440" i="1"/>
  <c r="BE440" i="1"/>
  <c r="BM440" i="1"/>
  <c r="AP440" i="1"/>
  <c r="BF440" i="1"/>
  <c r="BJ440" i="1"/>
  <c r="AL440" i="1"/>
  <c r="BB440" i="1"/>
  <c r="AX440" i="1"/>
  <c r="AT440" i="1"/>
  <c r="AI382" i="1"/>
  <c r="AJ380" i="1"/>
  <c r="AN380" i="1"/>
  <c r="AR380" i="1"/>
  <c r="AV380" i="1"/>
  <c r="AZ380" i="1"/>
  <c r="BD380" i="1"/>
  <c r="BH380" i="1"/>
  <c r="BL380" i="1"/>
  <c r="AM380" i="1"/>
  <c r="AQ380" i="1"/>
  <c r="AU380" i="1"/>
  <c r="AY380" i="1"/>
  <c r="BC380" i="1"/>
  <c r="BG380" i="1"/>
  <c r="BK380" i="1"/>
  <c r="AO380" i="1"/>
  <c r="AW380" i="1"/>
  <c r="BE380" i="1"/>
  <c r="BM380" i="1"/>
  <c r="AK380" i="1"/>
  <c r="AS380" i="1"/>
  <c r="BA380" i="1"/>
  <c r="BI380" i="1"/>
  <c r="AT380" i="1"/>
  <c r="BJ380" i="1"/>
  <c r="AL380" i="1"/>
  <c r="AP380" i="1"/>
  <c r="BF380" i="1"/>
  <c r="BB380" i="1"/>
  <c r="AX380" i="1"/>
  <c r="F248" i="1" l="1"/>
  <c r="BN247" i="1"/>
  <c r="AO247" i="1"/>
  <c r="AW247" i="1"/>
  <c r="BE247" i="1"/>
  <c r="BM247" i="1"/>
  <c r="AN247" i="1"/>
  <c r="AV247" i="1"/>
  <c r="BD247" i="1"/>
  <c r="BL247" i="1"/>
  <c r="AU247" i="1"/>
  <c r="BK247" i="1"/>
  <c r="AT247" i="1"/>
  <c r="BJ247" i="1"/>
  <c r="BG247" i="1"/>
  <c r="BF247" i="1"/>
  <c r="AY247" i="1"/>
  <c r="AK247" i="1"/>
  <c r="AS247" i="1"/>
  <c r="BA247" i="1"/>
  <c r="BI247" i="1"/>
  <c r="AJ247" i="1"/>
  <c r="AR247" i="1"/>
  <c r="AZ247" i="1"/>
  <c r="BH247" i="1"/>
  <c r="AM247" i="1"/>
  <c r="BC247" i="1"/>
  <c r="AL247" i="1"/>
  <c r="BB247" i="1"/>
  <c r="AQ247" i="1"/>
  <c r="AP247" i="1"/>
  <c r="AX247" i="1"/>
  <c r="BN152" i="1"/>
  <c r="AQ152" i="1"/>
  <c r="AR152" i="1"/>
  <c r="BB152" i="1"/>
  <c r="AO152" i="1"/>
  <c r="AU152" i="1"/>
  <c r="BJ152" i="1"/>
  <c r="AM152" i="1"/>
  <c r="AN152" i="1"/>
  <c r="AT152" i="1"/>
  <c r="BF152" i="1"/>
  <c r="BK152" i="1"/>
  <c r="BI152" i="1"/>
  <c r="AY152" i="1"/>
  <c r="AZ152" i="1"/>
  <c r="AK152" i="1"/>
  <c r="BM152" i="1"/>
  <c r="F154" i="1"/>
  <c r="BG152" i="1"/>
  <c r="BH152" i="1"/>
  <c r="BA152" i="1"/>
  <c r="AX152" i="1"/>
  <c r="AV152" i="1"/>
  <c r="BE152" i="1"/>
  <c r="BC152" i="1"/>
  <c r="BD152" i="1"/>
  <c r="AS152" i="1"/>
  <c r="AW152" i="1"/>
  <c r="BL152" i="1"/>
  <c r="AI154" i="1"/>
  <c r="AJ152" i="1"/>
  <c r="AL152" i="1"/>
  <c r="AP152" i="1"/>
  <c r="BN153" i="1"/>
  <c r="AY245" i="1"/>
  <c r="AL245" i="1"/>
  <c r="BB245" i="1"/>
  <c r="AS245" i="1"/>
  <c r="AR245" i="1"/>
  <c r="BE245" i="1"/>
  <c r="AV245" i="1"/>
  <c r="AM245" i="1"/>
  <c r="AP245" i="1"/>
  <c r="AN245" i="1"/>
  <c r="AU245" i="1"/>
  <c r="BK245" i="1"/>
  <c r="AX245" i="1"/>
  <c r="AK245" i="1"/>
  <c r="AJ245" i="1"/>
  <c r="AO245" i="1"/>
  <c r="BL245" i="1"/>
  <c r="BA245" i="1"/>
  <c r="AW245" i="1"/>
  <c r="F247" i="1"/>
  <c r="AQ245" i="1"/>
  <c r="BG245" i="1"/>
  <c r="AT245" i="1"/>
  <c r="BJ245" i="1"/>
  <c r="BI245" i="1"/>
  <c r="BH245" i="1"/>
  <c r="BD245" i="1"/>
  <c r="BM245" i="1"/>
  <c r="BC245" i="1"/>
  <c r="BF245" i="1"/>
  <c r="AZ245" i="1"/>
  <c r="AJ246" i="1"/>
  <c r="AZ246" i="1"/>
  <c r="AM246" i="1"/>
  <c r="BC246" i="1"/>
  <c r="AT246" i="1"/>
  <c r="AS246" i="1"/>
  <c r="BF246" i="1"/>
  <c r="AW246" i="1"/>
  <c r="BD246" i="1"/>
  <c r="BG246" i="1"/>
  <c r="AX246" i="1"/>
  <c r="AV246" i="1"/>
  <c r="BL246" i="1"/>
  <c r="AY246" i="1"/>
  <c r="AL246" i="1"/>
  <c r="AK246" i="1"/>
  <c r="AP246" i="1"/>
  <c r="BM246" i="1"/>
  <c r="AQ246" i="1"/>
  <c r="BA246" i="1"/>
  <c r="AO246" i="1"/>
  <c r="BN246" i="1"/>
  <c r="AR246" i="1"/>
  <c r="BH246" i="1"/>
  <c r="AU246" i="1"/>
  <c r="BK246" i="1"/>
  <c r="BJ246" i="1"/>
  <c r="BI246" i="1"/>
  <c r="BE246" i="1"/>
  <c r="AN246" i="1"/>
  <c r="BB246" i="1"/>
  <c r="BN49" i="1"/>
  <c r="F51" i="1"/>
  <c r="G51" i="1" s="1"/>
  <c r="F298" i="1"/>
  <c r="AI298" i="1"/>
  <c r="AI299" i="1" s="1"/>
  <c r="AI300" i="1" s="1"/>
  <c r="AY296" i="1"/>
  <c r="AL296" i="1"/>
  <c r="BB296" i="1"/>
  <c r="AW296" i="1"/>
  <c r="AV296" i="1"/>
  <c r="AZ296" i="1"/>
  <c r="BI296" i="1"/>
  <c r="AR296" i="1"/>
  <c r="AU296" i="1"/>
  <c r="BK296" i="1"/>
  <c r="AX296" i="1"/>
  <c r="AO296" i="1"/>
  <c r="AN296" i="1"/>
  <c r="AJ296" i="1"/>
  <c r="AS296" i="1"/>
  <c r="AM296" i="1"/>
  <c r="BC296" i="1"/>
  <c r="BF296" i="1"/>
  <c r="BD296" i="1"/>
  <c r="AQ296" i="1"/>
  <c r="BG296" i="1"/>
  <c r="AT296" i="1"/>
  <c r="BJ296" i="1"/>
  <c r="BM296" i="1"/>
  <c r="BL296" i="1"/>
  <c r="BH296" i="1"/>
  <c r="BA296" i="1"/>
  <c r="AP296" i="1"/>
  <c r="BE296" i="1"/>
  <c r="AK296" i="1"/>
  <c r="BN381" i="1"/>
  <c r="F383" i="1"/>
  <c r="F210" i="1"/>
  <c r="AP208" i="1"/>
  <c r="BF208" i="1"/>
  <c r="AS208" i="1"/>
  <c r="BI208" i="1"/>
  <c r="BD208" i="1"/>
  <c r="BC208" i="1"/>
  <c r="AY208" i="1"/>
  <c r="BH208" i="1"/>
  <c r="AW208" i="1"/>
  <c r="BK208" i="1"/>
  <c r="AL208" i="1"/>
  <c r="BB208" i="1"/>
  <c r="AO208" i="1"/>
  <c r="BE208" i="1"/>
  <c r="AV208" i="1"/>
  <c r="AU208" i="1"/>
  <c r="AZ208" i="1"/>
  <c r="AR208" i="1"/>
  <c r="AT208" i="1"/>
  <c r="BM208" i="1"/>
  <c r="BG208" i="1"/>
  <c r="AI210" i="1"/>
  <c r="AX208" i="1"/>
  <c r="AK208" i="1"/>
  <c r="BA208" i="1"/>
  <c r="AN208" i="1"/>
  <c r="AM208" i="1"/>
  <c r="AJ208" i="1"/>
  <c r="AQ208" i="1"/>
  <c r="BJ208" i="1"/>
  <c r="BL208" i="1"/>
  <c r="BN296" i="1"/>
  <c r="BN441" i="1"/>
  <c r="BN108" i="1"/>
  <c r="AI51" i="1"/>
  <c r="F52" i="1" s="1"/>
  <c r="AM49" i="1"/>
  <c r="AQ49" i="1"/>
  <c r="AU49" i="1"/>
  <c r="AY49" i="1"/>
  <c r="BC49" i="1"/>
  <c r="BG49" i="1"/>
  <c r="BK49" i="1"/>
  <c r="AL49" i="1"/>
  <c r="AP49" i="1"/>
  <c r="AT49" i="1"/>
  <c r="AX49" i="1"/>
  <c r="BB49" i="1"/>
  <c r="BF49" i="1"/>
  <c r="BJ49" i="1"/>
  <c r="AK49" i="1"/>
  <c r="AS49" i="1"/>
  <c r="BA49" i="1"/>
  <c r="BI49" i="1"/>
  <c r="AJ49" i="1"/>
  <c r="AR49" i="1"/>
  <c r="AZ49" i="1"/>
  <c r="BH49" i="1"/>
  <c r="AW49" i="1"/>
  <c r="BM49" i="1"/>
  <c r="AV49" i="1"/>
  <c r="BL49" i="1"/>
  <c r="BE49" i="1"/>
  <c r="AN49" i="1"/>
  <c r="BD49" i="1"/>
  <c r="AO49" i="1"/>
  <c r="AI383" i="1"/>
  <c r="AK381" i="1"/>
  <c r="AO381" i="1"/>
  <c r="AS381" i="1"/>
  <c r="AW381" i="1"/>
  <c r="BA381" i="1"/>
  <c r="BE381" i="1"/>
  <c r="BI381" i="1"/>
  <c r="BM381" i="1"/>
  <c r="AJ381" i="1"/>
  <c r="AN381" i="1"/>
  <c r="AR381" i="1"/>
  <c r="AV381" i="1"/>
  <c r="AZ381" i="1"/>
  <c r="BD381" i="1"/>
  <c r="BH381" i="1"/>
  <c r="BL381" i="1"/>
  <c r="AP381" i="1"/>
  <c r="AX381" i="1"/>
  <c r="BF381" i="1"/>
  <c r="AL381" i="1"/>
  <c r="AT381" i="1"/>
  <c r="BB381" i="1"/>
  <c r="BJ381" i="1"/>
  <c r="AU381" i="1"/>
  <c r="BK381" i="1"/>
  <c r="AM381" i="1"/>
  <c r="AQ381" i="1"/>
  <c r="BG381" i="1"/>
  <c r="BC381" i="1"/>
  <c r="AY381" i="1"/>
  <c r="AI443" i="1"/>
  <c r="F444" i="1" s="1"/>
  <c r="AK441" i="1"/>
  <c r="AO441" i="1"/>
  <c r="AS441" i="1"/>
  <c r="AW441" i="1"/>
  <c r="BA441" i="1"/>
  <c r="BE441" i="1"/>
  <c r="BI441" i="1"/>
  <c r="BM441" i="1"/>
  <c r="AJ441" i="1"/>
  <c r="AN441" i="1"/>
  <c r="AR441" i="1"/>
  <c r="AV441" i="1"/>
  <c r="AZ441" i="1"/>
  <c r="BD441" i="1"/>
  <c r="BH441" i="1"/>
  <c r="BL441" i="1"/>
  <c r="AL441" i="1"/>
  <c r="AT441" i="1"/>
  <c r="BB441" i="1"/>
  <c r="BJ441" i="1"/>
  <c r="AP441" i="1"/>
  <c r="AX441" i="1"/>
  <c r="BF441" i="1"/>
  <c r="AQ441" i="1"/>
  <c r="BG441" i="1"/>
  <c r="BK441" i="1"/>
  <c r="AM441" i="1"/>
  <c r="BC441" i="1"/>
  <c r="AY441" i="1"/>
  <c r="AU441" i="1"/>
  <c r="AI110" i="1"/>
  <c r="AM108" i="1"/>
  <c r="AQ108" i="1"/>
  <c r="AU108" i="1"/>
  <c r="AY108" i="1"/>
  <c r="BC108" i="1"/>
  <c r="BG108" i="1"/>
  <c r="BK108" i="1"/>
  <c r="AL108" i="1"/>
  <c r="AP108" i="1"/>
  <c r="AT108" i="1"/>
  <c r="AX108" i="1"/>
  <c r="BB108" i="1"/>
  <c r="BF108" i="1"/>
  <c r="BJ108" i="1"/>
  <c r="AK108" i="1"/>
  <c r="AS108" i="1"/>
  <c r="BA108" i="1"/>
  <c r="BI108" i="1"/>
  <c r="AN108" i="1"/>
  <c r="AV108" i="1"/>
  <c r="BD108" i="1"/>
  <c r="BL108" i="1"/>
  <c r="AR108" i="1"/>
  <c r="BH108" i="1"/>
  <c r="AO108" i="1"/>
  <c r="BE108" i="1"/>
  <c r="AJ108" i="1"/>
  <c r="BM108" i="1"/>
  <c r="AZ108" i="1"/>
  <c r="AW108" i="1"/>
  <c r="F301" i="1" l="1"/>
  <c r="AI301" i="1"/>
  <c r="F155" i="1"/>
  <c r="AS153" i="1"/>
  <c r="AX153" i="1"/>
  <c r="BL153" i="1"/>
  <c r="BD153" i="1"/>
  <c r="AZ153" i="1"/>
  <c r="AV153" i="1"/>
  <c r="AO153" i="1"/>
  <c r="AR153" i="1"/>
  <c r="BG153" i="1"/>
  <c r="BF153" i="1"/>
  <c r="BA153" i="1"/>
  <c r="BB153" i="1"/>
  <c r="AJ153" i="1"/>
  <c r="BM153" i="1"/>
  <c r="AP153" i="1"/>
  <c r="AI155" i="1"/>
  <c r="BI153" i="1"/>
  <c r="AQ153" i="1"/>
  <c r="AN153" i="1"/>
  <c r="BH153" i="1"/>
  <c r="AT153" i="1"/>
  <c r="AU153" i="1"/>
  <c r="BE153" i="1"/>
  <c r="AL153" i="1"/>
  <c r="BK153" i="1"/>
  <c r="AK153" i="1"/>
  <c r="AM153" i="1"/>
  <c r="BJ153" i="1"/>
  <c r="AW153" i="1"/>
  <c r="BC153" i="1"/>
  <c r="AY153" i="1"/>
  <c r="BN154" i="1"/>
  <c r="F300" i="1"/>
  <c r="AT299" i="1"/>
  <c r="BJ299" i="1"/>
  <c r="AW299" i="1"/>
  <c r="BM299" i="1"/>
  <c r="BH299" i="1"/>
  <c r="AM299" i="1"/>
  <c r="AV299" i="1"/>
  <c r="AQ299" i="1"/>
  <c r="BD299" i="1"/>
  <c r="AP299" i="1"/>
  <c r="BF299" i="1"/>
  <c r="AS299" i="1"/>
  <c r="BI299" i="1"/>
  <c r="AZ299" i="1"/>
  <c r="BG299" i="1"/>
  <c r="BK299" i="1"/>
  <c r="BL299" i="1"/>
  <c r="BN299" i="1"/>
  <c r="AX299" i="1"/>
  <c r="AK299" i="1"/>
  <c r="BA299" i="1"/>
  <c r="AJ299" i="1"/>
  <c r="BC299" i="1"/>
  <c r="AL299" i="1"/>
  <c r="BB299" i="1"/>
  <c r="AO299" i="1"/>
  <c r="BE299" i="1"/>
  <c r="AR299" i="1"/>
  <c r="AY299" i="1"/>
  <c r="AU299" i="1"/>
  <c r="AN299" i="1"/>
  <c r="F211" i="1"/>
  <c r="AQ209" i="1"/>
  <c r="BG209" i="1"/>
  <c r="AT209" i="1"/>
  <c r="BJ209" i="1"/>
  <c r="BM209" i="1"/>
  <c r="BL209" i="1"/>
  <c r="AZ209" i="1"/>
  <c r="BI209" i="1"/>
  <c r="AX209" i="1"/>
  <c r="AK209" i="1"/>
  <c r="AM209" i="1"/>
  <c r="BC209" i="1"/>
  <c r="AP209" i="1"/>
  <c r="BF209" i="1"/>
  <c r="BE209" i="1"/>
  <c r="BD209" i="1"/>
  <c r="AJ209" i="1"/>
  <c r="AS209" i="1"/>
  <c r="AU209" i="1"/>
  <c r="BK209" i="1"/>
  <c r="AN209" i="1"/>
  <c r="AI211" i="1"/>
  <c r="AY209" i="1"/>
  <c r="AL209" i="1"/>
  <c r="BB209" i="1"/>
  <c r="AW209" i="1"/>
  <c r="AV209" i="1"/>
  <c r="BA209" i="1"/>
  <c r="AR209" i="1"/>
  <c r="AO209" i="1"/>
  <c r="BH209" i="1"/>
  <c r="BN209" i="1"/>
  <c r="BN382" i="1"/>
  <c r="F384" i="1"/>
  <c r="G52" i="1"/>
  <c r="F111" i="1"/>
  <c r="AI111" i="1"/>
  <c r="BJ110" i="1" s="1"/>
  <c r="BN297" i="1"/>
  <c r="F299" i="1"/>
  <c r="AR297" i="1"/>
  <c r="BH297" i="1"/>
  <c r="AU297" i="1"/>
  <c r="BK297" i="1"/>
  <c r="AO297" i="1"/>
  <c r="AK297" i="1"/>
  <c r="AT297" i="1"/>
  <c r="AN297" i="1"/>
  <c r="BD297" i="1"/>
  <c r="AQ297" i="1"/>
  <c r="BG297" i="1"/>
  <c r="BF297" i="1"/>
  <c r="BM297" i="1"/>
  <c r="BI297" i="1"/>
  <c r="BJ297" i="1"/>
  <c r="AV297" i="1"/>
  <c r="AY297" i="1"/>
  <c r="AW297" i="1"/>
  <c r="BB297" i="1"/>
  <c r="AJ297" i="1"/>
  <c r="AZ297" i="1"/>
  <c r="AM297" i="1"/>
  <c r="BC297" i="1"/>
  <c r="AX297" i="1"/>
  <c r="BE297" i="1"/>
  <c r="AS297" i="1"/>
  <c r="AL297" i="1"/>
  <c r="BL297" i="1"/>
  <c r="AP297" i="1"/>
  <c r="BA297" i="1"/>
  <c r="AO298" i="1"/>
  <c r="BE298" i="1"/>
  <c r="AN298" i="1"/>
  <c r="BD298" i="1"/>
  <c r="AY298" i="1"/>
  <c r="BF298" i="1"/>
  <c r="BJ298" i="1"/>
  <c r="BC298" i="1"/>
  <c r="AS298" i="1"/>
  <c r="BI298" i="1"/>
  <c r="AR298" i="1"/>
  <c r="AL298" i="1"/>
  <c r="AU298" i="1"/>
  <c r="AK298" i="1"/>
  <c r="BA298" i="1"/>
  <c r="AJ298" i="1"/>
  <c r="AZ298" i="1"/>
  <c r="AQ298" i="1"/>
  <c r="AX298" i="1"/>
  <c r="AT298" i="1"/>
  <c r="AM298" i="1"/>
  <c r="BN298" i="1"/>
  <c r="BG298" i="1"/>
  <c r="AW298" i="1"/>
  <c r="BM298" i="1"/>
  <c r="AV298" i="1"/>
  <c r="BL298" i="1"/>
  <c r="AP298" i="1"/>
  <c r="BB298" i="1"/>
  <c r="BK298" i="1"/>
  <c r="BH298" i="1"/>
  <c r="BN50" i="1"/>
  <c r="BN442" i="1"/>
  <c r="BN109" i="1"/>
  <c r="AI52" i="1"/>
  <c r="F53" i="1" s="1"/>
  <c r="AJ50" i="1"/>
  <c r="AN50" i="1"/>
  <c r="AR50" i="1"/>
  <c r="AV50" i="1"/>
  <c r="AZ50" i="1"/>
  <c r="BD50" i="1"/>
  <c r="BH50" i="1"/>
  <c r="BL50" i="1"/>
  <c r="AM50" i="1"/>
  <c r="AQ50" i="1"/>
  <c r="AU50" i="1"/>
  <c r="AY50" i="1"/>
  <c r="BC50" i="1"/>
  <c r="BG50" i="1"/>
  <c r="BK50" i="1"/>
  <c r="AL50" i="1"/>
  <c r="AT50" i="1"/>
  <c r="BB50" i="1"/>
  <c r="BJ50" i="1"/>
  <c r="AK50" i="1"/>
  <c r="AS50" i="1"/>
  <c r="BA50" i="1"/>
  <c r="BI50" i="1"/>
  <c r="AX50" i="1"/>
  <c r="AW50" i="1"/>
  <c r="BM50" i="1"/>
  <c r="BF50" i="1"/>
  <c r="AO50" i="1"/>
  <c r="BE50" i="1"/>
  <c r="AP50" i="1"/>
  <c r="AJ109" i="1"/>
  <c r="AN109" i="1"/>
  <c r="AR109" i="1"/>
  <c r="AV109" i="1"/>
  <c r="AZ109" i="1"/>
  <c r="BD109" i="1"/>
  <c r="BH109" i="1"/>
  <c r="BL109" i="1"/>
  <c r="AM109" i="1"/>
  <c r="AQ109" i="1"/>
  <c r="AU109" i="1"/>
  <c r="AY109" i="1"/>
  <c r="BC109" i="1"/>
  <c r="BG109" i="1"/>
  <c r="BK109" i="1"/>
  <c r="AL109" i="1"/>
  <c r="AT109" i="1"/>
  <c r="BB109" i="1"/>
  <c r="BJ109" i="1"/>
  <c r="AO109" i="1"/>
  <c r="AW109" i="1"/>
  <c r="BE109" i="1"/>
  <c r="BM109" i="1"/>
  <c r="AS109" i="1"/>
  <c r="BI109" i="1"/>
  <c r="AP109" i="1"/>
  <c r="BF109" i="1"/>
  <c r="AK109" i="1"/>
  <c r="BA109" i="1"/>
  <c r="AX109" i="1"/>
  <c r="AW110" i="1"/>
  <c r="AI444" i="1"/>
  <c r="F445" i="1" s="1"/>
  <c r="AL442" i="1"/>
  <c r="AP442" i="1"/>
  <c r="AT442" i="1"/>
  <c r="AX442" i="1"/>
  <c r="BB442" i="1"/>
  <c r="BF442" i="1"/>
  <c r="BJ442" i="1"/>
  <c r="AK442" i="1"/>
  <c r="AO442" i="1"/>
  <c r="AS442" i="1"/>
  <c r="AW442" i="1"/>
  <c r="BA442" i="1"/>
  <c r="BE442" i="1"/>
  <c r="BI442" i="1"/>
  <c r="BM442" i="1"/>
  <c r="AM442" i="1"/>
  <c r="AU442" i="1"/>
  <c r="BC442" i="1"/>
  <c r="BK442" i="1"/>
  <c r="AQ442" i="1"/>
  <c r="AY442" i="1"/>
  <c r="BG442" i="1"/>
  <c r="AR442" i="1"/>
  <c r="BH442" i="1"/>
  <c r="AJ442" i="1"/>
  <c r="BL442" i="1"/>
  <c r="AN442" i="1"/>
  <c r="BD442" i="1"/>
  <c r="AZ442" i="1"/>
  <c r="AV442" i="1"/>
  <c r="AI384" i="1"/>
  <c r="AL382" i="1"/>
  <c r="AP382" i="1"/>
  <c r="AT382" i="1"/>
  <c r="AX382" i="1"/>
  <c r="BB382" i="1"/>
  <c r="BF382" i="1"/>
  <c r="BJ382" i="1"/>
  <c r="AK382" i="1"/>
  <c r="AO382" i="1"/>
  <c r="AS382" i="1"/>
  <c r="AW382" i="1"/>
  <c r="BA382" i="1"/>
  <c r="BE382" i="1"/>
  <c r="BI382" i="1"/>
  <c r="BM382" i="1"/>
  <c r="AQ382" i="1"/>
  <c r="AY382" i="1"/>
  <c r="BG382" i="1"/>
  <c r="AM382" i="1"/>
  <c r="AU382" i="1"/>
  <c r="BC382" i="1"/>
  <c r="BK382" i="1"/>
  <c r="AV382" i="1"/>
  <c r="BL382" i="1"/>
  <c r="AN382" i="1"/>
  <c r="AJ382" i="1"/>
  <c r="AR382" i="1"/>
  <c r="BH382" i="1"/>
  <c r="BD382" i="1"/>
  <c r="AZ382" i="1"/>
  <c r="AI156" i="1" l="1"/>
  <c r="AX154" i="1"/>
  <c r="BI154" i="1"/>
  <c r="BA154" i="1"/>
  <c r="BE154" i="1"/>
  <c r="BB154" i="1"/>
  <c r="BL154" i="1"/>
  <c r="BJ154" i="1"/>
  <c r="AW154" i="1"/>
  <c r="AZ154" i="1"/>
  <c r="AS154" i="1"/>
  <c r="AP154" i="1"/>
  <c r="AY154" i="1"/>
  <c r="BM154" i="1"/>
  <c r="AU154" i="1"/>
  <c r="BH154" i="1"/>
  <c r="F156" i="1"/>
  <c r="AN154" i="1"/>
  <c r="BC154" i="1"/>
  <c r="BK154" i="1"/>
  <c r="AL154" i="1"/>
  <c r="AM154" i="1"/>
  <c r="AT154" i="1"/>
  <c r="BD154" i="1"/>
  <c r="AQ154" i="1"/>
  <c r="BG154" i="1"/>
  <c r="AJ154" i="1"/>
  <c r="BF154" i="1"/>
  <c r="AR154" i="1"/>
  <c r="AO154" i="1"/>
  <c r="AK154" i="1"/>
  <c r="AV154" i="1"/>
  <c r="BN155" i="1"/>
  <c r="F302" i="1"/>
  <c r="AI302" i="1"/>
  <c r="AQ300" i="1"/>
  <c r="AY300" i="1"/>
  <c r="BG300" i="1"/>
  <c r="AL300" i="1"/>
  <c r="AT300" i="1"/>
  <c r="BB300" i="1"/>
  <c r="BJ300" i="1"/>
  <c r="AS300" i="1"/>
  <c r="BI300" i="1"/>
  <c r="AR300" i="1"/>
  <c r="BH300" i="1"/>
  <c r="BD300" i="1"/>
  <c r="BL300" i="1"/>
  <c r="AO300" i="1"/>
  <c r="BE300" i="1"/>
  <c r="AM300" i="1"/>
  <c r="AU300" i="1"/>
  <c r="BC300" i="1"/>
  <c r="BK300" i="1"/>
  <c r="AP300" i="1"/>
  <c r="AX300" i="1"/>
  <c r="BF300" i="1"/>
  <c r="AK300" i="1"/>
  <c r="BA300" i="1"/>
  <c r="AJ300" i="1"/>
  <c r="AZ300" i="1"/>
  <c r="AN300" i="1"/>
  <c r="AV300" i="1"/>
  <c r="AW300" i="1"/>
  <c r="BM300" i="1"/>
  <c r="BN301" i="1"/>
  <c r="BN300" i="1"/>
  <c r="AM110" i="1"/>
  <c r="AP110" i="1"/>
  <c r="AR110" i="1"/>
  <c r="BK110" i="1"/>
  <c r="AQ110" i="1"/>
  <c r="BD110" i="1"/>
  <c r="F112" i="1"/>
  <c r="AI112" i="1"/>
  <c r="BN111" i="1" s="1"/>
  <c r="BN210" i="1"/>
  <c r="F212" i="1"/>
  <c r="AR210" i="1"/>
  <c r="BH210" i="1"/>
  <c r="AU210" i="1"/>
  <c r="BK210" i="1"/>
  <c r="AO210" i="1"/>
  <c r="AL210" i="1"/>
  <c r="BI210" i="1"/>
  <c r="AV210" i="1"/>
  <c r="BL210" i="1"/>
  <c r="AY210" i="1"/>
  <c r="AW210" i="1"/>
  <c r="AS210" i="1"/>
  <c r="AN210" i="1"/>
  <c r="BD210" i="1"/>
  <c r="AQ210" i="1"/>
  <c r="BG210" i="1"/>
  <c r="BF210" i="1"/>
  <c r="BM210" i="1"/>
  <c r="BA210" i="1"/>
  <c r="BJ210" i="1"/>
  <c r="AJ210" i="1"/>
  <c r="AZ210" i="1"/>
  <c r="AM210" i="1"/>
  <c r="BC210" i="1"/>
  <c r="AX210" i="1"/>
  <c r="BE210" i="1"/>
  <c r="AK210" i="1"/>
  <c r="AT210" i="1"/>
  <c r="AI212" i="1"/>
  <c r="BN211" i="1" s="1"/>
  <c r="AP210" i="1"/>
  <c r="BB210" i="1"/>
  <c r="AK110" i="1"/>
  <c r="AO110" i="1"/>
  <c r="BC110" i="1"/>
  <c r="AS110" i="1"/>
  <c r="BA110" i="1"/>
  <c r="BE110" i="1"/>
  <c r="AV110" i="1"/>
  <c r="BN110" i="1"/>
  <c r="AJ110" i="1"/>
  <c r="AN110" i="1"/>
  <c r="BF110" i="1"/>
  <c r="BI110" i="1"/>
  <c r="AZ110" i="1"/>
  <c r="AU110" i="1"/>
  <c r="BL110" i="1"/>
  <c r="BN383" i="1"/>
  <c r="F385" i="1"/>
  <c r="AT110" i="1"/>
  <c r="AX110" i="1"/>
  <c r="AY110" i="1"/>
  <c r="BH110" i="1"/>
  <c r="AL110" i="1"/>
  <c r="BB110" i="1"/>
  <c r="BG110" i="1"/>
  <c r="BM110" i="1"/>
  <c r="G53" i="1"/>
  <c r="BN443" i="1"/>
  <c r="BN51" i="1"/>
  <c r="AI53" i="1"/>
  <c r="AK51" i="1"/>
  <c r="AO51" i="1"/>
  <c r="AS51" i="1"/>
  <c r="AW51" i="1"/>
  <c r="BA51" i="1"/>
  <c r="BE51" i="1"/>
  <c r="BI51" i="1"/>
  <c r="BM51" i="1"/>
  <c r="AJ51" i="1"/>
  <c r="AN51" i="1"/>
  <c r="AR51" i="1"/>
  <c r="AV51" i="1"/>
  <c r="AZ51" i="1"/>
  <c r="BD51" i="1"/>
  <c r="BH51" i="1"/>
  <c r="BL51" i="1"/>
  <c r="AM51" i="1"/>
  <c r="AU51" i="1"/>
  <c r="BC51" i="1"/>
  <c r="BK51" i="1"/>
  <c r="AL51" i="1"/>
  <c r="AT51" i="1"/>
  <c r="BB51" i="1"/>
  <c r="BJ51" i="1"/>
  <c r="AY51" i="1"/>
  <c r="AX51" i="1"/>
  <c r="BG51" i="1"/>
  <c r="AP51" i="1"/>
  <c r="BF51" i="1"/>
  <c r="AQ51" i="1"/>
  <c r="AI385" i="1"/>
  <c r="AM383" i="1"/>
  <c r="AQ383" i="1"/>
  <c r="AU383" i="1"/>
  <c r="AY383" i="1"/>
  <c r="BC383" i="1"/>
  <c r="BG383" i="1"/>
  <c r="BK383" i="1"/>
  <c r="AL383" i="1"/>
  <c r="AP383" i="1"/>
  <c r="AT383" i="1"/>
  <c r="AX383" i="1"/>
  <c r="BB383" i="1"/>
  <c r="BF383" i="1"/>
  <c r="BJ383" i="1"/>
  <c r="AJ383" i="1"/>
  <c r="AR383" i="1"/>
  <c r="AZ383" i="1"/>
  <c r="BH383" i="1"/>
  <c r="AN383" i="1"/>
  <c r="AV383" i="1"/>
  <c r="BD383" i="1"/>
  <c r="BL383" i="1"/>
  <c r="AW383" i="1"/>
  <c r="BM383" i="1"/>
  <c r="AO383" i="1"/>
  <c r="AK383" i="1"/>
  <c r="AS383" i="1"/>
  <c r="BI383" i="1"/>
  <c r="BE383" i="1"/>
  <c r="BA383" i="1"/>
  <c r="AI445" i="1"/>
  <c r="AM443" i="1"/>
  <c r="AQ443" i="1"/>
  <c r="AU443" i="1"/>
  <c r="AY443" i="1"/>
  <c r="BC443" i="1"/>
  <c r="BG443" i="1"/>
  <c r="BK443" i="1"/>
  <c r="AL443" i="1"/>
  <c r="AP443" i="1"/>
  <c r="AT443" i="1"/>
  <c r="AX443" i="1"/>
  <c r="BB443" i="1"/>
  <c r="BF443" i="1"/>
  <c r="BJ443" i="1"/>
  <c r="AN443" i="1"/>
  <c r="AV443" i="1"/>
  <c r="BD443" i="1"/>
  <c r="BL443" i="1"/>
  <c r="AJ443" i="1"/>
  <c r="AR443" i="1"/>
  <c r="AZ443" i="1"/>
  <c r="BH443" i="1"/>
  <c r="AS443" i="1"/>
  <c r="BI443" i="1"/>
  <c r="AK443" i="1"/>
  <c r="BM443" i="1"/>
  <c r="AO443" i="1"/>
  <c r="BE443" i="1"/>
  <c r="BA443" i="1"/>
  <c r="AW443" i="1"/>
  <c r="AI303" i="1" l="1"/>
  <c r="AN301" i="1"/>
  <c r="AV301" i="1"/>
  <c r="BD301" i="1"/>
  <c r="BL301" i="1"/>
  <c r="AQ301" i="1"/>
  <c r="AY301" i="1"/>
  <c r="BG301" i="1"/>
  <c r="AL301" i="1"/>
  <c r="BB301" i="1"/>
  <c r="AK301" i="1"/>
  <c r="BA301" i="1"/>
  <c r="AO301" i="1"/>
  <c r="AW301" i="1"/>
  <c r="AX301" i="1"/>
  <c r="AP301" i="1"/>
  <c r="F303" i="1"/>
  <c r="AJ301" i="1"/>
  <c r="AR301" i="1"/>
  <c r="AZ301" i="1"/>
  <c r="BH301" i="1"/>
  <c r="AM301" i="1"/>
  <c r="AU301" i="1"/>
  <c r="BC301" i="1"/>
  <c r="BK301" i="1"/>
  <c r="AT301" i="1"/>
  <c r="BJ301" i="1"/>
  <c r="AS301" i="1"/>
  <c r="BI301" i="1"/>
  <c r="BE301" i="1"/>
  <c r="BM301" i="1"/>
  <c r="BF301" i="1"/>
  <c r="BN302" i="1"/>
  <c r="AI157" i="1"/>
  <c r="AM155" i="1"/>
  <c r="AO155" i="1"/>
  <c r="BD155" i="1"/>
  <c r="AL155" i="1"/>
  <c r="BG155" i="1"/>
  <c r="AP155" i="1"/>
  <c r="AY155" i="1"/>
  <c r="BE155" i="1"/>
  <c r="BB155" i="1"/>
  <c r="BF155" i="1"/>
  <c r="AQ155" i="1"/>
  <c r="BH155" i="1"/>
  <c r="BK155" i="1"/>
  <c r="AS155" i="1"/>
  <c r="BA155" i="1"/>
  <c r="BI155" i="1"/>
  <c r="F157" i="1"/>
  <c r="BC155" i="1"/>
  <c r="BJ155" i="1"/>
  <c r="BM155" i="1"/>
  <c r="AV155" i="1"/>
  <c r="AT155" i="1"/>
  <c r="AW155" i="1"/>
  <c r="AJ155" i="1"/>
  <c r="AX155" i="1"/>
  <c r="BL155" i="1"/>
  <c r="AN155" i="1"/>
  <c r="AU155" i="1"/>
  <c r="AZ155" i="1"/>
  <c r="AR155" i="1"/>
  <c r="AK155" i="1"/>
  <c r="BN384" i="1"/>
  <c r="F386" i="1"/>
  <c r="BN52" i="1"/>
  <c r="F54" i="1"/>
  <c r="G54" i="1" s="1"/>
  <c r="F213" i="1"/>
  <c r="AI213" i="1"/>
  <c r="BN212" i="1" s="1"/>
  <c r="AW211" i="1"/>
  <c r="BM211" i="1"/>
  <c r="AV211" i="1"/>
  <c r="BL211" i="1"/>
  <c r="AP211" i="1"/>
  <c r="BC211" i="1"/>
  <c r="AT211" i="1"/>
  <c r="AK211" i="1"/>
  <c r="BA211" i="1"/>
  <c r="AZ211" i="1"/>
  <c r="AX211" i="1"/>
  <c r="BK211" i="1"/>
  <c r="AS211" i="1"/>
  <c r="BI211" i="1"/>
  <c r="AR211" i="1"/>
  <c r="BH211" i="1"/>
  <c r="BG211" i="1"/>
  <c r="AM211" i="1"/>
  <c r="BJ211" i="1"/>
  <c r="AQ211" i="1"/>
  <c r="AO211" i="1"/>
  <c r="BE211" i="1"/>
  <c r="AN211" i="1"/>
  <c r="BD211" i="1"/>
  <c r="AY211" i="1"/>
  <c r="BF211" i="1"/>
  <c r="BB211" i="1"/>
  <c r="AU211" i="1"/>
  <c r="AJ211" i="1"/>
  <c r="AL211" i="1"/>
  <c r="F113" i="1"/>
  <c r="AT111" i="1"/>
  <c r="BJ111" i="1"/>
  <c r="AW111" i="1"/>
  <c r="BM111" i="1"/>
  <c r="BL111" i="1"/>
  <c r="AU111" i="1"/>
  <c r="AM111" i="1"/>
  <c r="AP111" i="1"/>
  <c r="BF111" i="1"/>
  <c r="AS111" i="1"/>
  <c r="BI111" i="1"/>
  <c r="BD111" i="1"/>
  <c r="BG111" i="1"/>
  <c r="BH111" i="1"/>
  <c r="BC111" i="1"/>
  <c r="AL111" i="1"/>
  <c r="BB111" i="1"/>
  <c r="AO111" i="1"/>
  <c r="BE111" i="1"/>
  <c r="AV111" i="1"/>
  <c r="AY111" i="1"/>
  <c r="AR111" i="1"/>
  <c r="AZ111" i="1"/>
  <c r="AI113" i="1"/>
  <c r="AI114" i="1" s="1"/>
  <c r="AK111" i="1"/>
  <c r="BK111" i="1"/>
  <c r="AX111" i="1"/>
  <c r="AQ111" i="1"/>
  <c r="AN111" i="1"/>
  <c r="BA111" i="1"/>
  <c r="AJ111" i="1"/>
  <c r="BN444" i="1"/>
  <c r="F446" i="1"/>
  <c r="AI446" i="1"/>
  <c r="AJ444" i="1"/>
  <c r="AN444" i="1"/>
  <c r="AR444" i="1"/>
  <c r="AV444" i="1"/>
  <c r="AZ444" i="1"/>
  <c r="BD444" i="1"/>
  <c r="BH444" i="1"/>
  <c r="BL444" i="1"/>
  <c r="AM444" i="1"/>
  <c r="AQ444" i="1"/>
  <c r="AU444" i="1"/>
  <c r="AY444" i="1"/>
  <c r="BC444" i="1"/>
  <c r="BG444" i="1"/>
  <c r="BK444" i="1"/>
  <c r="AO444" i="1"/>
  <c r="AW444" i="1"/>
  <c r="BE444" i="1"/>
  <c r="BM444" i="1"/>
  <c r="AK444" i="1"/>
  <c r="AS444" i="1"/>
  <c r="BA444" i="1"/>
  <c r="BI444" i="1"/>
  <c r="AT444" i="1"/>
  <c r="BJ444" i="1"/>
  <c r="AL444" i="1"/>
  <c r="AP444" i="1"/>
  <c r="BF444" i="1"/>
  <c r="BB444" i="1"/>
  <c r="AX444" i="1"/>
  <c r="AI386" i="1"/>
  <c r="AJ384" i="1"/>
  <c r="AN384" i="1"/>
  <c r="AR384" i="1"/>
  <c r="AV384" i="1"/>
  <c r="AZ384" i="1"/>
  <c r="BD384" i="1"/>
  <c r="BH384" i="1"/>
  <c r="BL384" i="1"/>
  <c r="AM384" i="1"/>
  <c r="AQ384" i="1"/>
  <c r="AU384" i="1"/>
  <c r="AY384" i="1"/>
  <c r="BC384" i="1"/>
  <c r="BG384" i="1"/>
  <c r="BK384" i="1"/>
  <c r="AK384" i="1"/>
  <c r="AS384" i="1"/>
  <c r="BA384" i="1"/>
  <c r="BI384" i="1"/>
  <c r="AO384" i="1"/>
  <c r="AW384" i="1"/>
  <c r="BE384" i="1"/>
  <c r="BM384" i="1"/>
  <c r="AX384" i="1"/>
  <c r="AP384" i="1"/>
  <c r="AL384" i="1"/>
  <c r="AT384" i="1"/>
  <c r="BJ384" i="1"/>
  <c r="BF384" i="1"/>
  <c r="BB384" i="1"/>
  <c r="AI54" i="1"/>
  <c r="F55" i="1" s="1"/>
  <c r="AL52" i="1"/>
  <c r="AP52" i="1"/>
  <c r="AT52" i="1"/>
  <c r="AX52" i="1"/>
  <c r="BB52" i="1"/>
  <c r="BF52" i="1"/>
  <c r="BJ52" i="1"/>
  <c r="AK52" i="1"/>
  <c r="AO52" i="1"/>
  <c r="AS52" i="1"/>
  <c r="AW52" i="1"/>
  <c r="BA52" i="1"/>
  <c r="BE52" i="1"/>
  <c r="BI52" i="1"/>
  <c r="BM52" i="1"/>
  <c r="AN52" i="1"/>
  <c r="AV52" i="1"/>
  <c r="BD52" i="1"/>
  <c r="BL52" i="1"/>
  <c r="AM52" i="1"/>
  <c r="AU52" i="1"/>
  <c r="BC52" i="1"/>
  <c r="BK52" i="1"/>
  <c r="AJ52" i="1"/>
  <c r="AZ52" i="1"/>
  <c r="AY52" i="1"/>
  <c r="BH52" i="1"/>
  <c r="AQ52" i="1"/>
  <c r="BG52" i="1"/>
  <c r="AR52" i="1"/>
  <c r="BN156" i="1" l="1"/>
  <c r="AI158" i="1"/>
  <c r="F158" i="1"/>
  <c r="AZ156" i="1"/>
  <c r="BF156" i="1"/>
  <c r="BC156" i="1"/>
  <c r="BG156" i="1"/>
  <c r="BK156" i="1"/>
  <c r="AV156" i="1"/>
  <c r="BA156" i="1"/>
  <c r="AS156" i="1"/>
  <c r="AL156" i="1"/>
  <c r="AQ156" i="1"/>
  <c r="BH156" i="1"/>
  <c r="AO156" i="1"/>
  <c r="BB156" i="1"/>
  <c r="BD156" i="1"/>
  <c r="BI156" i="1"/>
  <c r="AJ156" i="1"/>
  <c r="AK156" i="1"/>
  <c r="AY156" i="1"/>
  <c r="AX156" i="1"/>
  <c r="AP156" i="1"/>
  <c r="AW156" i="1"/>
  <c r="BL156" i="1"/>
  <c r="AT156" i="1"/>
  <c r="BM156" i="1"/>
  <c r="AN156" i="1"/>
  <c r="AR156" i="1"/>
  <c r="AU156" i="1"/>
  <c r="BJ156" i="1"/>
  <c r="AM156" i="1"/>
  <c r="BE156" i="1"/>
  <c r="BN157" i="1"/>
  <c r="F304" i="1"/>
  <c r="AO302" i="1"/>
  <c r="AW302" i="1"/>
  <c r="BE302" i="1"/>
  <c r="BM302" i="1"/>
  <c r="AN302" i="1"/>
  <c r="AV302" i="1"/>
  <c r="BD302" i="1"/>
  <c r="BL302" i="1"/>
  <c r="AU302" i="1"/>
  <c r="BK302" i="1"/>
  <c r="AT302" i="1"/>
  <c r="BJ302" i="1"/>
  <c r="BF302" i="1"/>
  <c r="AY302" i="1"/>
  <c r="BG302" i="1"/>
  <c r="AK302" i="1"/>
  <c r="AS302" i="1"/>
  <c r="BA302" i="1"/>
  <c r="BI302" i="1"/>
  <c r="AJ302" i="1"/>
  <c r="AR302" i="1"/>
  <c r="AZ302" i="1"/>
  <c r="BH302" i="1"/>
  <c r="AM302" i="1"/>
  <c r="BC302" i="1"/>
  <c r="AL302" i="1"/>
  <c r="BB302" i="1"/>
  <c r="AP302" i="1"/>
  <c r="AX302" i="1"/>
  <c r="AQ302" i="1"/>
  <c r="BN303" i="1"/>
  <c r="AP303" i="1"/>
  <c r="AX303" i="1"/>
  <c r="BF303" i="1"/>
  <c r="AK303" i="1"/>
  <c r="AS303" i="1"/>
  <c r="BA303" i="1"/>
  <c r="BI303" i="1"/>
  <c r="AN303" i="1"/>
  <c r="BD303" i="1"/>
  <c r="AM303" i="1"/>
  <c r="BC303" i="1"/>
  <c r="AQ303" i="1"/>
  <c r="AY303" i="1"/>
  <c r="AJ303" i="1"/>
  <c r="AR303" i="1"/>
  <c r="AL303" i="1"/>
  <c r="AT303" i="1"/>
  <c r="BB303" i="1"/>
  <c r="BJ303" i="1"/>
  <c r="AO303" i="1"/>
  <c r="AW303" i="1"/>
  <c r="BE303" i="1"/>
  <c r="BM303" i="1"/>
  <c r="AV303" i="1"/>
  <c r="BL303" i="1"/>
  <c r="AU303" i="1"/>
  <c r="BK303" i="1"/>
  <c r="BG303" i="1"/>
  <c r="AZ303" i="1"/>
  <c r="BH303" i="1"/>
  <c r="F115" i="1"/>
  <c r="AI115" i="1"/>
  <c r="AI116" i="1" s="1"/>
  <c r="BN445" i="1"/>
  <c r="F447" i="1"/>
  <c r="BN112" i="1"/>
  <c r="F114" i="1"/>
  <c r="AM112" i="1"/>
  <c r="BC112" i="1"/>
  <c r="AP112" i="1"/>
  <c r="BF112" i="1"/>
  <c r="BE112" i="1"/>
  <c r="AZ112" i="1"/>
  <c r="AS112" i="1"/>
  <c r="BD112" i="1"/>
  <c r="BG112" i="1"/>
  <c r="BJ112" i="1"/>
  <c r="BI112" i="1"/>
  <c r="AY112" i="1"/>
  <c r="AL112" i="1"/>
  <c r="BB112" i="1"/>
  <c r="AW112" i="1"/>
  <c r="AR112" i="1"/>
  <c r="BL112" i="1"/>
  <c r="AK112" i="1"/>
  <c r="AQ112" i="1"/>
  <c r="BM112" i="1"/>
  <c r="AU112" i="1"/>
  <c r="BK112" i="1"/>
  <c r="AX112" i="1"/>
  <c r="AO112" i="1"/>
  <c r="AJ112" i="1"/>
  <c r="AV112" i="1"/>
  <c r="AN112" i="1"/>
  <c r="AT112" i="1"/>
  <c r="BH112" i="1"/>
  <c r="BA112" i="1"/>
  <c r="BN113" i="1"/>
  <c r="AJ113" i="1"/>
  <c r="AZ113" i="1"/>
  <c r="AM113" i="1"/>
  <c r="BC113" i="1"/>
  <c r="AX113" i="1"/>
  <c r="BA113" i="1"/>
  <c r="AT113" i="1"/>
  <c r="BE113" i="1"/>
  <c r="AR113" i="1"/>
  <c r="BH113" i="1"/>
  <c r="AU113" i="1"/>
  <c r="BK113" i="1"/>
  <c r="AW113" i="1"/>
  <c r="AN113" i="1"/>
  <c r="BD113" i="1"/>
  <c r="BG113" i="1"/>
  <c r="BI113" i="1"/>
  <c r="BB113" i="1"/>
  <c r="AV113" i="1"/>
  <c r="BL113" i="1"/>
  <c r="AY113" i="1"/>
  <c r="AP113" i="1"/>
  <c r="AS113" i="1"/>
  <c r="BM113" i="1"/>
  <c r="AL113" i="1"/>
  <c r="AK113" i="1"/>
  <c r="AO113" i="1"/>
  <c r="AQ113" i="1"/>
  <c r="BF113" i="1"/>
  <c r="BJ113" i="1"/>
  <c r="F214" i="1"/>
  <c r="AP212" i="1"/>
  <c r="BF212" i="1"/>
  <c r="AS212" i="1"/>
  <c r="BI212" i="1"/>
  <c r="AZ212" i="1"/>
  <c r="BG212" i="1"/>
  <c r="BC212" i="1"/>
  <c r="BL212" i="1"/>
  <c r="AT212" i="1"/>
  <c r="AW212" i="1"/>
  <c r="BH212" i="1"/>
  <c r="BK212" i="1"/>
  <c r="AL212" i="1"/>
  <c r="BB212" i="1"/>
  <c r="AO212" i="1"/>
  <c r="BE212" i="1"/>
  <c r="AR212" i="1"/>
  <c r="AY212" i="1"/>
  <c r="AM212" i="1"/>
  <c r="AV212" i="1"/>
  <c r="BM212" i="1"/>
  <c r="AI214" i="1"/>
  <c r="AX212" i="1"/>
  <c r="AK212" i="1"/>
  <c r="BA212" i="1"/>
  <c r="AJ212" i="1"/>
  <c r="AQ212" i="1"/>
  <c r="BD212" i="1"/>
  <c r="AU212" i="1"/>
  <c r="BJ212" i="1"/>
  <c r="AN212" i="1"/>
  <c r="G55" i="1"/>
  <c r="BN385" i="1"/>
  <c r="F387" i="1"/>
  <c r="BN53" i="1"/>
  <c r="AI55" i="1"/>
  <c r="F56" i="1" s="1"/>
  <c r="AM53" i="1"/>
  <c r="AQ53" i="1"/>
  <c r="AU53" i="1"/>
  <c r="AY53" i="1"/>
  <c r="BC53" i="1"/>
  <c r="BG53" i="1"/>
  <c r="BK53" i="1"/>
  <c r="AL53" i="1"/>
  <c r="AP53" i="1"/>
  <c r="AT53" i="1"/>
  <c r="AX53" i="1"/>
  <c r="BB53" i="1"/>
  <c r="BF53" i="1"/>
  <c r="BJ53" i="1"/>
  <c r="AO53" i="1"/>
  <c r="AW53" i="1"/>
  <c r="BE53" i="1"/>
  <c r="BM53" i="1"/>
  <c r="AN53" i="1"/>
  <c r="AV53" i="1"/>
  <c r="BD53" i="1"/>
  <c r="BL53" i="1"/>
  <c r="AK53" i="1"/>
  <c r="BA53" i="1"/>
  <c r="AJ53" i="1"/>
  <c r="AZ53" i="1"/>
  <c r="BI53" i="1"/>
  <c r="AR53" i="1"/>
  <c r="BH53" i="1"/>
  <c r="AS53" i="1"/>
  <c r="AI387" i="1"/>
  <c r="AK385" i="1"/>
  <c r="AO385" i="1"/>
  <c r="AS385" i="1"/>
  <c r="AW385" i="1"/>
  <c r="BA385" i="1"/>
  <c r="BE385" i="1"/>
  <c r="BI385" i="1"/>
  <c r="BM385" i="1"/>
  <c r="AJ385" i="1"/>
  <c r="AN385" i="1"/>
  <c r="AR385" i="1"/>
  <c r="AV385" i="1"/>
  <c r="AZ385" i="1"/>
  <c r="BD385" i="1"/>
  <c r="BH385" i="1"/>
  <c r="BL385" i="1"/>
  <c r="AL385" i="1"/>
  <c r="AT385" i="1"/>
  <c r="BB385" i="1"/>
  <c r="BJ385" i="1"/>
  <c r="AP385" i="1"/>
  <c r="AX385" i="1"/>
  <c r="BF385" i="1"/>
  <c r="AY385" i="1"/>
  <c r="AQ385" i="1"/>
  <c r="AM385" i="1"/>
  <c r="AU385" i="1"/>
  <c r="BK385" i="1"/>
  <c r="BG385" i="1"/>
  <c r="BC385" i="1"/>
  <c r="AI447" i="1"/>
  <c r="F448" i="1" s="1"/>
  <c r="AK445" i="1"/>
  <c r="AO445" i="1"/>
  <c r="AS445" i="1"/>
  <c r="AW445" i="1"/>
  <c r="BA445" i="1"/>
  <c r="BE445" i="1"/>
  <c r="BI445" i="1"/>
  <c r="BM445" i="1"/>
  <c r="AJ445" i="1"/>
  <c r="AN445" i="1"/>
  <c r="AR445" i="1"/>
  <c r="AV445" i="1"/>
  <c r="AZ445" i="1"/>
  <c r="BD445" i="1"/>
  <c r="BH445" i="1"/>
  <c r="BL445" i="1"/>
  <c r="AP445" i="1"/>
  <c r="AX445" i="1"/>
  <c r="BF445" i="1"/>
  <c r="AL445" i="1"/>
  <c r="AT445" i="1"/>
  <c r="BB445" i="1"/>
  <c r="BJ445" i="1"/>
  <c r="AU445" i="1"/>
  <c r="BK445" i="1"/>
  <c r="AM445" i="1"/>
  <c r="AQ445" i="1"/>
  <c r="BG445" i="1"/>
  <c r="BC445" i="1"/>
  <c r="AY445" i="1"/>
  <c r="BN213" i="1" l="1"/>
  <c r="AI215" i="1"/>
  <c r="F117" i="1"/>
  <c r="AI117" i="1"/>
  <c r="F159" i="1"/>
  <c r="AL158" i="1"/>
  <c r="AT158" i="1"/>
  <c r="BB158" i="1"/>
  <c r="BJ158" i="1"/>
  <c r="AR158" i="1"/>
  <c r="BC158" i="1"/>
  <c r="BM158" i="1"/>
  <c r="AQ158" i="1"/>
  <c r="BA158" i="1"/>
  <c r="BL158" i="1"/>
  <c r="AU158" i="1"/>
  <c r="AS158" i="1"/>
  <c r="AZ158" i="1"/>
  <c r="BK158" i="1"/>
  <c r="AN158" i="1"/>
  <c r="BN158" i="1"/>
  <c r="AP158" i="1"/>
  <c r="AX158" i="1"/>
  <c r="BF158" i="1"/>
  <c r="AM158" i="1"/>
  <c r="AW158" i="1"/>
  <c r="BH158" i="1"/>
  <c r="AK158" i="1"/>
  <c r="AV158" i="1"/>
  <c r="BG158" i="1"/>
  <c r="AJ158" i="1"/>
  <c r="BE158" i="1"/>
  <c r="BD158" i="1"/>
  <c r="AY158" i="1"/>
  <c r="BI158" i="1"/>
  <c r="AO158" i="1"/>
  <c r="AK157" i="1"/>
  <c r="AL157" i="1"/>
  <c r="AU157" i="1"/>
  <c r="AN157" i="1"/>
  <c r="AO157" i="1"/>
  <c r="AW157" i="1"/>
  <c r="BB157" i="1"/>
  <c r="BK157" i="1"/>
  <c r="BH157" i="1"/>
  <c r="AZ157" i="1"/>
  <c r="AS157" i="1"/>
  <c r="AV157" i="1"/>
  <c r="BF157" i="1"/>
  <c r="AM157" i="1"/>
  <c r="BD157" i="1"/>
  <c r="BA157" i="1"/>
  <c r="BG157" i="1"/>
  <c r="AT157" i="1"/>
  <c r="AY157" i="1"/>
  <c r="BL157" i="1"/>
  <c r="BM157" i="1"/>
  <c r="AP157" i="1"/>
  <c r="BC157" i="1"/>
  <c r="BE157" i="1"/>
  <c r="AX157" i="1"/>
  <c r="BI157" i="1"/>
  <c r="AJ157" i="1"/>
  <c r="AR157" i="1"/>
  <c r="AQ157" i="1"/>
  <c r="BJ157" i="1"/>
  <c r="F116" i="1"/>
  <c r="AW114" i="1"/>
  <c r="BM114" i="1"/>
  <c r="AV114" i="1"/>
  <c r="BL114" i="1"/>
  <c r="AL114" i="1"/>
  <c r="AX114" i="1"/>
  <c r="AM114" i="1"/>
  <c r="AT114" i="1"/>
  <c r="AS114" i="1"/>
  <c r="BI114" i="1"/>
  <c r="AR114" i="1"/>
  <c r="BH114" i="1"/>
  <c r="BG114" i="1"/>
  <c r="BJ114" i="1"/>
  <c r="AP114" i="1"/>
  <c r="BA114" i="1"/>
  <c r="AQ114" i="1"/>
  <c r="BF114" i="1"/>
  <c r="AO114" i="1"/>
  <c r="BE114" i="1"/>
  <c r="AN114" i="1"/>
  <c r="BD114" i="1"/>
  <c r="AY114" i="1"/>
  <c r="BB114" i="1"/>
  <c r="BK114" i="1"/>
  <c r="BC114" i="1"/>
  <c r="AK114" i="1"/>
  <c r="AJ114" i="1"/>
  <c r="AZ114" i="1"/>
  <c r="AU114" i="1"/>
  <c r="BN115" i="1"/>
  <c r="AX115" i="1"/>
  <c r="AK115" i="1"/>
  <c r="BA115" i="1"/>
  <c r="AJ115" i="1"/>
  <c r="AM115" i="1"/>
  <c r="AY115" i="1"/>
  <c r="AN115" i="1"/>
  <c r="BB115" i="1"/>
  <c r="AR115" i="1"/>
  <c r="AU115" i="1"/>
  <c r="BD115" i="1"/>
  <c r="AT115" i="1"/>
  <c r="BJ115" i="1"/>
  <c r="AW115" i="1"/>
  <c r="BM115" i="1"/>
  <c r="BH115" i="1"/>
  <c r="BK115" i="1"/>
  <c r="AQ115" i="1"/>
  <c r="AL115" i="1"/>
  <c r="AO115" i="1"/>
  <c r="AV115" i="1"/>
  <c r="AP115" i="1"/>
  <c r="BF115" i="1"/>
  <c r="AS115" i="1"/>
  <c r="BI115" i="1"/>
  <c r="AZ115" i="1"/>
  <c r="BC115" i="1"/>
  <c r="BL115" i="1"/>
  <c r="BG115" i="1"/>
  <c r="BE115" i="1"/>
  <c r="BN114" i="1"/>
  <c r="G56" i="1"/>
  <c r="BN386" i="1"/>
  <c r="F388" i="1"/>
  <c r="F215" i="1"/>
  <c r="AU213" i="1"/>
  <c r="BK213" i="1"/>
  <c r="AX213" i="1"/>
  <c r="AK213" i="1"/>
  <c r="AJ213" i="1"/>
  <c r="AO213" i="1"/>
  <c r="BL213" i="1"/>
  <c r="AY213" i="1"/>
  <c r="AL213" i="1"/>
  <c r="BB213" i="1"/>
  <c r="AR213" i="1"/>
  <c r="BE213" i="1"/>
  <c r="AQ213" i="1"/>
  <c r="BG213" i="1"/>
  <c r="AT213" i="1"/>
  <c r="BJ213" i="1"/>
  <c r="BI213" i="1"/>
  <c r="BH213" i="1"/>
  <c r="BD213" i="1"/>
  <c r="BM213" i="1"/>
  <c r="AS213" i="1"/>
  <c r="AV213" i="1"/>
  <c r="AM213" i="1"/>
  <c r="BC213" i="1"/>
  <c r="AP213" i="1"/>
  <c r="BF213" i="1"/>
  <c r="BA213" i="1"/>
  <c r="AZ213" i="1"/>
  <c r="AN213" i="1"/>
  <c r="AW213" i="1"/>
  <c r="AR214" i="1"/>
  <c r="BH214" i="1"/>
  <c r="AU214" i="1"/>
  <c r="BK214" i="1"/>
  <c r="BJ214" i="1"/>
  <c r="BI214" i="1"/>
  <c r="BE214" i="1"/>
  <c r="BN214" i="1"/>
  <c r="BL214" i="1"/>
  <c r="AY214" i="1"/>
  <c r="AK214" i="1"/>
  <c r="AP214" i="1"/>
  <c r="AN214" i="1"/>
  <c r="BD214" i="1"/>
  <c r="AQ214" i="1"/>
  <c r="BG214" i="1"/>
  <c r="BB214" i="1"/>
  <c r="BA214" i="1"/>
  <c r="AO214" i="1"/>
  <c r="AX214" i="1"/>
  <c r="AJ214" i="1"/>
  <c r="AZ214" i="1"/>
  <c r="AM214" i="1"/>
  <c r="BC214" i="1"/>
  <c r="AT214" i="1"/>
  <c r="AS214" i="1"/>
  <c r="BF214" i="1"/>
  <c r="AW214" i="1"/>
  <c r="AV214" i="1"/>
  <c r="AL214" i="1"/>
  <c r="BM214" i="1"/>
  <c r="BN54" i="1"/>
  <c r="BN446" i="1"/>
  <c r="AI448" i="1"/>
  <c r="F449" i="1" s="1"/>
  <c r="AL446" i="1"/>
  <c r="AP446" i="1"/>
  <c r="AT446" i="1"/>
  <c r="AX446" i="1"/>
  <c r="BB446" i="1"/>
  <c r="BF446" i="1"/>
  <c r="BJ446" i="1"/>
  <c r="AK446" i="1"/>
  <c r="AO446" i="1"/>
  <c r="AS446" i="1"/>
  <c r="AW446" i="1"/>
  <c r="BA446" i="1"/>
  <c r="BE446" i="1"/>
  <c r="BI446" i="1"/>
  <c r="BM446" i="1"/>
  <c r="AQ446" i="1"/>
  <c r="AY446" i="1"/>
  <c r="BG446" i="1"/>
  <c r="AM446" i="1"/>
  <c r="AU446" i="1"/>
  <c r="BC446" i="1"/>
  <c r="BK446" i="1"/>
  <c r="AV446" i="1"/>
  <c r="BL446" i="1"/>
  <c r="AN446" i="1"/>
  <c r="BD446" i="1"/>
  <c r="AJ446" i="1"/>
  <c r="AR446" i="1"/>
  <c r="BH446" i="1"/>
  <c r="AZ446" i="1"/>
  <c r="AI388" i="1"/>
  <c r="F389" i="1" s="1"/>
  <c r="AL386" i="1"/>
  <c r="AP386" i="1"/>
  <c r="AT386" i="1"/>
  <c r="AX386" i="1"/>
  <c r="BB386" i="1"/>
  <c r="BF386" i="1"/>
  <c r="BJ386" i="1"/>
  <c r="AK386" i="1"/>
  <c r="AO386" i="1"/>
  <c r="AS386" i="1"/>
  <c r="AW386" i="1"/>
  <c r="BA386" i="1"/>
  <c r="BE386" i="1"/>
  <c r="BI386" i="1"/>
  <c r="BM386" i="1"/>
  <c r="AM386" i="1"/>
  <c r="AU386" i="1"/>
  <c r="BC386" i="1"/>
  <c r="BK386" i="1"/>
  <c r="AQ386" i="1"/>
  <c r="AY386" i="1"/>
  <c r="BG386" i="1"/>
  <c r="AJ386" i="1"/>
  <c r="AZ386" i="1"/>
  <c r="AR386" i="1"/>
  <c r="AN386" i="1"/>
  <c r="AV386" i="1"/>
  <c r="BL386" i="1"/>
  <c r="BH386" i="1"/>
  <c r="BD386" i="1"/>
  <c r="AI56" i="1"/>
  <c r="AJ54" i="1"/>
  <c r="AN54" i="1"/>
  <c r="AR54" i="1"/>
  <c r="AV54" i="1"/>
  <c r="AZ54" i="1"/>
  <c r="BD54" i="1"/>
  <c r="BH54" i="1"/>
  <c r="BL54" i="1"/>
  <c r="AM54" i="1"/>
  <c r="AQ54" i="1"/>
  <c r="AU54" i="1"/>
  <c r="AY54" i="1"/>
  <c r="BC54" i="1"/>
  <c r="BG54" i="1"/>
  <c r="BK54" i="1"/>
  <c r="AP54" i="1"/>
  <c r="AX54" i="1"/>
  <c r="BF54" i="1"/>
  <c r="AO54" i="1"/>
  <c r="AW54" i="1"/>
  <c r="BE54" i="1"/>
  <c r="BM54" i="1"/>
  <c r="AL54" i="1"/>
  <c r="BB54" i="1"/>
  <c r="AK54" i="1"/>
  <c r="BA54" i="1"/>
  <c r="BJ54" i="1"/>
  <c r="AS54" i="1"/>
  <c r="BI54" i="1"/>
  <c r="AT54" i="1"/>
  <c r="AM116" i="1" l="1"/>
  <c r="AU116" i="1"/>
  <c r="BC116" i="1"/>
  <c r="BK116" i="1"/>
  <c r="AP116" i="1"/>
  <c r="AX116" i="1"/>
  <c r="BF116" i="1"/>
  <c r="AK116" i="1"/>
  <c r="BA116" i="1"/>
  <c r="AN116" i="1"/>
  <c r="BD116" i="1"/>
  <c r="AJ116" i="1"/>
  <c r="AW116" i="1"/>
  <c r="AR116" i="1"/>
  <c r="BH116" i="1"/>
  <c r="F118" i="1"/>
  <c r="AI118" i="1"/>
  <c r="AQ116" i="1"/>
  <c r="AY116" i="1"/>
  <c r="BG116" i="1"/>
  <c r="AL116" i="1"/>
  <c r="AT116" i="1"/>
  <c r="BB116" i="1"/>
  <c r="BJ116" i="1"/>
  <c r="AS116" i="1"/>
  <c r="BI116" i="1"/>
  <c r="AV116" i="1"/>
  <c r="BL116" i="1"/>
  <c r="AZ116" i="1"/>
  <c r="BM116" i="1"/>
  <c r="AO116" i="1"/>
  <c r="BE116" i="1"/>
  <c r="BN117" i="1"/>
  <c r="F216" i="1"/>
  <c r="AI216" i="1"/>
  <c r="BN215" i="1"/>
  <c r="BN116" i="1"/>
  <c r="BN55" i="1"/>
  <c r="F57" i="1"/>
  <c r="G57" i="1" s="1"/>
  <c r="BN447" i="1"/>
  <c r="BN387" i="1"/>
  <c r="AI449" i="1"/>
  <c r="F450" i="1" s="1"/>
  <c r="AM447" i="1"/>
  <c r="AQ447" i="1"/>
  <c r="AU447" i="1"/>
  <c r="AY447" i="1"/>
  <c r="BC447" i="1"/>
  <c r="BG447" i="1"/>
  <c r="BK447" i="1"/>
  <c r="AL447" i="1"/>
  <c r="AP447" i="1"/>
  <c r="AT447" i="1"/>
  <c r="AX447" i="1"/>
  <c r="BB447" i="1"/>
  <c r="BF447" i="1"/>
  <c r="BJ447" i="1"/>
  <c r="AJ447" i="1"/>
  <c r="AR447" i="1"/>
  <c r="AZ447" i="1"/>
  <c r="BH447" i="1"/>
  <c r="AN447" i="1"/>
  <c r="AV447" i="1"/>
  <c r="BD447" i="1"/>
  <c r="BL447" i="1"/>
  <c r="AW447" i="1"/>
  <c r="BM447" i="1"/>
  <c r="BE447" i="1"/>
  <c r="AK447" i="1"/>
  <c r="AS447" i="1"/>
  <c r="BI447" i="1"/>
  <c r="AO447" i="1"/>
  <c r="BA447" i="1"/>
  <c r="AI57" i="1"/>
  <c r="F58" i="1" s="1"/>
  <c r="AK55" i="1"/>
  <c r="AO55" i="1"/>
  <c r="AS55" i="1"/>
  <c r="AW55" i="1"/>
  <c r="BA55" i="1"/>
  <c r="BE55" i="1"/>
  <c r="BI55" i="1"/>
  <c r="BM55" i="1"/>
  <c r="AJ55" i="1"/>
  <c r="AN55" i="1"/>
  <c r="AR55" i="1"/>
  <c r="AV55" i="1"/>
  <c r="AZ55" i="1"/>
  <c r="BD55" i="1"/>
  <c r="BH55" i="1"/>
  <c r="BL55" i="1"/>
  <c r="AQ55" i="1"/>
  <c r="AY55" i="1"/>
  <c r="BG55" i="1"/>
  <c r="AP55" i="1"/>
  <c r="AX55" i="1"/>
  <c r="BF55" i="1"/>
  <c r="AM55" i="1"/>
  <c r="BC55" i="1"/>
  <c r="AL55" i="1"/>
  <c r="BB55" i="1"/>
  <c r="BK55" i="1"/>
  <c r="AT55" i="1"/>
  <c r="BJ55" i="1"/>
  <c r="AU55" i="1"/>
  <c r="AI389" i="1"/>
  <c r="AM387" i="1"/>
  <c r="AQ387" i="1"/>
  <c r="AU387" i="1"/>
  <c r="AY387" i="1"/>
  <c r="BC387" i="1"/>
  <c r="BG387" i="1"/>
  <c r="BK387" i="1"/>
  <c r="AL387" i="1"/>
  <c r="AP387" i="1"/>
  <c r="AT387" i="1"/>
  <c r="AX387" i="1"/>
  <c r="BB387" i="1"/>
  <c r="BF387" i="1"/>
  <c r="BJ387" i="1"/>
  <c r="AN387" i="1"/>
  <c r="AV387" i="1"/>
  <c r="BD387" i="1"/>
  <c r="BL387" i="1"/>
  <c r="AJ387" i="1"/>
  <c r="AR387" i="1"/>
  <c r="AZ387" i="1"/>
  <c r="BH387" i="1"/>
  <c r="AK387" i="1"/>
  <c r="BA387" i="1"/>
  <c r="AS387" i="1"/>
  <c r="AO387" i="1"/>
  <c r="AW387" i="1"/>
  <c r="BM387" i="1"/>
  <c r="BI387" i="1"/>
  <c r="BE387" i="1"/>
  <c r="F217" i="1" l="1"/>
  <c r="AK215" i="1"/>
  <c r="AS215" i="1"/>
  <c r="BA215" i="1"/>
  <c r="BI215" i="1"/>
  <c r="AJ215" i="1"/>
  <c r="AR215" i="1"/>
  <c r="AZ215" i="1"/>
  <c r="BH215" i="1"/>
  <c r="AM215" i="1"/>
  <c r="BC215" i="1"/>
  <c r="AL215" i="1"/>
  <c r="BB215" i="1"/>
  <c r="AQ215" i="1"/>
  <c r="AP215" i="1"/>
  <c r="AX215" i="1"/>
  <c r="AI217" i="1"/>
  <c r="AO215" i="1"/>
  <c r="AW215" i="1"/>
  <c r="BE215" i="1"/>
  <c r="BM215" i="1"/>
  <c r="AN215" i="1"/>
  <c r="AV215" i="1"/>
  <c r="BD215" i="1"/>
  <c r="BL215" i="1"/>
  <c r="AU215" i="1"/>
  <c r="BK215" i="1"/>
  <c r="AT215" i="1"/>
  <c r="BJ215" i="1"/>
  <c r="BG215" i="1"/>
  <c r="BF215" i="1"/>
  <c r="AY215" i="1"/>
  <c r="BN216" i="1"/>
  <c r="F119" i="1"/>
  <c r="AJ117" i="1"/>
  <c r="AR117" i="1"/>
  <c r="AZ117" i="1"/>
  <c r="BH117" i="1"/>
  <c r="AM117" i="1"/>
  <c r="AU117" i="1"/>
  <c r="BC117" i="1"/>
  <c r="BK117" i="1"/>
  <c r="AT117" i="1"/>
  <c r="BJ117" i="1"/>
  <c r="AW117" i="1"/>
  <c r="BM117" i="1"/>
  <c r="BA117" i="1"/>
  <c r="AS117" i="1"/>
  <c r="BI117" i="1"/>
  <c r="AI119" i="1"/>
  <c r="AN117" i="1"/>
  <c r="AV117" i="1"/>
  <c r="BD117" i="1"/>
  <c r="BL117" i="1"/>
  <c r="AQ117" i="1"/>
  <c r="AY117" i="1"/>
  <c r="BG117" i="1"/>
  <c r="AL117" i="1"/>
  <c r="BB117" i="1"/>
  <c r="AO117" i="1"/>
  <c r="BE117" i="1"/>
  <c r="AK117" i="1"/>
  <c r="AX117" i="1"/>
  <c r="AP117" i="1"/>
  <c r="BF117" i="1"/>
  <c r="BN118" i="1"/>
  <c r="BN388" i="1"/>
  <c r="F390" i="1"/>
  <c r="G58" i="1"/>
  <c r="BN448" i="1"/>
  <c r="BN56" i="1"/>
  <c r="AI390" i="1"/>
  <c r="F391" i="1" s="1"/>
  <c r="AJ388" i="1"/>
  <c r="AN388" i="1"/>
  <c r="AR388" i="1"/>
  <c r="AV388" i="1"/>
  <c r="AZ388" i="1"/>
  <c r="BD388" i="1"/>
  <c r="BH388" i="1"/>
  <c r="BL388" i="1"/>
  <c r="AM388" i="1"/>
  <c r="AQ388" i="1"/>
  <c r="AU388" i="1"/>
  <c r="AY388" i="1"/>
  <c r="BC388" i="1"/>
  <c r="BG388" i="1"/>
  <c r="BK388" i="1"/>
  <c r="AO388" i="1"/>
  <c r="AW388" i="1"/>
  <c r="BE388" i="1"/>
  <c r="BM388" i="1"/>
  <c r="AK388" i="1"/>
  <c r="AS388" i="1"/>
  <c r="BA388" i="1"/>
  <c r="BI388" i="1"/>
  <c r="AL388" i="1"/>
  <c r="BB388" i="1"/>
  <c r="AT388" i="1"/>
  <c r="AP388" i="1"/>
  <c r="AX388" i="1"/>
  <c r="BJ388" i="1"/>
  <c r="BF388" i="1"/>
  <c r="AI58" i="1"/>
  <c r="F59" i="1" s="1"/>
  <c r="AL56" i="1"/>
  <c r="AP56" i="1"/>
  <c r="AT56" i="1"/>
  <c r="AX56" i="1"/>
  <c r="BB56" i="1"/>
  <c r="BF56" i="1"/>
  <c r="BJ56" i="1"/>
  <c r="AK56" i="1"/>
  <c r="AO56" i="1"/>
  <c r="AS56" i="1"/>
  <c r="AW56" i="1"/>
  <c r="BA56" i="1"/>
  <c r="BE56" i="1"/>
  <c r="BI56" i="1"/>
  <c r="BM56" i="1"/>
  <c r="AJ56" i="1"/>
  <c r="AR56" i="1"/>
  <c r="AZ56" i="1"/>
  <c r="BH56" i="1"/>
  <c r="AQ56" i="1"/>
  <c r="AY56" i="1"/>
  <c r="BG56" i="1"/>
  <c r="AN56" i="1"/>
  <c r="BD56" i="1"/>
  <c r="AM56" i="1"/>
  <c r="BC56" i="1"/>
  <c r="BL56" i="1"/>
  <c r="AU56" i="1"/>
  <c r="BK56" i="1"/>
  <c r="AV56" i="1"/>
  <c r="AI450" i="1"/>
  <c r="AJ448" i="1"/>
  <c r="AN448" i="1"/>
  <c r="AR448" i="1"/>
  <c r="AV448" i="1"/>
  <c r="AZ448" i="1"/>
  <c r="BD448" i="1"/>
  <c r="BH448" i="1"/>
  <c r="BL448" i="1"/>
  <c r="AM448" i="1"/>
  <c r="AQ448" i="1"/>
  <c r="AU448" i="1"/>
  <c r="AY448" i="1"/>
  <c r="BC448" i="1"/>
  <c r="BG448" i="1"/>
  <c r="BK448" i="1"/>
  <c r="AK448" i="1"/>
  <c r="AS448" i="1"/>
  <c r="BA448" i="1"/>
  <c r="BI448" i="1"/>
  <c r="AO448" i="1"/>
  <c r="AW448" i="1"/>
  <c r="BE448" i="1"/>
  <c r="BM448" i="1"/>
  <c r="AX448" i="1"/>
  <c r="BF448" i="1"/>
  <c r="AL448" i="1"/>
  <c r="AT448" i="1"/>
  <c r="BJ448" i="1"/>
  <c r="AP448" i="1"/>
  <c r="BB448" i="1"/>
  <c r="F120" i="1" l="1"/>
  <c r="AI120" i="1"/>
  <c r="AO118" i="1"/>
  <c r="AW118" i="1"/>
  <c r="BE118" i="1"/>
  <c r="BM118" i="1"/>
  <c r="AN118" i="1"/>
  <c r="AV118" i="1"/>
  <c r="BD118" i="1"/>
  <c r="BL118" i="1"/>
  <c r="AU118" i="1"/>
  <c r="BK118" i="1"/>
  <c r="AX118" i="1"/>
  <c r="AL118" i="1"/>
  <c r="AY118" i="1"/>
  <c r="AQ118" i="1"/>
  <c r="BG118" i="1"/>
  <c r="AK118" i="1"/>
  <c r="AS118" i="1"/>
  <c r="BA118" i="1"/>
  <c r="BI118" i="1"/>
  <c r="AJ118" i="1"/>
  <c r="AR118" i="1"/>
  <c r="AZ118" i="1"/>
  <c r="BH118" i="1"/>
  <c r="AM118" i="1"/>
  <c r="BC118" i="1"/>
  <c r="AP118" i="1"/>
  <c r="BF118" i="1"/>
  <c r="BB118" i="1"/>
  <c r="AT118" i="1"/>
  <c r="BJ118" i="1"/>
  <c r="BN119" i="1"/>
  <c r="F218" i="1"/>
  <c r="AL216" i="1"/>
  <c r="AT216" i="1"/>
  <c r="BB216" i="1"/>
  <c r="BJ216" i="1"/>
  <c r="AO216" i="1"/>
  <c r="AW216" i="1"/>
  <c r="BE216" i="1"/>
  <c r="BM216" i="1"/>
  <c r="AV216" i="1"/>
  <c r="BL216" i="1"/>
  <c r="AU216" i="1"/>
  <c r="BK216" i="1"/>
  <c r="BH216" i="1"/>
  <c r="BG216" i="1"/>
  <c r="AZ216" i="1"/>
  <c r="AP216" i="1"/>
  <c r="AX216" i="1"/>
  <c r="BF216" i="1"/>
  <c r="AK216" i="1"/>
  <c r="AS216" i="1"/>
  <c r="BA216" i="1"/>
  <c r="BI216" i="1"/>
  <c r="AN216" i="1"/>
  <c r="BD216" i="1"/>
  <c r="AM216" i="1"/>
  <c r="BC216" i="1"/>
  <c r="AR216" i="1"/>
  <c r="AQ216" i="1"/>
  <c r="AY216" i="1"/>
  <c r="AJ216" i="1"/>
  <c r="BC217" i="1"/>
  <c r="AX217" i="1"/>
  <c r="AO217" i="1"/>
  <c r="AN217" i="1"/>
  <c r="AS217" i="1"/>
  <c r="AJ217" i="1"/>
  <c r="BN217" i="1"/>
  <c r="AQ217" i="1"/>
  <c r="AY217" i="1"/>
  <c r="BG217" i="1"/>
  <c r="AL217" i="1"/>
  <c r="AT217" i="1"/>
  <c r="BB217" i="1"/>
  <c r="BJ217" i="1"/>
  <c r="AW217" i="1"/>
  <c r="BM217" i="1"/>
  <c r="AV217" i="1"/>
  <c r="BL217" i="1"/>
  <c r="BI217" i="1"/>
  <c r="BH217" i="1"/>
  <c r="AZ217" i="1"/>
  <c r="AK217" i="1"/>
  <c r="AM217" i="1"/>
  <c r="AU217" i="1"/>
  <c r="BK217" i="1"/>
  <c r="AP217" i="1"/>
  <c r="BF217" i="1"/>
  <c r="BE217" i="1"/>
  <c r="BD217" i="1"/>
  <c r="AR217" i="1"/>
  <c r="BA217" i="1"/>
  <c r="G59" i="1"/>
  <c r="BN449" i="1"/>
  <c r="F451" i="1"/>
  <c r="BN57" i="1"/>
  <c r="BN389" i="1"/>
  <c r="AI451" i="1"/>
  <c r="F452" i="1" s="1"/>
  <c r="AK449" i="1"/>
  <c r="AO449" i="1"/>
  <c r="AS449" i="1"/>
  <c r="AW449" i="1"/>
  <c r="BA449" i="1"/>
  <c r="BE449" i="1"/>
  <c r="BI449" i="1"/>
  <c r="BM449" i="1"/>
  <c r="AJ449" i="1"/>
  <c r="AN449" i="1"/>
  <c r="AR449" i="1"/>
  <c r="AV449" i="1"/>
  <c r="AZ449" i="1"/>
  <c r="BD449" i="1"/>
  <c r="BH449" i="1"/>
  <c r="BL449" i="1"/>
  <c r="AL449" i="1"/>
  <c r="AT449" i="1"/>
  <c r="BB449" i="1"/>
  <c r="BJ449" i="1"/>
  <c r="AP449" i="1"/>
  <c r="AX449" i="1"/>
  <c r="BF449" i="1"/>
  <c r="AY449" i="1"/>
  <c r="BG449" i="1"/>
  <c r="AM449" i="1"/>
  <c r="AU449" i="1"/>
  <c r="BK449" i="1"/>
  <c r="AQ449" i="1"/>
  <c r="BC449" i="1"/>
  <c r="AI59" i="1"/>
  <c r="AM57" i="1"/>
  <c r="AQ57" i="1"/>
  <c r="AU57" i="1"/>
  <c r="AY57" i="1"/>
  <c r="BC57" i="1"/>
  <c r="BG57" i="1"/>
  <c r="BK57" i="1"/>
  <c r="AL57" i="1"/>
  <c r="AP57" i="1"/>
  <c r="AT57" i="1"/>
  <c r="AX57" i="1"/>
  <c r="BB57" i="1"/>
  <c r="BF57" i="1"/>
  <c r="BJ57" i="1"/>
  <c r="AK57" i="1"/>
  <c r="AS57" i="1"/>
  <c r="BA57" i="1"/>
  <c r="BI57" i="1"/>
  <c r="AJ57" i="1"/>
  <c r="AR57" i="1"/>
  <c r="AZ57" i="1"/>
  <c r="BH57" i="1"/>
  <c r="AO57" i="1"/>
  <c r="BE57" i="1"/>
  <c r="AN57" i="1"/>
  <c r="BD57" i="1"/>
  <c r="BM57" i="1"/>
  <c r="AV57" i="1"/>
  <c r="BL57" i="1"/>
  <c r="AW57" i="1"/>
  <c r="AI391" i="1"/>
  <c r="AK389" i="1"/>
  <c r="AO389" i="1"/>
  <c r="AS389" i="1"/>
  <c r="AW389" i="1"/>
  <c r="BA389" i="1"/>
  <c r="BE389" i="1"/>
  <c r="BI389" i="1"/>
  <c r="BM389" i="1"/>
  <c r="AJ389" i="1"/>
  <c r="AN389" i="1"/>
  <c r="AR389" i="1"/>
  <c r="AV389" i="1"/>
  <c r="AZ389" i="1"/>
  <c r="BD389" i="1"/>
  <c r="BH389" i="1"/>
  <c r="BL389" i="1"/>
  <c r="AP389" i="1"/>
  <c r="AX389" i="1"/>
  <c r="BF389" i="1"/>
  <c r="AL389" i="1"/>
  <c r="AT389" i="1"/>
  <c r="BB389" i="1"/>
  <c r="BJ389" i="1"/>
  <c r="AM389" i="1"/>
  <c r="BC389" i="1"/>
  <c r="AU389" i="1"/>
  <c r="AQ389" i="1"/>
  <c r="AY389" i="1"/>
  <c r="BK389" i="1"/>
  <c r="BG389" i="1"/>
  <c r="AI121" i="1" l="1"/>
  <c r="AP119" i="1"/>
  <c r="AX119" i="1"/>
  <c r="BF119" i="1"/>
  <c r="AK119" i="1"/>
  <c r="AS119" i="1"/>
  <c r="BA119" i="1"/>
  <c r="BI119" i="1"/>
  <c r="AN119" i="1"/>
  <c r="BD119" i="1"/>
  <c r="AQ119" i="1"/>
  <c r="BG119" i="1"/>
  <c r="BC119" i="1"/>
  <c r="AZ119" i="1"/>
  <c r="AR119" i="1"/>
  <c r="BK119" i="1"/>
  <c r="F121" i="1"/>
  <c r="AL119" i="1"/>
  <c r="AT119" i="1"/>
  <c r="BB119" i="1"/>
  <c r="BJ119" i="1"/>
  <c r="AO119" i="1"/>
  <c r="AW119" i="1"/>
  <c r="BE119" i="1"/>
  <c r="BM119" i="1"/>
  <c r="AV119" i="1"/>
  <c r="BL119" i="1"/>
  <c r="AY119" i="1"/>
  <c r="AM119" i="1"/>
  <c r="AJ119" i="1"/>
  <c r="AU119" i="1"/>
  <c r="BH119" i="1"/>
  <c r="BN120" i="1"/>
  <c r="BN58" i="1"/>
  <c r="F60" i="1"/>
  <c r="G60" i="1" s="1"/>
  <c r="BN390" i="1"/>
  <c r="F392" i="1"/>
  <c r="BN450" i="1"/>
  <c r="AI392" i="1"/>
  <c r="AL390" i="1"/>
  <c r="AP390" i="1"/>
  <c r="AT390" i="1"/>
  <c r="AX390" i="1"/>
  <c r="BB390" i="1"/>
  <c r="BF390" i="1"/>
  <c r="BJ390" i="1"/>
  <c r="AK390" i="1"/>
  <c r="AO390" i="1"/>
  <c r="AS390" i="1"/>
  <c r="AW390" i="1"/>
  <c r="BA390" i="1"/>
  <c r="BE390" i="1"/>
  <c r="BI390" i="1"/>
  <c r="BM390" i="1"/>
  <c r="AQ390" i="1"/>
  <c r="AY390" i="1"/>
  <c r="BG390" i="1"/>
  <c r="AM390" i="1"/>
  <c r="AU390" i="1"/>
  <c r="BC390" i="1"/>
  <c r="BK390" i="1"/>
  <c r="AN390" i="1"/>
  <c r="BD390" i="1"/>
  <c r="AV390" i="1"/>
  <c r="AR390" i="1"/>
  <c r="AJ390" i="1"/>
  <c r="AZ390" i="1"/>
  <c r="BL390" i="1"/>
  <c r="BH390" i="1"/>
  <c r="AI60" i="1"/>
  <c r="AJ58" i="1"/>
  <c r="AN58" i="1"/>
  <c r="AR58" i="1"/>
  <c r="AV58" i="1"/>
  <c r="AZ58" i="1"/>
  <c r="BD58" i="1"/>
  <c r="BH58" i="1"/>
  <c r="BL58" i="1"/>
  <c r="AM58" i="1"/>
  <c r="AQ58" i="1"/>
  <c r="AU58" i="1"/>
  <c r="AY58" i="1"/>
  <c r="BC58" i="1"/>
  <c r="BG58" i="1"/>
  <c r="BK58" i="1"/>
  <c r="AL58" i="1"/>
  <c r="AT58" i="1"/>
  <c r="BB58" i="1"/>
  <c r="BJ58" i="1"/>
  <c r="AK58" i="1"/>
  <c r="AS58" i="1"/>
  <c r="BA58" i="1"/>
  <c r="BI58" i="1"/>
  <c r="AP58" i="1"/>
  <c r="BF58" i="1"/>
  <c r="AO58" i="1"/>
  <c r="BE58" i="1"/>
  <c r="AW58" i="1"/>
  <c r="BM58" i="1"/>
  <c r="AX58" i="1"/>
  <c r="AI452" i="1"/>
  <c r="AL450" i="1"/>
  <c r="AP450" i="1"/>
  <c r="AT450" i="1"/>
  <c r="AX450" i="1"/>
  <c r="BB450" i="1"/>
  <c r="BF450" i="1"/>
  <c r="BJ450" i="1"/>
  <c r="AK450" i="1"/>
  <c r="AO450" i="1"/>
  <c r="AS450" i="1"/>
  <c r="AW450" i="1"/>
  <c r="BA450" i="1"/>
  <c r="BE450" i="1"/>
  <c r="BI450" i="1"/>
  <c r="BM450" i="1"/>
  <c r="AM450" i="1"/>
  <c r="AU450" i="1"/>
  <c r="BC450" i="1"/>
  <c r="BK450" i="1"/>
  <c r="AQ450" i="1"/>
  <c r="AY450" i="1"/>
  <c r="BG450" i="1"/>
  <c r="AJ450" i="1"/>
  <c r="AZ450" i="1"/>
  <c r="BH450" i="1"/>
  <c r="AN450" i="1"/>
  <c r="AV450" i="1"/>
  <c r="BL450" i="1"/>
  <c r="AR450" i="1"/>
  <c r="BD450" i="1"/>
  <c r="AI122" i="1" l="1"/>
  <c r="AQ120" i="1"/>
  <c r="AY120" i="1"/>
  <c r="BG120" i="1"/>
  <c r="AL120" i="1"/>
  <c r="AT120" i="1"/>
  <c r="BB120" i="1"/>
  <c r="BJ120" i="1"/>
  <c r="AW120" i="1"/>
  <c r="BM120" i="1"/>
  <c r="AR120" i="1"/>
  <c r="BH120" i="1"/>
  <c r="BD120" i="1"/>
  <c r="BA120" i="1"/>
  <c r="AS120" i="1"/>
  <c r="BI120" i="1"/>
  <c r="F122" i="1"/>
  <c r="AM120" i="1"/>
  <c r="AU120" i="1"/>
  <c r="BC120" i="1"/>
  <c r="BK120" i="1"/>
  <c r="AP120" i="1"/>
  <c r="AX120" i="1"/>
  <c r="BF120" i="1"/>
  <c r="AO120" i="1"/>
  <c r="BE120" i="1"/>
  <c r="AJ120" i="1"/>
  <c r="AZ120" i="1"/>
  <c r="AN120" i="1"/>
  <c r="AK120" i="1"/>
  <c r="AV120" i="1"/>
  <c r="BL120" i="1"/>
  <c r="BN59" i="1"/>
  <c r="F61" i="1"/>
  <c r="G61" i="1" s="1"/>
  <c r="BN391" i="1"/>
  <c r="F393" i="1"/>
  <c r="BN451" i="1"/>
  <c r="F453" i="1"/>
  <c r="AI453" i="1"/>
  <c r="AM451" i="1"/>
  <c r="AQ451" i="1"/>
  <c r="AU451" i="1"/>
  <c r="AY451" i="1"/>
  <c r="BC451" i="1"/>
  <c r="BG451" i="1"/>
  <c r="BK451" i="1"/>
  <c r="AL451" i="1"/>
  <c r="AP451" i="1"/>
  <c r="AT451" i="1"/>
  <c r="AX451" i="1"/>
  <c r="BB451" i="1"/>
  <c r="BF451" i="1"/>
  <c r="BJ451" i="1"/>
  <c r="AN451" i="1"/>
  <c r="AV451" i="1"/>
  <c r="BD451" i="1"/>
  <c r="BL451" i="1"/>
  <c r="AJ451" i="1"/>
  <c r="AR451" i="1"/>
  <c r="AZ451" i="1"/>
  <c r="BH451" i="1"/>
  <c r="AK451" i="1"/>
  <c r="BA451" i="1"/>
  <c r="BI451" i="1"/>
  <c r="AO451" i="1"/>
  <c r="AW451" i="1"/>
  <c r="BM451" i="1"/>
  <c r="AS451" i="1"/>
  <c r="BE451" i="1"/>
  <c r="AI61" i="1"/>
  <c r="F62" i="1" s="1"/>
  <c r="AK59" i="1"/>
  <c r="AO59" i="1"/>
  <c r="AS59" i="1"/>
  <c r="AW59" i="1"/>
  <c r="BA59" i="1"/>
  <c r="BE59" i="1"/>
  <c r="AJ59" i="1"/>
  <c r="AN59" i="1"/>
  <c r="AR59" i="1"/>
  <c r="AV59" i="1"/>
  <c r="AZ59" i="1"/>
  <c r="BD59" i="1"/>
  <c r="BH59" i="1"/>
  <c r="BL59" i="1"/>
  <c r="AM59" i="1"/>
  <c r="AU59" i="1"/>
  <c r="BC59" i="1"/>
  <c r="BJ59" i="1"/>
  <c r="AL59" i="1"/>
  <c r="AT59" i="1"/>
  <c r="BB59" i="1"/>
  <c r="BI59" i="1"/>
  <c r="AQ59" i="1"/>
  <c r="BG59" i="1"/>
  <c r="AP59" i="1"/>
  <c r="BF59" i="1"/>
  <c r="BM59" i="1"/>
  <c r="AX59" i="1"/>
  <c r="BK59" i="1"/>
  <c r="AY59" i="1"/>
  <c r="AI393" i="1"/>
  <c r="F394" i="1" s="1"/>
  <c r="AM391" i="1"/>
  <c r="AQ391" i="1"/>
  <c r="AU391" i="1"/>
  <c r="AY391" i="1"/>
  <c r="BC391" i="1"/>
  <c r="BG391" i="1"/>
  <c r="BK391" i="1"/>
  <c r="AL391" i="1"/>
  <c r="AP391" i="1"/>
  <c r="AT391" i="1"/>
  <c r="AX391" i="1"/>
  <c r="BB391" i="1"/>
  <c r="BF391" i="1"/>
  <c r="BJ391" i="1"/>
  <c r="AJ391" i="1"/>
  <c r="AR391" i="1"/>
  <c r="AZ391" i="1"/>
  <c r="BH391" i="1"/>
  <c r="AN391" i="1"/>
  <c r="AV391" i="1"/>
  <c r="BD391" i="1"/>
  <c r="BL391" i="1"/>
  <c r="AO391" i="1"/>
  <c r="BE391" i="1"/>
  <c r="AW391" i="1"/>
  <c r="AS391" i="1"/>
  <c r="AK391" i="1"/>
  <c r="BA391" i="1"/>
  <c r="BM391" i="1"/>
  <c r="BI391" i="1"/>
  <c r="BN121" i="1" l="1"/>
  <c r="AQ121" i="1"/>
  <c r="BC121" i="1"/>
  <c r="AT121" i="1"/>
  <c r="AO121" i="1"/>
  <c r="AS121" i="1"/>
  <c r="BF121" i="1"/>
  <c r="BK121" i="1"/>
  <c r="AP121" i="1"/>
  <c r="AM121" i="1"/>
  <c r="BD121" i="1"/>
  <c r="AR121" i="1"/>
  <c r="AV121" i="1"/>
  <c r="BM121" i="1"/>
  <c r="BJ121" i="1"/>
  <c r="AW121" i="1"/>
  <c r="F123" i="1"/>
  <c r="BB121" i="1"/>
  <c r="BL121" i="1"/>
  <c r="BH121" i="1"/>
  <c r="AL121" i="1"/>
  <c r="AZ121" i="1"/>
  <c r="AN121" i="1"/>
  <c r="AJ121" i="1"/>
  <c r="BE121" i="1"/>
  <c r="BA121" i="1"/>
  <c r="BI121" i="1"/>
  <c r="AK121" i="1"/>
  <c r="AX121" i="1"/>
  <c r="BG121" i="1"/>
  <c r="AU121" i="1"/>
  <c r="AY121" i="1"/>
  <c r="AI123" i="1"/>
  <c r="BN122" i="1"/>
  <c r="G62" i="1"/>
  <c r="BN452" i="1"/>
  <c r="F454" i="1"/>
  <c r="BN392" i="1"/>
  <c r="BN60" i="1"/>
  <c r="AI394" i="1"/>
  <c r="AJ392" i="1"/>
  <c r="AN392" i="1"/>
  <c r="AR392" i="1"/>
  <c r="AV392" i="1"/>
  <c r="AZ392" i="1"/>
  <c r="BD392" i="1"/>
  <c r="BH392" i="1"/>
  <c r="BL392" i="1"/>
  <c r="AM392" i="1"/>
  <c r="AQ392" i="1"/>
  <c r="AU392" i="1"/>
  <c r="AY392" i="1"/>
  <c r="BC392" i="1"/>
  <c r="BG392" i="1"/>
  <c r="BK392" i="1"/>
  <c r="AK392" i="1"/>
  <c r="AS392" i="1"/>
  <c r="BA392" i="1"/>
  <c r="BI392" i="1"/>
  <c r="AO392" i="1"/>
  <c r="AW392" i="1"/>
  <c r="BE392" i="1"/>
  <c r="BM392" i="1"/>
  <c r="AP392" i="1"/>
  <c r="BF392" i="1"/>
  <c r="AX392" i="1"/>
  <c r="AT392" i="1"/>
  <c r="AL392" i="1"/>
  <c r="BB392" i="1"/>
  <c r="BJ392" i="1"/>
  <c r="AI62" i="1"/>
  <c r="F63" i="1" s="1"/>
  <c r="AK60" i="1"/>
  <c r="AO60" i="1"/>
  <c r="AS60" i="1"/>
  <c r="AW60" i="1"/>
  <c r="BA60" i="1"/>
  <c r="BE60" i="1"/>
  <c r="BI60" i="1"/>
  <c r="BM60" i="1"/>
  <c r="AJ60" i="1"/>
  <c r="AP60" i="1"/>
  <c r="AU60" i="1"/>
  <c r="AZ60" i="1"/>
  <c r="BF60" i="1"/>
  <c r="BK60" i="1"/>
  <c r="AN60" i="1"/>
  <c r="AT60" i="1"/>
  <c r="AY60" i="1"/>
  <c r="BD60" i="1"/>
  <c r="BJ60" i="1"/>
  <c r="AM60" i="1"/>
  <c r="AX60" i="1"/>
  <c r="BH60" i="1"/>
  <c r="AL60" i="1"/>
  <c r="AV60" i="1"/>
  <c r="BG60" i="1"/>
  <c r="BC60" i="1"/>
  <c r="AQ60" i="1"/>
  <c r="BL60" i="1"/>
  <c r="BB60" i="1"/>
  <c r="AR60" i="1"/>
  <c r="AI454" i="1"/>
  <c r="AJ452" i="1"/>
  <c r="AN452" i="1"/>
  <c r="AR452" i="1"/>
  <c r="AV452" i="1"/>
  <c r="AZ452" i="1"/>
  <c r="BD452" i="1"/>
  <c r="BH452" i="1"/>
  <c r="BL452" i="1"/>
  <c r="AM452" i="1"/>
  <c r="AQ452" i="1"/>
  <c r="AU452" i="1"/>
  <c r="AY452" i="1"/>
  <c r="BC452" i="1"/>
  <c r="BG452" i="1"/>
  <c r="BK452" i="1"/>
  <c r="AO452" i="1"/>
  <c r="AW452" i="1"/>
  <c r="BE452" i="1"/>
  <c r="BM452" i="1"/>
  <c r="AK452" i="1"/>
  <c r="AS452" i="1"/>
  <c r="BA452" i="1"/>
  <c r="BI452" i="1"/>
  <c r="AL452" i="1"/>
  <c r="BB452" i="1"/>
  <c r="BJ452" i="1"/>
  <c r="AP452" i="1"/>
  <c r="AX452" i="1"/>
  <c r="AT452" i="1"/>
  <c r="BF452" i="1"/>
  <c r="AS122" i="1" l="1"/>
  <c r="AR122" i="1"/>
  <c r="BG122" i="1"/>
  <c r="BC122" i="1"/>
  <c r="BA122" i="1"/>
  <c r="AZ122" i="1"/>
  <c r="AT122" i="1"/>
  <c r="AU122" i="1"/>
  <c r="AW122" i="1"/>
  <c r="AV122" i="1"/>
  <c r="AL122" i="1"/>
  <c r="AX122" i="1"/>
  <c r="BB122" i="1"/>
  <c r="BK122" i="1"/>
  <c r="AM122" i="1"/>
  <c r="AY122" i="1"/>
  <c r="F124" i="1"/>
  <c r="BI122" i="1"/>
  <c r="BH122" i="1"/>
  <c r="BJ122" i="1"/>
  <c r="AK122" i="1"/>
  <c r="AJ122" i="1"/>
  <c r="AQ122" i="1"/>
  <c r="BF122" i="1"/>
  <c r="AI124" i="1"/>
  <c r="BM122" i="1"/>
  <c r="BL122" i="1"/>
  <c r="AP122" i="1"/>
  <c r="BE122" i="1"/>
  <c r="BD122" i="1"/>
  <c r="AN122" i="1"/>
  <c r="AO122" i="1"/>
  <c r="BN123" i="1"/>
  <c r="G63" i="1"/>
  <c r="BN393" i="1"/>
  <c r="F395" i="1"/>
  <c r="BN453" i="1"/>
  <c r="F455" i="1"/>
  <c r="BN61" i="1"/>
  <c r="AI455" i="1"/>
  <c r="F456" i="1" s="1"/>
  <c r="AK453" i="1"/>
  <c r="AO453" i="1"/>
  <c r="AS453" i="1"/>
  <c r="AW453" i="1"/>
  <c r="BA453" i="1"/>
  <c r="BE453" i="1"/>
  <c r="BI453" i="1"/>
  <c r="BM453" i="1"/>
  <c r="AJ453" i="1"/>
  <c r="AN453" i="1"/>
  <c r="AR453" i="1"/>
  <c r="AV453" i="1"/>
  <c r="AZ453" i="1"/>
  <c r="BD453" i="1"/>
  <c r="BH453" i="1"/>
  <c r="BL453" i="1"/>
  <c r="AP453" i="1"/>
  <c r="AX453" i="1"/>
  <c r="BF453" i="1"/>
  <c r="AL453" i="1"/>
  <c r="AT453" i="1"/>
  <c r="BB453" i="1"/>
  <c r="BJ453" i="1"/>
  <c r="AM453" i="1"/>
  <c r="BC453" i="1"/>
  <c r="BK453" i="1"/>
  <c r="AQ453" i="1"/>
  <c r="AY453" i="1"/>
  <c r="AU453" i="1"/>
  <c r="BG453" i="1"/>
  <c r="AI63" i="1"/>
  <c r="AL61" i="1"/>
  <c r="AP61" i="1"/>
  <c r="AT61" i="1"/>
  <c r="AX61" i="1"/>
  <c r="AK61" i="1"/>
  <c r="AQ61" i="1"/>
  <c r="AV61" i="1"/>
  <c r="BA61" i="1"/>
  <c r="BE61" i="1"/>
  <c r="BI61" i="1"/>
  <c r="BM61" i="1"/>
  <c r="AJ61" i="1"/>
  <c r="AO61" i="1"/>
  <c r="AU61" i="1"/>
  <c r="AZ61" i="1"/>
  <c r="BD61" i="1"/>
  <c r="BH61" i="1"/>
  <c r="BL61" i="1"/>
  <c r="AN61" i="1"/>
  <c r="AY61" i="1"/>
  <c r="BG61" i="1"/>
  <c r="AM61" i="1"/>
  <c r="AW61" i="1"/>
  <c r="BF61" i="1"/>
  <c r="AS61" i="1"/>
  <c r="BK61" i="1"/>
  <c r="BB61" i="1"/>
  <c r="BJ61" i="1"/>
  <c r="BC61" i="1"/>
  <c r="AR61" i="1"/>
  <c r="AI395" i="1"/>
  <c r="AK393" i="1"/>
  <c r="AO393" i="1"/>
  <c r="AS393" i="1"/>
  <c r="AW393" i="1"/>
  <c r="BA393" i="1"/>
  <c r="BE393" i="1"/>
  <c r="BI393" i="1"/>
  <c r="BM393" i="1"/>
  <c r="AJ393" i="1"/>
  <c r="AN393" i="1"/>
  <c r="AR393" i="1"/>
  <c r="AV393" i="1"/>
  <c r="AZ393" i="1"/>
  <c r="BD393" i="1"/>
  <c r="BH393" i="1"/>
  <c r="BL393" i="1"/>
  <c r="AL393" i="1"/>
  <c r="AT393" i="1"/>
  <c r="BB393" i="1"/>
  <c r="BJ393" i="1"/>
  <c r="AP393" i="1"/>
  <c r="AX393" i="1"/>
  <c r="BF393" i="1"/>
  <c r="AQ393" i="1"/>
  <c r="BG393" i="1"/>
  <c r="AY393" i="1"/>
  <c r="AU393" i="1"/>
  <c r="AM393" i="1"/>
  <c r="BC393" i="1"/>
  <c r="BK393" i="1"/>
  <c r="F125" i="1" l="1"/>
  <c r="BF123" i="1"/>
  <c r="BI123" i="1"/>
  <c r="BC123" i="1"/>
  <c r="BL123" i="1"/>
  <c r="BH123" i="1"/>
  <c r="BB123" i="1"/>
  <c r="BE123" i="1"/>
  <c r="AU123" i="1"/>
  <c r="AV123" i="1"/>
  <c r="AX123" i="1"/>
  <c r="BA123" i="1"/>
  <c r="AM123" i="1"/>
  <c r="AY123" i="1"/>
  <c r="AW123" i="1"/>
  <c r="BK123" i="1"/>
  <c r="AP123" i="1"/>
  <c r="AS123" i="1"/>
  <c r="AZ123" i="1"/>
  <c r="AN123" i="1"/>
  <c r="BJ123" i="1"/>
  <c r="AL123" i="1"/>
  <c r="AO123" i="1"/>
  <c r="AR123" i="1"/>
  <c r="BG123" i="1"/>
  <c r="AI125" i="1"/>
  <c r="BN124" i="1" s="1"/>
  <c r="AK123" i="1"/>
  <c r="AJ123" i="1"/>
  <c r="AQ123" i="1"/>
  <c r="AT123" i="1"/>
  <c r="BM123" i="1"/>
  <c r="BD123" i="1"/>
  <c r="BN394" i="1"/>
  <c r="F396" i="1"/>
  <c r="BN62" i="1"/>
  <c r="F64" i="1"/>
  <c r="G64" i="1" s="1"/>
  <c r="BN454" i="1"/>
  <c r="AI396" i="1"/>
  <c r="AL394" i="1"/>
  <c r="AP394" i="1"/>
  <c r="AT394" i="1"/>
  <c r="AX394" i="1"/>
  <c r="BB394" i="1"/>
  <c r="BF394" i="1"/>
  <c r="BJ394" i="1"/>
  <c r="AK394" i="1"/>
  <c r="AO394" i="1"/>
  <c r="AS394" i="1"/>
  <c r="AW394" i="1"/>
  <c r="BA394" i="1"/>
  <c r="BE394" i="1"/>
  <c r="BI394" i="1"/>
  <c r="BM394" i="1"/>
  <c r="AM394" i="1"/>
  <c r="AU394" i="1"/>
  <c r="BC394" i="1"/>
  <c r="BK394" i="1"/>
  <c r="AQ394" i="1"/>
  <c r="AY394" i="1"/>
  <c r="BG394" i="1"/>
  <c r="AR394" i="1"/>
  <c r="BH394" i="1"/>
  <c r="AZ394" i="1"/>
  <c r="AV394" i="1"/>
  <c r="AN394" i="1"/>
  <c r="BD394" i="1"/>
  <c r="AJ394" i="1"/>
  <c r="BL394" i="1"/>
  <c r="AI64" i="1"/>
  <c r="AL62" i="1"/>
  <c r="AP62" i="1"/>
  <c r="AT62" i="1"/>
  <c r="AX62" i="1"/>
  <c r="BB62" i="1"/>
  <c r="BF62" i="1"/>
  <c r="BJ62" i="1"/>
  <c r="AK62" i="1"/>
  <c r="AO62" i="1"/>
  <c r="AS62" i="1"/>
  <c r="AW62" i="1"/>
  <c r="BA62" i="1"/>
  <c r="BE62" i="1"/>
  <c r="BI62" i="1"/>
  <c r="BM62" i="1"/>
  <c r="AJ62" i="1"/>
  <c r="AR62" i="1"/>
  <c r="AZ62" i="1"/>
  <c r="BH62" i="1"/>
  <c r="AQ62" i="1"/>
  <c r="AY62" i="1"/>
  <c r="BG62" i="1"/>
  <c r="AV62" i="1"/>
  <c r="BL62" i="1"/>
  <c r="AM62" i="1"/>
  <c r="BC62" i="1"/>
  <c r="BK62" i="1"/>
  <c r="BD62" i="1"/>
  <c r="AU62" i="1"/>
  <c r="AN62" i="1"/>
  <c r="AI456" i="1"/>
  <c r="AL454" i="1"/>
  <c r="AP454" i="1"/>
  <c r="AT454" i="1"/>
  <c r="AX454" i="1"/>
  <c r="BB454" i="1"/>
  <c r="BF454" i="1"/>
  <c r="BJ454" i="1"/>
  <c r="AK454" i="1"/>
  <c r="AO454" i="1"/>
  <c r="AS454" i="1"/>
  <c r="AW454" i="1"/>
  <c r="BA454" i="1"/>
  <c r="BE454" i="1"/>
  <c r="BI454" i="1"/>
  <c r="BM454" i="1"/>
  <c r="AQ454" i="1"/>
  <c r="AY454" i="1"/>
  <c r="BG454" i="1"/>
  <c r="AM454" i="1"/>
  <c r="AU454" i="1"/>
  <c r="BC454" i="1"/>
  <c r="BK454" i="1"/>
  <c r="AN454" i="1"/>
  <c r="BD454" i="1"/>
  <c r="BL454" i="1"/>
  <c r="AR454" i="1"/>
  <c r="AJ454" i="1"/>
  <c r="AZ454" i="1"/>
  <c r="AV454" i="1"/>
  <c r="BH454" i="1"/>
  <c r="AU124" i="1" l="1"/>
  <c r="AX124" i="1"/>
  <c r="AN124" i="1"/>
  <c r="AZ124" i="1"/>
  <c r="BA124" i="1"/>
  <c r="BM124" i="1"/>
  <c r="AQ124" i="1"/>
  <c r="AT124" i="1"/>
  <c r="BI124" i="1"/>
  <c r="BE124" i="1"/>
  <c r="AM124" i="1"/>
  <c r="BF124" i="1"/>
  <c r="AY124" i="1"/>
  <c r="BB124" i="1"/>
  <c r="AV124" i="1"/>
  <c r="AW124" i="1"/>
  <c r="F126" i="1"/>
  <c r="BK124" i="1"/>
  <c r="AK124" i="1"/>
  <c r="AR124" i="1"/>
  <c r="AP124" i="1"/>
  <c r="AO124" i="1"/>
  <c r="BG124" i="1"/>
  <c r="BJ124" i="1"/>
  <c r="BL124" i="1"/>
  <c r="AJ124" i="1"/>
  <c r="BC124" i="1"/>
  <c r="BD124" i="1"/>
  <c r="AL124" i="1"/>
  <c r="AS124" i="1"/>
  <c r="BH124" i="1"/>
  <c r="BN125" i="1"/>
  <c r="AJ125" i="1"/>
  <c r="AM125" i="1"/>
  <c r="AT125" i="1"/>
  <c r="BI125" i="1"/>
  <c r="BD125" i="1"/>
  <c r="AK125" i="1"/>
  <c r="AV125" i="1"/>
  <c r="AY125" i="1"/>
  <c r="AO125" i="1"/>
  <c r="BA125" i="1"/>
  <c r="BB125" i="1"/>
  <c r="BH125" i="1"/>
  <c r="BK125" i="1"/>
  <c r="BM125" i="1"/>
  <c r="AQ125" i="1"/>
  <c r="AP125" i="1"/>
  <c r="AZ125" i="1"/>
  <c r="BC125" i="1"/>
  <c r="AW125" i="1"/>
  <c r="AX125" i="1"/>
  <c r="BE125" i="1"/>
  <c r="BL125" i="1"/>
  <c r="AL125" i="1"/>
  <c r="AS125" i="1"/>
  <c r="AN125" i="1"/>
  <c r="AR125" i="1"/>
  <c r="AU125" i="1"/>
  <c r="BJ125" i="1"/>
  <c r="BF125" i="1"/>
  <c r="BG125" i="1"/>
  <c r="BN63" i="1"/>
  <c r="F65" i="1"/>
  <c r="G65" i="1" s="1"/>
  <c r="BN395" i="1"/>
  <c r="F397" i="1"/>
  <c r="BN455" i="1"/>
  <c r="F457" i="1"/>
  <c r="AI397" i="1"/>
  <c r="AM395" i="1"/>
  <c r="AQ395" i="1"/>
  <c r="AU395" i="1"/>
  <c r="AY395" i="1"/>
  <c r="BC395" i="1"/>
  <c r="BG395" i="1"/>
  <c r="BK395" i="1"/>
  <c r="AL395" i="1"/>
  <c r="AP395" i="1"/>
  <c r="AT395" i="1"/>
  <c r="AX395" i="1"/>
  <c r="BB395" i="1"/>
  <c r="BF395" i="1"/>
  <c r="BJ395" i="1"/>
  <c r="AN395" i="1"/>
  <c r="AV395" i="1"/>
  <c r="BD395" i="1"/>
  <c r="BL395" i="1"/>
  <c r="AJ395" i="1"/>
  <c r="AR395" i="1"/>
  <c r="AZ395" i="1"/>
  <c r="BH395" i="1"/>
  <c r="AS395" i="1"/>
  <c r="BI395" i="1"/>
  <c r="BA395" i="1"/>
  <c r="AW395" i="1"/>
  <c r="AO395" i="1"/>
  <c r="BE395" i="1"/>
  <c r="AK395" i="1"/>
  <c r="BM395" i="1"/>
  <c r="AI457" i="1"/>
  <c r="AM455" i="1"/>
  <c r="AQ455" i="1"/>
  <c r="AU455" i="1"/>
  <c r="AY455" i="1"/>
  <c r="BC455" i="1"/>
  <c r="BG455" i="1"/>
  <c r="BK455" i="1"/>
  <c r="AL455" i="1"/>
  <c r="AP455" i="1"/>
  <c r="AT455" i="1"/>
  <c r="AX455" i="1"/>
  <c r="BB455" i="1"/>
  <c r="BF455" i="1"/>
  <c r="BJ455" i="1"/>
  <c r="AJ455" i="1"/>
  <c r="AR455" i="1"/>
  <c r="AZ455" i="1"/>
  <c r="BH455" i="1"/>
  <c r="AN455" i="1"/>
  <c r="AV455" i="1"/>
  <c r="BD455" i="1"/>
  <c r="BL455" i="1"/>
  <c r="AO455" i="1"/>
  <c r="BE455" i="1"/>
  <c r="BM455" i="1"/>
  <c r="AS455" i="1"/>
  <c r="AK455" i="1"/>
  <c r="BA455" i="1"/>
  <c r="AW455" i="1"/>
  <c r="BI455" i="1"/>
  <c r="AI65" i="1"/>
  <c r="F66" i="1" s="1"/>
  <c r="AM63" i="1"/>
  <c r="AQ63" i="1"/>
  <c r="AU63" i="1"/>
  <c r="AY63" i="1"/>
  <c r="BC63" i="1"/>
  <c r="BG63" i="1"/>
  <c r="BK63" i="1"/>
  <c r="AL63" i="1"/>
  <c r="AP63" i="1"/>
  <c r="AT63" i="1"/>
  <c r="AX63" i="1"/>
  <c r="BB63" i="1"/>
  <c r="BF63" i="1"/>
  <c r="BJ63" i="1"/>
  <c r="AK63" i="1"/>
  <c r="AS63" i="1"/>
  <c r="BA63" i="1"/>
  <c r="BI63" i="1"/>
  <c r="AJ63" i="1"/>
  <c r="AR63" i="1"/>
  <c r="AZ63" i="1"/>
  <c r="BH63" i="1"/>
  <c r="AW63" i="1"/>
  <c r="BM63" i="1"/>
  <c r="AN63" i="1"/>
  <c r="BD63" i="1"/>
  <c r="BL63" i="1"/>
  <c r="BE63" i="1"/>
  <c r="AV63" i="1"/>
  <c r="AO63" i="1"/>
  <c r="G66" i="1" l="1"/>
  <c r="BN456" i="1"/>
  <c r="F458" i="1"/>
  <c r="BN396" i="1"/>
  <c r="F398" i="1"/>
  <c r="BN64" i="1"/>
  <c r="AI458" i="1"/>
  <c r="F459" i="1" s="1"/>
  <c r="AJ456" i="1"/>
  <c r="AN456" i="1"/>
  <c r="AR456" i="1"/>
  <c r="AV456" i="1"/>
  <c r="AZ456" i="1"/>
  <c r="BD456" i="1"/>
  <c r="BH456" i="1"/>
  <c r="BL456" i="1"/>
  <c r="AM456" i="1"/>
  <c r="AQ456" i="1"/>
  <c r="AU456" i="1"/>
  <c r="AY456" i="1"/>
  <c r="BC456" i="1"/>
  <c r="BG456" i="1"/>
  <c r="BK456" i="1"/>
  <c r="AK456" i="1"/>
  <c r="AS456" i="1"/>
  <c r="BA456" i="1"/>
  <c r="BI456" i="1"/>
  <c r="AO456" i="1"/>
  <c r="AW456" i="1"/>
  <c r="BE456" i="1"/>
  <c r="BM456" i="1"/>
  <c r="AP456" i="1"/>
  <c r="BF456" i="1"/>
  <c r="AT456" i="1"/>
  <c r="AL456" i="1"/>
  <c r="BB456" i="1"/>
  <c r="AX456" i="1"/>
  <c r="BJ456" i="1"/>
  <c r="AI398" i="1"/>
  <c r="F399" i="1" s="1"/>
  <c r="AJ396" i="1"/>
  <c r="AN396" i="1"/>
  <c r="AR396" i="1"/>
  <c r="AV396" i="1"/>
  <c r="AZ396" i="1"/>
  <c r="BD396" i="1"/>
  <c r="BH396" i="1"/>
  <c r="BL396" i="1"/>
  <c r="AM396" i="1"/>
  <c r="AQ396" i="1"/>
  <c r="AU396" i="1"/>
  <c r="AY396" i="1"/>
  <c r="BC396" i="1"/>
  <c r="BG396" i="1"/>
  <c r="BK396" i="1"/>
  <c r="AO396" i="1"/>
  <c r="AW396" i="1"/>
  <c r="BE396" i="1"/>
  <c r="BM396" i="1"/>
  <c r="AK396" i="1"/>
  <c r="AS396" i="1"/>
  <c r="BA396" i="1"/>
  <c r="BI396" i="1"/>
  <c r="AT396" i="1"/>
  <c r="BJ396" i="1"/>
  <c r="BB396" i="1"/>
  <c r="AX396" i="1"/>
  <c r="AP396" i="1"/>
  <c r="BF396" i="1"/>
  <c r="AL396" i="1"/>
  <c r="AI66" i="1"/>
  <c r="AJ64" i="1"/>
  <c r="AN64" i="1"/>
  <c r="AR64" i="1"/>
  <c r="AV64" i="1"/>
  <c r="AZ64" i="1"/>
  <c r="BD64" i="1"/>
  <c r="BH64" i="1"/>
  <c r="BL64" i="1"/>
  <c r="AM64" i="1"/>
  <c r="AQ64" i="1"/>
  <c r="AU64" i="1"/>
  <c r="AY64" i="1"/>
  <c r="BC64" i="1"/>
  <c r="BG64" i="1"/>
  <c r="BK64" i="1"/>
  <c r="AL64" i="1"/>
  <c r="AT64" i="1"/>
  <c r="BB64" i="1"/>
  <c r="BJ64" i="1"/>
  <c r="AK64" i="1"/>
  <c r="AS64" i="1"/>
  <c r="BA64" i="1"/>
  <c r="BI64" i="1"/>
  <c r="AX64" i="1"/>
  <c r="AO64" i="1"/>
  <c r="BE64" i="1"/>
  <c r="BM64" i="1"/>
  <c r="BF64" i="1"/>
  <c r="AW64" i="1"/>
  <c r="AP64" i="1"/>
  <c r="F67" i="1" l="1"/>
  <c r="G67" i="1" s="1"/>
  <c r="AI67" i="1"/>
  <c r="BN66" i="1" s="1"/>
  <c r="BN65" i="1"/>
  <c r="BN457" i="1"/>
  <c r="BN397" i="1"/>
  <c r="AI459" i="1"/>
  <c r="AK457" i="1"/>
  <c r="AO457" i="1"/>
  <c r="AS457" i="1"/>
  <c r="AW457" i="1"/>
  <c r="BA457" i="1"/>
  <c r="BE457" i="1"/>
  <c r="BI457" i="1"/>
  <c r="BM457" i="1"/>
  <c r="AJ457" i="1"/>
  <c r="AN457" i="1"/>
  <c r="AR457" i="1"/>
  <c r="AV457" i="1"/>
  <c r="AZ457" i="1"/>
  <c r="BD457" i="1"/>
  <c r="BH457" i="1"/>
  <c r="BL457" i="1"/>
  <c r="AL457" i="1"/>
  <c r="AT457" i="1"/>
  <c r="BB457" i="1"/>
  <c r="BJ457" i="1"/>
  <c r="AP457" i="1"/>
  <c r="AX457" i="1"/>
  <c r="BF457" i="1"/>
  <c r="AQ457" i="1"/>
  <c r="BG457" i="1"/>
  <c r="AU457" i="1"/>
  <c r="AM457" i="1"/>
  <c r="BC457" i="1"/>
  <c r="AY457" i="1"/>
  <c r="BK457" i="1"/>
  <c r="AI399" i="1"/>
  <c r="AK397" i="1"/>
  <c r="AO397" i="1"/>
  <c r="AS397" i="1"/>
  <c r="AW397" i="1"/>
  <c r="BA397" i="1"/>
  <c r="BE397" i="1"/>
  <c r="BI397" i="1"/>
  <c r="BM397" i="1"/>
  <c r="AJ397" i="1"/>
  <c r="AN397" i="1"/>
  <c r="AR397" i="1"/>
  <c r="AV397" i="1"/>
  <c r="AZ397" i="1"/>
  <c r="BD397" i="1"/>
  <c r="BH397" i="1"/>
  <c r="BL397" i="1"/>
  <c r="AP397" i="1"/>
  <c r="AX397" i="1"/>
  <c r="BF397" i="1"/>
  <c r="AL397" i="1"/>
  <c r="AT397" i="1"/>
  <c r="BB397" i="1"/>
  <c r="BJ397" i="1"/>
  <c r="AU397" i="1"/>
  <c r="BK397" i="1"/>
  <c r="BC397" i="1"/>
  <c r="AY397" i="1"/>
  <c r="AQ397" i="1"/>
  <c r="BG397" i="1"/>
  <c r="AM397" i="1"/>
  <c r="AK65" i="1"/>
  <c r="AO65" i="1"/>
  <c r="AS65" i="1"/>
  <c r="AW65" i="1"/>
  <c r="BA65" i="1"/>
  <c r="BE65" i="1"/>
  <c r="BI65" i="1"/>
  <c r="BM65" i="1"/>
  <c r="AJ65" i="1"/>
  <c r="AN65" i="1"/>
  <c r="AR65" i="1"/>
  <c r="AV65" i="1"/>
  <c r="AZ65" i="1"/>
  <c r="BD65" i="1"/>
  <c r="BH65" i="1"/>
  <c r="BL65" i="1"/>
  <c r="AM65" i="1"/>
  <c r="AU65" i="1"/>
  <c r="BC65" i="1"/>
  <c r="BK65" i="1"/>
  <c r="AL65" i="1"/>
  <c r="AT65" i="1"/>
  <c r="BB65" i="1"/>
  <c r="BJ65" i="1"/>
  <c r="AY65" i="1"/>
  <c r="AP65" i="1"/>
  <c r="BF65" i="1"/>
  <c r="BG65" i="1"/>
  <c r="AX65" i="1"/>
  <c r="AQ65" i="1"/>
  <c r="AX66" i="1"/>
  <c r="AN66" i="1" l="1"/>
  <c r="AM66" i="1"/>
  <c r="AS66" i="1"/>
  <c r="AQ66" i="1"/>
  <c r="BK66" i="1"/>
  <c r="AV66" i="1"/>
  <c r="AU66" i="1"/>
  <c r="BD66" i="1"/>
  <c r="BB66" i="1"/>
  <c r="BM66" i="1"/>
  <c r="F68" i="1"/>
  <c r="G68" i="1" s="1"/>
  <c r="AI68" i="1"/>
  <c r="BN398" i="1"/>
  <c r="F400" i="1"/>
  <c r="AL66" i="1"/>
  <c r="AP66" i="1"/>
  <c r="AT66" i="1"/>
  <c r="BF66" i="1"/>
  <c r="AK66" i="1"/>
  <c r="AO66" i="1"/>
  <c r="BC66" i="1"/>
  <c r="BJ66" i="1"/>
  <c r="BA66" i="1"/>
  <c r="BE66" i="1"/>
  <c r="BL66" i="1"/>
  <c r="BN458" i="1"/>
  <c r="F460" i="1"/>
  <c r="BH66" i="1"/>
  <c r="AZ66" i="1"/>
  <c r="AR66" i="1"/>
  <c r="BI66" i="1"/>
  <c r="AJ66" i="1"/>
  <c r="AY66" i="1"/>
  <c r="BG66" i="1"/>
  <c r="AW66" i="1"/>
  <c r="AI400" i="1"/>
  <c r="AL398" i="1"/>
  <c r="AP398" i="1"/>
  <c r="AT398" i="1"/>
  <c r="AX398" i="1"/>
  <c r="BB398" i="1"/>
  <c r="BF398" i="1"/>
  <c r="BJ398" i="1"/>
  <c r="AK398" i="1"/>
  <c r="AO398" i="1"/>
  <c r="AS398" i="1"/>
  <c r="AW398" i="1"/>
  <c r="BA398" i="1"/>
  <c r="BE398" i="1"/>
  <c r="BI398" i="1"/>
  <c r="BM398" i="1"/>
  <c r="AQ398" i="1"/>
  <c r="AY398" i="1"/>
  <c r="BG398" i="1"/>
  <c r="AM398" i="1"/>
  <c r="AU398" i="1"/>
  <c r="BC398" i="1"/>
  <c r="BK398" i="1"/>
  <c r="AV398" i="1"/>
  <c r="BL398" i="1"/>
  <c r="BD398" i="1"/>
  <c r="AZ398" i="1"/>
  <c r="AR398" i="1"/>
  <c r="BH398" i="1"/>
  <c r="AN398" i="1"/>
  <c r="AJ398" i="1"/>
  <c r="AI460" i="1"/>
  <c r="AL458" i="1"/>
  <c r="AP458" i="1"/>
  <c r="AT458" i="1"/>
  <c r="AX458" i="1"/>
  <c r="BB458" i="1"/>
  <c r="BF458" i="1"/>
  <c r="BJ458" i="1"/>
  <c r="AK458" i="1"/>
  <c r="AO458" i="1"/>
  <c r="AS458" i="1"/>
  <c r="AW458" i="1"/>
  <c r="BA458" i="1"/>
  <c r="BE458" i="1"/>
  <c r="BI458" i="1"/>
  <c r="BM458" i="1"/>
  <c r="AM458" i="1"/>
  <c r="AU458" i="1"/>
  <c r="BC458" i="1"/>
  <c r="BK458" i="1"/>
  <c r="AQ458" i="1"/>
  <c r="AY458" i="1"/>
  <c r="BG458" i="1"/>
  <c r="AR458" i="1"/>
  <c r="BH458" i="1"/>
  <c r="AJ458" i="1"/>
  <c r="AV458" i="1"/>
  <c r="AN458" i="1"/>
  <c r="BD458" i="1"/>
  <c r="AZ458" i="1"/>
  <c r="BL458" i="1"/>
  <c r="BN399" i="1" l="1"/>
  <c r="F401" i="1"/>
  <c r="F69" i="1"/>
  <c r="G69" i="1" s="1"/>
  <c r="AQ67" i="1"/>
  <c r="BG67" i="1"/>
  <c r="AT67" i="1"/>
  <c r="BJ67" i="1"/>
  <c r="BM67" i="1"/>
  <c r="BL67" i="1"/>
  <c r="BH67" i="1"/>
  <c r="AS67" i="1"/>
  <c r="AM67" i="1"/>
  <c r="BC67" i="1"/>
  <c r="AP67" i="1"/>
  <c r="BF67" i="1"/>
  <c r="BE67" i="1"/>
  <c r="BD67" i="1"/>
  <c r="AR67" i="1"/>
  <c r="AZ67" i="1"/>
  <c r="AI69" i="1"/>
  <c r="AY67" i="1"/>
  <c r="AL67" i="1"/>
  <c r="BB67" i="1"/>
  <c r="AW67" i="1"/>
  <c r="AV67" i="1"/>
  <c r="BA67" i="1"/>
  <c r="BI67" i="1"/>
  <c r="AO67" i="1"/>
  <c r="BK67" i="1"/>
  <c r="AK67" i="1"/>
  <c r="AU67" i="1"/>
  <c r="AN67" i="1"/>
  <c r="AX67" i="1"/>
  <c r="AJ67" i="1"/>
  <c r="BN68" i="1"/>
  <c r="BN459" i="1"/>
  <c r="F461" i="1"/>
  <c r="BN67" i="1"/>
  <c r="AI461" i="1"/>
  <c r="AM459" i="1"/>
  <c r="AQ459" i="1"/>
  <c r="AU459" i="1"/>
  <c r="AY459" i="1"/>
  <c r="BC459" i="1"/>
  <c r="BG459" i="1"/>
  <c r="BK459" i="1"/>
  <c r="AL459" i="1"/>
  <c r="AP459" i="1"/>
  <c r="AT459" i="1"/>
  <c r="AX459" i="1"/>
  <c r="BB459" i="1"/>
  <c r="BF459" i="1"/>
  <c r="BJ459" i="1"/>
  <c r="AN459" i="1"/>
  <c r="AV459" i="1"/>
  <c r="BD459" i="1"/>
  <c r="BL459" i="1"/>
  <c r="AJ459" i="1"/>
  <c r="AR459" i="1"/>
  <c r="AZ459" i="1"/>
  <c r="BH459" i="1"/>
  <c r="AS459" i="1"/>
  <c r="BI459" i="1"/>
  <c r="AK459" i="1"/>
  <c r="AW459" i="1"/>
  <c r="AO459" i="1"/>
  <c r="BE459" i="1"/>
  <c r="BA459" i="1"/>
  <c r="BM459" i="1"/>
  <c r="AI401" i="1"/>
  <c r="AM399" i="1"/>
  <c r="AQ399" i="1"/>
  <c r="AU399" i="1"/>
  <c r="AY399" i="1"/>
  <c r="BC399" i="1"/>
  <c r="BG399" i="1"/>
  <c r="BK399" i="1"/>
  <c r="AL399" i="1"/>
  <c r="AP399" i="1"/>
  <c r="AT399" i="1"/>
  <c r="AX399" i="1"/>
  <c r="BB399" i="1"/>
  <c r="BF399" i="1"/>
  <c r="BJ399" i="1"/>
  <c r="AJ399" i="1"/>
  <c r="AR399" i="1"/>
  <c r="AZ399" i="1"/>
  <c r="BH399" i="1"/>
  <c r="AN399" i="1"/>
  <c r="AV399" i="1"/>
  <c r="BD399" i="1"/>
  <c r="BL399" i="1"/>
  <c r="AW399" i="1"/>
  <c r="BM399" i="1"/>
  <c r="BE399" i="1"/>
  <c r="BA399" i="1"/>
  <c r="AS399" i="1"/>
  <c r="BI399" i="1"/>
  <c r="AO399" i="1"/>
  <c r="AK399" i="1"/>
  <c r="F402" i="1" l="1"/>
  <c r="AI402" i="1"/>
  <c r="AV401" i="1" s="1"/>
  <c r="BN460" i="1"/>
  <c r="F462" i="1"/>
  <c r="F70" i="1"/>
  <c r="G70" i="1" s="1"/>
  <c r="AI70" i="1"/>
  <c r="AM69" i="1" s="1"/>
  <c r="AR68" i="1"/>
  <c r="BH68" i="1"/>
  <c r="AU68" i="1"/>
  <c r="BK68" i="1"/>
  <c r="AO68" i="1"/>
  <c r="AL68" i="1"/>
  <c r="AK68" i="1"/>
  <c r="AY68" i="1"/>
  <c r="BB68" i="1"/>
  <c r="AN68" i="1"/>
  <c r="BD68" i="1"/>
  <c r="AQ68" i="1"/>
  <c r="BG68" i="1"/>
  <c r="BF68" i="1"/>
  <c r="BM68" i="1"/>
  <c r="BI68" i="1"/>
  <c r="AT68" i="1"/>
  <c r="AV68" i="1"/>
  <c r="AP68" i="1"/>
  <c r="BJ68" i="1"/>
  <c r="AJ68" i="1"/>
  <c r="AZ68" i="1"/>
  <c r="AM68" i="1"/>
  <c r="BC68" i="1"/>
  <c r="AX68" i="1"/>
  <c r="BE68" i="1"/>
  <c r="AS68" i="1"/>
  <c r="BA68" i="1"/>
  <c r="BL68" i="1"/>
  <c r="AW68" i="1"/>
  <c r="BN400" i="1"/>
  <c r="AJ400" i="1"/>
  <c r="AN400" i="1"/>
  <c r="AR400" i="1"/>
  <c r="AV400" i="1"/>
  <c r="AZ400" i="1"/>
  <c r="BD400" i="1"/>
  <c r="BH400" i="1"/>
  <c r="BL400" i="1"/>
  <c r="AM400" i="1"/>
  <c r="AQ400" i="1"/>
  <c r="AU400" i="1"/>
  <c r="AY400" i="1"/>
  <c r="BC400" i="1"/>
  <c r="BG400" i="1"/>
  <c r="BK400" i="1"/>
  <c r="AK400" i="1"/>
  <c r="AS400" i="1"/>
  <c r="BA400" i="1"/>
  <c r="BI400" i="1"/>
  <c r="AO400" i="1"/>
  <c r="AW400" i="1"/>
  <c r="BE400" i="1"/>
  <c r="BM400" i="1"/>
  <c r="AX400" i="1"/>
  <c r="BF400" i="1"/>
  <c r="BB400" i="1"/>
  <c r="AT400" i="1"/>
  <c r="BJ400" i="1"/>
  <c r="AP400" i="1"/>
  <c r="AL400" i="1"/>
  <c r="AI462" i="1"/>
  <c r="AJ460" i="1"/>
  <c r="AN460" i="1"/>
  <c r="AR460" i="1"/>
  <c r="AV460" i="1"/>
  <c r="AZ460" i="1"/>
  <c r="BD460" i="1"/>
  <c r="BH460" i="1"/>
  <c r="BL460" i="1"/>
  <c r="AM460" i="1"/>
  <c r="AQ460" i="1"/>
  <c r="AU460" i="1"/>
  <c r="AY460" i="1"/>
  <c r="BC460" i="1"/>
  <c r="BG460" i="1"/>
  <c r="BK460" i="1"/>
  <c r="AO460" i="1"/>
  <c r="AW460" i="1"/>
  <c r="BE460" i="1"/>
  <c r="BM460" i="1"/>
  <c r="AK460" i="1"/>
  <c r="AS460" i="1"/>
  <c r="BA460" i="1"/>
  <c r="BI460" i="1"/>
  <c r="AT460" i="1"/>
  <c r="BJ460" i="1"/>
  <c r="AL460" i="1"/>
  <c r="AX460" i="1"/>
  <c r="AP460" i="1"/>
  <c r="BF460" i="1"/>
  <c r="BB460" i="1"/>
  <c r="BB401" i="1" l="1"/>
  <c r="AW401" i="1"/>
  <c r="BN69" i="1"/>
  <c r="BH401" i="1"/>
  <c r="AN401" i="1"/>
  <c r="AJ401" i="1"/>
  <c r="BD401" i="1"/>
  <c r="AL401" i="1"/>
  <c r="BA401" i="1"/>
  <c r="BC401" i="1"/>
  <c r="AY401" i="1"/>
  <c r="BL401" i="1"/>
  <c r="AZ401" i="1"/>
  <c r="BG401" i="1"/>
  <c r="AS401" i="1"/>
  <c r="BJ401" i="1"/>
  <c r="AP401" i="1"/>
  <c r="AX401" i="1"/>
  <c r="AO401" i="1"/>
  <c r="BF401" i="1"/>
  <c r="BI401" i="1"/>
  <c r="AM401" i="1"/>
  <c r="AT401" i="1"/>
  <c r="BM401" i="1"/>
  <c r="BK401" i="1"/>
  <c r="BE401" i="1"/>
  <c r="AU401" i="1"/>
  <c r="AR401" i="1"/>
  <c r="AQ401" i="1"/>
  <c r="AK401" i="1"/>
  <c r="BN401" i="1"/>
  <c r="AI403" i="1"/>
  <c r="BM402" i="1" s="1"/>
  <c r="F71" i="1"/>
  <c r="G71" i="1" s="1"/>
  <c r="AI71" i="1"/>
  <c r="BL69" i="1"/>
  <c r="BI69" i="1"/>
  <c r="BJ69" i="1"/>
  <c r="AL69" i="1"/>
  <c r="BB69" i="1"/>
  <c r="BF69" i="1"/>
  <c r="BE69" i="1"/>
  <c r="BK69" i="1"/>
  <c r="AZ69" i="1"/>
  <c r="AP69" i="1"/>
  <c r="BC69" i="1"/>
  <c r="AS69" i="1"/>
  <c r="AW69" i="1"/>
  <c r="AT69" i="1"/>
  <c r="AN69" i="1"/>
  <c r="AQ69" i="1"/>
  <c r="AK69" i="1"/>
  <c r="BG69" i="1"/>
  <c r="BH69" i="1"/>
  <c r="AY69" i="1"/>
  <c r="BM69" i="1"/>
  <c r="AR69" i="1"/>
  <c r="AV69" i="1"/>
  <c r="AU69" i="1"/>
  <c r="BD69" i="1"/>
  <c r="AX69" i="1"/>
  <c r="BA69" i="1"/>
  <c r="AO69" i="1"/>
  <c r="AJ69" i="1"/>
  <c r="BN461" i="1"/>
  <c r="F463" i="1"/>
  <c r="F403" i="1"/>
  <c r="AT402" i="1"/>
  <c r="AI463" i="1"/>
  <c r="AK461" i="1"/>
  <c r="AO461" i="1"/>
  <c r="AS461" i="1"/>
  <c r="AW461" i="1"/>
  <c r="BA461" i="1"/>
  <c r="BE461" i="1"/>
  <c r="BI461" i="1"/>
  <c r="BM461" i="1"/>
  <c r="AJ461" i="1"/>
  <c r="AN461" i="1"/>
  <c r="AR461" i="1"/>
  <c r="AV461" i="1"/>
  <c r="AZ461" i="1"/>
  <c r="BD461" i="1"/>
  <c r="BH461" i="1"/>
  <c r="BL461" i="1"/>
  <c r="AP461" i="1"/>
  <c r="AX461" i="1"/>
  <c r="BF461" i="1"/>
  <c r="AL461" i="1"/>
  <c r="AT461" i="1"/>
  <c r="BB461" i="1"/>
  <c r="BJ461" i="1"/>
  <c r="AU461" i="1"/>
  <c r="BK461" i="1"/>
  <c r="AM461" i="1"/>
  <c r="AY461" i="1"/>
  <c r="AQ461" i="1"/>
  <c r="BG461" i="1"/>
  <c r="BC461" i="1"/>
  <c r="BN402" i="1" l="1"/>
  <c r="BB402" i="1"/>
  <c r="AY402" i="1"/>
  <c r="BK402" i="1"/>
  <c r="AQ402" i="1"/>
  <c r="BF402" i="1"/>
  <c r="AZ402" i="1"/>
  <c r="BG402" i="1"/>
  <c r="AM402" i="1"/>
  <c r="BA402" i="1"/>
  <c r="BH402" i="1"/>
  <c r="AO402" i="1"/>
  <c r="BD402" i="1"/>
  <c r="AS402" i="1"/>
  <c r="AJ402" i="1"/>
  <c r="BJ402" i="1"/>
  <c r="BL402" i="1"/>
  <c r="AR402" i="1"/>
  <c r="BE402" i="1"/>
  <c r="AN402" i="1"/>
  <c r="BI402" i="1"/>
  <c r="AV402" i="1"/>
  <c r="AW402" i="1"/>
  <c r="AK402" i="1"/>
  <c r="AX402" i="1"/>
  <c r="AU402" i="1"/>
  <c r="AL402" i="1"/>
  <c r="BC402" i="1"/>
  <c r="AP402" i="1"/>
  <c r="AI404" i="1"/>
  <c r="F404" i="1"/>
  <c r="BN462" i="1"/>
  <c r="F464" i="1"/>
  <c r="BN70" i="1"/>
  <c r="F72" i="1"/>
  <c r="G72" i="1" s="1"/>
  <c r="AP70" i="1"/>
  <c r="BF70" i="1"/>
  <c r="AS70" i="1"/>
  <c r="BI70" i="1"/>
  <c r="AZ70" i="1"/>
  <c r="BG70" i="1"/>
  <c r="BK70" i="1"/>
  <c r="AV70" i="1"/>
  <c r="BM70" i="1"/>
  <c r="AN70" i="1"/>
  <c r="AL70" i="1"/>
  <c r="BB70" i="1"/>
  <c r="AO70" i="1"/>
  <c r="BE70" i="1"/>
  <c r="AR70" i="1"/>
  <c r="AY70" i="1"/>
  <c r="AU70" i="1"/>
  <c r="BC70" i="1"/>
  <c r="AT70" i="1"/>
  <c r="BJ70" i="1"/>
  <c r="AW70" i="1"/>
  <c r="BH70" i="1"/>
  <c r="AM70" i="1"/>
  <c r="AI72" i="1"/>
  <c r="AX70" i="1"/>
  <c r="AK70" i="1"/>
  <c r="BA70" i="1"/>
  <c r="AJ70" i="1"/>
  <c r="AQ70" i="1"/>
  <c r="BD70" i="1"/>
  <c r="BL70" i="1"/>
  <c r="AI464" i="1"/>
  <c r="AL462" i="1"/>
  <c r="AP462" i="1"/>
  <c r="AT462" i="1"/>
  <c r="AX462" i="1"/>
  <c r="BB462" i="1"/>
  <c r="BF462" i="1"/>
  <c r="BJ462" i="1"/>
  <c r="AK462" i="1"/>
  <c r="AO462" i="1"/>
  <c r="AS462" i="1"/>
  <c r="AW462" i="1"/>
  <c r="BA462" i="1"/>
  <c r="BE462" i="1"/>
  <c r="BI462" i="1"/>
  <c r="BM462" i="1"/>
  <c r="AQ462" i="1"/>
  <c r="AY462" i="1"/>
  <c r="BG462" i="1"/>
  <c r="AM462" i="1"/>
  <c r="AU462" i="1"/>
  <c r="BC462" i="1"/>
  <c r="BK462" i="1"/>
  <c r="AV462" i="1"/>
  <c r="BL462" i="1"/>
  <c r="AN462" i="1"/>
  <c r="AZ462" i="1"/>
  <c r="AR462" i="1"/>
  <c r="BH462" i="1"/>
  <c r="BD462" i="1"/>
  <c r="AJ462" i="1"/>
  <c r="AM403" i="1" l="1"/>
  <c r="BC403" i="1"/>
  <c r="AP403" i="1"/>
  <c r="BF403" i="1"/>
  <c r="BD403" i="1"/>
  <c r="AZ403" i="1"/>
  <c r="BI403" i="1"/>
  <c r="AS403" i="1"/>
  <c r="BG403" i="1"/>
  <c r="BJ403" i="1"/>
  <c r="BH403" i="1"/>
  <c r="AI405" i="1"/>
  <c r="AI406" i="1" s="1"/>
  <c r="AY403" i="1"/>
  <c r="AL403" i="1"/>
  <c r="BB403" i="1"/>
  <c r="AV403" i="1"/>
  <c r="AR403" i="1"/>
  <c r="BA403" i="1"/>
  <c r="BM403" i="1"/>
  <c r="AQ403" i="1"/>
  <c r="BL403" i="1"/>
  <c r="AO403" i="1"/>
  <c r="F405" i="1"/>
  <c r="AU403" i="1"/>
  <c r="BK403" i="1"/>
  <c r="AX403" i="1"/>
  <c r="AN403" i="1"/>
  <c r="AJ403" i="1"/>
  <c r="AK403" i="1"/>
  <c r="AW403" i="1"/>
  <c r="AT403" i="1"/>
  <c r="BE403" i="1"/>
  <c r="BN404" i="1"/>
  <c r="BN403" i="1"/>
  <c r="BN463" i="1"/>
  <c r="F465" i="1"/>
  <c r="BN71" i="1"/>
  <c r="F73" i="1"/>
  <c r="G73" i="1" s="1"/>
  <c r="AQ71" i="1"/>
  <c r="BG71" i="1"/>
  <c r="AT71" i="1"/>
  <c r="BJ71" i="1"/>
  <c r="BI71" i="1"/>
  <c r="BH71" i="1"/>
  <c r="BL71" i="1"/>
  <c r="AW71" i="1"/>
  <c r="AI73" i="1"/>
  <c r="AI74" i="1" s="1"/>
  <c r="BB71" i="1"/>
  <c r="AR71" i="1"/>
  <c r="BM71" i="1"/>
  <c r="AU71" i="1"/>
  <c r="AX71" i="1"/>
  <c r="AJ71" i="1"/>
  <c r="AN71" i="1"/>
  <c r="AM71" i="1"/>
  <c r="BC71" i="1"/>
  <c r="AP71" i="1"/>
  <c r="BF71" i="1"/>
  <c r="BA71" i="1"/>
  <c r="AZ71" i="1"/>
  <c r="AV71" i="1"/>
  <c r="BD71" i="1"/>
  <c r="AY71" i="1"/>
  <c r="AL71" i="1"/>
  <c r="AS71" i="1"/>
  <c r="BE71" i="1"/>
  <c r="BK71" i="1"/>
  <c r="AK71" i="1"/>
  <c r="AO71" i="1"/>
  <c r="AI465" i="1"/>
  <c r="AM463" i="1"/>
  <c r="AQ463" i="1"/>
  <c r="AU463" i="1"/>
  <c r="AY463" i="1"/>
  <c r="BC463" i="1"/>
  <c r="BG463" i="1"/>
  <c r="BK463" i="1"/>
  <c r="AL463" i="1"/>
  <c r="AP463" i="1"/>
  <c r="AT463" i="1"/>
  <c r="AX463" i="1"/>
  <c r="BB463" i="1"/>
  <c r="BF463" i="1"/>
  <c r="BJ463" i="1"/>
  <c r="AJ463" i="1"/>
  <c r="AR463" i="1"/>
  <c r="AZ463" i="1"/>
  <c r="BH463" i="1"/>
  <c r="AN463" i="1"/>
  <c r="AV463" i="1"/>
  <c r="BD463" i="1"/>
  <c r="BL463" i="1"/>
  <c r="AW463" i="1"/>
  <c r="BM463" i="1"/>
  <c r="AO463" i="1"/>
  <c r="BA463" i="1"/>
  <c r="AS463" i="1"/>
  <c r="BI463" i="1"/>
  <c r="BE463" i="1"/>
  <c r="AK463" i="1"/>
  <c r="F407" i="1" l="1"/>
  <c r="AI407" i="1"/>
  <c r="BN72" i="1"/>
  <c r="F75" i="1"/>
  <c r="AI75" i="1"/>
  <c r="AR404" i="1"/>
  <c r="BH404" i="1"/>
  <c r="AU404" i="1"/>
  <c r="BK404" i="1"/>
  <c r="BM404" i="1"/>
  <c r="BI404" i="1"/>
  <c r="BF404" i="1"/>
  <c r="AN404" i="1"/>
  <c r="BD404" i="1"/>
  <c r="AQ404" i="1"/>
  <c r="BG404" i="1"/>
  <c r="BE404" i="1"/>
  <c r="BA404" i="1"/>
  <c r="BJ404" i="1"/>
  <c r="AP404" i="1"/>
  <c r="F406" i="1"/>
  <c r="BL404" i="1"/>
  <c r="AO404" i="1"/>
  <c r="AL404" i="1"/>
  <c r="AX404" i="1"/>
  <c r="AJ404" i="1"/>
  <c r="AZ404" i="1"/>
  <c r="AM404" i="1"/>
  <c r="BC404" i="1"/>
  <c r="AW404" i="1"/>
  <c r="AS404" i="1"/>
  <c r="BB404" i="1"/>
  <c r="AT404" i="1"/>
  <c r="AV404" i="1"/>
  <c r="AY404" i="1"/>
  <c r="AK404" i="1"/>
  <c r="AW405" i="1"/>
  <c r="BM405" i="1"/>
  <c r="AV405" i="1"/>
  <c r="BL405" i="1"/>
  <c r="AL405" i="1"/>
  <c r="AM405" i="1"/>
  <c r="AY405" i="1"/>
  <c r="AS405" i="1"/>
  <c r="BI405" i="1"/>
  <c r="AR405" i="1"/>
  <c r="BH405" i="1"/>
  <c r="BF405" i="1"/>
  <c r="BJ405" i="1"/>
  <c r="BG405" i="1"/>
  <c r="BN405" i="1"/>
  <c r="AO405" i="1"/>
  <c r="BE405" i="1"/>
  <c r="AN405" i="1"/>
  <c r="BD405" i="1"/>
  <c r="AX405" i="1"/>
  <c r="BB405" i="1"/>
  <c r="BK405" i="1"/>
  <c r="AQ405" i="1"/>
  <c r="AK405" i="1"/>
  <c r="BA405" i="1"/>
  <c r="AJ405" i="1"/>
  <c r="AZ405" i="1"/>
  <c r="AP405" i="1"/>
  <c r="AT405" i="1"/>
  <c r="BC405" i="1"/>
  <c r="AU405" i="1"/>
  <c r="BN464" i="1"/>
  <c r="F466" i="1"/>
  <c r="F74" i="1"/>
  <c r="G74" i="1" s="1"/>
  <c r="AN72" i="1"/>
  <c r="BD72" i="1"/>
  <c r="AQ72" i="1"/>
  <c r="BG72" i="1"/>
  <c r="BB72" i="1"/>
  <c r="BA72" i="1"/>
  <c r="AW72" i="1"/>
  <c r="AX72" i="1"/>
  <c r="AJ72" i="1"/>
  <c r="AZ72" i="1"/>
  <c r="AM72" i="1"/>
  <c r="BC72" i="1"/>
  <c r="AT72" i="1"/>
  <c r="AS72" i="1"/>
  <c r="BF72" i="1"/>
  <c r="BE72" i="1"/>
  <c r="BH72" i="1"/>
  <c r="BJ72" i="1"/>
  <c r="AV72" i="1"/>
  <c r="BL72" i="1"/>
  <c r="AY72" i="1"/>
  <c r="AL72" i="1"/>
  <c r="AK72" i="1"/>
  <c r="AP72" i="1"/>
  <c r="AO72" i="1"/>
  <c r="AR72" i="1"/>
  <c r="AU72" i="1"/>
  <c r="BK72" i="1"/>
  <c r="BI72" i="1"/>
  <c r="BM72" i="1"/>
  <c r="AW73" i="1"/>
  <c r="BM73" i="1"/>
  <c r="AV73" i="1"/>
  <c r="BL73" i="1"/>
  <c r="BK73" i="1"/>
  <c r="BJ73" i="1"/>
  <c r="AP73" i="1"/>
  <c r="AJ73" i="1"/>
  <c r="AZ73" i="1"/>
  <c r="AQ73" i="1"/>
  <c r="BN73" i="1"/>
  <c r="AS73" i="1"/>
  <c r="BI73" i="1"/>
  <c r="AR73" i="1"/>
  <c r="BH73" i="1"/>
  <c r="BC73" i="1"/>
  <c r="BB73" i="1"/>
  <c r="AX73" i="1"/>
  <c r="AK73" i="1"/>
  <c r="AL73" i="1"/>
  <c r="AO73" i="1"/>
  <c r="BE73" i="1"/>
  <c r="AN73" i="1"/>
  <c r="BD73" i="1"/>
  <c r="AU73" i="1"/>
  <c r="AT73" i="1"/>
  <c r="BG73" i="1"/>
  <c r="AY73" i="1"/>
  <c r="BA73" i="1"/>
  <c r="AM73" i="1"/>
  <c r="BF73" i="1"/>
  <c r="AI466" i="1"/>
  <c r="AJ464" i="1"/>
  <c r="AN464" i="1"/>
  <c r="AR464" i="1"/>
  <c r="AV464" i="1"/>
  <c r="AZ464" i="1"/>
  <c r="BD464" i="1"/>
  <c r="BH464" i="1"/>
  <c r="BL464" i="1"/>
  <c r="AM464" i="1"/>
  <c r="AQ464" i="1"/>
  <c r="AU464" i="1"/>
  <c r="AY464" i="1"/>
  <c r="BC464" i="1"/>
  <c r="BG464" i="1"/>
  <c r="BK464" i="1"/>
  <c r="AK464" i="1"/>
  <c r="AS464" i="1"/>
  <c r="BA464" i="1"/>
  <c r="BI464" i="1"/>
  <c r="AO464" i="1"/>
  <c r="AW464" i="1"/>
  <c r="BE464" i="1"/>
  <c r="BM464" i="1"/>
  <c r="AX464" i="1"/>
  <c r="AP464" i="1"/>
  <c r="BB464" i="1"/>
  <c r="AT464" i="1"/>
  <c r="BJ464" i="1"/>
  <c r="BF464" i="1"/>
  <c r="AL464" i="1"/>
  <c r="F408" i="1" l="1"/>
  <c r="AL406" i="1"/>
  <c r="AT406" i="1"/>
  <c r="BB406" i="1"/>
  <c r="BJ406" i="1"/>
  <c r="AO406" i="1"/>
  <c r="AW406" i="1"/>
  <c r="BE406" i="1"/>
  <c r="BM406" i="1"/>
  <c r="AY406" i="1"/>
  <c r="AM406" i="1"/>
  <c r="BC406" i="1"/>
  <c r="AN406" i="1"/>
  <c r="BL406" i="1"/>
  <c r="AJ406" i="1"/>
  <c r="AV406" i="1"/>
  <c r="AP406" i="1"/>
  <c r="BF406" i="1"/>
  <c r="AS406" i="1"/>
  <c r="BI406" i="1"/>
  <c r="BG406" i="1"/>
  <c r="BK406" i="1"/>
  <c r="BH406" i="1"/>
  <c r="AR406" i="1"/>
  <c r="AX406" i="1"/>
  <c r="AK406" i="1"/>
  <c r="BA406" i="1"/>
  <c r="AQ406" i="1"/>
  <c r="AU406" i="1"/>
  <c r="BD406" i="1"/>
  <c r="AZ406" i="1"/>
  <c r="AM407" i="1"/>
  <c r="AU407" i="1"/>
  <c r="BC407" i="1"/>
  <c r="BK407" i="1"/>
  <c r="AP407" i="1"/>
  <c r="AX407" i="1"/>
  <c r="BF407" i="1"/>
  <c r="AJ407" i="1"/>
  <c r="AZ407" i="1"/>
  <c r="AN407" i="1"/>
  <c r="BD407" i="1"/>
  <c r="AO407" i="1"/>
  <c r="BM407" i="1"/>
  <c r="AK407" i="1"/>
  <c r="AW407" i="1"/>
  <c r="BN407" i="1"/>
  <c r="AQ407" i="1"/>
  <c r="AY407" i="1"/>
  <c r="BG407" i="1"/>
  <c r="AL407" i="1"/>
  <c r="AT407" i="1"/>
  <c r="BB407" i="1"/>
  <c r="BJ407" i="1"/>
  <c r="AR407" i="1"/>
  <c r="BH407" i="1"/>
  <c r="AV407" i="1"/>
  <c r="BL407" i="1"/>
  <c r="BE407" i="1"/>
  <c r="BI407" i="1"/>
  <c r="BA407" i="1"/>
  <c r="AS407" i="1"/>
  <c r="BN406" i="1"/>
  <c r="F76" i="1"/>
  <c r="AI76" i="1"/>
  <c r="BN75" i="1" s="1"/>
  <c r="AX74" i="1"/>
  <c r="AK74" i="1"/>
  <c r="BA74" i="1"/>
  <c r="AN74" i="1"/>
  <c r="AM74" i="1"/>
  <c r="AR74" i="1"/>
  <c r="AJ74" i="1"/>
  <c r="AL74" i="1"/>
  <c r="AV74" i="1"/>
  <c r="BG74" i="1"/>
  <c r="AT74" i="1"/>
  <c r="BJ74" i="1"/>
  <c r="AW74" i="1"/>
  <c r="BM74" i="1"/>
  <c r="BL74" i="1"/>
  <c r="BK74" i="1"/>
  <c r="AQ74" i="1"/>
  <c r="AO74" i="1"/>
  <c r="AU74" i="1"/>
  <c r="AP74" i="1"/>
  <c r="BF74" i="1"/>
  <c r="AS74" i="1"/>
  <c r="BI74" i="1"/>
  <c r="BD74" i="1"/>
  <c r="BC74" i="1"/>
  <c r="AY74" i="1"/>
  <c r="AZ74" i="1"/>
  <c r="BB74" i="1"/>
  <c r="BE74" i="1"/>
  <c r="BH74" i="1"/>
  <c r="BN74" i="1"/>
  <c r="G75" i="1"/>
  <c r="BN465" i="1"/>
  <c r="F467" i="1"/>
  <c r="AI467" i="1"/>
  <c r="AK465" i="1"/>
  <c r="AO465" i="1"/>
  <c r="AS465" i="1"/>
  <c r="AW465" i="1"/>
  <c r="BA465" i="1"/>
  <c r="BE465" i="1"/>
  <c r="BI465" i="1"/>
  <c r="BM465" i="1"/>
  <c r="AJ465" i="1"/>
  <c r="AN465" i="1"/>
  <c r="AR465" i="1"/>
  <c r="AV465" i="1"/>
  <c r="AZ465" i="1"/>
  <c r="BD465" i="1"/>
  <c r="BH465" i="1"/>
  <c r="BL465" i="1"/>
  <c r="AL465" i="1"/>
  <c r="AT465" i="1"/>
  <c r="BB465" i="1"/>
  <c r="BJ465" i="1"/>
  <c r="AP465" i="1"/>
  <c r="AX465" i="1"/>
  <c r="BF465" i="1"/>
  <c r="AY465" i="1"/>
  <c r="AQ465" i="1"/>
  <c r="BC465" i="1"/>
  <c r="AU465" i="1"/>
  <c r="BK465" i="1"/>
  <c r="BG465" i="1"/>
  <c r="AM465" i="1"/>
  <c r="F77" i="1" l="1"/>
  <c r="AQ75" i="1"/>
  <c r="BG75" i="1"/>
  <c r="AT75" i="1"/>
  <c r="BJ75" i="1"/>
  <c r="BM75" i="1"/>
  <c r="BL75" i="1"/>
  <c r="AZ75" i="1"/>
  <c r="BA75" i="1"/>
  <c r="AU75" i="1"/>
  <c r="AO75" i="1"/>
  <c r="AM75" i="1"/>
  <c r="BC75" i="1"/>
  <c r="AP75" i="1"/>
  <c r="BF75" i="1"/>
  <c r="BE75" i="1"/>
  <c r="BD75" i="1"/>
  <c r="AJ75" i="1"/>
  <c r="BH75" i="1"/>
  <c r="AX75" i="1"/>
  <c r="AR75" i="1"/>
  <c r="AI77" i="1"/>
  <c r="BN76" i="1" s="1"/>
  <c r="AY75" i="1"/>
  <c r="AL75" i="1"/>
  <c r="BB75" i="1"/>
  <c r="AW75" i="1"/>
  <c r="AV75" i="1"/>
  <c r="BI75" i="1"/>
  <c r="AK75" i="1"/>
  <c r="BK75" i="1"/>
  <c r="AN75" i="1"/>
  <c r="AS75" i="1"/>
  <c r="G76" i="1"/>
  <c r="BN466" i="1"/>
  <c r="F468" i="1"/>
  <c r="AI468" i="1"/>
  <c r="AL466" i="1"/>
  <c r="AP466" i="1"/>
  <c r="AT466" i="1"/>
  <c r="AX466" i="1"/>
  <c r="BB466" i="1"/>
  <c r="BF466" i="1"/>
  <c r="BJ466" i="1"/>
  <c r="AK466" i="1"/>
  <c r="AO466" i="1"/>
  <c r="AS466" i="1"/>
  <c r="AW466" i="1"/>
  <c r="BA466" i="1"/>
  <c r="BE466" i="1"/>
  <c r="BI466" i="1"/>
  <c r="BM466" i="1"/>
  <c r="AM466" i="1"/>
  <c r="AU466" i="1"/>
  <c r="BC466" i="1"/>
  <c r="BK466" i="1"/>
  <c r="AQ466" i="1"/>
  <c r="AY466" i="1"/>
  <c r="BG466" i="1"/>
  <c r="AJ466" i="1"/>
  <c r="AZ466" i="1"/>
  <c r="AR466" i="1"/>
  <c r="BD466" i="1"/>
  <c r="AV466" i="1"/>
  <c r="BL466" i="1"/>
  <c r="BH466" i="1"/>
  <c r="AN466" i="1"/>
  <c r="F78" i="1" l="1"/>
  <c r="AN76" i="1"/>
  <c r="BD76" i="1"/>
  <c r="AQ76" i="1"/>
  <c r="BG76" i="1"/>
  <c r="BF76" i="1"/>
  <c r="BM76" i="1"/>
  <c r="BA76" i="1"/>
  <c r="BB76" i="1"/>
  <c r="AR76" i="1"/>
  <c r="AU76" i="1"/>
  <c r="AT76" i="1"/>
  <c r="AJ76" i="1"/>
  <c r="AZ76" i="1"/>
  <c r="AM76" i="1"/>
  <c r="BC76" i="1"/>
  <c r="AX76" i="1"/>
  <c r="BE76" i="1"/>
  <c r="AK76" i="1"/>
  <c r="BI76" i="1"/>
  <c r="AI78" i="1"/>
  <c r="AV76" i="1"/>
  <c r="BL76" i="1"/>
  <c r="AY76" i="1"/>
  <c r="AP76" i="1"/>
  <c r="AW76" i="1"/>
  <c r="BJ76" i="1"/>
  <c r="AL76" i="1"/>
  <c r="BH76" i="1"/>
  <c r="BK76" i="1"/>
  <c r="AO76" i="1"/>
  <c r="AS76" i="1"/>
  <c r="G77" i="1"/>
  <c r="BN467" i="1"/>
  <c r="F469" i="1"/>
  <c r="AI469" i="1"/>
  <c r="AM467" i="1"/>
  <c r="AQ467" i="1"/>
  <c r="AU467" i="1"/>
  <c r="AY467" i="1"/>
  <c r="BC467" i="1"/>
  <c r="BG467" i="1"/>
  <c r="BK467" i="1"/>
  <c r="AL467" i="1"/>
  <c r="AP467" i="1"/>
  <c r="AT467" i="1"/>
  <c r="AX467" i="1"/>
  <c r="BB467" i="1"/>
  <c r="BF467" i="1"/>
  <c r="BJ467" i="1"/>
  <c r="AN467" i="1"/>
  <c r="AV467" i="1"/>
  <c r="BD467" i="1"/>
  <c r="BL467" i="1"/>
  <c r="AJ467" i="1"/>
  <c r="AR467" i="1"/>
  <c r="AZ467" i="1"/>
  <c r="BH467" i="1"/>
  <c r="AK467" i="1"/>
  <c r="BA467" i="1"/>
  <c r="AS467" i="1"/>
  <c r="BE467" i="1"/>
  <c r="AW467" i="1"/>
  <c r="BM467" i="1"/>
  <c r="BI467" i="1"/>
  <c r="AO467" i="1"/>
  <c r="BN77" i="1" l="1"/>
  <c r="AI79" i="1"/>
  <c r="G78" i="1"/>
  <c r="F79" i="1"/>
  <c r="AS77" i="1"/>
  <c r="AN77" i="1"/>
  <c r="BD77" i="1"/>
  <c r="AY77" i="1"/>
  <c r="AX77" i="1"/>
  <c r="BI77" i="1"/>
  <c r="AT77" i="1"/>
  <c r="AW77" i="1"/>
  <c r="BH77" i="1"/>
  <c r="BE77" i="1"/>
  <c r="AO77" i="1"/>
  <c r="AJ77" i="1"/>
  <c r="AZ77" i="1"/>
  <c r="AQ77" i="1"/>
  <c r="AP77" i="1"/>
  <c r="AU77" i="1"/>
  <c r="BM77" i="1"/>
  <c r="BG77" i="1"/>
  <c r="AR77" i="1"/>
  <c r="BF77" i="1"/>
  <c r="AL77" i="1"/>
  <c r="AM77" i="1"/>
  <c r="AK77" i="1"/>
  <c r="BA77" i="1"/>
  <c r="AV77" i="1"/>
  <c r="BL77" i="1"/>
  <c r="BK77" i="1"/>
  <c r="BJ77" i="1"/>
  <c r="BB77" i="1"/>
  <c r="BC77" i="1"/>
  <c r="BN78" i="1"/>
  <c r="AO78" i="1"/>
  <c r="BE78" i="1"/>
  <c r="AQ78" i="1"/>
  <c r="BL78" i="1"/>
  <c r="AZ78" i="1"/>
  <c r="AY78" i="1"/>
  <c r="AM78" i="1"/>
  <c r="AT78" i="1"/>
  <c r="BF78" i="1"/>
  <c r="AK78" i="1"/>
  <c r="BA78" i="1"/>
  <c r="AL78" i="1"/>
  <c r="BG78" i="1"/>
  <c r="AU78" i="1"/>
  <c r="AN78" i="1"/>
  <c r="BC78" i="1"/>
  <c r="AX78" i="1"/>
  <c r="AJ78" i="1"/>
  <c r="AW78" i="1"/>
  <c r="BM78" i="1"/>
  <c r="BB78" i="1"/>
  <c r="AP78" i="1"/>
  <c r="BK78" i="1"/>
  <c r="AR78" i="1"/>
  <c r="BD78" i="1"/>
  <c r="AS78" i="1"/>
  <c r="BI78" i="1"/>
  <c r="AV78" i="1"/>
  <c r="BJ78" i="1"/>
  <c r="BH78" i="1"/>
  <c r="BN468" i="1"/>
  <c r="F470" i="1"/>
  <c r="AI470" i="1"/>
  <c r="AJ468" i="1"/>
  <c r="AN468" i="1"/>
  <c r="AR468" i="1"/>
  <c r="AV468" i="1"/>
  <c r="AZ468" i="1"/>
  <c r="BD468" i="1"/>
  <c r="BH468" i="1"/>
  <c r="BL468" i="1"/>
  <c r="AM468" i="1"/>
  <c r="AQ468" i="1"/>
  <c r="AU468" i="1"/>
  <c r="AY468" i="1"/>
  <c r="BC468" i="1"/>
  <c r="BG468" i="1"/>
  <c r="BK468" i="1"/>
  <c r="AO468" i="1"/>
  <c r="AW468" i="1"/>
  <c r="BE468" i="1"/>
  <c r="BM468" i="1"/>
  <c r="AK468" i="1"/>
  <c r="AS468" i="1"/>
  <c r="BA468" i="1"/>
  <c r="BI468" i="1"/>
  <c r="AL468" i="1"/>
  <c r="BB468" i="1"/>
  <c r="AT468" i="1"/>
  <c r="BF468" i="1"/>
  <c r="AX468" i="1"/>
  <c r="BJ468" i="1"/>
  <c r="AP468" i="1"/>
  <c r="F80" i="1" l="1"/>
  <c r="AI80" i="1"/>
  <c r="G79" i="1"/>
  <c r="G80" i="1" s="1"/>
  <c r="BN469" i="1"/>
  <c r="F471" i="1"/>
  <c r="AI471" i="1"/>
  <c r="AK469" i="1"/>
  <c r="AO469" i="1"/>
  <c r="AS469" i="1"/>
  <c r="AW469" i="1"/>
  <c r="BA469" i="1"/>
  <c r="BE469" i="1"/>
  <c r="BI469" i="1"/>
  <c r="BM469" i="1"/>
  <c r="AJ469" i="1"/>
  <c r="AN469" i="1"/>
  <c r="AR469" i="1"/>
  <c r="AV469" i="1"/>
  <c r="AZ469" i="1"/>
  <c r="BD469" i="1"/>
  <c r="BH469" i="1"/>
  <c r="BL469" i="1"/>
  <c r="AP469" i="1"/>
  <c r="AX469" i="1"/>
  <c r="BF469" i="1"/>
  <c r="AL469" i="1"/>
  <c r="AT469" i="1"/>
  <c r="BB469" i="1"/>
  <c r="BJ469" i="1"/>
  <c r="AM469" i="1"/>
  <c r="BC469" i="1"/>
  <c r="AU469" i="1"/>
  <c r="BG469" i="1"/>
  <c r="AY469" i="1"/>
  <c r="BK469" i="1"/>
  <c r="AQ469" i="1"/>
  <c r="F81" i="1" l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G142" i="1" s="1"/>
  <c r="G143" i="1" s="1"/>
  <c r="G144" i="1" s="1"/>
  <c r="G145" i="1" s="1"/>
  <c r="G146" i="1" s="1"/>
  <c r="G147" i="1" s="1"/>
  <c r="G148" i="1" s="1"/>
  <c r="G149" i="1" s="1"/>
  <c r="G150" i="1" s="1"/>
  <c r="G151" i="1" s="1"/>
  <c r="G152" i="1" s="1"/>
  <c r="G153" i="1" s="1"/>
  <c r="G154" i="1" s="1"/>
  <c r="G155" i="1" s="1"/>
  <c r="G156" i="1" s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297" i="1" s="1"/>
  <c r="G298" i="1" s="1"/>
  <c r="G299" i="1" s="1"/>
  <c r="G300" i="1" s="1"/>
  <c r="G301" i="1" s="1"/>
  <c r="G302" i="1" s="1"/>
  <c r="G303" i="1" s="1"/>
  <c r="G304" i="1" s="1"/>
  <c r="G305" i="1" s="1"/>
  <c r="G306" i="1" s="1"/>
  <c r="G307" i="1" s="1"/>
  <c r="G308" i="1" s="1"/>
  <c r="G309" i="1" s="1"/>
  <c r="G310" i="1" s="1"/>
  <c r="G311" i="1" s="1"/>
  <c r="G312" i="1" s="1"/>
  <c r="G313" i="1" s="1"/>
  <c r="G314" i="1" s="1"/>
  <c r="G315" i="1" s="1"/>
  <c r="G316" i="1" s="1"/>
  <c r="G317" i="1" s="1"/>
  <c r="G318" i="1" s="1"/>
  <c r="G319" i="1" s="1"/>
  <c r="G320" i="1" s="1"/>
  <c r="G321" i="1" s="1"/>
  <c r="G322" i="1" s="1"/>
  <c r="G323" i="1" s="1"/>
  <c r="G324" i="1" s="1"/>
  <c r="G325" i="1" s="1"/>
  <c r="G326" i="1" s="1"/>
  <c r="G327" i="1" s="1"/>
  <c r="G328" i="1" s="1"/>
  <c r="G329" i="1" s="1"/>
  <c r="G330" i="1" s="1"/>
  <c r="G331" i="1" s="1"/>
  <c r="G332" i="1" s="1"/>
  <c r="G333" i="1" s="1"/>
  <c r="G334" i="1" s="1"/>
  <c r="G335" i="1" s="1"/>
  <c r="G336" i="1" s="1"/>
  <c r="G337" i="1" s="1"/>
  <c r="G338" i="1" s="1"/>
  <c r="G339" i="1" s="1"/>
  <c r="G340" i="1" s="1"/>
  <c r="G341" i="1" s="1"/>
  <c r="G342" i="1" s="1"/>
  <c r="G343" i="1" s="1"/>
  <c r="G344" i="1" s="1"/>
  <c r="G345" i="1" s="1"/>
  <c r="G346" i="1" s="1"/>
  <c r="G347" i="1" s="1"/>
  <c r="G348" i="1" s="1"/>
  <c r="G349" i="1" s="1"/>
  <c r="G350" i="1" s="1"/>
  <c r="G351" i="1" s="1"/>
  <c r="G352" i="1" s="1"/>
  <c r="G353" i="1" s="1"/>
  <c r="G354" i="1" s="1"/>
  <c r="G355" i="1" s="1"/>
  <c r="G356" i="1" s="1"/>
  <c r="G357" i="1" s="1"/>
  <c r="G358" i="1" s="1"/>
  <c r="G359" i="1" s="1"/>
  <c r="G360" i="1" s="1"/>
  <c r="G361" i="1" s="1"/>
  <c r="G362" i="1" s="1"/>
  <c r="G363" i="1" s="1"/>
  <c r="G364" i="1" s="1"/>
  <c r="G365" i="1" s="1"/>
  <c r="G366" i="1" s="1"/>
  <c r="G367" i="1" s="1"/>
  <c r="G368" i="1" s="1"/>
  <c r="G369" i="1" s="1"/>
  <c r="G370" i="1" s="1"/>
  <c r="G371" i="1" s="1"/>
  <c r="G372" i="1" s="1"/>
  <c r="G373" i="1" s="1"/>
  <c r="G374" i="1" s="1"/>
  <c r="G375" i="1" s="1"/>
  <c r="G376" i="1" s="1"/>
  <c r="G377" i="1" s="1"/>
  <c r="G378" i="1" s="1"/>
  <c r="G379" i="1" s="1"/>
  <c r="G380" i="1" s="1"/>
  <c r="G381" i="1" s="1"/>
  <c r="G382" i="1" s="1"/>
  <c r="G383" i="1" s="1"/>
  <c r="G384" i="1" s="1"/>
  <c r="G385" i="1" s="1"/>
  <c r="G386" i="1" s="1"/>
  <c r="G387" i="1" s="1"/>
  <c r="G388" i="1" s="1"/>
  <c r="G389" i="1" s="1"/>
  <c r="G390" i="1" s="1"/>
  <c r="G391" i="1" s="1"/>
  <c r="G392" i="1" s="1"/>
  <c r="G393" i="1" s="1"/>
  <c r="G394" i="1" s="1"/>
  <c r="G395" i="1" s="1"/>
  <c r="G396" i="1" s="1"/>
  <c r="G397" i="1" s="1"/>
  <c r="G398" i="1" s="1"/>
  <c r="G399" i="1" s="1"/>
  <c r="G400" i="1" s="1"/>
  <c r="G401" i="1" s="1"/>
  <c r="G402" i="1" s="1"/>
  <c r="G403" i="1" s="1"/>
  <c r="G404" i="1" s="1"/>
  <c r="G405" i="1" s="1"/>
  <c r="G406" i="1" s="1"/>
  <c r="G407" i="1" s="1"/>
  <c r="G408" i="1" s="1"/>
  <c r="G409" i="1" s="1"/>
  <c r="G410" i="1" s="1"/>
  <c r="G411" i="1" s="1"/>
  <c r="G412" i="1" s="1"/>
  <c r="G413" i="1" s="1"/>
  <c r="G414" i="1" s="1"/>
  <c r="G415" i="1" s="1"/>
  <c r="G416" i="1" s="1"/>
  <c r="G417" i="1" s="1"/>
  <c r="G418" i="1" s="1"/>
  <c r="G419" i="1" s="1"/>
  <c r="G420" i="1" s="1"/>
  <c r="G421" i="1" s="1"/>
  <c r="G422" i="1" s="1"/>
  <c r="G423" i="1" s="1"/>
  <c r="G424" i="1" s="1"/>
  <c r="G425" i="1" s="1"/>
  <c r="G426" i="1" s="1"/>
  <c r="G427" i="1" s="1"/>
  <c r="G428" i="1" s="1"/>
  <c r="G429" i="1" s="1"/>
  <c r="G430" i="1" s="1"/>
  <c r="G431" i="1" s="1"/>
  <c r="G432" i="1" s="1"/>
  <c r="G433" i="1" s="1"/>
  <c r="G434" i="1" s="1"/>
  <c r="G435" i="1" s="1"/>
  <c r="G436" i="1" s="1"/>
  <c r="G437" i="1" s="1"/>
  <c r="G438" i="1" s="1"/>
  <c r="G439" i="1" s="1"/>
  <c r="G440" i="1" s="1"/>
  <c r="G441" i="1" s="1"/>
  <c r="G442" i="1" s="1"/>
  <c r="G443" i="1" s="1"/>
  <c r="G444" i="1" s="1"/>
  <c r="G445" i="1" s="1"/>
  <c r="G446" i="1" s="1"/>
  <c r="G447" i="1" s="1"/>
  <c r="G448" i="1" s="1"/>
  <c r="G449" i="1" s="1"/>
  <c r="G450" i="1" s="1"/>
  <c r="G451" i="1" s="1"/>
  <c r="G452" i="1" s="1"/>
  <c r="G453" i="1" s="1"/>
  <c r="G454" i="1" s="1"/>
  <c r="G455" i="1" s="1"/>
  <c r="G456" i="1" s="1"/>
  <c r="G457" i="1" s="1"/>
  <c r="G458" i="1" s="1"/>
  <c r="G459" i="1" s="1"/>
  <c r="G460" i="1" s="1"/>
  <c r="G461" i="1" s="1"/>
  <c r="G462" i="1" s="1"/>
  <c r="G463" i="1" s="1"/>
  <c r="G464" i="1" s="1"/>
  <c r="G465" i="1" s="1"/>
  <c r="G466" i="1" s="1"/>
  <c r="G467" i="1" s="1"/>
  <c r="G468" i="1" s="1"/>
  <c r="G469" i="1" s="1"/>
  <c r="G470" i="1" s="1"/>
  <c r="G471" i="1" s="1"/>
  <c r="BH79" i="1"/>
  <c r="AV79" i="1"/>
  <c r="AO79" i="1"/>
  <c r="BD79" i="1"/>
  <c r="BE79" i="1"/>
  <c r="AL79" i="1"/>
  <c r="AT79" i="1"/>
  <c r="BB79" i="1"/>
  <c r="BJ79" i="1"/>
  <c r="AR79" i="1"/>
  <c r="BC79" i="1"/>
  <c r="BM79" i="1"/>
  <c r="AQ79" i="1"/>
  <c r="BA79" i="1"/>
  <c r="BL79" i="1"/>
  <c r="AZ79" i="1"/>
  <c r="AS79" i="1"/>
  <c r="AY79" i="1"/>
  <c r="BI79" i="1"/>
  <c r="AN79" i="1"/>
  <c r="AP79" i="1"/>
  <c r="AX79" i="1"/>
  <c r="BF79" i="1"/>
  <c r="AM79" i="1"/>
  <c r="AW79" i="1"/>
  <c r="AK79" i="1"/>
  <c r="BG79" i="1"/>
  <c r="BK79" i="1"/>
  <c r="AU79" i="1"/>
  <c r="AJ79" i="1"/>
  <c r="AM80" i="1"/>
  <c r="AU80" i="1"/>
  <c r="BC80" i="1"/>
  <c r="BK80" i="1"/>
  <c r="AS80" i="1"/>
  <c r="BD80" i="1"/>
  <c r="AL80" i="1"/>
  <c r="AW80" i="1"/>
  <c r="BH80" i="1"/>
  <c r="AP80" i="1"/>
  <c r="BL80" i="1"/>
  <c r="AT80" i="1"/>
  <c r="AO80" i="1"/>
  <c r="AK80" i="1"/>
  <c r="AZ80" i="1"/>
  <c r="BN80" i="1"/>
  <c r="AQ80" i="1"/>
  <c r="AY80" i="1"/>
  <c r="BG80" i="1"/>
  <c r="AN80" i="1"/>
  <c r="AX80" i="1"/>
  <c r="BI80" i="1"/>
  <c r="AR80" i="1"/>
  <c r="BB80" i="1"/>
  <c r="BM80" i="1"/>
  <c r="BA80" i="1"/>
  <c r="AJ80" i="1"/>
  <c r="BE80" i="1"/>
  <c r="BJ80" i="1"/>
  <c r="BF80" i="1"/>
  <c r="AV80" i="1"/>
  <c r="BN79" i="1"/>
  <c r="BN470" i="1"/>
  <c r="F472" i="1"/>
  <c r="AI472" i="1"/>
  <c r="AL470" i="1"/>
  <c r="AP470" i="1"/>
  <c r="AT470" i="1"/>
  <c r="AX470" i="1"/>
  <c r="BB470" i="1"/>
  <c r="BF470" i="1"/>
  <c r="BJ470" i="1"/>
  <c r="AK470" i="1"/>
  <c r="AO470" i="1"/>
  <c r="AS470" i="1"/>
  <c r="AW470" i="1"/>
  <c r="BA470" i="1"/>
  <c r="BE470" i="1"/>
  <c r="BI470" i="1"/>
  <c r="BM470" i="1"/>
  <c r="AQ470" i="1"/>
  <c r="AY470" i="1"/>
  <c r="BG470" i="1"/>
  <c r="AM470" i="1"/>
  <c r="AU470" i="1"/>
  <c r="BC470" i="1"/>
  <c r="BK470" i="1"/>
  <c r="AN470" i="1"/>
  <c r="BD470" i="1"/>
  <c r="AV470" i="1"/>
  <c r="BH470" i="1"/>
  <c r="AJ470" i="1"/>
  <c r="AZ470" i="1"/>
  <c r="BL470" i="1"/>
  <c r="AR470" i="1"/>
  <c r="G472" i="1" l="1"/>
  <c r="BN471" i="1"/>
  <c r="F473" i="1"/>
  <c r="AI473" i="1"/>
  <c r="AM471" i="1"/>
  <c r="AQ471" i="1"/>
  <c r="AU471" i="1"/>
  <c r="AY471" i="1"/>
  <c r="BC471" i="1"/>
  <c r="BG471" i="1"/>
  <c r="BK471" i="1"/>
  <c r="AL471" i="1"/>
  <c r="AP471" i="1"/>
  <c r="AT471" i="1"/>
  <c r="AX471" i="1"/>
  <c r="BB471" i="1"/>
  <c r="BF471" i="1"/>
  <c r="BJ471" i="1"/>
  <c r="AJ471" i="1"/>
  <c r="AR471" i="1"/>
  <c r="AZ471" i="1"/>
  <c r="BH471" i="1"/>
  <c r="AN471" i="1"/>
  <c r="AV471" i="1"/>
  <c r="BD471" i="1"/>
  <c r="BL471" i="1"/>
  <c r="AO471" i="1"/>
  <c r="BE471" i="1"/>
  <c r="AW471" i="1"/>
  <c r="BI471" i="1"/>
  <c r="AK471" i="1"/>
  <c r="BA471" i="1"/>
  <c r="BM471" i="1"/>
  <c r="AS471" i="1"/>
  <c r="G473" i="1" l="1"/>
  <c r="BN472" i="1"/>
  <c r="F474" i="1"/>
  <c r="AI474" i="1"/>
  <c r="AJ472" i="1"/>
  <c r="AN472" i="1"/>
  <c r="AR472" i="1"/>
  <c r="AV472" i="1"/>
  <c r="AZ472" i="1"/>
  <c r="BD472" i="1"/>
  <c r="BH472" i="1"/>
  <c r="BL472" i="1"/>
  <c r="AM472" i="1"/>
  <c r="AQ472" i="1"/>
  <c r="AU472" i="1"/>
  <c r="AY472" i="1"/>
  <c r="BC472" i="1"/>
  <c r="BG472" i="1"/>
  <c r="BK472" i="1"/>
  <c r="AK472" i="1"/>
  <c r="AS472" i="1"/>
  <c r="BA472" i="1"/>
  <c r="BI472" i="1"/>
  <c r="AO472" i="1"/>
  <c r="AW472" i="1"/>
  <c r="BE472" i="1"/>
  <c r="BM472" i="1"/>
  <c r="AP472" i="1"/>
  <c r="BF472" i="1"/>
  <c r="AX472" i="1"/>
  <c r="BJ472" i="1"/>
  <c r="AL472" i="1"/>
  <c r="BB472" i="1"/>
  <c r="AT472" i="1"/>
  <c r="G474" i="1" l="1"/>
  <c r="BN473" i="1"/>
  <c r="F475" i="1"/>
  <c r="AI475" i="1"/>
  <c r="AK473" i="1"/>
  <c r="AO473" i="1"/>
  <c r="AS473" i="1"/>
  <c r="AW473" i="1"/>
  <c r="BA473" i="1"/>
  <c r="BE473" i="1"/>
  <c r="BI473" i="1"/>
  <c r="BM473" i="1"/>
  <c r="AJ473" i="1"/>
  <c r="AN473" i="1"/>
  <c r="AR473" i="1"/>
  <c r="AV473" i="1"/>
  <c r="AZ473" i="1"/>
  <c r="BD473" i="1"/>
  <c r="BH473" i="1"/>
  <c r="BL473" i="1"/>
  <c r="AL473" i="1"/>
  <c r="AT473" i="1"/>
  <c r="BB473" i="1"/>
  <c r="BJ473" i="1"/>
  <c r="AP473" i="1"/>
  <c r="AX473" i="1"/>
  <c r="BF473" i="1"/>
  <c r="AQ473" i="1"/>
  <c r="BG473" i="1"/>
  <c r="AY473" i="1"/>
  <c r="BK473" i="1"/>
  <c r="AM473" i="1"/>
  <c r="BC473" i="1"/>
  <c r="AU473" i="1"/>
  <c r="G475" i="1" l="1"/>
  <c r="BN474" i="1"/>
  <c r="F476" i="1"/>
  <c r="AI476" i="1"/>
  <c r="AL474" i="1"/>
  <c r="AP474" i="1"/>
  <c r="AT474" i="1"/>
  <c r="AX474" i="1"/>
  <c r="BB474" i="1"/>
  <c r="BF474" i="1"/>
  <c r="BJ474" i="1"/>
  <c r="AK474" i="1"/>
  <c r="AO474" i="1"/>
  <c r="AS474" i="1"/>
  <c r="AW474" i="1"/>
  <c r="BA474" i="1"/>
  <c r="BE474" i="1"/>
  <c r="BI474" i="1"/>
  <c r="BM474" i="1"/>
  <c r="AM474" i="1"/>
  <c r="AU474" i="1"/>
  <c r="BC474" i="1"/>
  <c r="BK474" i="1"/>
  <c r="AQ474" i="1"/>
  <c r="AY474" i="1"/>
  <c r="BG474" i="1"/>
  <c r="AR474" i="1"/>
  <c r="BH474" i="1"/>
  <c r="AZ474" i="1"/>
  <c r="BL474" i="1"/>
  <c r="AN474" i="1"/>
  <c r="BD474" i="1"/>
  <c r="AJ474" i="1"/>
  <c r="AV474" i="1"/>
  <c r="G476" i="1" l="1"/>
  <c r="BN475" i="1"/>
  <c r="F477" i="1"/>
  <c r="AI477" i="1"/>
  <c r="AM475" i="1"/>
  <c r="AQ475" i="1"/>
  <c r="AU475" i="1"/>
  <c r="AY475" i="1"/>
  <c r="BC475" i="1"/>
  <c r="BG475" i="1"/>
  <c r="BK475" i="1"/>
  <c r="AL475" i="1"/>
  <c r="AP475" i="1"/>
  <c r="AT475" i="1"/>
  <c r="AX475" i="1"/>
  <c r="BB475" i="1"/>
  <c r="BF475" i="1"/>
  <c r="BJ475" i="1"/>
  <c r="AN475" i="1"/>
  <c r="AV475" i="1"/>
  <c r="BD475" i="1"/>
  <c r="BL475" i="1"/>
  <c r="AJ475" i="1"/>
  <c r="AR475" i="1"/>
  <c r="AZ475" i="1"/>
  <c r="BH475" i="1"/>
  <c r="AS475" i="1"/>
  <c r="BI475" i="1"/>
  <c r="BA475" i="1"/>
  <c r="BM475" i="1"/>
  <c r="AO475" i="1"/>
  <c r="BE475" i="1"/>
  <c r="AK475" i="1"/>
  <c r="AW475" i="1"/>
  <c r="G477" i="1" l="1"/>
  <c r="BN476" i="1"/>
  <c r="F478" i="1"/>
  <c r="AI478" i="1"/>
  <c r="AJ476" i="1"/>
  <c r="AN476" i="1"/>
  <c r="AR476" i="1"/>
  <c r="AV476" i="1"/>
  <c r="AZ476" i="1"/>
  <c r="BD476" i="1"/>
  <c r="BH476" i="1"/>
  <c r="BL476" i="1"/>
  <c r="AM476" i="1"/>
  <c r="AQ476" i="1"/>
  <c r="AU476" i="1"/>
  <c r="AY476" i="1"/>
  <c r="BC476" i="1"/>
  <c r="BG476" i="1"/>
  <c r="BK476" i="1"/>
  <c r="AO476" i="1"/>
  <c r="AW476" i="1"/>
  <c r="BE476" i="1"/>
  <c r="BM476" i="1"/>
  <c r="AK476" i="1"/>
  <c r="AS476" i="1"/>
  <c r="BA476" i="1"/>
  <c r="BI476" i="1"/>
  <c r="AT476" i="1"/>
  <c r="BJ476" i="1"/>
  <c r="AX476" i="1"/>
  <c r="AP476" i="1"/>
  <c r="BF476" i="1"/>
  <c r="AL476" i="1"/>
  <c r="BB476" i="1"/>
  <c r="G478" i="1" l="1"/>
  <c r="BN477" i="1"/>
  <c r="F479" i="1"/>
  <c r="AI479" i="1"/>
  <c r="AK477" i="1"/>
  <c r="AO477" i="1"/>
  <c r="AS477" i="1"/>
  <c r="AW477" i="1"/>
  <c r="BA477" i="1"/>
  <c r="BE477" i="1"/>
  <c r="BI477" i="1"/>
  <c r="BM477" i="1"/>
  <c r="AJ477" i="1"/>
  <c r="AN477" i="1"/>
  <c r="AR477" i="1"/>
  <c r="AV477" i="1"/>
  <c r="AZ477" i="1"/>
  <c r="BD477" i="1"/>
  <c r="BH477" i="1"/>
  <c r="BL477" i="1"/>
  <c r="AP477" i="1"/>
  <c r="AX477" i="1"/>
  <c r="BF477" i="1"/>
  <c r="AL477" i="1"/>
  <c r="AT477" i="1"/>
  <c r="BB477" i="1"/>
  <c r="BJ477" i="1"/>
  <c r="AU477" i="1"/>
  <c r="BK477" i="1"/>
  <c r="AY477" i="1"/>
  <c r="AQ477" i="1"/>
  <c r="BG477" i="1"/>
  <c r="AM477" i="1"/>
  <c r="BC477" i="1"/>
  <c r="G479" i="1" l="1"/>
  <c r="BN478" i="1"/>
  <c r="F480" i="1"/>
  <c r="AI480" i="1"/>
  <c r="AL478" i="1"/>
  <c r="AP478" i="1"/>
  <c r="AT478" i="1"/>
  <c r="AX478" i="1"/>
  <c r="BB478" i="1"/>
  <c r="BF478" i="1"/>
  <c r="BJ478" i="1"/>
  <c r="AK478" i="1"/>
  <c r="AO478" i="1"/>
  <c r="AS478" i="1"/>
  <c r="AW478" i="1"/>
  <c r="BA478" i="1"/>
  <c r="BE478" i="1"/>
  <c r="BI478" i="1"/>
  <c r="BM478" i="1"/>
  <c r="AQ478" i="1"/>
  <c r="AY478" i="1"/>
  <c r="BG478" i="1"/>
  <c r="AM478" i="1"/>
  <c r="AU478" i="1"/>
  <c r="BC478" i="1"/>
  <c r="BK478" i="1"/>
  <c r="AV478" i="1"/>
  <c r="BL478" i="1"/>
  <c r="AZ478" i="1"/>
  <c r="AR478" i="1"/>
  <c r="BH478" i="1"/>
  <c r="AN478" i="1"/>
  <c r="BD478" i="1"/>
  <c r="AJ478" i="1"/>
  <c r="G480" i="1" l="1"/>
  <c r="BN479" i="1"/>
  <c r="F481" i="1"/>
  <c r="AI481" i="1"/>
  <c r="AM479" i="1"/>
  <c r="AQ479" i="1"/>
  <c r="AU479" i="1"/>
  <c r="AY479" i="1"/>
  <c r="BC479" i="1"/>
  <c r="BG479" i="1"/>
  <c r="BK479" i="1"/>
  <c r="AL479" i="1"/>
  <c r="AP479" i="1"/>
  <c r="AT479" i="1"/>
  <c r="AX479" i="1"/>
  <c r="BB479" i="1"/>
  <c r="BF479" i="1"/>
  <c r="BJ479" i="1"/>
  <c r="AJ479" i="1"/>
  <c r="AR479" i="1"/>
  <c r="AZ479" i="1"/>
  <c r="BH479" i="1"/>
  <c r="AN479" i="1"/>
  <c r="AV479" i="1"/>
  <c r="BD479" i="1"/>
  <c r="BL479" i="1"/>
  <c r="AW479" i="1"/>
  <c r="BM479" i="1"/>
  <c r="BA479" i="1"/>
  <c r="AS479" i="1"/>
  <c r="BI479" i="1"/>
  <c r="AO479" i="1"/>
  <c r="BE479" i="1"/>
  <c r="AK479" i="1"/>
  <c r="G481" i="1" l="1"/>
  <c r="BN480" i="1"/>
  <c r="F482" i="1"/>
  <c r="AI482" i="1"/>
  <c r="AJ480" i="1"/>
  <c r="AN480" i="1"/>
  <c r="AR480" i="1"/>
  <c r="AV480" i="1"/>
  <c r="AZ480" i="1"/>
  <c r="BD480" i="1"/>
  <c r="BH480" i="1"/>
  <c r="BL480" i="1"/>
  <c r="AM480" i="1"/>
  <c r="AQ480" i="1"/>
  <c r="AU480" i="1"/>
  <c r="AY480" i="1"/>
  <c r="BC480" i="1"/>
  <c r="BG480" i="1"/>
  <c r="BK480" i="1"/>
  <c r="AK480" i="1"/>
  <c r="AS480" i="1"/>
  <c r="BA480" i="1"/>
  <c r="BI480" i="1"/>
  <c r="AO480" i="1"/>
  <c r="AW480" i="1"/>
  <c r="BE480" i="1"/>
  <c r="BM480" i="1"/>
  <c r="AX480" i="1"/>
  <c r="BB480" i="1"/>
  <c r="AT480" i="1"/>
  <c r="BJ480" i="1"/>
  <c r="AP480" i="1"/>
  <c r="BF480" i="1"/>
  <c r="AL480" i="1"/>
  <c r="G482" i="1" l="1"/>
  <c r="BN481" i="1"/>
  <c r="F483" i="1"/>
  <c r="AI483" i="1"/>
  <c r="AK481" i="1"/>
  <c r="AO481" i="1"/>
  <c r="AS481" i="1"/>
  <c r="AW481" i="1"/>
  <c r="BA481" i="1"/>
  <c r="BE481" i="1"/>
  <c r="BI481" i="1"/>
  <c r="BM481" i="1"/>
  <c r="AJ481" i="1"/>
  <c r="AN481" i="1"/>
  <c r="AR481" i="1"/>
  <c r="AV481" i="1"/>
  <c r="AZ481" i="1"/>
  <c r="BD481" i="1"/>
  <c r="BH481" i="1"/>
  <c r="BL481" i="1"/>
  <c r="AL481" i="1"/>
  <c r="AT481" i="1"/>
  <c r="BB481" i="1"/>
  <c r="BJ481" i="1"/>
  <c r="AP481" i="1"/>
  <c r="AX481" i="1"/>
  <c r="BF481" i="1"/>
  <c r="AY481" i="1"/>
  <c r="BC481" i="1"/>
  <c r="AU481" i="1"/>
  <c r="BK481" i="1"/>
  <c r="AQ481" i="1"/>
  <c r="BG481" i="1"/>
  <c r="AM481" i="1"/>
  <c r="G483" i="1" l="1"/>
  <c r="BN482" i="1"/>
  <c r="F484" i="1"/>
  <c r="AI484" i="1"/>
  <c r="AL482" i="1"/>
  <c r="AP482" i="1"/>
  <c r="AT482" i="1"/>
  <c r="AX482" i="1"/>
  <c r="BB482" i="1"/>
  <c r="BF482" i="1"/>
  <c r="BJ482" i="1"/>
  <c r="AK482" i="1"/>
  <c r="AO482" i="1"/>
  <c r="AS482" i="1"/>
  <c r="AW482" i="1"/>
  <c r="BA482" i="1"/>
  <c r="BE482" i="1"/>
  <c r="BI482" i="1"/>
  <c r="BM482" i="1"/>
  <c r="AM482" i="1"/>
  <c r="AU482" i="1"/>
  <c r="BC482" i="1"/>
  <c r="BK482" i="1"/>
  <c r="AQ482" i="1"/>
  <c r="AY482" i="1"/>
  <c r="BG482" i="1"/>
  <c r="AJ482" i="1"/>
  <c r="AZ482" i="1"/>
  <c r="BD482" i="1"/>
  <c r="AV482" i="1"/>
  <c r="BL482" i="1"/>
  <c r="AR482" i="1"/>
  <c r="BH482" i="1"/>
  <c r="AN482" i="1"/>
  <c r="G484" i="1" l="1"/>
  <c r="BN483" i="1"/>
  <c r="F485" i="1"/>
  <c r="AI485" i="1"/>
  <c r="AM483" i="1"/>
  <c r="AQ483" i="1"/>
  <c r="AU483" i="1"/>
  <c r="AY483" i="1"/>
  <c r="BC483" i="1"/>
  <c r="BG483" i="1"/>
  <c r="BK483" i="1"/>
  <c r="AL483" i="1"/>
  <c r="AP483" i="1"/>
  <c r="AT483" i="1"/>
  <c r="AX483" i="1"/>
  <c r="BB483" i="1"/>
  <c r="BF483" i="1"/>
  <c r="BJ483" i="1"/>
  <c r="AN483" i="1"/>
  <c r="AV483" i="1"/>
  <c r="BD483" i="1"/>
  <c r="BL483" i="1"/>
  <c r="AJ483" i="1"/>
  <c r="AR483" i="1"/>
  <c r="AZ483" i="1"/>
  <c r="BH483" i="1"/>
  <c r="AK483" i="1"/>
  <c r="BA483" i="1"/>
  <c r="BE483" i="1"/>
  <c r="AW483" i="1"/>
  <c r="BM483" i="1"/>
  <c r="AS483" i="1"/>
  <c r="BI483" i="1"/>
  <c r="AO483" i="1"/>
  <c r="G485" i="1" l="1"/>
  <c r="BN484" i="1"/>
  <c r="F486" i="1"/>
  <c r="AI486" i="1"/>
  <c r="AJ484" i="1"/>
  <c r="AN484" i="1"/>
  <c r="AR484" i="1"/>
  <c r="AV484" i="1"/>
  <c r="AZ484" i="1"/>
  <c r="BD484" i="1"/>
  <c r="BH484" i="1"/>
  <c r="BL484" i="1"/>
  <c r="AM484" i="1"/>
  <c r="AQ484" i="1"/>
  <c r="AU484" i="1"/>
  <c r="AY484" i="1"/>
  <c r="BC484" i="1"/>
  <c r="BG484" i="1"/>
  <c r="BK484" i="1"/>
  <c r="AO484" i="1"/>
  <c r="AW484" i="1"/>
  <c r="BE484" i="1"/>
  <c r="BM484" i="1"/>
  <c r="AK484" i="1"/>
  <c r="AS484" i="1"/>
  <c r="BA484" i="1"/>
  <c r="BI484" i="1"/>
  <c r="AL484" i="1"/>
  <c r="BB484" i="1"/>
  <c r="BF484" i="1"/>
  <c r="AX484" i="1"/>
  <c r="AT484" i="1"/>
  <c r="BJ484" i="1"/>
  <c r="AP484" i="1"/>
  <c r="G486" i="1" l="1"/>
  <c r="BN485" i="1"/>
  <c r="F487" i="1"/>
  <c r="AI487" i="1"/>
  <c r="AK485" i="1"/>
  <c r="AO485" i="1"/>
  <c r="AS485" i="1"/>
  <c r="AW485" i="1"/>
  <c r="BA485" i="1"/>
  <c r="BE485" i="1"/>
  <c r="BI485" i="1"/>
  <c r="BM485" i="1"/>
  <c r="AJ485" i="1"/>
  <c r="AN485" i="1"/>
  <c r="AR485" i="1"/>
  <c r="AV485" i="1"/>
  <c r="AZ485" i="1"/>
  <c r="BD485" i="1"/>
  <c r="BH485" i="1"/>
  <c r="BL485" i="1"/>
  <c r="AP485" i="1"/>
  <c r="AX485" i="1"/>
  <c r="BF485" i="1"/>
  <c r="AL485" i="1"/>
  <c r="AT485" i="1"/>
  <c r="BB485" i="1"/>
  <c r="BJ485" i="1"/>
  <c r="AM485" i="1"/>
  <c r="BC485" i="1"/>
  <c r="BG485" i="1"/>
  <c r="AY485" i="1"/>
  <c r="AU485" i="1"/>
  <c r="BK485" i="1"/>
  <c r="AQ485" i="1"/>
  <c r="G487" i="1" l="1"/>
  <c r="BN486" i="1"/>
  <c r="F488" i="1"/>
  <c r="AI488" i="1"/>
  <c r="AL486" i="1"/>
  <c r="AP486" i="1"/>
  <c r="AT486" i="1"/>
  <c r="AX486" i="1"/>
  <c r="BB486" i="1"/>
  <c r="BF486" i="1"/>
  <c r="BJ486" i="1"/>
  <c r="AK486" i="1"/>
  <c r="AO486" i="1"/>
  <c r="AS486" i="1"/>
  <c r="AW486" i="1"/>
  <c r="BA486" i="1"/>
  <c r="BE486" i="1"/>
  <c r="BI486" i="1"/>
  <c r="BM486" i="1"/>
  <c r="AQ486" i="1"/>
  <c r="AY486" i="1"/>
  <c r="BG486" i="1"/>
  <c r="AM486" i="1"/>
  <c r="AU486" i="1"/>
  <c r="BC486" i="1"/>
  <c r="BK486" i="1"/>
  <c r="AN486" i="1"/>
  <c r="BD486" i="1"/>
  <c r="BH486" i="1"/>
  <c r="AJ486" i="1"/>
  <c r="AZ486" i="1"/>
  <c r="AV486" i="1"/>
  <c r="BL486" i="1"/>
  <c r="AR486" i="1"/>
  <c r="G488" i="1" l="1"/>
  <c r="BN487" i="1"/>
  <c r="F489" i="1"/>
  <c r="AI489" i="1"/>
  <c r="AM487" i="1"/>
  <c r="AQ487" i="1"/>
  <c r="AU487" i="1"/>
  <c r="AY487" i="1"/>
  <c r="BC487" i="1"/>
  <c r="BG487" i="1"/>
  <c r="BK487" i="1"/>
  <c r="AL487" i="1"/>
  <c r="AP487" i="1"/>
  <c r="AT487" i="1"/>
  <c r="AX487" i="1"/>
  <c r="BB487" i="1"/>
  <c r="BF487" i="1"/>
  <c r="BJ487" i="1"/>
  <c r="AJ487" i="1"/>
  <c r="AR487" i="1"/>
  <c r="AZ487" i="1"/>
  <c r="BH487" i="1"/>
  <c r="AN487" i="1"/>
  <c r="AV487" i="1"/>
  <c r="BD487" i="1"/>
  <c r="BL487" i="1"/>
  <c r="AO487" i="1"/>
  <c r="BE487" i="1"/>
  <c r="BI487" i="1"/>
  <c r="AK487" i="1"/>
  <c r="BA487" i="1"/>
  <c r="AW487" i="1"/>
  <c r="BM487" i="1"/>
  <c r="AS487" i="1"/>
  <c r="G489" i="1" l="1"/>
  <c r="BN488" i="1"/>
  <c r="F490" i="1"/>
  <c r="AI490" i="1"/>
  <c r="AJ488" i="1"/>
  <c r="AN488" i="1"/>
  <c r="AR488" i="1"/>
  <c r="AV488" i="1"/>
  <c r="AZ488" i="1"/>
  <c r="BD488" i="1"/>
  <c r="BH488" i="1"/>
  <c r="BL488" i="1"/>
  <c r="AM488" i="1"/>
  <c r="AQ488" i="1"/>
  <c r="AU488" i="1"/>
  <c r="AY488" i="1"/>
  <c r="BC488" i="1"/>
  <c r="BG488" i="1"/>
  <c r="BK488" i="1"/>
  <c r="AK488" i="1"/>
  <c r="AS488" i="1"/>
  <c r="BA488" i="1"/>
  <c r="BI488" i="1"/>
  <c r="AO488" i="1"/>
  <c r="AW488" i="1"/>
  <c r="BE488" i="1"/>
  <c r="BM488" i="1"/>
  <c r="AP488" i="1"/>
  <c r="BF488" i="1"/>
  <c r="BJ488" i="1"/>
  <c r="AL488" i="1"/>
  <c r="BB488" i="1"/>
  <c r="AX488" i="1"/>
  <c r="AT488" i="1"/>
  <c r="G490" i="1" l="1"/>
  <c r="BN489" i="1"/>
  <c r="F491" i="1"/>
  <c r="AI491" i="1"/>
  <c r="AK489" i="1"/>
  <c r="AO489" i="1"/>
  <c r="AS489" i="1"/>
  <c r="AW489" i="1"/>
  <c r="BA489" i="1"/>
  <c r="BE489" i="1"/>
  <c r="BI489" i="1"/>
  <c r="BM489" i="1"/>
  <c r="AJ489" i="1"/>
  <c r="AN489" i="1"/>
  <c r="AR489" i="1"/>
  <c r="AV489" i="1"/>
  <c r="AZ489" i="1"/>
  <c r="BD489" i="1"/>
  <c r="BH489" i="1"/>
  <c r="BL489" i="1"/>
  <c r="AL489" i="1"/>
  <c r="AT489" i="1"/>
  <c r="BB489" i="1"/>
  <c r="BJ489" i="1"/>
  <c r="AP489" i="1"/>
  <c r="AX489" i="1"/>
  <c r="BF489" i="1"/>
  <c r="AQ489" i="1"/>
  <c r="BG489" i="1"/>
  <c r="BK489" i="1"/>
  <c r="AM489" i="1"/>
  <c r="BC489" i="1"/>
  <c r="AY489" i="1"/>
  <c r="AU489" i="1"/>
  <c r="G491" i="1" l="1"/>
  <c r="BN490" i="1"/>
  <c r="F492" i="1"/>
  <c r="AI492" i="1"/>
  <c r="AL490" i="1"/>
  <c r="AP490" i="1"/>
  <c r="AT490" i="1"/>
  <c r="AX490" i="1"/>
  <c r="BB490" i="1"/>
  <c r="BF490" i="1"/>
  <c r="BJ490" i="1"/>
  <c r="AK490" i="1"/>
  <c r="AO490" i="1"/>
  <c r="AS490" i="1"/>
  <c r="AW490" i="1"/>
  <c r="BA490" i="1"/>
  <c r="BE490" i="1"/>
  <c r="BI490" i="1"/>
  <c r="BM490" i="1"/>
  <c r="AM490" i="1"/>
  <c r="AU490" i="1"/>
  <c r="BC490" i="1"/>
  <c r="BK490" i="1"/>
  <c r="AQ490" i="1"/>
  <c r="AY490" i="1"/>
  <c r="BG490" i="1"/>
  <c r="AR490" i="1"/>
  <c r="BH490" i="1"/>
  <c r="BL490" i="1"/>
  <c r="AN490" i="1"/>
  <c r="BD490" i="1"/>
  <c r="AJ490" i="1"/>
  <c r="AZ490" i="1"/>
  <c r="AV490" i="1"/>
  <c r="G492" i="1" l="1"/>
  <c r="BN491" i="1"/>
  <c r="F493" i="1"/>
  <c r="AI493" i="1"/>
  <c r="AM491" i="1"/>
  <c r="AQ491" i="1"/>
  <c r="AU491" i="1"/>
  <c r="AY491" i="1"/>
  <c r="BC491" i="1"/>
  <c r="BG491" i="1"/>
  <c r="BK491" i="1"/>
  <c r="AL491" i="1"/>
  <c r="AP491" i="1"/>
  <c r="AT491" i="1"/>
  <c r="AX491" i="1"/>
  <c r="BB491" i="1"/>
  <c r="BF491" i="1"/>
  <c r="BJ491" i="1"/>
  <c r="AN491" i="1"/>
  <c r="AV491" i="1"/>
  <c r="BD491" i="1"/>
  <c r="BL491" i="1"/>
  <c r="AJ491" i="1"/>
  <c r="AR491" i="1"/>
  <c r="AZ491" i="1"/>
  <c r="BH491" i="1"/>
  <c r="AS491" i="1"/>
  <c r="BI491" i="1"/>
  <c r="BM491" i="1"/>
  <c r="AO491" i="1"/>
  <c r="BE491" i="1"/>
  <c r="AK491" i="1"/>
  <c r="BA491" i="1"/>
  <c r="AW491" i="1"/>
  <c r="G493" i="1" l="1"/>
  <c r="BN492" i="1"/>
  <c r="F494" i="1"/>
  <c r="AI494" i="1"/>
  <c r="AJ492" i="1"/>
  <c r="AN492" i="1"/>
  <c r="AR492" i="1"/>
  <c r="AV492" i="1"/>
  <c r="AZ492" i="1"/>
  <c r="BD492" i="1"/>
  <c r="BH492" i="1"/>
  <c r="BL492" i="1"/>
  <c r="AM492" i="1"/>
  <c r="AQ492" i="1"/>
  <c r="AU492" i="1"/>
  <c r="AY492" i="1"/>
  <c r="BC492" i="1"/>
  <c r="BG492" i="1"/>
  <c r="BK492" i="1"/>
  <c r="AO492" i="1"/>
  <c r="AW492" i="1"/>
  <c r="BE492" i="1"/>
  <c r="BM492" i="1"/>
  <c r="AK492" i="1"/>
  <c r="AS492" i="1"/>
  <c r="BA492" i="1"/>
  <c r="BI492" i="1"/>
  <c r="AT492" i="1"/>
  <c r="BJ492" i="1"/>
  <c r="AP492" i="1"/>
  <c r="BF492" i="1"/>
  <c r="AL492" i="1"/>
  <c r="BB492" i="1"/>
  <c r="AX492" i="1"/>
  <c r="G494" i="1" l="1"/>
  <c r="BN493" i="1"/>
  <c r="F495" i="1"/>
  <c r="AI495" i="1"/>
  <c r="AK493" i="1"/>
  <c r="AO493" i="1"/>
  <c r="AS493" i="1"/>
  <c r="AW493" i="1"/>
  <c r="BA493" i="1"/>
  <c r="BE493" i="1"/>
  <c r="BI493" i="1"/>
  <c r="BM493" i="1"/>
  <c r="AJ493" i="1"/>
  <c r="AN493" i="1"/>
  <c r="AR493" i="1"/>
  <c r="AV493" i="1"/>
  <c r="AZ493" i="1"/>
  <c r="BD493" i="1"/>
  <c r="BH493" i="1"/>
  <c r="BL493" i="1"/>
  <c r="AP493" i="1"/>
  <c r="AX493" i="1"/>
  <c r="BF493" i="1"/>
  <c r="AL493" i="1"/>
  <c r="AT493" i="1"/>
  <c r="BB493" i="1"/>
  <c r="BJ493" i="1"/>
  <c r="AU493" i="1"/>
  <c r="BK493" i="1"/>
  <c r="AQ493" i="1"/>
  <c r="BG493" i="1"/>
  <c r="AM493" i="1"/>
  <c r="BC493" i="1"/>
  <c r="AY493" i="1"/>
  <c r="G495" i="1" l="1"/>
  <c r="BN494" i="1"/>
  <c r="F496" i="1"/>
  <c r="AI496" i="1"/>
  <c r="AL494" i="1"/>
  <c r="AP494" i="1"/>
  <c r="AT494" i="1"/>
  <c r="AX494" i="1"/>
  <c r="BB494" i="1"/>
  <c r="BF494" i="1"/>
  <c r="BJ494" i="1"/>
  <c r="AK494" i="1"/>
  <c r="AO494" i="1"/>
  <c r="AS494" i="1"/>
  <c r="AW494" i="1"/>
  <c r="BA494" i="1"/>
  <c r="BE494" i="1"/>
  <c r="BI494" i="1"/>
  <c r="BM494" i="1"/>
  <c r="AQ494" i="1"/>
  <c r="AY494" i="1"/>
  <c r="BG494" i="1"/>
  <c r="AM494" i="1"/>
  <c r="AU494" i="1"/>
  <c r="BC494" i="1"/>
  <c r="BK494" i="1"/>
  <c r="AV494" i="1"/>
  <c r="BL494" i="1"/>
  <c r="AJ494" i="1"/>
  <c r="AR494" i="1"/>
  <c r="BH494" i="1"/>
  <c r="AN494" i="1"/>
  <c r="BD494" i="1"/>
  <c r="AZ494" i="1"/>
  <c r="G496" i="1" l="1"/>
  <c r="BN495" i="1"/>
  <c r="F497" i="1"/>
  <c r="AI497" i="1"/>
  <c r="AM495" i="1"/>
  <c r="AQ495" i="1"/>
  <c r="AU495" i="1"/>
  <c r="AY495" i="1"/>
  <c r="BC495" i="1"/>
  <c r="BG495" i="1"/>
  <c r="BK495" i="1"/>
  <c r="AL495" i="1"/>
  <c r="AP495" i="1"/>
  <c r="AT495" i="1"/>
  <c r="AX495" i="1"/>
  <c r="BB495" i="1"/>
  <c r="BF495" i="1"/>
  <c r="BJ495" i="1"/>
  <c r="AJ495" i="1"/>
  <c r="AR495" i="1"/>
  <c r="AZ495" i="1"/>
  <c r="BH495" i="1"/>
  <c r="AN495" i="1"/>
  <c r="AV495" i="1"/>
  <c r="BD495" i="1"/>
  <c r="BL495" i="1"/>
  <c r="AW495" i="1"/>
  <c r="BM495" i="1"/>
  <c r="AK495" i="1"/>
  <c r="AS495" i="1"/>
  <c r="BI495" i="1"/>
  <c r="AO495" i="1"/>
  <c r="BE495" i="1"/>
  <c r="BA495" i="1"/>
  <c r="G497" i="1" l="1"/>
  <c r="BN496" i="1"/>
  <c r="F498" i="1"/>
  <c r="AI498" i="1"/>
  <c r="AJ496" i="1"/>
  <c r="AN496" i="1"/>
  <c r="AR496" i="1"/>
  <c r="AV496" i="1"/>
  <c r="AZ496" i="1"/>
  <c r="BD496" i="1"/>
  <c r="BH496" i="1"/>
  <c r="BL496" i="1"/>
  <c r="AM496" i="1"/>
  <c r="AQ496" i="1"/>
  <c r="AU496" i="1"/>
  <c r="AY496" i="1"/>
  <c r="BC496" i="1"/>
  <c r="BG496" i="1"/>
  <c r="BK496" i="1"/>
  <c r="AK496" i="1"/>
  <c r="AS496" i="1"/>
  <c r="BA496" i="1"/>
  <c r="BI496" i="1"/>
  <c r="AO496" i="1"/>
  <c r="AW496" i="1"/>
  <c r="BE496" i="1"/>
  <c r="BM496" i="1"/>
  <c r="AX496" i="1"/>
  <c r="AL496" i="1"/>
  <c r="AT496" i="1"/>
  <c r="BJ496" i="1"/>
  <c r="AP496" i="1"/>
  <c r="BF496" i="1"/>
  <c r="BB496" i="1"/>
  <c r="G498" i="1" l="1"/>
  <c r="BN497" i="1"/>
  <c r="F499" i="1"/>
  <c r="AI499" i="1"/>
  <c r="F500" i="1" s="1"/>
  <c r="AK497" i="1"/>
  <c r="AO497" i="1"/>
  <c r="AS497" i="1"/>
  <c r="AW497" i="1"/>
  <c r="BA497" i="1"/>
  <c r="BE497" i="1"/>
  <c r="BI497" i="1"/>
  <c r="BM497" i="1"/>
  <c r="AJ497" i="1"/>
  <c r="AN497" i="1"/>
  <c r="AR497" i="1"/>
  <c r="AV497" i="1"/>
  <c r="AZ497" i="1"/>
  <c r="BD497" i="1"/>
  <c r="BH497" i="1"/>
  <c r="BL497" i="1"/>
  <c r="AL497" i="1"/>
  <c r="AT497" i="1"/>
  <c r="BB497" i="1"/>
  <c r="BJ497" i="1"/>
  <c r="AP497" i="1"/>
  <c r="AX497" i="1"/>
  <c r="BF497" i="1"/>
  <c r="AY497" i="1"/>
  <c r="AM497" i="1"/>
  <c r="AU497" i="1"/>
  <c r="BK497" i="1"/>
  <c r="AQ497" i="1"/>
  <c r="BG497" i="1"/>
  <c r="BC497" i="1"/>
  <c r="G499" i="1" l="1"/>
  <c r="G500" i="1" s="1"/>
  <c r="BN498" i="1"/>
  <c r="AI500" i="1"/>
  <c r="AL498" i="1"/>
  <c r="AP498" i="1"/>
  <c r="AT498" i="1"/>
  <c r="AX498" i="1"/>
  <c r="BB498" i="1"/>
  <c r="BF498" i="1"/>
  <c r="BJ498" i="1"/>
  <c r="AK498" i="1"/>
  <c r="AO498" i="1"/>
  <c r="AS498" i="1"/>
  <c r="AW498" i="1"/>
  <c r="BA498" i="1"/>
  <c r="BE498" i="1"/>
  <c r="BI498" i="1"/>
  <c r="BM498" i="1"/>
  <c r="AM498" i="1"/>
  <c r="AU498" i="1"/>
  <c r="BC498" i="1"/>
  <c r="BK498" i="1"/>
  <c r="AQ498" i="1"/>
  <c r="AY498" i="1"/>
  <c r="BG498" i="1"/>
  <c r="AJ498" i="1"/>
  <c r="AZ498" i="1"/>
  <c r="AN498" i="1"/>
  <c r="AV498" i="1"/>
  <c r="BL498" i="1"/>
  <c r="AR498" i="1"/>
  <c r="BH498" i="1"/>
  <c r="BD498" i="1"/>
  <c r="BN499" i="1" l="1"/>
  <c r="F501" i="1"/>
  <c r="G501" i="1" s="1"/>
  <c r="AI501" i="1"/>
  <c r="AM499" i="1"/>
  <c r="AQ499" i="1"/>
  <c r="AU499" i="1"/>
  <c r="AY499" i="1"/>
  <c r="BC499" i="1"/>
  <c r="BG499" i="1"/>
  <c r="BK499" i="1"/>
  <c r="AL499" i="1"/>
  <c r="AP499" i="1"/>
  <c r="AT499" i="1"/>
  <c r="AX499" i="1"/>
  <c r="BB499" i="1"/>
  <c r="BF499" i="1"/>
  <c r="BJ499" i="1"/>
  <c r="AN499" i="1"/>
  <c r="AV499" i="1"/>
  <c r="BD499" i="1"/>
  <c r="BL499" i="1"/>
  <c r="AJ499" i="1"/>
  <c r="AR499" i="1"/>
  <c r="AZ499" i="1"/>
  <c r="BH499" i="1"/>
  <c r="AK499" i="1"/>
  <c r="BA499" i="1"/>
  <c r="AO499" i="1"/>
  <c r="AW499" i="1"/>
  <c r="BM499" i="1"/>
  <c r="AS499" i="1"/>
  <c r="BI499" i="1"/>
  <c r="BE499" i="1"/>
  <c r="BN500" i="1" l="1"/>
  <c r="F502" i="1"/>
  <c r="G502" i="1" s="1"/>
  <c r="AI502" i="1"/>
  <c r="AJ500" i="1"/>
  <c r="AN500" i="1"/>
  <c r="AR500" i="1"/>
  <c r="AV500" i="1"/>
  <c r="AZ500" i="1"/>
  <c r="BD500" i="1"/>
  <c r="BH500" i="1"/>
  <c r="BL500" i="1"/>
  <c r="AM500" i="1"/>
  <c r="AQ500" i="1"/>
  <c r="AU500" i="1"/>
  <c r="AY500" i="1"/>
  <c r="BC500" i="1"/>
  <c r="BG500" i="1"/>
  <c r="BK500" i="1"/>
  <c r="AO500" i="1"/>
  <c r="AW500" i="1"/>
  <c r="BE500" i="1"/>
  <c r="BM500" i="1"/>
  <c r="AK500" i="1"/>
  <c r="AS500" i="1"/>
  <c r="BA500" i="1"/>
  <c r="BI500" i="1"/>
  <c r="AL500" i="1"/>
  <c r="BB500" i="1"/>
  <c r="AP500" i="1"/>
  <c r="AX500" i="1"/>
  <c r="AT500" i="1"/>
  <c r="BJ500" i="1"/>
  <c r="BF500" i="1"/>
  <c r="BN501" i="1" l="1"/>
  <c r="F503" i="1"/>
  <c r="G503" i="1" s="1"/>
  <c r="AI503" i="1"/>
  <c r="AK501" i="1"/>
  <c r="AO501" i="1"/>
  <c r="AS501" i="1"/>
  <c r="AW501" i="1"/>
  <c r="BA501" i="1"/>
  <c r="BE501" i="1"/>
  <c r="BI501" i="1"/>
  <c r="BM501" i="1"/>
  <c r="AJ501" i="1"/>
  <c r="AN501" i="1"/>
  <c r="AR501" i="1"/>
  <c r="AV501" i="1"/>
  <c r="AZ501" i="1"/>
  <c r="BD501" i="1"/>
  <c r="BH501" i="1"/>
  <c r="BL501" i="1"/>
  <c r="AP501" i="1"/>
  <c r="AX501" i="1"/>
  <c r="BF501" i="1"/>
  <c r="AL501" i="1"/>
  <c r="AT501" i="1"/>
  <c r="BB501" i="1"/>
  <c r="BJ501" i="1"/>
  <c r="AM501" i="1"/>
  <c r="BC501" i="1"/>
  <c r="BK501" i="1"/>
  <c r="AQ501" i="1"/>
  <c r="AY501" i="1"/>
  <c r="AU501" i="1"/>
  <c r="BG501" i="1"/>
  <c r="BN502" i="1" l="1"/>
  <c r="F504" i="1"/>
  <c r="G504" i="1" s="1"/>
  <c r="AI504" i="1"/>
  <c r="AL502" i="1"/>
  <c r="AP502" i="1"/>
  <c r="AT502" i="1"/>
  <c r="AX502" i="1"/>
  <c r="BB502" i="1"/>
  <c r="BF502" i="1"/>
  <c r="BJ502" i="1"/>
  <c r="AK502" i="1"/>
  <c r="AO502" i="1"/>
  <c r="AS502" i="1"/>
  <c r="AW502" i="1"/>
  <c r="BA502" i="1"/>
  <c r="BE502" i="1"/>
  <c r="BI502" i="1"/>
  <c r="BM502" i="1"/>
  <c r="AQ502" i="1"/>
  <c r="AY502" i="1"/>
  <c r="BG502" i="1"/>
  <c r="AM502" i="1"/>
  <c r="AU502" i="1"/>
  <c r="BC502" i="1"/>
  <c r="BK502" i="1"/>
  <c r="AN502" i="1"/>
  <c r="BD502" i="1"/>
  <c r="AR502" i="1"/>
  <c r="AJ502" i="1"/>
  <c r="AZ502" i="1"/>
  <c r="AV502" i="1"/>
  <c r="BL502" i="1"/>
  <c r="BH502" i="1"/>
  <c r="BN503" i="1" l="1"/>
  <c r="F505" i="1"/>
  <c r="G505" i="1" s="1"/>
  <c r="AI505" i="1"/>
  <c r="AM503" i="1"/>
  <c r="AQ503" i="1"/>
  <c r="AU503" i="1"/>
  <c r="AY503" i="1"/>
  <c r="BC503" i="1"/>
  <c r="BG503" i="1"/>
  <c r="BK503" i="1"/>
  <c r="AL503" i="1"/>
  <c r="AP503" i="1"/>
  <c r="AT503" i="1"/>
  <c r="AX503" i="1"/>
  <c r="BB503" i="1"/>
  <c r="BF503" i="1"/>
  <c r="BJ503" i="1"/>
  <c r="AJ503" i="1"/>
  <c r="AR503" i="1"/>
  <c r="AZ503" i="1"/>
  <c r="BH503" i="1"/>
  <c r="AN503" i="1"/>
  <c r="AV503" i="1"/>
  <c r="BD503" i="1"/>
  <c r="BL503" i="1"/>
  <c r="AO503" i="1"/>
  <c r="BE503" i="1"/>
  <c r="AS503" i="1"/>
  <c r="AK503" i="1"/>
  <c r="BA503" i="1"/>
  <c r="AW503" i="1"/>
  <c r="BM503" i="1"/>
  <c r="BI503" i="1"/>
  <c r="BN504" i="1" l="1"/>
  <c r="F506" i="1"/>
  <c r="G506" i="1" s="1"/>
  <c r="AI506" i="1"/>
  <c r="AJ504" i="1"/>
  <c r="AN504" i="1"/>
  <c r="AR504" i="1"/>
  <c r="AV504" i="1"/>
  <c r="AZ504" i="1"/>
  <c r="BD504" i="1"/>
  <c r="BH504" i="1"/>
  <c r="BL504" i="1"/>
  <c r="AM504" i="1"/>
  <c r="AQ504" i="1"/>
  <c r="AU504" i="1"/>
  <c r="AY504" i="1"/>
  <c r="BC504" i="1"/>
  <c r="BG504" i="1"/>
  <c r="BK504" i="1"/>
  <c r="AK504" i="1"/>
  <c r="AS504" i="1"/>
  <c r="BA504" i="1"/>
  <c r="BI504" i="1"/>
  <c r="AO504" i="1"/>
  <c r="AW504" i="1"/>
  <c r="BE504" i="1"/>
  <c r="BM504" i="1"/>
  <c r="AP504" i="1"/>
  <c r="BF504" i="1"/>
  <c r="AT504" i="1"/>
  <c r="AL504" i="1"/>
  <c r="BB504" i="1"/>
  <c r="AX504" i="1"/>
  <c r="BJ504" i="1"/>
  <c r="BN505" i="1" l="1"/>
  <c r="F507" i="1"/>
  <c r="G507" i="1" s="1"/>
  <c r="AI507" i="1"/>
  <c r="AK505" i="1"/>
  <c r="AO505" i="1"/>
  <c r="AS505" i="1"/>
  <c r="AW505" i="1"/>
  <c r="BA505" i="1"/>
  <c r="BE505" i="1"/>
  <c r="BI505" i="1"/>
  <c r="BM505" i="1"/>
  <c r="AJ505" i="1"/>
  <c r="AN505" i="1"/>
  <c r="AR505" i="1"/>
  <c r="AV505" i="1"/>
  <c r="AZ505" i="1"/>
  <c r="BD505" i="1"/>
  <c r="BH505" i="1"/>
  <c r="BL505" i="1"/>
  <c r="AL505" i="1"/>
  <c r="AT505" i="1"/>
  <c r="BB505" i="1"/>
  <c r="BJ505" i="1"/>
  <c r="AP505" i="1"/>
  <c r="AX505" i="1"/>
  <c r="BF505" i="1"/>
  <c r="AQ505" i="1"/>
  <c r="BG505" i="1"/>
  <c r="AU505" i="1"/>
  <c r="AM505" i="1"/>
  <c r="BC505" i="1"/>
  <c r="AY505" i="1"/>
  <c r="BK505" i="1"/>
  <c r="F508" i="1" l="1"/>
  <c r="G508" i="1" s="1"/>
  <c r="AI508" i="1"/>
  <c r="BN507" i="1" s="1"/>
  <c r="BN506" i="1"/>
  <c r="AL506" i="1"/>
  <c r="AP506" i="1"/>
  <c r="AT506" i="1"/>
  <c r="AX506" i="1"/>
  <c r="BB506" i="1"/>
  <c r="BF506" i="1"/>
  <c r="BJ506" i="1"/>
  <c r="AK506" i="1"/>
  <c r="AO506" i="1"/>
  <c r="AS506" i="1"/>
  <c r="AW506" i="1"/>
  <c r="BA506" i="1"/>
  <c r="BE506" i="1"/>
  <c r="BI506" i="1"/>
  <c r="BM506" i="1"/>
  <c r="AM506" i="1"/>
  <c r="AU506" i="1"/>
  <c r="BC506" i="1"/>
  <c r="BK506" i="1"/>
  <c r="AQ506" i="1"/>
  <c r="AY506" i="1"/>
  <c r="BG506" i="1"/>
  <c r="AR506" i="1"/>
  <c r="BH506" i="1"/>
  <c r="AV506" i="1"/>
  <c r="AN506" i="1"/>
  <c r="BD506" i="1"/>
  <c r="AJ506" i="1"/>
  <c r="AZ506" i="1"/>
  <c r="BL506" i="1"/>
  <c r="AM507" i="1"/>
  <c r="AX507" i="1" l="1"/>
  <c r="BL507" i="1"/>
  <c r="AQ507" i="1"/>
  <c r="AY507" i="1"/>
  <c r="BG507" i="1"/>
  <c r="AL507" i="1"/>
  <c r="AK507" i="1"/>
  <c r="AJ507" i="1"/>
  <c r="BE507" i="1"/>
  <c r="BJ507" i="1"/>
  <c r="BI507" i="1"/>
  <c r="AT507" i="1"/>
  <c r="AV507" i="1"/>
  <c r="BF507" i="1"/>
  <c r="BH507" i="1"/>
  <c r="BB507" i="1"/>
  <c r="BD507" i="1"/>
  <c r="AS507" i="1"/>
  <c r="AR507" i="1"/>
  <c r="BC507" i="1"/>
  <c r="AZ507" i="1"/>
  <c r="AU507" i="1"/>
  <c r="AW507" i="1"/>
  <c r="BK507" i="1"/>
  <c r="AN507" i="1"/>
  <c r="AO507" i="1"/>
  <c r="BA507" i="1"/>
  <c r="BM507" i="1"/>
  <c r="AP507" i="1"/>
  <c r="F509" i="1"/>
  <c r="G509" i="1" s="1"/>
  <c r="AI509" i="1"/>
  <c r="BN508" i="1" l="1"/>
  <c r="F510" i="1"/>
  <c r="G510" i="1" s="1"/>
  <c r="AR508" i="1"/>
  <c r="BH508" i="1"/>
  <c r="AU508" i="1"/>
  <c r="BK508" i="1"/>
  <c r="BM508" i="1"/>
  <c r="BI508" i="1"/>
  <c r="AP508" i="1"/>
  <c r="AJ508" i="1"/>
  <c r="AZ508" i="1"/>
  <c r="AM508" i="1"/>
  <c r="BC508" i="1"/>
  <c r="AW508" i="1"/>
  <c r="AS508" i="1"/>
  <c r="BJ508" i="1"/>
  <c r="AL508" i="1"/>
  <c r="AI510" i="1"/>
  <c r="AV508" i="1"/>
  <c r="BL508" i="1"/>
  <c r="AY508" i="1"/>
  <c r="AO508" i="1"/>
  <c r="AK508" i="1"/>
  <c r="AT508" i="1"/>
  <c r="BF508" i="1"/>
  <c r="BD508" i="1"/>
  <c r="BA508" i="1"/>
  <c r="BE508" i="1"/>
  <c r="BG508" i="1"/>
  <c r="BB508" i="1"/>
  <c r="AQ508" i="1"/>
  <c r="AX508" i="1"/>
  <c r="AN508" i="1"/>
  <c r="BN509" i="1" l="1"/>
  <c r="F511" i="1"/>
  <c r="G511" i="1" s="1"/>
  <c r="AW509" i="1"/>
  <c r="BM509" i="1"/>
  <c r="AV509" i="1"/>
  <c r="BL509" i="1"/>
  <c r="AL509" i="1"/>
  <c r="AU509" i="1"/>
  <c r="BG509" i="1"/>
  <c r="BA509" i="1"/>
  <c r="AJ509" i="1"/>
  <c r="AT509" i="1"/>
  <c r="AM509" i="1"/>
  <c r="AS509" i="1"/>
  <c r="BI509" i="1"/>
  <c r="AR509" i="1"/>
  <c r="BH509" i="1"/>
  <c r="BF509" i="1"/>
  <c r="BJ509" i="1"/>
  <c r="AQ509" i="1"/>
  <c r="AI511" i="1"/>
  <c r="AI512" i="1" s="1"/>
  <c r="AK509" i="1"/>
  <c r="AZ509" i="1"/>
  <c r="AP509" i="1"/>
  <c r="BK509" i="1"/>
  <c r="AO509" i="1"/>
  <c r="BE509" i="1"/>
  <c r="AN509" i="1"/>
  <c r="BD509" i="1"/>
  <c r="AX509" i="1"/>
  <c r="BB509" i="1"/>
  <c r="AY509" i="1"/>
  <c r="BC509" i="1"/>
  <c r="AI513" i="1" l="1"/>
  <c r="F513" i="1"/>
  <c r="F512" i="1"/>
  <c r="G512" i="1" s="1"/>
  <c r="AP510" i="1"/>
  <c r="BF510" i="1"/>
  <c r="AS510" i="1"/>
  <c r="BI510" i="1"/>
  <c r="BG510" i="1"/>
  <c r="BK510" i="1"/>
  <c r="AZ510" i="1"/>
  <c r="AJ510" i="1"/>
  <c r="AX510" i="1"/>
  <c r="AK510" i="1"/>
  <c r="BA510" i="1"/>
  <c r="AQ510" i="1"/>
  <c r="AU510" i="1"/>
  <c r="BL510" i="1"/>
  <c r="BH510" i="1"/>
  <c r="AT510" i="1"/>
  <c r="BM510" i="1"/>
  <c r="AV510" i="1"/>
  <c r="AL510" i="1"/>
  <c r="BB510" i="1"/>
  <c r="AO510" i="1"/>
  <c r="BE510" i="1"/>
  <c r="AY510" i="1"/>
  <c r="BC510" i="1"/>
  <c r="AN510" i="1"/>
  <c r="BD510" i="1"/>
  <c r="BJ510" i="1"/>
  <c r="AW510" i="1"/>
  <c r="AM510" i="1"/>
  <c r="AR510" i="1"/>
  <c r="BN511" i="1"/>
  <c r="AY511" i="1"/>
  <c r="AL511" i="1"/>
  <c r="BB511" i="1"/>
  <c r="AR511" i="1"/>
  <c r="AV511" i="1"/>
  <c r="BM511" i="1"/>
  <c r="BI511" i="1"/>
  <c r="AZ511" i="1"/>
  <c r="AO511" i="1"/>
  <c r="AU511" i="1"/>
  <c r="BK511" i="1"/>
  <c r="AX511" i="1"/>
  <c r="AJ511" i="1"/>
  <c r="AN511" i="1"/>
  <c r="AW511" i="1"/>
  <c r="AS511" i="1"/>
  <c r="AP511" i="1"/>
  <c r="BE511" i="1"/>
  <c r="AQ511" i="1"/>
  <c r="BG511" i="1"/>
  <c r="AT511" i="1"/>
  <c r="BJ511" i="1"/>
  <c r="BH511" i="1"/>
  <c r="BL511" i="1"/>
  <c r="BA511" i="1"/>
  <c r="AK511" i="1"/>
  <c r="AM511" i="1"/>
  <c r="BC511" i="1"/>
  <c r="BF511" i="1"/>
  <c r="BD511" i="1"/>
  <c r="BN510" i="1"/>
  <c r="AJ512" i="1" l="1"/>
  <c r="AZ512" i="1"/>
  <c r="AM512" i="1"/>
  <c r="BC512" i="1"/>
  <c r="AS512" i="1"/>
  <c r="AW512" i="1"/>
  <c r="BF512" i="1"/>
  <c r="AP512" i="1"/>
  <c r="F514" i="1"/>
  <c r="AN512" i="1"/>
  <c r="BD512" i="1"/>
  <c r="AQ512" i="1"/>
  <c r="BA512" i="1"/>
  <c r="BB512" i="1"/>
  <c r="AI514" i="1"/>
  <c r="BN513" i="1" s="1"/>
  <c r="AV512" i="1"/>
  <c r="BL512" i="1"/>
  <c r="AY512" i="1"/>
  <c r="AK512" i="1"/>
  <c r="AO512" i="1"/>
  <c r="AX512" i="1"/>
  <c r="BJ512" i="1"/>
  <c r="BG512" i="1"/>
  <c r="AL512" i="1"/>
  <c r="AR512" i="1"/>
  <c r="BH512" i="1"/>
  <c r="AU512" i="1"/>
  <c r="BK512" i="1"/>
  <c r="BI512" i="1"/>
  <c r="BM512" i="1"/>
  <c r="AT512" i="1"/>
  <c r="BE512" i="1"/>
  <c r="BN512" i="1"/>
  <c r="G513" i="1"/>
  <c r="G514" i="1" l="1"/>
  <c r="F515" i="1"/>
  <c r="AO513" i="1"/>
  <c r="BE513" i="1"/>
  <c r="AN513" i="1"/>
  <c r="BD513" i="1"/>
  <c r="AT513" i="1"/>
  <c r="AX513" i="1"/>
  <c r="BC513" i="1"/>
  <c r="AM513" i="1"/>
  <c r="BI513" i="1"/>
  <c r="BH513" i="1"/>
  <c r="BB513" i="1"/>
  <c r="AK513" i="1"/>
  <c r="BA513" i="1"/>
  <c r="AJ513" i="1"/>
  <c r="AZ513" i="1"/>
  <c r="AL513" i="1"/>
  <c r="AP513" i="1"/>
  <c r="BG513" i="1"/>
  <c r="AQ513" i="1"/>
  <c r="AR513" i="1"/>
  <c r="BF513" i="1"/>
  <c r="AI515" i="1"/>
  <c r="BN514" i="1" s="1"/>
  <c r="AW513" i="1"/>
  <c r="BM513" i="1"/>
  <c r="AV513" i="1"/>
  <c r="BL513" i="1"/>
  <c r="BJ513" i="1"/>
  <c r="AY513" i="1"/>
  <c r="BK513" i="1"/>
  <c r="AS513" i="1"/>
  <c r="AU513" i="1"/>
  <c r="G515" i="1" l="1"/>
  <c r="AL514" i="1"/>
  <c r="BB514" i="1"/>
  <c r="AO514" i="1"/>
  <c r="BE514" i="1"/>
  <c r="AU514" i="1"/>
  <c r="AY514" i="1"/>
  <c r="BH514" i="1"/>
  <c r="AR514" i="1"/>
  <c r="AP514" i="1"/>
  <c r="AS514" i="1"/>
  <c r="BC514" i="1"/>
  <c r="AN514" i="1"/>
  <c r="F516" i="1"/>
  <c r="AI516" i="1"/>
  <c r="AX514" i="1"/>
  <c r="AK514" i="1"/>
  <c r="BA514" i="1"/>
  <c r="AM514" i="1"/>
  <c r="AQ514" i="1"/>
  <c r="AZ514" i="1"/>
  <c r="BL514" i="1"/>
  <c r="BD514" i="1"/>
  <c r="AT514" i="1"/>
  <c r="BJ514" i="1"/>
  <c r="AW514" i="1"/>
  <c r="BM514" i="1"/>
  <c r="BK514" i="1"/>
  <c r="AJ514" i="1"/>
  <c r="AV514" i="1"/>
  <c r="BF514" i="1"/>
  <c r="BI514" i="1"/>
  <c r="BG514" i="1"/>
  <c r="BN515" i="1" l="1"/>
  <c r="AI517" i="1"/>
  <c r="G516" i="1"/>
  <c r="F517" i="1"/>
  <c r="AQ515" i="1"/>
  <c r="BG515" i="1"/>
  <c r="AT515" i="1"/>
  <c r="BJ515" i="1"/>
  <c r="BL515" i="1"/>
  <c r="BH515" i="1"/>
  <c r="BE515" i="1"/>
  <c r="AO515" i="1"/>
  <c r="BK515" i="1"/>
  <c r="AW515" i="1"/>
  <c r="AM515" i="1"/>
  <c r="BC515" i="1"/>
  <c r="AP515" i="1"/>
  <c r="BF515" i="1"/>
  <c r="BD515" i="1"/>
  <c r="AZ515" i="1"/>
  <c r="BI515" i="1"/>
  <c r="AS515" i="1"/>
  <c r="AU515" i="1"/>
  <c r="AN515" i="1"/>
  <c r="AK515" i="1"/>
  <c r="AY515" i="1"/>
  <c r="AL515" i="1"/>
  <c r="BB515" i="1"/>
  <c r="AV515" i="1"/>
  <c r="AR515" i="1"/>
  <c r="BA515" i="1"/>
  <c r="BM515" i="1"/>
  <c r="AX515" i="1"/>
  <c r="AJ515" i="1"/>
  <c r="AR516" i="1"/>
  <c r="BH516" i="1"/>
  <c r="AU516" i="1"/>
  <c r="BK516" i="1"/>
  <c r="BM516" i="1"/>
  <c r="BI516" i="1"/>
  <c r="BF516" i="1"/>
  <c r="AN516" i="1"/>
  <c r="BD516" i="1"/>
  <c r="AQ516" i="1"/>
  <c r="BG516" i="1"/>
  <c r="BE516" i="1"/>
  <c r="BA516" i="1"/>
  <c r="BJ516" i="1"/>
  <c r="AP516" i="1"/>
  <c r="BN516" i="1"/>
  <c r="BL516" i="1"/>
  <c r="AO516" i="1"/>
  <c r="AX516" i="1"/>
  <c r="AJ516" i="1"/>
  <c r="AZ516" i="1"/>
  <c r="AM516" i="1"/>
  <c r="BC516" i="1"/>
  <c r="AW516" i="1"/>
  <c r="AS516" i="1"/>
  <c r="BB516" i="1"/>
  <c r="AT516" i="1"/>
  <c r="AV516" i="1"/>
  <c r="AY516" i="1"/>
  <c r="AK516" i="1"/>
  <c r="AL516" i="1"/>
  <c r="F518" i="1" l="1"/>
  <c r="G518" i="1" s="1"/>
  <c r="AI518" i="1"/>
  <c r="BN517" i="1"/>
  <c r="G517" i="1"/>
  <c r="F519" i="1" l="1"/>
  <c r="G519" i="1" s="1"/>
  <c r="AI519" i="1"/>
  <c r="BM517" i="1"/>
  <c r="BD517" i="1"/>
  <c r="AX517" i="1"/>
  <c r="BB517" i="1"/>
  <c r="BK517" i="1"/>
  <c r="AQ517" i="1"/>
  <c r="AK517" i="1"/>
  <c r="AS517" i="1"/>
  <c r="BA517" i="1"/>
  <c r="BI517" i="1"/>
  <c r="AJ517" i="1"/>
  <c r="AR517" i="1"/>
  <c r="AZ517" i="1"/>
  <c r="BH517" i="1"/>
  <c r="AP517" i="1"/>
  <c r="BF517" i="1"/>
  <c r="AT517" i="1"/>
  <c r="BJ517" i="1"/>
  <c r="BC517" i="1"/>
  <c r="BG517" i="1"/>
  <c r="AU517" i="1"/>
  <c r="AO517" i="1"/>
  <c r="AW517" i="1"/>
  <c r="BE517" i="1"/>
  <c r="AN517" i="1"/>
  <c r="AV517" i="1"/>
  <c r="BL517" i="1"/>
  <c r="AL517" i="1"/>
  <c r="AM517" i="1"/>
  <c r="AY517" i="1"/>
  <c r="BN518" i="1"/>
  <c r="F520" i="1" l="1"/>
  <c r="G520" i="1" s="1"/>
  <c r="AL518" i="1"/>
  <c r="AT518" i="1"/>
  <c r="BJ518" i="1"/>
  <c r="AW518" i="1"/>
  <c r="BM518" i="1"/>
  <c r="AM518" i="1"/>
  <c r="AN518" i="1"/>
  <c r="AJ518" i="1"/>
  <c r="AI520" i="1"/>
  <c r="AP518" i="1"/>
  <c r="AX518" i="1"/>
  <c r="BF518" i="1"/>
  <c r="AK518" i="1"/>
  <c r="AS518" i="1"/>
  <c r="BA518" i="1"/>
  <c r="BI518" i="1"/>
  <c r="AQ518" i="1"/>
  <c r="BG518" i="1"/>
  <c r="AU518" i="1"/>
  <c r="BK518" i="1"/>
  <c r="BD518" i="1"/>
  <c r="BH518" i="1"/>
  <c r="AZ518" i="1"/>
  <c r="AR518" i="1"/>
  <c r="BB518" i="1"/>
  <c r="AO518" i="1"/>
  <c r="BE518" i="1"/>
  <c r="AY518" i="1"/>
  <c r="BC518" i="1"/>
  <c r="BL518" i="1"/>
  <c r="AV518" i="1"/>
  <c r="BN519" i="1"/>
  <c r="AI521" i="1" l="1"/>
  <c r="AQ519" i="1"/>
  <c r="AY519" i="1"/>
  <c r="BG519" i="1"/>
  <c r="AL519" i="1"/>
  <c r="AT519" i="1"/>
  <c r="BB519" i="1"/>
  <c r="BJ519" i="1"/>
  <c r="AR519" i="1"/>
  <c r="BH519" i="1"/>
  <c r="AV519" i="1"/>
  <c r="BL519" i="1"/>
  <c r="BE519" i="1"/>
  <c r="BI519" i="1"/>
  <c r="BA519" i="1"/>
  <c r="AS519" i="1"/>
  <c r="F521" i="1"/>
  <c r="G521" i="1" s="1"/>
  <c r="AM519" i="1"/>
  <c r="AU519" i="1"/>
  <c r="BC519" i="1"/>
  <c r="BK519" i="1"/>
  <c r="AP519" i="1"/>
  <c r="AX519" i="1"/>
  <c r="BF519" i="1"/>
  <c r="AJ519" i="1"/>
  <c r="AZ519" i="1"/>
  <c r="AN519" i="1"/>
  <c r="BD519" i="1"/>
  <c r="AO519" i="1"/>
  <c r="BM519" i="1"/>
  <c r="AK519" i="1"/>
  <c r="AW519" i="1"/>
  <c r="BN520" i="1"/>
  <c r="AI522" i="1" l="1"/>
  <c r="AN520" i="1"/>
  <c r="AV520" i="1"/>
  <c r="BD520" i="1"/>
  <c r="BL520" i="1"/>
  <c r="AQ520" i="1"/>
  <c r="AY520" i="1"/>
  <c r="BG520" i="1"/>
  <c r="AK520" i="1"/>
  <c r="BA520" i="1"/>
  <c r="AO520" i="1"/>
  <c r="BE520" i="1"/>
  <c r="AP520" i="1"/>
  <c r="BJ520" i="1"/>
  <c r="BB520" i="1"/>
  <c r="AT520" i="1"/>
  <c r="F522" i="1"/>
  <c r="G522" i="1" s="1"/>
  <c r="AJ520" i="1"/>
  <c r="AR520" i="1"/>
  <c r="AZ520" i="1"/>
  <c r="BH520" i="1"/>
  <c r="AM520" i="1"/>
  <c r="AU520" i="1"/>
  <c r="BC520" i="1"/>
  <c r="BK520" i="1"/>
  <c r="AS520" i="1"/>
  <c r="BI520" i="1"/>
  <c r="AW520" i="1"/>
  <c r="BM520" i="1"/>
  <c r="BF520" i="1"/>
  <c r="AL520" i="1"/>
  <c r="AX520" i="1"/>
  <c r="BN521" i="1"/>
  <c r="F523" i="1" l="1"/>
  <c r="G523" i="1" s="1"/>
  <c r="AI523" i="1"/>
  <c r="BN522" i="1" s="1"/>
  <c r="AO521" i="1"/>
  <c r="AW521" i="1"/>
  <c r="BE521" i="1"/>
  <c r="BM521" i="1"/>
  <c r="AN521" i="1"/>
  <c r="AV521" i="1"/>
  <c r="BD521" i="1"/>
  <c r="BL521" i="1"/>
  <c r="AT521" i="1"/>
  <c r="BJ521" i="1"/>
  <c r="AX521" i="1"/>
  <c r="AQ521" i="1"/>
  <c r="BK521" i="1"/>
  <c r="BC521" i="1"/>
  <c r="AU521" i="1"/>
  <c r="AK521" i="1"/>
  <c r="AS521" i="1"/>
  <c r="BA521" i="1"/>
  <c r="BI521" i="1"/>
  <c r="AJ521" i="1"/>
  <c r="AR521" i="1"/>
  <c r="AZ521" i="1"/>
  <c r="BH521" i="1"/>
  <c r="AL521" i="1"/>
  <c r="BB521" i="1"/>
  <c r="AP521" i="1"/>
  <c r="BF521" i="1"/>
  <c r="BG521" i="1"/>
  <c r="AM521" i="1"/>
  <c r="AY521" i="1"/>
  <c r="F524" i="1" l="1"/>
  <c r="G524" i="1" s="1"/>
  <c r="AI524" i="1"/>
  <c r="AP522" i="1"/>
  <c r="AX522" i="1"/>
  <c r="BF522" i="1"/>
  <c r="AK522" i="1"/>
  <c r="AS522" i="1"/>
  <c r="BA522" i="1"/>
  <c r="BI522" i="1"/>
  <c r="AM522" i="1"/>
  <c r="BC522" i="1"/>
  <c r="AQ522" i="1"/>
  <c r="BG522" i="1"/>
  <c r="BH522" i="1"/>
  <c r="BL522" i="1"/>
  <c r="BD522" i="1"/>
  <c r="AV522" i="1"/>
  <c r="AL522" i="1"/>
  <c r="AT522" i="1"/>
  <c r="BB522" i="1"/>
  <c r="BJ522" i="1"/>
  <c r="AO522" i="1"/>
  <c r="AW522" i="1"/>
  <c r="BE522" i="1"/>
  <c r="BM522" i="1"/>
  <c r="AU522" i="1"/>
  <c r="BK522" i="1"/>
  <c r="AY522" i="1"/>
  <c r="AR522" i="1"/>
  <c r="AJ522" i="1"/>
  <c r="AN522" i="1"/>
  <c r="AZ522" i="1"/>
  <c r="BN523" i="1"/>
  <c r="G525" i="1" l="1"/>
  <c r="F525" i="1"/>
  <c r="AI525" i="1"/>
  <c r="AQ523" i="1"/>
  <c r="AY523" i="1"/>
  <c r="BG523" i="1"/>
  <c r="AL523" i="1"/>
  <c r="AT523" i="1"/>
  <c r="BB523" i="1"/>
  <c r="BJ523" i="1"/>
  <c r="AV523" i="1"/>
  <c r="BL523" i="1"/>
  <c r="AR523" i="1"/>
  <c r="BH523" i="1"/>
  <c r="BI523" i="1"/>
  <c r="BM523" i="1"/>
  <c r="BE523" i="1"/>
  <c r="AW523" i="1"/>
  <c r="AM523" i="1"/>
  <c r="AU523" i="1"/>
  <c r="BC523" i="1"/>
  <c r="BK523" i="1"/>
  <c r="AP523" i="1"/>
  <c r="AX523" i="1"/>
  <c r="BF523" i="1"/>
  <c r="AN523" i="1"/>
  <c r="BD523" i="1"/>
  <c r="AJ523" i="1"/>
  <c r="AZ523" i="1"/>
  <c r="AS523" i="1"/>
  <c r="AK523" i="1"/>
  <c r="AO523" i="1"/>
  <c r="BA523" i="1"/>
  <c r="BN524" i="1"/>
  <c r="M7" i="1"/>
  <c r="F526" i="1" l="1"/>
  <c r="AJ524" i="1"/>
  <c r="AR524" i="1"/>
  <c r="AZ524" i="1"/>
  <c r="BH524" i="1"/>
  <c r="AM524" i="1"/>
  <c r="AU524" i="1"/>
  <c r="BC524" i="1"/>
  <c r="BK524" i="1"/>
  <c r="AW524" i="1"/>
  <c r="BM524" i="1"/>
  <c r="AS524" i="1"/>
  <c r="BI524" i="1"/>
  <c r="BJ524" i="1"/>
  <c r="AP524" i="1"/>
  <c r="BB524" i="1"/>
  <c r="AN524" i="1"/>
  <c r="AV524" i="1"/>
  <c r="BD524" i="1"/>
  <c r="BL524" i="1"/>
  <c r="AQ524" i="1"/>
  <c r="AY524" i="1"/>
  <c r="BG524" i="1"/>
  <c r="AO524" i="1"/>
  <c r="BE524" i="1"/>
  <c r="AK524" i="1"/>
  <c r="BA524" i="1"/>
  <c r="AT524" i="1"/>
  <c r="AL524" i="1"/>
  <c r="BF524" i="1"/>
  <c r="AX524" i="1"/>
  <c r="BN525" i="1"/>
  <c r="BN602" i="1" s="1"/>
  <c r="Q34" i="1" s="1"/>
  <c r="AK525" i="1"/>
  <c r="AK602" i="1" s="1"/>
  <c r="Q5" i="1" s="1"/>
  <c r="AS525" i="1"/>
  <c r="AS602" i="1" s="1"/>
  <c r="Q13" i="1" s="1"/>
  <c r="BA525" i="1"/>
  <c r="BA602" i="1" s="1"/>
  <c r="Q21" i="1" s="1"/>
  <c r="BI525" i="1"/>
  <c r="BI602" i="1" s="1"/>
  <c r="Q29" i="1" s="1"/>
  <c r="AJ525" i="1"/>
  <c r="AJ602" i="1" s="1"/>
  <c r="Q4" i="1" s="1"/>
  <c r="AR525" i="1"/>
  <c r="AR602" i="1" s="1"/>
  <c r="Q12" i="1" s="1"/>
  <c r="AZ525" i="1"/>
  <c r="BH525" i="1"/>
  <c r="BH602" i="1" s="1"/>
  <c r="Q28" i="1" s="1"/>
  <c r="AP525" i="1"/>
  <c r="AP602" i="1" s="1"/>
  <c r="Q10" i="1" s="1"/>
  <c r="BF525" i="1"/>
  <c r="BF602" i="1" s="1"/>
  <c r="Q26" i="1" s="1"/>
  <c r="AT525" i="1"/>
  <c r="AT602" i="1" s="1"/>
  <c r="Q14" i="1" s="1"/>
  <c r="BJ525" i="1"/>
  <c r="BJ602" i="1" s="1"/>
  <c r="BK525" i="1"/>
  <c r="BK602" i="1" s="1"/>
  <c r="Q31" i="1" s="1"/>
  <c r="AQ525" i="1"/>
  <c r="AQ602" i="1" s="1"/>
  <c r="Q11" i="1" s="1"/>
  <c r="BC525" i="1"/>
  <c r="BC602" i="1" s="1"/>
  <c r="Q23" i="1" s="1"/>
  <c r="AO525" i="1"/>
  <c r="AO602" i="1" s="1"/>
  <c r="Q9" i="1" s="1"/>
  <c r="AW525" i="1"/>
  <c r="AW602" i="1" s="1"/>
  <c r="Q17" i="1" s="1"/>
  <c r="BE525" i="1"/>
  <c r="BE602" i="1" s="1"/>
  <c r="Q25" i="1" s="1"/>
  <c r="BM525" i="1"/>
  <c r="BM602" i="1" s="1"/>
  <c r="Q33" i="1" s="1"/>
  <c r="AN525" i="1"/>
  <c r="AN602" i="1" s="1"/>
  <c r="Q8" i="1" s="1"/>
  <c r="AV525" i="1"/>
  <c r="AV602" i="1" s="1"/>
  <c r="Q16" i="1" s="1"/>
  <c r="BD525" i="1"/>
  <c r="BD602" i="1" s="1"/>
  <c r="Q24" i="1" s="1"/>
  <c r="BL525" i="1"/>
  <c r="BL602" i="1" s="1"/>
  <c r="Q32" i="1" s="1"/>
  <c r="AX525" i="1"/>
  <c r="AX602" i="1" s="1"/>
  <c r="Q18" i="1" s="1"/>
  <c r="AL525" i="1"/>
  <c r="AL602" i="1" s="1"/>
  <c r="Q6" i="1" s="1"/>
  <c r="BB525" i="1"/>
  <c r="BB602" i="1" s="1"/>
  <c r="Q22" i="1" s="1"/>
  <c r="AU525" i="1"/>
  <c r="AU602" i="1" s="1"/>
  <c r="Q15" i="1" s="1"/>
  <c r="AM525" i="1"/>
  <c r="AM602" i="1" s="1"/>
  <c r="Q7" i="1" s="1"/>
  <c r="BG525" i="1"/>
  <c r="BG602" i="1" s="1"/>
  <c r="Q27" i="1" s="1"/>
  <c r="AY525" i="1"/>
  <c r="AY602" i="1" s="1"/>
  <c r="Q19" i="1" s="1"/>
  <c r="G526" i="1"/>
  <c r="G527" i="1" s="1"/>
  <c r="G528" i="1" s="1"/>
  <c r="G529" i="1" s="1"/>
  <c r="G530" i="1" s="1"/>
  <c r="G531" i="1" s="1"/>
  <c r="G532" i="1" s="1"/>
  <c r="G533" i="1" s="1"/>
  <c r="G534" i="1" s="1"/>
  <c r="G535" i="1" s="1"/>
  <c r="G536" i="1" s="1"/>
  <c r="G537" i="1" s="1"/>
  <c r="G538" i="1" s="1"/>
  <c r="G539" i="1" s="1"/>
  <c r="G540" i="1" s="1"/>
  <c r="G541" i="1" s="1"/>
  <c r="G542" i="1" s="1"/>
  <c r="G543" i="1" s="1"/>
  <c r="G544" i="1" s="1"/>
  <c r="G545" i="1" s="1"/>
  <c r="G546" i="1" s="1"/>
  <c r="G547" i="1" s="1"/>
  <c r="G548" i="1" s="1"/>
  <c r="G549" i="1" s="1"/>
  <c r="G550" i="1" s="1"/>
  <c r="G551" i="1" s="1"/>
  <c r="G552" i="1" s="1"/>
  <c r="G553" i="1" s="1"/>
  <c r="G554" i="1" s="1"/>
  <c r="G555" i="1" s="1"/>
  <c r="G556" i="1" s="1"/>
  <c r="G557" i="1" s="1"/>
  <c r="G558" i="1" s="1"/>
  <c r="G559" i="1" s="1"/>
  <c r="G560" i="1" s="1"/>
  <c r="G561" i="1" s="1"/>
  <c r="G562" i="1" s="1"/>
  <c r="G563" i="1" s="1"/>
  <c r="G564" i="1" s="1"/>
  <c r="G565" i="1" s="1"/>
  <c r="G566" i="1" s="1"/>
  <c r="G567" i="1" s="1"/>
  <c r="G568" i="1" s="1"/>
  <c r="G569" i="1" s="1"/>
  <c r="G570" i="1" s="1"/>
  <c r="G571" i="1" s="1"/>
  <c r="G572" i="1" s="1"/>
  <c r="G573" i="1" s="1"/>
  <c r="G574" i="1" s="1"/>
  <c r="G575" i="1" s="1"/>
  <c r="G576" i="1" s="1"/>
  <c r="G577" i="1" s="1"/>
  <c r="G578" i="1" s="1"/>
  <c r="G579" i="1" s="1"/>
  <c r="G580" i="1" s="1"/>
  <c r="G581" i="1" s="1"/>
  <c r="G582" i="1" s="1"/>
  <c r="G583" i="1" s="1"/>
  <c r="G584" i="1" s="1"/>
  <c r="G585" i="1" s="1"/>
  <c r="G586" i="1" s="1"/>
  <c r="G587" i="1" s="1"/>
  <c r="G588" i="1" s="1"/>
  <c r="G589" i="1" s="1"/>
  <c r="G590" i="1" s="1"/>
  <c r="G591" i="1" s="1"/>
  <c r="G592" i="1" s="1"/>
  <c r="G593" i="1" s="1"/>
  <c r="G594" i="1" s="1"/>
  <c r="G595" i="1" s="1"/>
  <c r="G596" i="1" s="1"/>
  <c r="G597" i="1" s="1"/>
  <c r="G598" i="1" s="1"/>
  <c r="G599" i="1" s="1"/>
  <c r="G600" i="1" s="1"/>
  <c r="G601" i="1" s="1"/>
  <c r="G602" i="1" s="1"/>
  <c r="G603" i="1" s="1"/>
  <c r="G604" i="1" s="1"/>
  <c r="G605" i="1" s="1"/>
  <c r="G606" i="1" s="1"/>
  <c r="G607" i="1" s="1"/>
  <c r="G608" i="1" s="1"/>
  <c r="G609" i="1" s="1"/>
  <c r="G610" i="1" s="1"/>
  <c r="G611" i="1" s="1"/>
  <c r="G612" i="1" s="1"/>
  <c r="G613" i="1" s="1"/>
  <c r="G614" i="1" s="1"/>
  <c r="G615" i="1" s="1"/>
  <c r="G616" i="1" s="1"/>
  <c r="G617" i="1" s="1"/>
  <c r="G618" i="1" s="1"/>
  <c r="G619" i="1" s="1"/>
  <c r="G620" i="1" s="1"/>
  <c r="G621" i="1" s="1"/>
  <c r="G622" i="1" s="1"/>
  <c r="G623" i="1" s="1"/>
  <c r="G624" i="1" s="1"/>
  <c r="G625" i="1" s="1"/>
  <c r="G626" i="1" s="1"/>
  <c r="G627" i="1" s="1"/>
  <c r="G628" i="1" s="1"/>
  <c r="G629" i="1" s="1"/>
  <c r="G630" i="1" s="1"/>
  <c r="G631" i="1" s="1"/>
  <c r="G632" i="1" s="1"/>
  <c r="G633" i="1" s="1"/>
  <c r="G634" i="1" s="1"/>
  <c r="G635" i="1" s="1"/>
  <c r="G636" i="1" s="1"/>
  <c r="G637" i="1" s="1"/>
  <c r="G638" i="1" s="1"/>
  <c r="G639" i="1" s="1"/>
  <c r="G640" i="1" s="1"/>
  <c r="G641" i="1" s="1"/>
  <c r="G642" i="1" s="1"/>
  <c r="G643" i="1" s="1"/>
  <c r="G644" i="1" s="1"/>
  <c r="G645" i="1" s="1"/>
  <c r="G646" i="1" s="1"/>
  <c r="G647" i="1" s="1"/>
  <c r="G648" i="1" s="1"/>
  <c r="G649" i="1" s="1"/>
  <c r="G650" i="1" s="1"/>
  <c r="G651" i="1" s="1"/>
  <c r="G652" i="1" s="1"/>
  <c r="G653" i="1" s="1"/>
  <c r="G654" i="1" s="1"/>
  <c r="G655" i="1" s="1"/>
  <c r="G656" i="1" s="1"/>
  <c r="G657" i="1" s="1"/>
  <c r="G658" i="1" s="1"/>
  <c r="G659" i="1" s="1"/>
  <c r="G660" i="1" s="1"/>
  <c r="G661" i="1" s="1"/>
  <c r="G662" i="1" s="1"/>
  <c r="G663" i="1" s="1"/>
  <c r="G664" i="1" s="1"/>
  <c r="G665" i="1" s="1"/>
  <c r="G666" i="1" s="1"/>
  <c r="G667" i="1" s="1"/>
  <c r="G668" i="1" s="1"/>
  <c r="G669" i="1" s="1"/>
  <c r="G670" i="1" s="1"/>
  <c r="G671" i="1" s="1"/>
  <c r="G672" i="1" s="1"/>
  <c r="G673" i="1" s="1"/>
  <c r="G674" i="1" s="1"/>
  <c r="G675" i="1" s="1"/>
  <c r="G676" i="1" s="1"/>
  <c r="G677" i="1" s="1"/>
  <c r="G678" i="1" s="1"/>
  <c r="G679" i="1" s="1"/>
  <c r="G680" i="1" s="1"/>
  <c r="G681" i="1" s="1"/>
  <c r="G682" i="1" s="1"/>
  <c r="G683" i="1" s="1"/>
  <c r="G684" i="1" s="1"/>
  <c r="G685" i="1" s="1"/>
  <c r="G686" i="1" s="1"/>
  <c r="G687" i="1" s="1"/>
  <c r="G688" i="1" s="1"/>
  <c r="G689" i="1" s="1"/>
  <c r="G690" i="1" s="1"/>
  <c r="G691" i="1" s="1"/>
  <c r="G692" i="1" s="1"/>
  <c r="G693" i="1" s="1"/>
  <c r="G694" i="1" s="1"/>
  <c r="G695" i="1" s="1"/>
  <c r="G696" i="1" s="1"/>
  <c r="G697" i="1" s="1"/>
  <c r="G698" i="1" s="1"/>
  <c r="G699" i="1" s="1"/>
  <c r="G700" i="1" s="1"/>
  <c r="G701" i="1" s="1"/>
  <c r="G702" i="1" s="1"/>
  <c r="G703" i="1" s="1"/>
  <c r="G704" i="1" s="1"/>
  <c r="G705" i="1" s="1"/>
  <c r="G706" i="1" s="1"/>
  <c r="G707" i="1" s="1"/>
  <c r="G708" i="1" s="1"/>
  <c r="G709" i="1" s="1"/>
  <c r="G710" i="1" s="1"/>
  <c r="G711" i="1" s="1"/>
  <c r="G712" i="1" s="1"/>
  <c r="G713" i="1" s="1"/>
  <c r="G714" i="1" s="1"/>
  <c r="G715" i="1" s="1"/>
  <c r="G716" i="1" s="1"/>
  <c r="G717" i="1" s="1"/>
  <c r="G718" i="1" s="1"/>
  <c r="G719" i="1" s="1"/>
  <c r="G720" i="1" s="1"/>
  <c r="G721" i="1" s="1"/>
  <c r="G722" i="1" s="1"/>
  <c r="G723" i="1" s="1"/>
  <c r="G724" i="1" s="1"/>
  <c r="G725" i="1" s="1"/>
  <c r="G726" i="1" s="1"/>
  <c r="G727" i="1" s="1"/>
  <c r="G728" i="1" s="1"/>
  <c r="G729" i="1" s="1"/>
  <c r="G730" i="1" s="1"/>
  <c r="G731" i="1" s="1"/>
  <c r="G732" i="1" s="1"/>
  <c r="G733" i="1" s="1"/>
  <c r="G734" i="1" s="1"/>
  <c r="G735" i="1" s="1"/>
  <c r="G736" i="1" s="1"/>
  <c r="G737" i="1" s="1"/>
  <c r="G738" i="1" s="1"/>
  <c r="G739" i="1" s="1"/>
  <c r="G740" i="1" s="1"/>
  <c r="G741" i="1" s="1"/>
  <c r="G742" i="1" s="1"/>
  <c r="G743" i="1" s="1"/>
  <c r="G744" i="1" s="1"/>
  <c r="G745" i="1" s="1"/>
  <c r="G746" i="1" s="1"/>
  <c r="G747" i="1" s="1"/>
  <c r="G748" i="1" s="1"/>
  <c r="G749" i="1" s="1"/>
  <c r="G750" i="1" s="1"/>
  <c r="G751" i="1" s="1"/>
  <c r="G752" i="1" s="1"/>
  <c r="G753" i="1" s="1"/>
  <c r="G754" i="1" s="1"/>
  <c r="G755" i="1" s="1"/>
  <c r="G756" i="1" s="1"/>
  <c r="G757" i="1" s="1"/>
  <c r="G758" i="1" s="1"/>
  <c r="G759" i="1" s="1"/>
  <c r="G760" i="1" s="1"/>
  <c r="G761" i="1" s="1"/>
  <c r="G762" i="1" s="1"/>
  <c r="N16" i="1" l="1"/>
  <c r="N17" i="1"/>
</calcChain>
</file>

<file path=xl/sharedStrings.xml><?xml version="1.0" encoding="utf-8"?>
<sst xmlns="http://schemas.openxmlformats.org/spreadsheetml/2006/main" count="55" uniqueCount="52">
  <si>
    <t>Num</t>
  </si>
  <si>
    <t>Bet</t>
  </si>
  <si>
    <t>2-9-14-17-25-31</t>
  </si>
  <si>
    <t>3-8-11-12-30-35</t>
  </si>
  <si>
    <t>7-11-12-28-30-36</t>
  </si>
  <si>
    <t>7-11-12-13-28-36</t>
  </si>
  <si>
    <t>6-9-18-22-27-34</t>
  </si>
  <si>
    <t>0-5-10-15-24-32</t>
  </si>
  <si>
    <t>1-4-15-16-19-33</t>
  </si>
  <si>
    <t>2-14-17-20-25-31</t>
  </si>
  <si>
    <t>0-3-5-10-23-26</t>
  </si>
  <si>
    <t>6-9-17-22-31-34</t>
  </si>
  <si>
    <t>Wins</t>
  </si>
  <si>
    <t>Losses</t>
  </si>
  <si>
    <t>1-2-4-20-21-33</t>
  </si>
  <si>
    <t>1-2-4-14-20-21</t>
  </si>
  <si>
    <t>4-15-16-19-24-33</t>
  </si>
  <si>
    <t>3-8-12-23-30-35</t>
  </si>
  <si>
    <t>6-7-12-18-27-29</t>
  </si>
  <si>
    <t>7-13-18-27-29-36</t>
  </si>
  <si>
    <t>0-3-8-10-23-26</t>
  </si>
  <si>
    <t>0-5-15-16-24-32</t>
  </si>
  <si>
    <t>7-13-27-28-29-36</t>
  </si>
  <si>
    <t>8-11-12-28-30-36</t>
  </si>
  <si>
    <t>11-12-28-30-35-36</t>
  </si>
  <si>
    <t>0-5-10-24-26-32</t>
  </si>
  <si>
    <t>9-14-17-25-31-34</t>
  </si>
  <si>
    <t>6-13-18-22-27-29</t>
  </si>
  <si>
    <t>3-8-23-26-30-35</t>
  </si>
  <si>
    <t>9-17-22-25-31-34</t>
  </si>
  <si>
    <t>5-15-16-19-24-32</t>
  </si>
  <si>
    <t>1-4-19-20-21-33</t>
  </si>
  <si>
    <t>15-16-19-24-32-33</t>
  </si>
  <si>
    <t>1-2-14-20-21-25</t>
  </si>
  <si>
    <t>3-8-10-23-26-35</t>
  </si>
  <si>
    <t>6-18-22-27-29-34</t>
  </si>
  <si>
    <t>7-11-13-28-29-36</t>
  </si>
  <si>
    <t>0-5-10-23-26-32</t>
  </si>
  <si>
    <t>2-14-20-21-25-31</t>
  </si>
  <si>
    <t>1-4-16-19-21-33</t>
  </si>
  <si>
    <t>6-9-17-18-22-34</t>
  </si>
  <si>
    <t>W/L</t>
  </si>
  <si>
    <t xml:space="preserve">            Num</t>
  </si>
  <si>
    <t>Max Loosing streak</t>
  </si>
  <si>
    <t xml:space="preserve"> &gt;30</t>
  </si>
  <si>
    <t>&gt;30</t>
  </si>
  <si>
    <t>Stop Bet</t>
  </si>
  <si>
    <t>Max</t>
  </si>
  <si>
    <t>Min</t>
  </si>
  <si>
    <t>Enter when to stop 
betting. Start betting
after a virtual win !!
All flat betting !!</t>
  </si>
  <si>
    <t>AFTER VIRTUAL WIN BET JUST ONCE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</si>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</sst>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0" xfId="0" applyFont="1" applyFill="1"/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1" fillId="0" borderId="0" xfId="0" applyFont="1" applyFill="1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8" borderId="0" xfId="0" applyFont="1" applyFill="1" applyBorder="1" applyAlignment="1">
      <alignment horizontal="center"/>
    </xf>
  </cellXfs>
  <cellStyles count="1">
    <cellStyle name="Standaard" xfId="0" builtinId="0"/>
  </cellStyles>
  <dxfs count="4"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numFmt numFmtId="2" formatCode="0.00"/>
      <fill>
        <patternFill>
          <bgColor rgb="FFFFFF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numFmt numFmtId="2" formatCode="0.00"/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326998</xdr:colOff>
      <xdr:row>12</xdr:row>
      <xdr:rowOff>41413</xdr:rowOff>
    </xdr:from>
    <xdr:to>
      <xdr:col>13</xdr:col>
      <xdr:colOff>372717</xdr:colOff>
      <xdr:row>13</xdr:row>
      <xdr:rowOff>124239</xdr:rowOff>
    </xdr:to>
    <xdr:sp macro="" textlink="">
      <xdr:nvSpPr>
        <xdr:cNvPr id="5" name="Pfeil nach unten 4"/>
        <xdr:cNvSpPr/>
      </xdr:nvSpPr>
      <xdr:spPr>
        <a:xfrm>
          <a:off x="5437368" y="2194891"/>
          <a:ext cx="45719" cy="273326"/>
        </a:xfrm>
        <a:prstGeom prst="down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de-D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008"/>
  <sheetViews>
    <sheetView tabSelected="1" zoomScale="115" zoomScaleNormal="115" workbookViewId="0">
      <selection activeCell="P1" sqref="P1:Q1048576"/>
    </sheetView>
  </sheetViews>
  <sheetFormatPr defaultColWidth="11.42578125" defaultRowHeight="15" x14ac:dyDescent="0.25"/>
  <cols>
    <col min="1" max="1" width="2" customWidth="1"/>
    <col min="3" max="3" width="18" style="1" hidden="1" customWidth="1"/>
    <col min="4" max="4" width="0" hidden="1" customWidth="1"/>
    <col min="5" max="5" width="11.42578125" style="8"/>
    <col min="6" max="6" width="9.5703125" style="19" hidden="1" customWidth="1"/>
    <col min="7" max="7" width="6.5703125" style="13" hidden="1" customWidth="1"/>
    <col min="8" max="11" width="6.5703125" style="13" customWidth="1"/>
    <col min="12" max="12" width="4.28515625" customWidth="1"/>
    <col min="13" max="14" width="0" hidden="1" customWidth="1"/>
    <col min="15" max="15" width="3.42578125" customWidth="1"/>
    <col min="16" max="16" width="5.28515625" hidden="1" customWidth="1"/>
    <col min="17" max="17" width="3.7109375" style="11" hidden="1" customWidth="1"/>
    <col min="18" max="19" width="6.5703125" style="13" customWidth="1"/>
    <col min="20" max="20" width="6.5703125" style="21" customWidth="1"/>
    <col min="21" max="22" width="6.5703125" style="13" customWidth="1"/>
    <col min="23" max="23" width="0" hidden="1" customWidth="1"/>
    <col min="24" max="26" width="6.5703125" style="13" hidden="1" customWidth="1"/>
    <col min="27" max="27" width="11.42578125" hidden="1" customWidth="1"/>
    <col min="28" max="33" width="3.85546875" style="1" hidden="1" customWidth="1"/>
    <col min="34" max="34" width="11.42578125" hidden="1" customWidth="1"/>
    <col min="35" max="35" width="11.42578125" style="1" hidden="1" customWidth="1"/>
    <col min="36" max="65" width="3.42578125" hidden="1" customWidth="1"/>
    <col min="66" max="66" width="4.7109375" hidden="1" customWidth="1"/>
    <col min="67" max="67" width="11.42578125" hidden="1" customWidth="1"/>
  </cols>
  <sheetData>
    <row r="1" spans="1:66" ht="15.75" thickBot="1" x14ac:dyDescent="0.3">
      <c r="A1" t="s">
        <v>42</v>
      </c>
      <c r="B1" s="6"/>
      <c r="C1" s="4" t="s">
        <v>1</v>
      </c>
      <c r="D1" s="4"/>
      <c r="E1" s="7" t="s">
        <v>41</v>
      </c>
      <c r="F1" s="40"/>
      <c r="G1" s="36"/>
      <c r="H1" s="37"/>
      <c r="I1" s="37" t="s">
        <v>50</v>
      </c>
      <c r="J1" s="37"/>
      <c r="K1" s="38"/>
      <c r="R1" s="12"/>
      <c r="S1" s="12"/>
      <c r="T1" s="12"/>
      <c r="U1" s="12"/>
      <c r="V1" s="12"/>
      <c r="X1" s="12"/>
      <c r="Y1" s="12"/>
      <c r="Z1" s="12"/>
      <c r="AA1">
        <v>1</v>
      </c>
      <c r="AB1" s="1">
        <v>7</v>
      </c>
      <c r="AC1" s="1">
        <v>11</v>
      </c>
      <c r="AD1" s="1">
        <v>12</v>
      </c>
      <c r="AE1" s="1">
        <v>28</v>
      </c>
      <c r="AF1" s="1">
        <v>30</v>
      </c>
      <c r="AG1" s="1">
        <v>36</v>
      </c>
      <c r="AI1" s="1" t="s">
        <v>13</v>
      </c>
    </row>
    <row r="2" spans="1:66" x14ac:dyDescent="0.25">
      <c r="B2" s="6">
        <v>25</v>
      </c>
      <c r="C2" s="4" t="str">
        <f>IF(B2="","",VLOOKUP(B2,Tabelle2!$A$2:$B$38,2,0))</f>
        <v>3-8-23-26-30-35</v>
      </c>
      <c r="D2" s="3"/>
      <c r="E2" s="7"/>
      <c r="F2" s="18"/>
      <c r="G2" s="12"/>
      <c r="H2" s="12"/>
      <c r="I2" s="12"/>
      <c r="J2" s="12"/>
      <c r="K2" s="12"/>
      <c r="R2" s="12"/>
      <c r="S2" s="12"/>
      <c r="T2" s="12"/>
      <c r="U2" s="12"/>
      <c r="V2" s="12"/>
      <c r="X2" s="12"/>
      <c r="Y2" s="12"/>
      <c r="Z2" s="12"/>
      <c r="AA2">
        <v>2</v>
      </c>
      <c r="AB2" s="1">
        <v>3</v>
      </c>
      <c r="AC2" s="1">
        <v>8</v>
      </c>
      <c r="AD2" s="1">
        <v>11</v>
      </c>
      <c r="AE2" s="1">
        <v>12</v>
      </c>
      <c r="AF2" s="1">
        <v>30</v>
      </c>
      <c r="AG2" s="1">
        <v>35</v>
      </c>
      <c r="AI2" s="1">
        <v>0</v>
      </c>
      <c r="AJ2" s="3">
        <v>1</v>
      </c>
      <c r="AK2" s="3">
        <v>2</v>
      </c>
      <c r="AL2" s="3">
        <v>3</v>
      </c>
      <c r="AM2" s="3">
        <v>4</v>
      </c>
      <c r="AN2" s="3">
        <v>5</v>
      </c>
      <c r="AO2" s="3">
        <v>6</v>
      </c>
      <c r="AP2" s="3">
        <v>7</v>
      </c>
      <c r="AQ2" s="3">
        <v>8</v>
      </c>
      <c r="AR2" s="3">
        <v>9</v>
      </c>
      <c r="AS2" s="3">
        <v>10</v>
      </c>
      <c r="AT2" s="3">
        <v>11</v>
      </c>
      <c r="AU2" s="3">
        <v>12</v>
      </c>
      <c r="AV2" s="3">
        <v>13</v>
      </c>
      <c r="AW2" s="3">
        <v>14</v>
      </c>
      <c r="AX2" s="3">
        <v>15</v>
      </c>
      <c r="AY2" s="3">
        <v>16</v>
      </c>
      <c r="AZ2" s="3">
        <v>17</v>
      </c>
      <c r="BA2" s="3">
        <v>18</v>
      </c>
      <c r="BB2" s="3">
        <v>19</v>
      </c>
      <c r="BC2" s="3">
        <v>20</v>
      </c>
      <c r="BD2" s="3">
        <v>21</v>
      </c>
      <c r="BE2" s="3">
        <v>22</v>
      </c>
      <c r="BF2" s="3">
        <v>23</v>
      </c>
      <c r="BG2" s="3">
        <v>24</v>
      </c>
      <c r="BH2" s="3">
        <v>25</v>
      </c>
      <c r="BI2" s="3">
        <v>26</v>
      </c>
      <c r="BJ2" s="3">
        <v>27</v>
      </c>
      <c r="BK2" s="3">
        <v>28</v>
      </c>
      <c r="BL2" s="3">
        <v>29</v>
      </c>
      <c r="BM2" s="3">
        <v>30</v>
      </c>
      <c r="BN2" s="3" t="s">
        <v>44</v>
      </c>
    </row>
    <row r="3" spans="1:66" x14ac:dyDescent="0.25">
      <c r="B3" s="6">
        <v>32</v>
      </c>
      <c r="C3" s="4" t="str">
        <f>IF(B3="","",VLOOKUP(B3,Tabelle2!$A$2:$B$38,2,0))</f>
        <v>6-18-22-27-29-34</v>
      </c>
      <c r="D3" s="3">
        <f>IF(B3="","",IF(B2=1,COUNTIF($AB$1:$AG$1,B3),IF(B2=2,COUNTIF($AB$2:$AG$2,B3),IF(B2=3,COUNTIF($AB$3:$AG$3,B3),IF(B2=4,COUNTIF($AB$4:$AG$4,B3),IF(B2=5,COUNTIF($AB$5:$AG$5,B3),IF(B2=6,COUNTIF($AB$6:$AG$6,B3),IF(B2=7,COUNTIF($AB$7:$AG$7,B3),IF(B2=8,COUNTIF($AB$8:$AG$8,B3),IF(B2=9,COUNTIF($AB$9:$AG$9,B3),IF(B2=10,COUNTIF($AB$10:$AG$10,B3),IF(B2=11,COUNTIF($AB$11:$AG$11,B3),IF(B2=12,COUNTIF($AB$12:$AG$12,B3),IF(B2=13,COUNTIF($AB$13:$AG$13,B3),IF(B2=14,COUNTIF($AB$14:$AG$14,B3),IF(B2=15,COUNTIF($AB$15:$AG$15,B3),IF(B2=16,COUNTIF($AB$16:$AG$16,B3),IF(B2=17,COUNTIF($AB$17:$AG$17,B3),IF(B2=18,COUNTIF($AB$18:$AG$18,B3),IF(B2=19,COUNTIF($AB$19:$AG$19,B3),IF(B2=20,COUNTIF($AB$20:$AG$20,B3),IF(B2=21,COUNTIF($AB$21:$AG$21,B3),IF(B2=22,COUNTIF($AB$22:$AG$22,B3),IF(B2=23,COUNTIF($AB$23:$AG$23,B3),IF(B2=24,COUNTIF($AB$24:$AG$24,B3),IF(B2=25,COUNTIF($AB$25:$AG$25,B3),IF(B2=26,COUNTIF($AB$26:$AG$26,B3),IF(B2=27,COUNTIF($AB$27:$AG$27,B3),IF(B2=28,COUNTIF($AB$28:$AG$28,B3),IF(B2=29,COUNTIF($AB$29:$AG$29,B3),IF(B2=30,COUNTIF($AB$30:$AG$30,B3),IF(B2=31,COUNTIF($AB$31:$AG$31,B3),IF(B2=32,COUNTIF($AB$32:$AG$32,B3),IF(B2=33,COUNTIF($AB$33:$AG$33,B3),IF(B2=34,COUNTIF($AB$34:$AG$34,B3),IF(B2=35,COUNTIF($AB$35:$AG$35,B3),IF(B2=36,COUNTIF($AB$36:$AG$36,B3),IF(B2=0,COUNTIF($AB$37:$AG$37,B3),""))))))))))))))))))))))))))))))))))))))</f>
        <v>0</v>
      </c>
      <c r="E3" s="7" t="str">
        <f t="shared" ref="E3:E65" si="0">IF(B3="","",IF(D3=1,"W",IF(D3=0,"L","")))</f>
        <v>L</v>
      </c>
      <c r="F3" s="20" t="str">
        <f t="shared" ref="F3:F66" si="1">IF(B3="","",IF(AI2&lt;$N$15,"Bet","No Bet"))</f>
        <v>Bet</v>
      </c>
      <c r="G3" s="16">
        <f t="shared" ref="G3:G66" si="2">IF(B3="","",IF(F3="No Bet",G2,IF(E3="L",-6+G2,IF(E3="W",30+G2))))</f>
        <v>-6</v>
      </c>
      <c r="H3" s="12"/>
      <c r="I3" s="12"/>
      <c r="J3" s="39" t="s">
        <v>51</v>
      </c>
      <c r="K3" s="12"/>
      <c r="M3" s="6" t="s">
        <v>12</v>
      </c>
      <c r="N3" s="6">
        <f>COUNTIF(E2:E599,"W")</f>
        <v>86</v>
      </c>
      <c r="P3" s="26" t="s">
        <v>13</v>
      </c>
      <c r="Q3" s="27"/>
      <c r="R3" s="12"/>
      <c r="S3" s="12"/>
      <c r="T3" s="12"/>
      <c r="U3" s="12"/>
      <c r="V3" s="12"/>
      <c r="X3" s="12"/>
      <c r="Y3" s="12"/>
      <c r="Z3" s="12"/>
      <c r="AA3">
        <v>3</v>
      </c>
      <c r="AB3" s="1">
        <v>2</v>
      </c>
      <c r="AC3" s="1">
        <v>9</v>
      </c>
      <c r="AD3" s="1">
        <v>14</v>
      </c>
      <c r="AE3" s="1">
        <v>17</v>
      </c>
      <c r="AF3" s="1">
        <v>25</v>
      </c>
      <c r="AG3" s="1">
        <v>31</v>
      </c>
      <c r="AI3" s="1">
        <f t="shared" ref="AI3:AI66" si="3">IF(E3="L",AI2+1,IF(E3="W",0,""))</f>
        <v>1</v>
      </c>
      <c r="AJ3" s="3" t="str">
        <f t="shared" ref="AJ3:AJ6" si="4">IF(AND($AI4=0,$AI3=1),1,"")</f>
        <v/>
      </c>
      <c r="AK3" s="3" t="str">
        <f t="shared" ref="AK3:AK6" si="5">IF(AND($AI4=0,$AI3=2),1,"")</f>
        <v/>
      </c>
      <c r="AL3" s="3" t="str">
        <f t="shared" ref="AL3:AL6" si="6">IF(AND($AI4=0,$AI3=3),1,"")</f>
        <v/>
      </c>
      <c r="AM3" s="3" t="str">
        <f t="shared" ref="AM3:AM6" si="7">IF(AND($AI4=0,$AI3=4),1,"")</f>
        <v/>
      </c>
      <c r="AN3" s="3" t="str">
        <f t="shared" ref="AN3:AN6" si="8">IF(AND($AI4=0,$AI3=5),1,"")</f>
        <v/>
      </c>
      <c r="AO3" s="3" t="str">
        <f t="shared" ref="AO3:AO6" si="9">IF(AND($AI4=0,$AI3=6),1,"")</f>
        <v/>
      </c>
      <c r="AP3" s="3" t="str">
        <f t="shared" ref="AP3:AP6" si="10">IF(AND($AI4=0,$AI3=7),1,"")</f>
        <v/>
      </c>
      <c r="AQ3" s="3" t="str">
        <f t="shared" ref="AQ3:AQ6" si="11">IF(AND($AI4=0,$AI3=8),1,"")</f>
        <v/>
      </c>
      <c r="AR3" s="3" t="str">
        <f t="shared" ref="AR3:AR6" si="12">IF(AND($AI4=0,$AI3=9),1,"")</f>
        <v/>
      </c>
      <c r="AS3" s="3" t="str">
        <f t="shared" ref="AS3:AS6" si="13">IF(AND($AI4=0,$AI3=10),1,"")</f>
        <v/>
      </c>
      <c r="AT3" s="3" t="str">
        <f t="shared" ref="AT3:AT6" si="14">IF(AND($AI4=0,$AI3=11),1,"")</f>
        <v/>
      </c>
      <c r="AU3" s="3" t="str">
        <f t="shared" ref="AU3:AU6" si="15">IF(AND($AI4=0,$AI3=12),1,"")</f>
        <v/>
      </c>
      <c r="AV3" s="3" t="str">
        <f t="shared" ref="AV3:AV6" si="16">IF(AND($AI4=0,$AI3=13),1,"")</f>
        <v/>
      </c>
      <c r="AW3" s="3" t="str">
        <f t="shared" ref="AW3:AW6" si="17">IF(AND($AI4=0,$AI3=14),1,"")</f>
        <v/>
      </c>
      <c r="AX3" s="3" t="str">
        <f t="shared" ref="AX3:AX6" si="18">IF(AND($AI4=0,$AI3=15),1,"")</f>
        <v/>
      </c>
      <c r="AY3" s="3" t="str">
        <f t="shared" ref="AY3:AY6" si="19">IF(AND($AI4=0,$AI3=16),1,"")</f>
        <v/>
      </c>
      <c r="AZ3" s="3" t="str">
        <f t="shared" ref="AZ3:AZ6" si="20">IF(AND($AI4=0,$AI3=17),1,"")</f>
        <v/>
      </c>
      <c r="BA3" s="3" t="str">
        <f t="shared" ref="BA3:BA6" si="21">IF(AND($AI4=0,$AI3=18),1,"")</f>
        <v/>
      </c>
      <c r="BB3" s="3" t="str">
        <f t="shared" ref="BB3:BB6" si="22">IF(AND($AI4=0,$AI3=19),1,"")</f>
        <v/>
      </c>
      <c r="BC3" s="3" t="str">
        <f t="shared" ref="BC3:BC6" si="23">IF(AND($AI4=0,$AI3=20),1,"")</f>
        <v/>
      </c>
      <c r="BD3" s="3" t="str">
        <f t="shared" ref="BD3:BD6" si="24">IF(AND($AI4=0,$AI3=21),1,"")</f>
        <v/>
      </c>
      <c r="BE3" s="3" t="str">
        <f t="shared" ref="BE3:BE6" si="25">IF(AND($AI4=0,$AI3=22),1,"")</f>
        <v/>
      </c>
      <c r="BF3" s="3" t="str">
        <f t="shared" ref="BF3:BF6" si="26">IF(AND($AI4=0,$AI3=23),1,"")</f>
        <v/>
      </c>
      <c r="BG3" s="3" t="str">
        <f t="shared" ref="BG3:BG6" si="27">IF(AND($AI4=0,$AI3=24),1,"")</f>
        <v/>
      </c>
      <c r="BH3" s="3" t="str">
        <f t="shared" ref="BH3:BH6" si="28">IF(AND($AI4=0,$AI3=25),1,"")</f>
        <v/>
      </c>
      <c r="BI3" s="3" t="str">
        <f t="shared" ref="BI3:BI6" si="29">IF(AND($AI4=0,$AI3=26),1,"")</f>
        <v/>
      </c>
      <c r="BJ3" s="3" t="str">
        <f t="shared" ref="BJ3:BJ6" si="30">IF(AND($AI4=0,$AI3=27),1,"")</f>
        <v/>
      </c>
      <c r="BK3" s="3" t="str">
        <f t="shared" ref="BK3:BK6" si="31">IF(AND($AI4=0,$AI3=28),1,"")</f>
        <v/>
      </c>
      <c r="BL3" s="3" t="str">
        <f t="shared" ref="BL3:BL6" si="32">IF(AND($AI4=0,$AI3=29),1,"")</f>
        <v/>
      </c>
      <c r="BM3" s="3" t="str">
        <f t="shared" ref="BM3:BM6" si="33">IF(AND($AI4=0,$AI3=30),1,"")</f>
        <v/>
      </c>
      <c r="BN3" s="3" t="str">
        <f t="shared" ref="BN3:BN6" si="34">IF(AND($AI4=0,$AI3&gt;30),1,"")</f>
        <v/>
      </c>
    </row>
    <row r="4" spans="1:66" x14ac:dyDescent="0.25">
      <c r="B4" s="6">
        <v>33</v>
      </c>
      <c r="C4" s="4" t="str">
        <f>IF(B4="","",VLOOKUP(B4,Tabelle2!$A$2:$B$38,2,0))</f>
        <v>7-11-13-28-29-36</v>
      </c>
      <c r="D4" s="3">
        <f t="shared" ref="D4:D67" si="35">IF(B4="","",IF(B3=1,COUNTIF($AB$1:$AG$1,B4),IF(B3=2,COUNTIF($AB$2:$AG$2,B4),IF(B3=3,COUNTIF($AB$3:$AG$3,B4),IF(B3=4,COUNTIF($AB$4:$AG$4,B4),IF(B3=5,COUNTIF($AB$5:$AG$5,B4),IF(B3=6,COUNTIF($AB$6:$AG$6,B4),IF(B3=7,COUNTIF($AB$7:$AG$7,B4),IF(B3=8,COUNTIF($AB$8:$AG$8,B4),IF(B3=9,COUNTIF($AB$9:$AG$9,B4),IF(B3=10,COUNTIF($AB$10:$AG$10,B4),IF(B3=11,COUNTIF($AB$11:$AG$11,B4),IF(B3=12,COUNTIF($AB$12:$AG$12,B4),IF(B3=13,COUNTIF($AB$13:$AG$13,B4),IF(B3=14,COUNTIF($AB$14:$AG$14,B4),IF(B3=15,COUNTIF($AB$15:$AG$15,B4),IF(B3=16,COUNTIF($AB$16:$AG$16,B4),IF(B3=17,COUNTIF($AB$17:$AG$17,B4),IF(B3=18,COUNTIF($AB$18:$AG$18,B4),IF(B3=19,COUNTIF($AB$19:$AG$19,B4),IF(B3=20,COUNTIF($AB$20:$AG$20,B4),IF(B3=21,COUNTIF($AB$21:$AG$21,B4),IF(B3=22,COUNTIF($AB$22:$AG$22,B4),IF(B3=23,COUNTIF($AB$23:$AG$23,B4),IF(B3=24,COUNTIF($AB$24:$AG$24,B4),IF(B3=25,COUNTIF($AB$25:$AG$25,B4),IF(B3=26,COUNTIF($AB$26:$AG$26,B4),IF(B3=27,COUNTIF($AB$27:$AG$27,B4),IF(B3=28,COUNTIF($AB$28:$AG$28,B4),IF(B3=29,COUNTIF($AB$29:$AG$29,B4),IF(B3=30,COUNTIF($AB$30:$AG$30,B4),IF(B3=31,COUNTIF($AB$31:$AG$31,B4),IF(B3=32,COUNTIF($AB$32:$AG$32,B4),IF(B3=33,COUNTIF($AB$33:$AG$33,B4),IF(B3=34,COUNTIF($AB$34:$AG$34,B4),IF(B3=35,COUNTIF($AB$35:$AG$35,B4),IF(B3=36,COUNTIF($AB$36:$AG$36,B4),IF(B3=0,COUNTIF($AB$37:$AG$37,B4),""))))))))))))))))))))))))))))))))))))))</f>
        <v>0</v>
      </c>
      <c r="E4" s="7" t="str">
        <f t="shared" si="0"/>
        <v>L</v>
      </c>
      <c r="F4" s="20" t="str">
        <f t="shared" si="1"/>
        <v>Bet</v>
      </c>
      <c r="G4" s="16">
        <f t="shared" si="2"/>
        <v>-12</v>
      </c>
      <c r="H4" s="12"/>
      <c r="I4" s="16"/>
      <c r="J4" s="16">
        <v>0</v>
      </c>
      <c r="K4" s="12"/>
      <c r="M4" s="5" t="s">
        <v>13</v>
      </c>
      <c r="N4" s="5">
        <f>COUNTIF(E2:E599,"L")</f>
        <v>511</v>
      </c>
      <c r="P4" s="14">
        <v>1</v>
      </c>
      <c r="Q4" s="9">
        <f>AJ602</f>
        <v>13</v>
      </c>
      <c r="R4" s="12"/>
      <c r="S4" s="12"/>
      <c r="T4" s="12"/>
      <c r="U4" s="12"/>
      <c r="V4" s="12"/>
      <c r="X4" s="12"/>
      <c r="Y4" s="12"/>
      <c r="Z4" s="12"/>
      <c r="AA4">
        <v>4</v>
      </c>
      <c r="AB4" s="1">
        <v>7</v>
      </c>
      <c r="AC4" s="1">
        <v>11</v>
      </c>
      <c r="AD4" s="1">
        <v>12</v>
      </c>
      <c r="AE4" s="1">
        <v>13</v>
      </c>
      <c r="AF4" s="1">
        <v>28</v>
      </c>
      <c r="AG4" s="1">
        <v>36</v>
      </c>
      <c r="AI4" s="1">
        <f t="shared" si="3"/>
        <v>2</v>
      </c>
      <c r="AJ4" s="3" t="str">
        <f t="shared" si="4"/>
        <v/>
      </c>
      <c r="AK4" s="3" t="str">
        <f t="shared" si="5"/>
        <v/>
      </c>
      <c r="AL4" s="3" t="str">
        <f t="shared" si="6"/>
        <v/>
      </c>
      <c r="AM4" s="3" t="str">
        <f t="shared" si="7"/>
        <v/>
      </c>
      <c r="AN4" s="3" t="str">
        <f t="shared" si="8"/>
        <v/>
      </c>
      <c r="AO4" s="3" t="str">
        <f t="shared" si="9"/>
        <v/>
      </c>
      <c r="AP4" s="3" t="str">
        <f t="shared" si="10"/>
        <v/>
      </c>
      <c r="AQ4" s="3" t="str">
        <f t="shared" si="11"/>
        <v/>
      </c>
      <c r="AR4" s="3" t="str">
        <f t="shared" si="12"/>
        <v/>
      </c>
      <c r="AS4" s="3" t="str">
        <f t="shared" si="13"/>
        <v/>
      </c>
      <c r="AT4" s="3" t="str">
        <f t="shared" si="14"/>
        <v/>
      </c>
      <c r="AU4" s="3" t="str">
        <f t="shared" si="15"/>
        <v/>
      </c>
      <c r="AV4" s="3" t="str">
        <f t="shared" si="16"/>
        <v/>
      </c>
      <c r="AW4" s="3" t="str">
        <f t="shared" si="17"/>
        <v/>
      </c>
      <c r="AX4" s="3" t="str">
        <f t="shared" si="18"/>
        <v/>
      </c>
      <c r="AY4" s="3" t="str">
        <f t="shared" si="19"/>
        <v/>
      </c>
      <c r="AZ4" s="3" t="str">
        <f t="shared" si="20"/>
        <v/>
      </c>
      <c r="BA4" s="3" t="str">
        <f t="shared" si="21"/>
        <v/>
      </c>
      <c r="BB4" s="3" t="str">
        <f t="shared" si="22"/>
        <v/>
      </c>
      <c r="BC4" s="3" t="str">
        <f t="shared" si="23"/>
        <v/>
      </c>
      <c r="BD4" s="3" t="str">
        <f t="shared" si="24"/>
        <v/>
      </c>
      <c r="BE4" s="3" t="str">
        <f t="shared" si="25"/>
        <v/>
      </c>
      <c r="BF4" s="3" t="str">
        <f t="shared" si="26"/>
        <v/>
      </c>
      <c r="BG4" s="3" t="str">
        <f t="shared" si="27"/>
        <v/>
      </c>
      <c r="BH4" s="3" t="str">
        <f t="shared" si="28"/>
        <v/>
      </c>
      <c r="BI4" s="3" t="str">
        <f t="shared" si="29"/>
        <v/>
      </c>
      <c r="BJ4" s="3" t="str">
        <f t="shared" si="30"/>
        <v/>
      </c>
      <c r="BK4" s="3" t="str">
        <f t="shared" si="31"/>
        <v/>
      </c>
      <c r="BL4" s="3" t="str">
        <f t="shared" si="32"/>
        <v/>
      </c>
      <c r="BM4" s="3" t="str">
        <f t="shared" si="33"/>
        <v/>
      </c>
      <c r="BN4" s="3" t="str">
        <f t="shared" si="34"/>
        <v/>
      </c>
    </row>
    <row r="5" spans="1:66" ht="15.75" thickBot="1" x14ac:dyDescent="0.3">
      <c r="B5" s="6">
        <v>22</v>
      </c>
      <c r="C5" s="4" t="str">
        <f>IF(B5="","",VLOOKUP(B5,Tabelle2!$A$2:$B$38,2,0))</f>
        <v>0-5-10-24-26-32</v>
      </c>
      <c r="D5" s="3">
        <f t="shared" si="35"/>
        <v>0</v>
      </c>
      <c r="E5" s="7" t="str">
        <f t="shared" si="0"/>
        <v>L</v>
      </c>
      <c r="F5" s="20" t="str">
        <f t="shared" si="1"/>
        <v>Bet</v>
      </c>
      <c r="G5" s="16">
        <f t="shared" si="2"/>
        <v>-18</v>
      </c>
      <c r="H5" s="12"/>
      <c r="I5" s="16">
        <f>IF(AND(E3="L",E4="W",E5="W"),5,IF(AND(E3="L",E4="W",E5="L"),-1,))</f>
        <v>0</v>
      </c>
      <c r="J5" s="16">
        <f>J4+I5</f>
        <v>0</v>
      </c>
      <c r="K5" s="12"/>
      <c r="P5" s="15">
        <v>2</v>
      </c>
      <c r="Q5" s="10">
        <f>AK602</f>
        <v>8</v>
      </c>
      <c r="R5" s="12"/>
      <c r="S5" s="12"/>
      <c r="T5" s="12"/>
      <c r="U5" s="12"/>
      <c r="V5" s="12"/>
      <c r="X5" s="12"/>
      <c r="Y5" s="12"/>
      <c r="Z5" s="12"/>
      <c r="AA5">
        <v>5</v>
      </c>
      <c r="AB5" s="1">
        <v>6</v>
      </c>
      <c r="AC5" s="1">
        <v>9</v>
      </c>
      <c r="AD5" s="1">
        <v>18</v>
      </c>
      <c r="AE5" s="1">
        <v>22</v>
      </c>
      <c r="AF5" s="1">
        <v>27</v>
      </c>
      <c r="AG5" s="1">
        <v>34</v>
      </c>
      <c r="AI5" s="1">
        <f t="shared" si="3"/>
        <v>3</v>
      </c>
      <c r="AJ5" s="3" t="str">
        <f t="shared" si="4"/>
        <v/>
      </c>
      <c r="AK5" s="3" t="str">
        <f t="shared" si="5"/>
        <v/>
      </c>
      <c r="AL5" s="3" t="str">
        <f t="shared" si="6"/>
        <v/>
      </c>
      <c r="AM5" s="3" t="str">
        <f t="shared" si="7"/>
        <v/>
      </c>
      <c r="AN5" s="3" t="str">
        <f t="shared" si="8"/>
        <v/>
      </c>
      <c r="AO5" s="3" t="str">
        <f t="shared" si="9"/>
        <v/>
      </c>
      <c r="AP5" s="3" t="str">
        <f t="shared" si="10"/>
        <v/>
      </c>
      <c r="AQ5" s="3" t="str">
        <f t="shared" si="11"/>
        <v/>
      </c>
      <c r="AR5" s="3" t="str">
        <f t="shared" si="12"/>
        <v/>
      </c>
      <c r="AS5" s="3" t="str">
        <f t="shared" si="13"/>
        <v/>
      </c>
      <c r="AT5" s="3" t="str">
        <f t="shared" si="14"/>
        <v/>
      </c>
      <c r="AU5" s="3" t="str">
        <f t="shared" si="15"/>
        <v/>
      </c>
      <c r="AV5" s="3" t="str">
        <f t="shared" si="16"/>
        <v/>
      </c>
      <c r="AW5" s="3" t="str">
        <f t="shared" si="17"/>
        <v/>
      </c>
      <c r="AX5" s="3" t="str">
        <f t="shared" si="18"/>
        <v/>
      </c>
      <c r="AY5" s="3" t="str">
        <f t="shared" si="19"/>
        <v/>
      </c>
      <c r="AZ5" s="3" t="str">
        <f t="shared" si="20"/>
        <v/>
      </c>
      <c r="BA5" s="3" t="str">
        <f t="shared" si="21"/>
        <v/>
      </c>
      <c r="BB5" s="3" t="str">
        <f t="shared" si="22"/>
        <v/>
      </c>
      <c r="BC5" s="3" t="str">
        <f t="shared" si="23"/>
        <v/>
      </c>
      <c r="BD5" s="3" t="str">
        <f t="shared" si="24"/>
        <v/>
      </c>
      <c r="BE5" s="3" t="str">
        <f t="shared" si="25"/>
        <v/>
      </c>
      <c r="BF5" s="3" t="str">
        <f t="shared" si="26"/>
        <v/>
      </c>
      <c r="BG5" s="3" t="str">
        <f t="shared" si="27"/>
        <v/>
      </c>
      <c r="BH5" s="3" t="str">
        <f t="shared" si="28"/>
        <v/>
      </c>
      <c r="BI5" s="3" t="str">
        <f t="shared" si="29"/>
        <v/>
      </c>
      <c r="BJ5" s="3" t="str">
        <f t="shared" si="30"/>
        <v/>
      </c>
      <c r="BK5" s="3" t="str">
        <f t="shared" si="31"/>
        <v/>
      </c>
      <c r="BL5" s="3" t="str">
        <f t="shared" si="32"/>
        <v/>
      </c>
      <c r="BM5" s="3" t="str">
        <f t="shared" si="33"/>
        <v/>
      </c>
      <c r="BN5" s="3" t="str">
        <f t="shared" si="34"/>
        <v/>
      </c>
    </row>
    <row r="6" spans="1:66" x14ac:dyDescent="0.25">
      <c r="B6" s="6">
        <v>20</v>
      </c>
      <c r="C6" s="4" t="str">
        <f>IF(B6="","",VLOOKUP(B6,Tabelle2!$A$2:$B$38,2,0))</f>
        <v>8-11-12-28-30-36</v>
      </c>
      <c r="D6" s="3">
        <f t="shared" si="35"/>
        <v>0</v>
      </c>
      <c r="E6" s="7" t="str">
        <f t="shared" si="0"/>
        <v>L</v>
      </c>
      <c r="F6" s="20" t="str">
        <f t="shared" si="1"/>
        <v>Bet</v>
      </c>
      <c r="G6" s="16">
        <f t="shared" si="2"/>
        <v>-24</v>
      </c>
      <c r="H6" s="12"/>
      <c r="I6" s="16">
        <f t="shared" ref="I6:I69" si="36">IF(AND(E4="L",E5="W",E6="W"),5,IF(AND(E4="L",E5="W",E6="L"),-1,))</f>
        <v>0</v>
      </c>
      <c r="J6" s="16">
        <f t="shared" ref="J6:J69" si="37">J5+I6</f>
        <v>0</v>
      </c>
      <c r="K6" s="12"/>
      <c r="M6" s="22" t="s">
        <v>43</v>
      </c>
      <c r="N6" s="23"/>
      <c r="P6" s="14">
        <v>3</v>
      </c>
      <c r="Q6" s="9">
        <f>AL602</f>
        <v>6</v>
      </c>
      <c r="R6" s="12"/>
      <c r="S6" s="12"/>
      <c r="T6" s="12"/>
      <c r="U6" s="12"/>
      <c r="V6" s="12"/>
      <c r="X6" s="12"/>
      <c r="Y6" s="12"/>
      <c r="Z6" s="12"/>
      <c r="AA6">
        <v>6</v>
      </c>
      <c r="AB6" s="1">
        <v>0</v>
      </c>
      <c r="AC6" s="1">
        <v>5</v>
      </c>
      <c r="AD6" s="1">
        <v>10</v>
      </c>
      <c r="AE6" s="1">
        <v>15</v>
      </c>
      <c r="AF6" s="1">
        <v>24</v>
      </c>
      <c r="AG6" s="1">
        <v>32</v>
      </c>
      <c r="AI6" s="1">
        <f t="shared" si="3"/>
        <v>4</v>
      </c>
      <c r="AJ6" s="3" t="str">
        <f t="shared" si="4"/>
        <v/>
      </c>
      <c r="AK6" s="3" t="str">
        <f t="shared" si="5"/>
        <v/>
      </c>
      <c r="AL6" s="3" t="str">
        <f t="shared" si="6"/>
        <v/>
      </c>
      <c r="AM6" s="3" t="str">
        <f t="shared" si="7"/>
        <v/>
      </c>
      <c r="AN6" s="3" t="str">
        <f t="shared" si="8"/>
        <v/>
      </c>
      <c r="AO6" s="3" t="str">
        <f t="shared" si="9"/>
        <v/>
      </c>
      <c r="AP6" s="3" t="str">
        <f t="shared" si="10"/>
        <v/>
      </c>
      <c r="AQ6" s="3" t="str">
        <f t="shared" si="11"/>
        <v/>
      </c>
      <c r="AR6" s="3" t="str">
        <f t="shared" si="12"/>
        <v/>
      </c>
      <c r="AS6" s="3" t="str">
        <f t="shared" si="13"/>
        <v/>
      </c>
      <c r="AT6" s="3" t="str">
        <f t="shared" si="14"/>
        <v/>
      </c>
      <c r="AU6" s="3" t="str">
        <f t="shared" si="15"/>
        <v/>
      </c>
      <c r="AV6" s="3" t="str">
        <f t="shared" si="16"/>
        <v/>
      </c>
      <c r="AW6" s="3" t="str">
        <f t="shared" si="17"/>
        <v/>
      </c>
      <c r="AX6" s="3" t="str">
        <f t="shared" si="18"/>
        <v/>
      </c>
      <c r="AY6" s="3" t="str">
        <f t="shared" si="19"/>
        <v/>
      </c>
      <c r="AZ6" s="3" t="str">
        <f t="shared" si="20"/>
        <v/>
      </c>
      <c r="BA6" s="3" t="str">
        <f t="shared" si="21"/>
        <v/>
      </c>
      <c r="BB6" s="3" t="str">
        <f t="shared" si="22"/>
        <v/>
      </c>
      <c r="BC6" s="3" t="str">
        <f t="shared" si="23"/>
        <v/>
      </c>
      <c r="BD6" s="3" t="str">
        <f t="shared" si="24"/>
        <v/>
      </c>
      <c r="BE6" s="3" t="str">
        <f t="shared" si="25"/>
        <v/>
      </c>
      <c r="BF6" s="3" t="str">
        <f t="shared" si="26"/>
        <v/>
      </c>
      <c r="BG6" s="3" t="str">
        <f t="shared" si="27"/>
        <v/>
      </c>
      <c r="BH6" s="3" t="str">
        <f t="shared" si="28"/>
        <v/>
      </c>
      <c r="BI6" s="3" t="str">
        <f t="shared" si="29"/>
        <v/>
      </c>
      <c r="BJ6" s="3" t="str">
        <f t="shared" si="30"/>
        <v/>
      </c>
      <c r="BK6" s="3" t="str">
        <f t="shared" si="31"/>
        <v/>
      </c>
      <c r="BL6" s="3" t="str">
        <f t="shared" si="32"/>
        <v/>
      </c>
      <c r="BM6" s="3" t="str">
        <f t="shared" si="33"/>
        <v/>
      </c>
      <c r="BN6" s="3" t="str">
        <f t="shared" si="34"/>
        <v/>
      </c>
    </row>
    <row r="7" spans="1:66" ht="15.75" thickBot="1" x14ac:dyDescent="0.3">
      <c r="B7" s="6">
        <v>7</v>
      </c>
      <c r="C7" s="4" t="str">
        <f>IF(B7="","",VLOOKUP(B7,Tabelle2!$A$2:$B$38,2,0))</f>
        <v>1-4-15-16-19-33</v>
      </c>
      <c r="D7" s="3">
        <f t="shared" si="35"/>
        <v>0</v>
      </c>
      <c r="E7" s="7" t="str">
        <f t="shared" si="0"/>
        <v>L</v>
      </c>
      <c r="F7" s="20" t="str">
        <f t="shared" si="1"/>
        <v>No Bet</v>
      </c>
      <c r="G7" s="16">
        <f t="shared" si="2"/>
        <v>-24</v>
      </c>
      <c r="H7" s="12"/>
      <c r="I7" s="16">
        <f t="shared" si="36"/>
        <v>0</v>
      </c>
      <c r="J7" s="16">
        <f t="shared" si="37"/>
        <v>0</v>
      </c>
      <c r="K7" s="12"/>
      <c r="M7" s="24">
        <f>MAX(AI3:AI600)</f>
        <v>37</v>
      </c>
      <c r="N7" s="25"/>
      <c r="P7" s="15">
        <v>4</v>
      </c>
      <c r="Q7" s="10">
        <f>AM602</f>
        <v>6</v>
      </c>
      <c r="R7" s="12"/>
      <c r="S7" s="12"/>
      <c r="T7" s="12"/>
      <c r="U7" s="12"/>
      <c r="V7" s="12"/>
      <c r="X7" s="12"/>
      <c r="Y7" s="12"/>
      <c r="Z7" s="12"/>
      <c r="AA7">
        <v>7</v>
      </c>
      <c r="AB7" s="1">
        <v>1</v>
      </c>
      <c r="AC7" s="1">
        <v>4</v>
      </c>
      <c r="AD7" s="1">
        <v>15</v>
      </c>
      <c r="AE7" s="1">
        <v>16</v>
      </c>
      <c r="AF7" s="1">
        <v>19</v>
      </c>
      <c r="AG7" s="1">
        <v>33</v>
      </c>
      <c r="AI7" s="1">
        <f t="shared" si="3"/>
        <v>5</v>
      </c>
      <c r="AJ7" s="3" t="str">
        <f>IF(AND($AI8=0,$AI7=1),1,"")</f>
        <v/>
      </c>
      <c r="AK7" s="3" t="str">
        <f>IF(AND($AI8=0,$AI7=2),1,"")</f>
        <v/>
      </c>
      <c r="AL7" s="3" t="str">
        <f>IF(AND($AI8=0,$AI7=3),1,"")</f>
        <v/>
      </c>
      <c r="AM7" s="3" t="str">
        <f>IF(AND($AI8=0,$AI7=4),1,"")</f>
        <v/>
      </c>
      <c r="AN7" s="3" t="str">
        <f>IF(AND($AI8=0,$AI7=5),1,"")</f>
        <v/>
      </c>
      <c r="AO7" s="3" t="str">
        <f>IF(AND($AI8=0,$AI7=6),1,"")</f>
        <v/>
      </c>
      <c r="AP7" s="3" t="str">
        <f>IF(AND($AI8=0,$AI7=7),1,"")</f>
        <v/>
      </c>
      <c r="AQ7" s="3" t="str">
        <f>IF(AND($AI8=0,$AI7=8),1,"")</f>
        <v/>
      </c>
      <c r="AR7" s="3" t="str">
        <f>IF(AND($AI8=0,$AI7=9),1,"")</f>
        <v/>
      </c>
      <c r="AS7" s="3" t="str">
        <f>IF(AND($AI8=0,$AI7=10),1,"")</f>
        <v/>
      </c>
      <c r="AT7" s="3" t="str">
        <f>IF(AND($AI8=0,$AI7=11),1,"")</f>
        <v/>
      </c>
      <c r="AU7" s="3" t="str">
        <f>IF(AND($AI8=0,$AI7=12),1,"")</f>
        <v/>
      </c>
      <c r="AV7" s="3" t="str">
        <f>IF(AND($AI8=0,$AI7=13),1,"")</f>
        <v/>
      </c>
      <c r="AW7" s="3" t="str">
        <f>IF(AND($AI8=0,$AI7=14),1,"")</f>
        <v/>
      </c>
      <c r="AX7" s="3" t="str">
        <f>IF(AND($AI8=0,$AI7=15),1,"")</f>
        <v/>
      </c>
      <c r="AY7" s="3" t="str">
        <f>IF(AND($AI8=0,$AI7=16),1,"")</f>
        <v/>
      </c>
      <c r="AZ7" s="3" t="str">
        <f>IF(AND($AI8=0,$AI7=17),1,"")</f>
        <v/>
      </c>
      <c r="BA7" s="3" t="str">
        <f>IF(AND($AI8=0,$AI7=18),1,"")</f>
        <v/>
      </c>
      <c r="BB7" s="3" t="str">
        <f>IF(AND($AI8=0,$AI7=19),1,"")</f>
        <v/>
      </c>
      <c r="BC7" s="3" t="str">
        <f>IF(AND($AI8=0,$AI7=20),1,"")</f>
        <v/>
      </c>
      <c r="BD7" s="3" t="str">
        <f>IF(AND($AI8=0,$AI7=21),1,"")</f>
        <v/>
      </c>
      <c r="BE7" s="3" t="str">
        <f>IF(AND($AI8=0,$AI7=22),1,"")</f>
        <v/>
      </c>
      <c r="BF7" s="3" t="str">
        <f>IF(AND($AI8=0,$AI7=23),1,"")</f>
        <v/>
      </c>
      <c r="BG7" s="3" t="str">
        <f>IF(AND($AI8=0,$AI7=24),1,"")</f>
        <v/>
      </c>
      <c r="BH7" s="3" t="str">
        <f>IF(AND($AI8=0,$AI7=25),1,"")</f>
        <v/>
      </c>
      <c r="BI7" s="3" t="str">
        <f>IF(AND($AI8=0,$AI7=26),1,"")</f>
        <v/>
      </c>
      <c r="BJ7" s="3" t="str">
        <f>IF(AND($AI8=0,$AI7=27),1,"")</f>
        <v/>
      </c>
      <c r="BK7" s="3" t="str">
        <f>IF(AND($AI8=0,$AI7=28),1,"")</f>
        <v/>
      </c>
      <c r="BL7" s="3" t="str">
        <f>IF(AND($AI8=0,$AI7=29),1,"")</f>
        <v/>
      </c>
      <c r="BM7" s="3" t="str">
        <f>IF(AND($AI8=0,$AI7=30),1,"")</f>
        <v/>
      </c>
      <c r="BN7" s="3" t="str">
        <f>IF(AND($AI8=0,$AI7&gt;30),1,"")</f>
        <v/>
      </c>
    </row>
    <row r="8" spans="1:66" ht="15.75" thickBot="1" x14ac:dyDescent="0.3">
      <c r="B8" s="6">
        <v>10</v>
      </c>
      <c r="C8" s="4" t="str">
        <f>IF(B8="","",VLOOKUP(B8,Tabelle2!$A$2:$B$38,2,0))</f>
        <v>6-9-17-22-31-34</v>
      </c>
      <c r="D8" s="3">
        <f t="shared" si="35"/>
        <v>0</v>
      </c>
      <c r="E8" s="7" t="str">
        <f t="shared" si="0"/>
        <v>L</v>
      </c>
      <c r="F8" s="20" t="str">
        <f t="shared" si="1"/>
        <v>No Bet</v>
      </c>
      <c r="G8" s="16">
        <f t="shared" si="2"/>
        <v>-24</v>
      </c>
      <c r="H8" s="12"/>
      <c r="I8" s="16">
        <f t="shared" si="36"/>
        <v>0</v>
      </c>
      <c r="J8" s="16">
        <f t="shared" si="37"/>
        <v>0</v>
      </c>
      <c r="K8" s="12"/>
      <c r="P8" s="14">
        <v>5</v>
      </c>
      <c r="Q8" s="9">
        <f>AN602</f>
        <v>8</v>
      </c>
      <c r="R8" s="12"/>
      <c r="S8" s="12"/>
      <c r="T8" s="12"/>
      <c r="U8" s="12"/>
      <c r="V8" s="12"/>
      <c r="X8" s="12"/>
      <c r="Y8" s="12"/>
      <c r="Z8" s="12"/>
      <c r="AA8">
        <v>8</v>
      </c>
      <c r="AB8" s="1">
        <v>2</v>
      </c>
      <c r="AC8" s="1">
        <v>14</v>
      </c>
      <c r="AD8" s="1">
        <v>17</v>
      </c>
      <c r="AE8" s="1">
        <v>20</v>
      </c>
      <c r="AF8" s="1">
        <v>25</v>
      </c>
      <c r="AG8" s="1">
        <v>31</v>
      </c>
      <c r="AI8" s="1">
        <f t="shared" si="3"/>
        <v>6</v>
      </c>
      <c r="AJ8" s="3" t="str">
        <f t="shared" ref="AJ8:AJ12" si="38">IF(AND($AI9=0,$AI8=1),1,"")</f>
        <v/>
      </c>
      <c r="AK8" s="3" t="str">
        <f t="shared" ref="AK8:AK12" si="39">IF(AND($AI9=0,$AI8=2),1,"")</f>
        <v/>
      </c>
      <c r="AL8" s="3" t="str">
        <f t="shared" ref="AL8:AL12" si="40">IF(AND($AI9=0,$AI8=3),1,"")</f>
        <v/>
      </c>
      <c r="AM8" s="3" t="str">
        <f t="shared" ref="AM8:AM12" si="41">IF(AND($AI9=0,$AI8=4),1,"")</f>
        <v/>
      </c>
      <c r="AN8" s="3" t="str">
        <f t="shared" ref="AN8:AN12" si="42">IF(AND($AI9=0,$AI8=5),1,"")</f>
        <v/>
      </c>
      <c r="AO8" s="3" t="str">
        <f t="shared" ref="AO8:AO12" si="43">IF(AND($AI9=0,$AI8=6),1,"")</f>
        <v/>
      </c>
      <c r="AP8" s="3" t="str">
        <f t="shared" ref="AP8:AP12" si="44">IF(AND($AI9=0,$AI8=7),1,"")</f>
        <v/>
      </c>
      <c r="AQ8" s="3" t="str">
        <f t="shared" ref="AQ8:AQ12" si="45">IF(AND($AI9=0,$AI8=8),1,"")</f>
        <v/>
      </c>
      <c r="AR8" s="3" t="str">
        <f t="shared" ref="AR8:AR12" si="46">IF(AND($AI9=0,$AI8=9),1,"")</f>
        <v/>
      </c>
      <c r="AS8" s="3" t="str">
        <f t="shared" ref="AS8:AS12" si="47">IF(AND($AI9=0,$AI8=10),1,"")</f>
        <v/>
      </c>
      <c r="AT8" s="3" t="str">
        <f t="shared" ref="AT8:AT12" si="48">IF(AND($AI9=0,$AI8=11),1,"")</f>
        <v/>
      </c>
      <c r="AU8" s="3" t="str">
        <f t="shared" ref="AU8:AU12" si="49">IF(AND($AI9=0,$AI8=12),1,"")</f>
        <v/>
      </c>
      <c r="AV8" s="3" t="str">
        <f t="shared" ref="AV8:AV12" si="50">IF(AND($AI9=0,$AI8=13),1,"")</f>
        <v/>
      </c>
      <c r="AW8" s="3" t="str">
        <f t="shared" ref="AW8:AW12" si="51">IF(AND($AI9=0,$AI8=14),1,"")</f>
        <v/>
      </c>
      <c r="AX8" s="3" t="str">
        <f t="shared" ref="AX8:AX12" si="52">IF(AND($AI9=0,$AI8=15),1,"")</f>
        <v/>
      </c>
      <c r="AY8" s="3" t="str">
        <f t="shared" ref="AY8:AY12" si="53">IF(AND($AI9=0,$AI8=16),1,"")</f>
        <v/>
      </c>
      <c r="AZ8" s="3" t="str">
        <f t="shared" ref="AZ8:AZ12" si="54">IF(AND($AI9=0,$AI8=17),1,"")</f>
        <v/>
      </c>
      <c r="BA8" s="3" t="str">
        <f t="shared" ref="BA8:BA12" si="55">IF(AND($AI9=0,$AI8=18),1,"")</f>
        <v/>
      </c>
      <c r="BB8" s="3" t="str">
        <f t="shared" ref="BB8:BB12" si="56">IF(AND($AI9=0,$AI8=19),1,"")</f>
        <v/>
      </c>
      <c r="BC8" s="3" t="str">
        <f t="shared" ref="BC8:BC12" si="57">IF(AND($AI9=0,$AI8=20),1,"")</f>
        <v/>
      </c>
      <c r="BD8" s="3" t="str">
        <f t="shared" ref="BD8:BD12" si="58">IF(AND($AI9=0,$AI8=21),1,"")</f>
        <v/>
      </c>
      <c r="BE8" s="3" t="str">
        <f t="shared" ref="BE8:BE12" si="59">IF(AND($AI9=0,$AI8=22),1,"")</f>
        <v/>
      </c>
      <c r="BF8" s="3" t="str">
        <f t="shared" ref="BF8:BF12" si="60">IF(AND($AI9=0,$AI8=23),1,"")</f>
        <v/>
      </c>
      <c r="BG8" s="3" t="str">
        <f t="shared" ref="BG8:BG12" si="61">IF(AND($AI9=0,$AI8=24),1,"")</f>
        <v/>
      </c>
      <c r="BH8" s="3" t="str">
        <f t="shared" ref="BH8:BH12" si="62">IF(AND($AI9=0,$AI8=25),1,"")</f>
        <v/>
      </c>
      <c r="BI8" s="3" t="str">
        <f t="shared" ref="BI8:BI12" si="63">IF(AND($AI9=0,$AI8=26),1,"")</f>
        <v/>
      </c>
      <c r="BJ8" s="3" t="str">
        <f t="shared" ref="BJ8:BJ12" si="64">IF(AND($AI9=0,$AI8=27),1,"")</f>
        <v/>
      </c>
      <c r="BK8" s="3" t="str">
        <f t="shared" ref="BK8:BK12" si="65">IF(AND($AI9=0,$AI8=28),1,"")</f>
        <v/>
      </c>
      <c r="BL8" s="3" t="str">
        <f t="shared" ref="BL8:BL12" si="66">IF(AND($AI9=0,$AI8=29),1,"")</f>
        <v/>
      </c>
      <c r="BM8" s="3" t="str">
        <f t="shared" ref="BM8:BM12" si="67">IF(AND($AI9=0,$AI8=30),1,"")</f>
        <v/>
      </c>
      <c r="BN8" s="3" t="str">
        <f t="shared" ref="BN8:BN12" si="68">IF(AND($AI9=0,$AI8&gt;30),1,"")</f>
        <v/>
      </c>
    </row>
    <row r="9" spans="1:66" x14ac:dyDescent="0.25">
      <c r="B9" s="6">
        <v>23</v>
      </c>
      <c r="C9" s="4" t="str">
        <f>IF(B9="","",VLOOKUP(B9,Tabelle2!$A$2:$B$38,2,0))</f>
        <v>9-14-17-25-31-34</v>
      </c>
      <c r="D9" s="3">
        <f t="shared" si="35"/>
        <v>0</v>
      </c>
      <c r="E9" s="7" t="str">
        <f t="shared" si="0"/>
        <v>L</v>
      </c>
      <c r="F9" s="20" t="str">
        <f t="shared" si="1"/>
        <v>No Bet</v>
      </c>
      <c r="G9" s="16">
        <f t="shared" si="2"/>
        <v>-24</v>
      </c>
      <c r="H9" s="12"/>
      <c r="I9" s="16">
        <f t="shared" si="36"/>
        <v>0</v>
      </c>
      <c r="J9" s="16">
        <f t="shared" si="37"/>
        <v>0</v>
      </c>
      <c r="K9" s="12"/>
      <c r="M9" s="28" t="s">
        <v>49</v>
      </c>
      <c r="N9" s="29"/>
      <c r="P9" s="15">
        <v>6</v>
      </c>
      <c r="Q9" s="10">
        <f>AO602</f>
        <v>4</v>
      </c>
      <c r="R9" s="12"/>
      <c r="S9" s="12"/>
      <c r="T9" s="12"/>
      <c r="U9" s="12"/>
      <c r="V9" s="12"/>
      <c r="X9" s="12"/>
      <c r="Y9" s="12"/>
      <c r="Z9" s="12"/>
      <c r="AA9">
        <v>9</v>
      </c>
      <c r="AB9" s="1">
        <v>0</v>
      </c>
      <c r="AC9" s="1">
        <v>3</v>
      </c>
      <c r="AD9" s="1">
        <v>5</v>
      </c>
      <c r="AE9" s="1">
        <v>10</v>
      </c>
      <c r="AF9" s="1">
        <v>23</v>
      </c>
      <c r="AG9" s="1">
        <v>26</v>
      </c>
      <c r="AI9" s="1">
        <f t="shared" si="3"/>
        <v>7</v>
      </c>
      <c r="AJ9" s="3" t="str">
        <f t="shared" si="38"/>
        <v/>
      </c>
      <c r="AK9" s="3" t="str">
        <f t="shared" si="39"/>
        <v/>
      </c>
      <c r="AL9" s="3" t="str">
        <f t="shared" si="40"/>
        <v/>
      </c>
      <c r="AM9" s="3" t="str">
        <f t="shared" si="41"/>
        <v/>
      </c>
      <c r="AN9" s="3" t="str">
        <f t="shared" si="42"/>
        <v/>
      </c>
      <c r="AO9" s="3" t="str">
        <f t="shared" si="43"/>
        <v/>
      </c>
      <c r="AP9" s="3" t="str">
        <f t="shared" si="44"/>
        <v/>
      </c>
      <c r="AQ9" s="3" t="str">
        <f t="shared" si="45"/>
        <v/>
      </c>
      <c r="AR9" s="3" t="str">
        <f t="shared" si="46"/>
        <v/>
      </c>
      <c r="AS9" s="3" t="str">
        <f t="shared" si="47"/>
        <v/>
      </c>
      <c r="AT9" s="3" t="str">
        <f t="shared" si="48"/>
        <v/>
      </c>
      <c r="AU9" s="3" t="str">
        <f t="shared" si="49"/>
        <v/>
      </c>
      <c r="AV9" s="3" t="str">
        <f t="shared" si="50"/>
        <v/>
      </c>
      <c r="AW9" s="3" t="str">
        <f t="shared" si="51"/>
        <v/>
      </c>
      <c r="AX9" s="3" t="str">
        <f t="shared" si="52"/>
        <v/>
      </c>
      <c r="AY9" s="3" t="str">
        <f t="shared" si="53"/>
        <v/>
      </c>
      <c r="AZ9" s="3" t="str">
        <f t="shared" si="54"/>
        <v/>
      </c>
      <c r="BA9" s="3" t="str">
        <f t="shared" si="55"/>
        <v/>
      </c>
      <c r="BB9" s="3" t="str">
        <f t="shared" si="56"/>
        <v/>
      </c>
      <c r="BC9" s="3" t="str">
        <f t="shared" si="57"/>
        <v/>
      </c>
      <c r="BD9" s="3" t="str">
        <f t="shared" si="58"/>
        <v/>
      </c>
      <c r="BE9" s="3" t="str">
        <f t="shared" si="59"/>
        <v/>
      </c>
      <c r="BF9" s="3" t="str">
        <f t="shared" si="60"/>
        <v/>
      </c>
      <c r="BG9" s="3" t="str">
        <f t="shared" si="61"/>
        <v/>
      </c>
      <c r="BH9" s="3" t="str">
        <f t="shared" si="62"/>
        <v/>
      </c>
      <c r="BI9" s="3" t="str">
        <f t="shared" si="63"/>
        <v/>
      </c>
      <c r="BJ9" s="3" t="str">
        <f t="shared" si="64"/>
        <v/>
      </c>
      <c r="BK9" s="3" t="str">
        <f t="shared" si="65"/>
        <v/>
      </c>
      <c r="BL9" s="3" t="str">
        <f t="shared" si="66"/>
        <v/>
      </c>
      <c r="BM9" s="3" t="str">
        <f t="shared" si="67"/>
        <v/>
      </c>
      <c r="BN9" s="3" t="str">
        <f t="shared" si="68"/>
        <v/>
      </c>
    </row>
    <row r="10" spans="1:66" x14ac:dyDescent="0.25">
      <c r="B10" s="6">
        <v>10</v>
      </c>
      <c r="C10" s="4" t="str">
        <f>IF(B10="","",VLOOKUP(B10,Tabelle2!$A$2:$B$38,2,0))</f>
        <v>6-9-17-22-31-34</v>
      </c>
      <c r="D10" s="3">
        <f t="shared" si="35"/>
        <v>0</v>
      </c>
      <c r="E10" s="7" t="str">
        <f t="shared" si="0"/>
        <v>L</v>
      </c>
      <c r="F10" s="20" t="str">
        <f t="shared" si="1"/>
        <v>No Bet</v>
      </c>
      <c r="G10" s="16">
        <f t="shared" si="2"/>
        <v>-24</v>
      </c>
      <c r="H10" s="12"/>
      <c r="I10" s="16">
        <f t="shared" si="36"/>
        <v>0</v>
      </c>
      <c r="J10" s="16">
        <f t="shared" si="37"/>
        <v>0</v>
      </c>
      <c r="K10" s="12"/>
      <c r="M10" s="30"/>
      <c r="N10" s="31"/>
      <c r="P10" s="14">
        <v>7</v>
      </c>
      <c r="Q10" s="9">
        <f>AP602</f>
        <v>2</v>
      </c>
      <c r="R10" s="12"/>
      <c r="S10" s="12"/>
      <c r="T10" s="12"/>
      <c r="U10" s="12"/>
      <c r="V10" s="12"/>
      <c r="X10" s="12"/>
      <c r="Y10" s="12"/>
      <c r="Z10" s="12"/>
      <c r="AA10">
        <v>10</v>
      </c>
      <c r="AB10" s="1">
        <v>6</v>
      </c>
      <c r="AC10" s="1">
        <v>9</v>
      </c>
      <c r="AD10" s="1">
        <v>17</v>
      </c>
      <c r="AE10" s="1">
        <v>22</v>
      </c>
      <c r="AF10" s="1">
        <v>31</v>
      </c>
      <c r="AG10" s="1">
        <v>34</v>
      </c>
      <c r="AI10" s="1">
        <f t="shared" si="3"/>
        <v>8</v>
      </c>
      <c r="AJ10" s="3" t="str">
        <f t="shared" si="38"/>
        <v/>
      </c>
      <c r="AK10" s="3" t="str">
        <f t="shared" si="39"/>
        <v/>
      </c>
      <c r="AL10" s="3" t="str">
        <f t="shared" si="40"/>
        <v/>
      </c>
      <c r="AM10" s="3" t="str">
        <f t="shared" si="41"/>
        <v/>
      </c>
      <c r="AN10" s="3" t="str">
        <f t="shared" si="42"/>
        <v/>
      </c>
      <c r="AO10" s="3" t="str">
        <f t="shared" si="43"/>
        <v/>
      </c>
      <c r="AP10" s="3" t="str">
        <f t="shared" si="44"/>
        <v/>
      </c>
      <c r="AQ10" s="3" t="str">
        <f t="shared" si="45"/>
        <v/>
      </c>
      <c r="AR10" s="3" t="str">
        <f t="shared" si="46"/>
        <v/>
      </c>
      <c r="AS10" s="3" t="str">
        <f t="shared" si="47"/>
        <v/>
      </c>
      <c r="AT10" s="3" t="str">
        <f t="shared" si="48"/>
        <v/>
      </c>
      <c r="AU10" s="3" t="str">
        <f t="shared" si="49"/>
        <v/>
      </c>
      <c r="AV10" s="3" t="str">
        <f t="shared" si="50"/>
        <v/>
      </c>
      <c r="AW10" s="3" t="str">
        <f t="shared" si="51"/>
        <v/>
      </c>
      <c r="AX10" s="3" t="str">
        <f t="shared" si="52"/>
        <v/>
      </c>
      <c r="AY10" s="3" t="str">
        <f t="shared" si="53"/>
        <v/>
      </c>
      <c r="AZ10" s="3" t="str">
        <f t="shared" si="54"/>
        <v/>
      </c>
      <c r="BA10" s="3" t="str">
        <f t="shared" si="55"/>
        <v/>
      </c>
      <c r="BB10" s="3" t="str">
        <f t="shared" si="56"/>
        <v/>
      </c>
      <c r="BC10" s="3" t="str">
        <f t="shared" si="57"/>
        <v/>
      </c>
      <c r="BD10" s="3" t="str">
        <f t="shared" si="58"/>
        <v/>
      </c>
      <c r="BE10" s="3" t="str">
        <f t="shared" si="59"/>
        <v/>
      </c>
      <c r="BF10" s="3" t="str">
        <f t="shared" si="60"/>
        <v/>
      </c>
      <c r="BG10" s="3" t="str">
        <f t="shared" si="61"/>
        <v/>
      </c>
      <c r="BH10" s="3" t="str">
        <f t="shared" si="62"/>
        <v/>
      </c>
      <c r="BI10" s="3" t="str">
        <f t="shared" si="63"/>
        <v/>
      </c>
      <c r="BJ10" s="3" t="str">
        <f t="shared" si="64"/>
        <v/>
      </c>
      <c r="BK10" s="3" t="str">
        <f t="shared" si="65"/>
        <v/>
      </c>
      <c r="BL10" s="3" t="str">
        <f t="shared" si="66"/>
        <v/>
      </c>
      <c r="BM10" s="3" t="str">
        <f t="shared" si="67"/>
        <v/>
      </c>
      <c r="BN10" s="3" t="str">
        <f t="shared" si="68"/>
        <v/>
      </c>
    </row>
    <row r="11" spans="1:66" x14ac:dyDescent="0.25">
      <c r="B11" s="6">
        <v>27</v>
      </c>
      <c r="C11" s="4" t="str">
        <f>IF(B11="","",VLOOKUP(B11,Tabelle2!$A$2:$B$38,2,0))</f>
        <v>5-15-16-19-24-32</v>
      </c>
      <c r="D11" s="3">
        <f t="shared" si="35"/>
        <v>0</v>
      </c>
      <c r="E11" s="7" t="str">
        <f t="shared" si="0"/>
        <v>L</v>
      </c>
      <c r="F11" s="20" t="str">
        <f t="shared" si="1"/>
        <v>No Bet</v>
      </c>
      <c r="G11" s="16">
        <f t="shared" si="2"/>
        <v>-24</v>
      </c>
      <c r="H11" s="12"/>
      <c r="I11" s="16">
        <f t="shared" si="36"/>
        <v>0</v>
      </c>
      <c r="J11" s="16">
        <f t="shared" si="37"/>
        <v>0</v>
      </c>
      <c r="K11" s="12"/>
      <c r="M11" s="30"/>
      <c r="N11" s="31"/>
      <c r="P11" s="15">
        <v>8</v>
      </c>
      <c r="Q11" s="10">
        <f>AQ602</f>
        <v>3</v>
      </c>
      <c r="R11" s="12"/>
      <c r="S11" s="12"/>
      <c r="T11" s="12"/>
      <c r="U11" s="12"/>
      <c r="V11" s="12"/>
      <c r="X11" s="12"/>
      <c r="Y11" s="12"/>
      <c r="Z11" s="12"/>
      <c r="AA11">
        <v>11</v>
      </c>
      <c r="AB11" s="1">
        <v>1</v>
      </c>
      <c r="AC11" s="1">
        <v>2</v>
      </c>
      <c r="AD11" s="1">
        <v>4</v>
      </c>
      <c r="AE11" s="1">
        <v>20</v>
      </c>
      <c r="AF11" s="1">
        <v>21</v>
      </c>
      <c r="AG11" s="1">
        <v>33</v>
      </c>
      <c r="AI11" s="1">
        <f t="shared" si="3"/>
        <v>9</v>
      </c>
      <c r="AJ11" s="3" t="str">
        <f t="shared" si="38"/>
        <v/>
      </c>
      <c r="AK11" s="3" t="str">
        <f t="shared" si="39"/>
        <v/>
      </c>
      <c r="AL11" s="3" t="str">
        <f t="shared" si="40"/>
        <v/>
      </c>
      <c r="AM11" s="3" t="str">
        <f t="shared" si="41"/>
        <v/>
      </c>
      <c r="AN11" s="3" t="str">
        <f t="shared" si="42"/>
        <v/>
      </c>
      <c r="AO11" s="3" t="str">
        <f t="shared" si="43"/>
        <v/>
      </c>
      <c r="AP11" s="3" t="str">
        <f t="shared" si="44"/>
        <v/>
      </c>
      <c r="AQ11" s="3" t="str">
        <f t="shared" si="45"/>
        <v/>
      </c>
      <c r="AR11" s="3" t="str">
        <f t="shared" si="46"/>
        <v/>
      </c>
      <c r="AS11" s="3" t="str">
        <f t="shared" si="47"/>
        <v/>
      </c>
      <c r="AT11" s="3" t="str">
        <f t="shared" si="48"/>
        <v/>
      </c>
      <c r="AU11" s="3" t="str">
        <f t="shared" si="49"/>
        <v/>
      </c>
      <c r="AV11" s="3" t="str">
        <f t="shared" si="50"/>
        <v/>
      </c>
      <c r="AW11" s="3" t="str">
        <f t="shared" si="51"/>
        <v/>
      </c>
      <c r="AX11" s="3" t="str">
        <f t="shared" si="52"/>
        <v/>
      </c>
      <c r="AY11" s="3" t="str">
        <f t="shared" si="53"/>
        <v/>
      </c>
      <c r="AZ11" s="3" t="str">
        <f t="shared" si="54"/>
        <v/>
      </c>
      <c r="BA11" s="3" t="str">
        <f t="shared" si="55"/>
        <v/>
      </c>
      <c r="BB11" s="3" t="str">
        <f t="shared" si="56"/>
        <v/>
      </c>
      <c r="BC11" s="3" t="str">
        <f t="shared" si="57"/>
        <v/>
      </c>
      <c r="BD11" s="3" t="str">
        <f t="shared" si="58"/>
        <v/>
      </c>
      <c r="BE11" s="3" t="str">
        <f t="shared" si="59"/>
        <v/>
      </c>
      <c r="BF11" s="3" t="str">
        <f t="shared" si="60"/>
        <v/>
      </c>
      <c r="BG11" s="3" t="str">
        <f t="shared" si="61"/>
        <v/>
      </c>
      <c r="BH11" s="3" t="str">
        <f t="shared" si="62"/>
        <v/>
      </c>
      <c r="BI11" s="3" t="str">
        <f t="shared" si="63"/>
        <v/>
      </c>
      <c r="BJ11" s="3" t="str">
        <f t="shared" si="64"/>
        <v/>
      </c>
      <c r="BK11" s="3" t="str">
        <f t="shared" si="65"/>
        <v/>
      </c>
      <c r="BL11" s="3" t="str">
        <f t="shared" si="66"/>
        <v/>
      </c>
      <c r="BM11" s="3" t="str">
        <f t="shared" si="67"/>
        <v/>
      </c>
      <c r="BN11" s="3" t="str">
        <f t="shared" si="68"/>
        <v/>
      </c>
    </row>
    <row r="12" spans="1:66" ht="15.75" thickBot="1" x14ac:dyDescent="0.3">
      <c r="B12" s="6">
        <v>12</v>
      </c>
      <c r="C12" s="4" t="str">
        <f>IF(B12="","",VLOOKUP(B12,Tabelle2!$A$2:$B$38,2,0))</f>
        <v>1-2-4-14-20-21</v>
      </c>
      <c r="D12" s="3">
        <f t="shared" si="35"/>
        <v>0</v>
      </c>
      <c r="E12" s="7" t="str">
        <f t="shared" si="0"/>
        <v>L</v>
      </c>
      <c r="F12" s="20" t="str">
        <f t="shared" si="1"/>
        <v>No Bet</v>
      </c>
      <c r="G12" s="16">
        <f t="shared" si="2"/>
        <v>-24</v>
      </c>
      <c r="H12" s="12"/>
      <c r="I12" s="16">
        <f t="shared" si="36"/>
        <v>0</v>
      </c>
      <c r="J12" s="16">
        <f t="shared" si="37"/>
        <v>0</v>
      </c>
      <c r="K12" s="12"/>
      <c r="M12" s="32"/>
      <c r="N12" s="33"/>
      <c r="P12" s="14">
        <v>9</v>
      </c>
      <c r="Q12" s="9">
        <f>AR602</f>
        <v>1</v>
      </c>
      <c r="R12" s="12"/>
      <c r="S12" s="12"/>
      <c r="T12" s="12"/>
      <c r="U12" s="12"/>
      <c r="V12" s="12"/>
      <c r="X12" s="12"/>
      <c r="Y12" s="12"/>
      <c r="Z12" s="12"/>
      <c r="AA12">
        <v>12</v>
      </c>
      <c r="AB12" s="1">
        <v>1</v>
      </c>
      <c r="AC12" s="1">
        <v>2</v>
      </c>
      <c r="AD12" s="1">
        <v>4</v>
      </c>
      <c r="AE12" s="1">
        <v>14</v>
      </c>
      <c r="AF12" s="1">
        <v>20</v>
      </c>
      <c r="AG12" s="1">
        <v>21</v>
      </c>
      <c r="AI12" s="1">
        <f t="shared" si="3"/>
        <v>10</v>
      </c>
      <c r="AJ12" s="3" t="str">
        <f t="shared" si="38"/>
        <v/>
      </c>
      <c r="AK12" s="3" t="str">
        <f t="shared" si="39"/>
        <v/>
      </c>
      <c r="AL12" s="3" t="str">
        <f t="shared" si="40"/>
        <v/>
      </c>
      <c r="AM12" s="3" t="str">
        <f t="shared" si="41"/>
        <v/>
      </c>
      <c r="AN12" s="3" t="str">
        <f t="shared" si="42"/>
        <v/>
      </c>
      <c r="AO12" s="3" t="str">
        <f t="shared" si="43"/>
        <v/>
      </c>
      <c r="AP12" s="3" t="str">
        <f t="shared" si="44"/>
        <v/>
      </c>
      <c r="AQ12" s="3" t="str">
        <f t="shared" si="45"/>
        <v/>
      </c>
      <c r="AR12" s="3" t="str">
        <f t="shared" si="46"/>
        <v/>
      </c>
      <c r="AS12" s="3">
        <f t="shared" si="47"/>
        <v>1</v>
      </c>
      <c r="AT12" s="3" t="str">
        <f t="shared" si="48"/>
        <v/>
      </c>
      <c r="AU12" s="3" t="str">
        <f t="shared" si="49"/>
        <v/>
      </c>
      <c r="AV12" s="3" t="str">
        <f t="shared" si="50"/>
        <v/>
      </c>
      <c r="AW12" s="3" t="str">
        <f t="shared" si="51"/>
        <v/>
      </c>
      <c r="AX12" s="3" t="str">
        <f t="shared" si="52"/>
        <v/>
      </c>
      <c r="AY12" s="3" t="str">
        <f t="shared" si="53"/>
        <v/>
      </c>
      <c r="AZ12" s="3" t="str">
        <f t="shared" si="54"/>
        <v/>
      </c>
      <c r="BA12" s="3" t="str">
        <f t="shared" si="55"/>
        <v/>
      </c>
      <c r="BB12" s="3" t="str">
        <f t="shared" si="56"/>
        <v/>
      </c>
      <c r="BC12" s="3" t="str">
        <f t="shared" si="57"/>
        <v/>
      </c>
      <c r="BD12" s="3" t="str">
        <f t="shared" si="58"/>
        <v/>
      </c>
      <c r="BE12" s="3" t="str">
        <f t="shared" si="59"/>
        <v/>
      </c>
      <c r="BF12" s="3" t="str">
        <f t="shared" si="60"/>
        <v/>
      </c>
      <c r="BG12" s="3" t="str">
        <f t="shared" si="61"/>
        <v/>
      </c>
      <c r="BH12" s="3" t="str">
        <f t="shared" si="62"/>
        <v/>
      </c>
      <c r="BI12" s="3" t="str">
        <f t="shared" si="63"/>
        <v/>
      </c>
      <c r="BJ12" s="3" t="str">
        <f t="shared" si="64"/>
        <v/>
      </c>
      <c r="BK12" s="3" t="str">
        <f t="shared" si="65"/>
        <v/>
      </c>
      <c r="BL12" s="3" t="str">
        <f t="shared" si="66"/>
        <v/>
      </c>
      <c r="BM12" s="3" t="str">
        <f t="shared" si="67"/>
        <v/>
      </c>
      <c r="BN12" s="3" t="str">
        <f t="shared" si="68"/>
        <v/>
      </c>
    </row>
    <row r="13" spans="1:66" x14ac:dyDescent="0.25">
      <c r="B13" s="6">
        <v>2</v>
      </c>
      <c r="C13" s="4" t="str">
        <f>IF(B13="","",VLOOKUP(B13,Tabelle2!$A$2:$B$38,2,0))</f>
        <v>3-8-11-12-30-35</v>
      </c>
      <c r="D13" s="3">
        <f t="shared" si="35"/>
        <v>1</v>
      </c>
      <c r="E13" s="7" t="str">
        <f t="shared" si="0"/>
        <v>W</v>
      </c>
      <c r="F13" s="20" t="str">
        <f t="shared" si="1"/>
        <v>No Bet</v>
      </c>
      <c r="G13" s="16">
        <f t="shared" si="2"/>
        <v>-24</v>
      </c>
      <c r="H13" s="12"/>
      <c r="I13" s="16">
        <f t="shared" si="36"/>
        <v>0</v>
      </c>
      <c r="J13" s="16">
        <f t="shared" si="37"/>
        <v>0</v>
      </c>
      <c r="K13" s="12"/>
      <c r="P13" s="15">
        <v>10</v>
      </c>
      <c r="Q13" s="10">
        <f>AS602</f>
        <v>3</v>
      </c>
      <c r="R13" s="12"/>
      <c r="S13" s="12"/>
      <c r="T13" s="12"/>
      <c r="U13" s="12"/>
      <c r="V13" s="12"/>
      <c r="X13" s="12"/>
      <c r="Y13" s="12"/>
      <c r="Z13" s="12"/>
      <c r="AA13">
        <v>13</v>
      </c>
      <c r="AB13" s="1">
        <v>4</v>
      </c>
      <c r="AC13" s="1">
        <v>15</v>
      </c>
      <c r="AD13" s="1">
        <v>16</v>
      </c>
      <c r="AE13" s="1">
        <v>19</v>
      </c>
      <c r="AF13" s="1">
        <v>24</v>
      </c>
      <c r="AG13" s="1">
        <v>33</v>
      </c>
      <c r="AI13" s="1">
        <f t="shared" si="3"/>
        <v>0</v>
      </c>
      <c r="AJ13" s="3" t="str">
        <f t="shared" ref="AJ13:AJ76" si="69">IF(AND($AI14=0,$AI13=1),1,"")</f>
        <v/>
      </c>
      <c r="AK13" s="3" t="str">
        <f t="shared" ref="AK13:AK76" si="70">IF(AND($AI14=0,$AI13=2),1,"")</f>
        <v/>
      </c>
      <c r="AL13" s="3" t="str">
        <f t="shared" ref="AL13:AL76" si="71">IF(AND($AI14=0,$AI13=3),1,"")</f>
        <v/>
      </c>
      <c r="AM13" s="3" t="str">
        <f t="shared" ref="AM13:AM76" si="72">IF(AND($AI14=0,$AI13=4),1,"")</f>
        <v/>
      </c>
      <c r="AN13" s="3" t="str">
        <f t="shared" ref="AN13:AN76" si="73">IF(AND($AI14=0,$AI13=5),1,"")</f>
        <v/>
      </c>
      <c r="AO13" s="3" t="str">
        <f t="shared" ref="AO13:AO76" si="74">IF(AND($AI14=0,$AI13=6),1,"")</f>
        <v/>
      </c>
      <c r="AP13" s="3" t="str">
        <f t="shared" ref="AP13:AP76" si="75">IF(AND($AI14=0,$AI13=7),1,"")</f>
        <v/>
      </c>
      <c r="AQ13" s="3" t="str">
        <f t="shared" ref="AQ13:AQ76" si="76">IF(AND($AI14=0,$AI13=8),1,"")</f>
        <v/>
      </c>
      <c r="AR13" s="3" t="str">
        <f t="shared" ref="AR13:AR76" si="77">IF(AND($AI14=0,$AI13=9),1,"")</f>
        <v/>
      </c>
      <c r="AS13" s="3" t="str">
        <f t="shared" ref="AS13:AS76" si="78">IF(AND($AI14=0,$AI13=10),1,"")</f>
        <v/>
      </c>
      <c r="AT13" s="3" t="str">
        <f t="shared" ref="AT13:AT76" si="79">IF(AND($AI14=0,$AI13=11),1,"")</f>
        <v/>
      </c>
      <c r="AU13" s="3" t="str">
        <f t="shared" ref="AU13:AU76" si="80">IF(AND($AI14=0,$AI13=12),1,"")</f>
        <v/>
      </c>
      <c r="AV13" s="3" t="str">
        <f t="shared" ref="AV13:AV76" si="81">IF(AND($AI14=0,$AI13=13),1,"")</f>
        <v/>
      </c>
      <c r="AW13" s="3" t="str">
        <f t="shared" ref="AW13:AW76" si="82">IF(AND($AI14=0,$AI13=14),1,"")</f>
        <v/>
      </c>
      <c r="AX13" s="3" t="str">
        <f t="shared" ref="AX13:AX76" si="83">IF(AND($AI14=0,$AI13=15),1,"")</f>
        <v/>
      </c>
      <c r="AY13" s="3" t="str">
        <f t="shared" ref="AY13:AY76" si="84">IF(AND($AI14=0,$AI13=16),1,"")</f>
        <v/>
      </c>
      <c r="AZ13" s="3" t="str">
        <f t="shared" ref="AZ13:AZ76" si="85">IF(AND($AI14=0,$AI13=17),1,"")</f>
        <v/>
      </c>
      <c r="BA13" s="3" t="str">
        <f t="shared" ref="BA13:BA76" si="86">IF(AND($AI14=0,$AI13=18),1,"")</f>
        <v/>
      </c>
      <c r="BB13" s="3" t="str">
        <f t="shared" ref="BB13:BB76" si="87">IF(AND($AI14=0,$AI13=19),1,"")</f>
        <v/>
      </c>
      <c r="BC13" s="3" t="str">
        <f t="shared" ref="BC13:BC76" si="88">IF(AND($AI14=0,$AI13=20),1,"")</f>
        <v/>
      </c>
      <c r="BD13" s="3" t="str">
        <f t="shared" ref="BD13:BD76" si="89">IF(AND($AI14=0,$AI13=21),1,"")</f>
        <v/>
      </c>
      <c r="BE13" s="3" t="str">
        <f t="shared" ref="BE13:BE76" si="90">IF(AND($AI14=0,$AI13=22),1,"")</f>
        <v/>
      </c>
      <c r="BF13" s="3" t="str">
        <f t="shared" ref="BF13:BF76" si="91">IF(AND($AI14=0,$AI13=23),1,"")</f>
        <v/>
      </c>
      <c r="BG13" s="3" t="str">
        <f t="shared" ref="BG13:BG76" si="92">IF(AND($AI14=0,$AI13=24),1,"")</f>
        <v/>
      </c>
      <c r="BH13" s="3" t="str">
        <f t="shared" ref="BH13:BH76" si="93">IF(AND($AI14=0,$AI13=25),1,"")</f>
        <v/>
      </c>
      <c r="BI13" s="3" t="str">
        <f t="shared" ref="BI13:BI76" si="94">IF(AND($AI14=0,$AI13=26),1,"")</f>
        <v/>
      </c>
      <c r="BJ13" s="3" t="str">
        <f t="shared" ref="BJ13:BJ76" si="95">IF(AND($AI14=0,$AI13=27),1,"")</f>
        <v/>
      </c>
      <c r="BK13" s="3" t="str">
        <f t="shared" ref="BK13:BK76" si="96">IF(AND($AI14=0,$AI13=28),1,"")</f>
        <v/>
      </c>
      <c r="BL13" s="3" t="str">
        <f t="shared" ref="BL13:BL76" si="97">IF(AND($AI14=0,$AI13=29),1,"")</f>
        <v/>
      </c>
      <c r="BM13" s="3" t="str">
        <f t="shared" ref="BM13:BM76" si="98">IF(AND($AI14=0,$AI13=30),1,"")</f>
        <v/>
      </c>
      <c r="BN13" s="3" t="str">
        <f>IF(AND($AI14=0,$AI13&gt;30),1,"")</f>
        <v/>
      </c>
    </row>
    <row r="14" spans="1:66" x14ac:dyDescent="0.25">
      <c r="B14" s="6">
        <v>10</v>
      </c>
      <c r="C14" s="4" t="str">
        <f>IF(B14="","",VLOOKUP(B14,Tabelle2!$A$2:$B$38,2,0))</f>
        <v>6-9-17-22-31-34</v>
      </c>
      <c r="D14" s="3">
        <f t="shared" si="35"/>
        <v>0</v>
      </c>
      <c r="E14" s="7" t="str">
        <f t="shared" si="0"/>
        <v>L</v>
      </c>
      <c r="F14" s="20" t="str">
        <f t="shared" si="1"/>
        <v>Bet</v>
      </c>
      <c r="G14" s="16">
        <f t="shared" si="2"/>
        <v>-30</v>
      </c>
      <c r="H14" s="12"/>
      <c r="I14" s="16">
        <f t="shared" si="36"/>
        <v>-1</v>
      </c>
      <c r="J14" s="16">
        <f t="shared" si="37"/>
        <v>-1</v>
      </c>
      <c r="K14" s="12"/>
      <c r="P14" s="14">
        <v>11</v>
      </c>
      <c r="Q14" s="9">
        <f>AT602</f>
        <v>6</v>
      </c>
      <c r="R14" s="12"/>
      <c r="S14" s="12"/>
      <c r="T14" s="12"/>
      <c r="U14" s="12"/>
      <c r="V14" s="12"/>
      <c r="X14" s="12"/>
      <c r="Y14" s="12"/>
      <c r="Z14" s="12"/>
      <c r="AA14">
        <v>14</v>
      </c>
      <c r="AB14" s="1">
        <v>3</v>
      </c>
      <c r="AC14" s="1">
        <v>8</v>
      </c>
      <c r="AD14" s="1">
        <v>12</v>
      </c>
      <c r="AE14" s="1">
        <v>23</v>
      </c>
      <c r="AF14" s="1">
        <v>30</v>
      </c>
      <c r="AG14" s="1">
        <v>35</v>
      </c>
      <c r="AI14" s="1">
        <f t="shared" si="3"/>
        <v>1</v>
      </c>
      <c r="AJ14" s="3" t="str">
        <f t="shared" si="69"/>
        <v/>
      </c>
      <c r="AK14" s="3" t="str">
        <f t="shared" si="70"/>
        <v/>
      </c>
      <c r="AL14" s="3" t="str">
        <f t="shared" si="71"/>
        <v/>
      </c>
      <c r="AM14" s="3" t="str">
        <f t="shared" si="72"/>
        <v/>
      </c>
      <c r="AN14" s="3" t="str">
        <f t="shared" si="73"/>
        <v/>
      </c>
      <c r="AO14" s="3" t="str">
        <f t="shared" si="74"/>
        <v/>
      </c>
      <c r="AP14" s="3" t="str">
        <f t="shared" si="75"/>
        <v/>
      </c>
      <c r="AQ14" s="3" t="str">
        <f t="shared" si="76"/>
        <v/>
      </c>
      <c r="AR14" s="3" t="str">
        <f t="shared" si="77"/>
        <v/>
      </c>
      <c r="AS14" s="3" t="str">
        <f t="shared" si="78"/>
        <v/>
      </c>
      <c r="AT14" s="3" t="str">
        <f t="shared" si="79"/>
        <v/>
      </c>
      <c r="AU14" s="3" t="str">
        <f t="shared" si="80"/>
        <v/>
      </c>
      <c r="AV14" s="3" t="str">
        <f t="shared" si="81"/>
        <v/>
      </c>
      <c r="AW14" s="3" t="str">
        <f t="shared" si="82"/>
        <v/>
      </c>
      <c r="AX14" s="3" t="str">
        <f t="shared" si="83"/>
        <v/>
      </c>
      <c r="AY14" s="3" t="str">
        <f t="shared" si="84"/>
        <v/>
      </c>
      <c r="AZ14" s="3" t="str">
        <f t="shared" si="85"/>
        <v/>
      </c>
      <c r="BA14" s="3" t="str">
        <f t="shared" si="86"/>
        <v/>
      </c>
      <c r="BB14" s="3" t="str">
        <f t="shared" si="87"/>
        <v/>
      </c>
      <c r="BC14" s="3" t="str">
        <f t="shared" si="88"/>
        <v/>
      </c>
      <c r="BD14" s="3" t="str">
        <f t="shared" si="89"/>
        <v/>
      </c>
      <c r="BE14" s="3" t="str">
        <f t="shared" si="90"/>
        <v/>
      </c>
      <c r="BF14" s="3" t="str">
        <f t="shared" si="91"/>
        <v/>
      </c>
      <c r="BG14" s="3" t="str">
        <f t="shared" si="92"/>
        <v/>
      </c>
      <c r="BH14" s="3" t="str">
        <f t="shared" si="93"/>
        <v/>
      </c>
      <c r="BI14" s="3" t="str">
        <f t="shared" si="94"/>
        <v/>
      </c>
      <c r="BJ14" s="3" t="str">
        <f t="shared" si="95"/>
        <v/>
      </c>
      <c r="BK14" s="3" t="str">
        <f t="shared" si="96"/>
        <v/>
      </c>
      <c r="BL14" s="3" t="str">
        <f t="shared" si="97"/>
        <v/>
      </c>
      <c r="BM14" s="3" t="str">
        <f t="shared" si="98"/>
        <v/>
      </c>
      <c r="BN14" s="3" t="str">
        <f t="shared" ref="BN14:BN77" si="99">IF(AI14="","",IF(AND($AI15=0,$AI14&gt;30),1,""))</f>
        <v/>
      </c>
    </row>
    <row r="15" spans="1:66" x14ac:dyDescent="0.25">
      <c r="B15" s="6">
        <v>2</v>
      </c>
      <c r="C15" s="4" t="str">
        <f>IF(B15="","",VLOOKUP(B15,Tabelle2!$A$2:$B$38,2,0))</f>
        <v>3-8-11-12-30-35</v>
      </c>
      <c r="D15" s="3">
        <f t="shared" si="35"/>
        <v>0</v>
      </c>
      <c r="E15" s="7" t="str">
        <f t="shared" si="0"/>
        <v>L</v>
      </c>
      <c r="F15" s="20" t="str">
        <f t="shared" si="1"/>
        <v>Bet</v>
      </c>
      <c r="G15" s="16">
        <f t="shared" si="2"/>
        <v>-36</v>
      </c>
      <c r="H15" s="12"/>
      <c r="I15" s="16">
        <f t="shared" si="36"/>
        <v>0</v>
      </c>
      <c r="J15" s="16">
        <f t="shared" si="37"/>
        <v>-1</v>
      </c>
      <c r="K15" s="12"/>
      <c r="M15" s="17" t="s">
        <v>46</v>
      </c>
      <c r="N15" s="17">
        <v>4</v>
      </c>
      <c r="P15" s="15">
        <v>12</v>
      </c>
      <c r="Q15" s="10">
        <f>AU602</f>
        <v>1</v>
      </c>
      <c r="R15" s="12"/>
      <c r="S15" s="12"/>
      <c r="T15" s="12"/>
      <c r="U15" s="12"/>
      <c r="V15" s="12"/>
      <c r="X15" s="12"/>
      <c r="Y15" s="12"/>
      <c r="Z15" s="12"/>
      <c r="AA15">
        <v>15</v>
      </c>
      <c r="AB15" s="1">
        <v>6</v>
      </c>
      <c r="AC15" s="1">
        <v>7</v>
      </c>
      <c r="AD15" s="1">
        <v>12</v>
      </c>
      <c r="AE15" s="1">
        <v>18</v>
      </c>
      <c r="AF15" s="1">
        <v>27</v>
      </c>
      <c r="AG15" s="1">
        <v>29</v>
      </c>
      <c r="AI15" s="1">
        <f t="shared" si="3"/>
        <v>2</v>
      </c>
      <c r="AJ15" s="3" t="str">
        <f t="shared" si="69"/>
        <v/>
      </c>
      <c r="AK15" s="3" t="str">
        <f t="shared" si="70"/>
        <v/>
      </c>
      <c r="AL15" s="3" t="str">
        <f t="shared" si="71"/>
        <v/>
      </c>
      <c r="AM15" s="3" t="str">
        <f t="shared" si="72"/>
        <v/>
      </c>
      <c r="AN15" s="3" t="str">
        <f t="shared" si="73"/>
        <v/>
      </c>
      <c r="AO15" s="3" t="str">
        <f t="shared" si="74"/>
        <v/>
      </c>
      <c r="AP15" s="3" t="str">
        <f t="shared" si="75"/>
        <v/>
      </c>
      <c r="AQ15" s="3" t="str">
        <f t="shared" si="76"/>
        <v/>
      </c>
      <c r="AR15" s="3" t="str">
        <f t="shared" si="77"/>
        <v/>
      </c>
      <c r="AS15" s="3" t="str">
        <f t="shared" si="78"/>
        <v/>
      </c>
      <c r="AT15" s="3" t="str">
        <f t="shared" si="79"/>
        <v/>
      </c>
      <c r="AU15" s="3" t="str">
        <f t="shared" si="80"/>
        <v/>
      </c>
      <c r="AV15" s="3" t="str">
        <f t="shared" si="81"/>
        <v/>
      </c>
      <c r="AW15" s="3" t="str">
        <f t="shared" si="82"/>
        <v/>
      </c>
      <c r="AX15" s="3" t="str">
        <f t="shared" si="83"/>
        <v/>
      </c>
      <c r="AY15" s="3" t="str">
        <f t="shared" si="84"/>
        <v/>
      </c>
      <c r="AZ15" s="3" t="str">
        <f t="shared" si="85"/>
        <v/>
      </c>
      <c r="BA15" s="3" t="str">
        <f t="shared" si="86"/>
        <v/>
      </c>
      <c r="BB15" s="3" t="str">
        <f t="shared" si="87"/>
        <v/>
      </c>
      <c r="BC15" s="3" t="str">
        <f t="shared" si="88"/>
        <v/>
      </c>
      <c r="BD15" s="3" t="str">
        <f t="shared" si="89"/>
        <v/>
      </c>
      <c r="BE15" s="3" t="str">
        <f t="shared" si="90"/>
        <v/>
      </c>
      <c r="BF15" s="3" t="str">
        <f t="shared" si="91"/>
        <v/>
      </c>
      <c r="BG15" s="3" t="str">
        <f t="shared" si="92"/>
        <v/>
      </c>
      <c r="BH15" s="3" t="str">
        <f t="shared" si="93"/>
        <v/>
      </c>
      <c r="BI15" s="3" t="str">
        <f t="shared" si="94"/>
        <v/>
      </c>
      <c r="BJ15" s="3" t="str">
        <f t="shared" si="95"/>
        <v/>
      </c>
      <c r="BK15" s="3" t="str">
        <f t="shared" si="96"/>
        <v/>
      </c>
      <c r="BL15" s="3" t="str">
        <f t="shared" si="97"/>
        <v/>
      </c>
      <c r="BM15" s="3" t="str">
        <f t="shared" si="98"/>
        <v/>
      </c>
      <c r="BN15" s="3" t="str">
        <f t="shared" si="99"/>
        <v/>
      </c>
    </row>
    <row r="16" spans="1:66" x14ac:dyDescent="0.25">
      <c r="B16" s="6">
        <v>14</v>
      </c>
      <c r="C16" s="4" t="str">
        <f>IF(B16="","",VLOOKUP(B16,Tabelle2!$A$2:$B$38,2,0))</f>
        <v>3-8-12-23-30-35</v>
      </c>
      <c r="D16" s="3">
        <f t="shared" si="35"/>
        <v>0</v>
      </c>
      <c r="E16" s="7" t="str">
        <f t="shared" si="0"/>
        <v>L</v>
      </c>
      <c r="F16" s="20" t="str">
        <f t="shared" si="1"/>
        <v>Bet</v>
      </c>
      <c r="G16" s="16">
        <f t="shared" si="2"/>
        <v>-42</v>
      </c>
      <c r="H16" s="12"/>
      <c r="I16" s="16">
        <f t="shared" si="36"/>
        <v>0</v>
      </c>
      <c r="J16" s="16">
        <f t="shared" si="37"/>
        <v>-1</v>
      </c>
      <c r="K16" s="12"/>
      <c r="M16" s="6" t="s">
        <v>47</v>
      </c>
      <c r="N16" s="6">
        <f>MAX(G2:G600)</f>
        <v>0</v>
      </c>
      <c r="P16" s="14">
        <v>13</v>
      </c>
      <c r="Q16" s="9">
        <f>AV602</f>
        <v>2</v>
      </c>
      <c r="R16" s="12"/>
      <c r="S16" s="12"/>
      <c r="T16" s="12"/>
      <c r="U16" s="12"/>
      <c r="V16" s="12"/>
      <c r="X16" s="12"/>
      <c r="Y16" s="12"/>
      <c r="Z16" s="12"/>
      <c r="AA16">
        <v>16</v>
      </c>
      <c r="AB16" s="1">
        <v>7</v>
      </c>
      <c r="AC16" s="1">
        <v>13</v>
      </c>
      <c r="AD16" s="1">
        <v>18</v>
      </c>
      <c r="AE16" s="1">
        <v>27</v>
      </c>
      <c r="AF16" s="1">
        <v>29</v>
      </c>
      <c r="AG16" s="1">
        <v>36</v>
      </c>
      <c r="AI16" s="1">
        <f t="shared" si="3"/>
        <v>3</v>
      </c>
      <c r="AJ16" s="3" t="str">
        <f t="shared" si="69"/>
        <v/>
      </c>
      <c r="AK16" s="3" t="str">
        <f t="shared" si="70"/>
        <v/>
      </c>
      <c r="AL16" s="3" t="str">
        <f t="shared" si="71"/>
        <v/>
      </c>
      <c r="AM16" s="3" t="str">
        <f t="shared" si="72"/>
        <v/>
      </c>
      <c r="AN16" s="3" t="str">
        <f t="shared" si="73"/>
        <v/>
      </c>
      <c r="AO16" s="3" t="str">
        <f t="shared" si="74"/>
        <v/>
      </c>
      <c r="AP16" s="3" t="str">
        <f t="shared" si="75"/>
        <v/>
      </c>
      <c r="AQ16" s="3" t="str">
        <f t="shared" si="76"/>
        <v/>
      </c>
      <c r="AR16" s="3" t="str">
        <f t="shared" si="77"/>
        <v/>
      </c>
      <c r="AS16" s="3" t="str">
        <f t="shared" si="78"/>
        <v/>
      </c>
      <c r="AT16" s="3" t="str">
        <f t="shared" si="79"/>
        <v/>
      </c>
      <c r="AU16" s="3" t="str">
        <f t="shared" si="80"/>
        <v/>
      </c>
      <c r="AV16" s="3" t="str">
        <f t="shared" si="81"/>
        <v/>
      </c>
      <c r="AW16" s="3" t="str">
        <f t="shared" si="82"/>
        <v/>
      </c>
      <c r="AX16" s="3" t="str">
        <f t="shared" si="83"/>
        <v/>
      </c>
      <c r="AY16" s="3" t="str">
        <f t="shared" si="84"/>
        <v/>
      </c>
      <c r="AZ16" s="3" t="str">
        <f t="shared" si="85"/>
        <v/>
      </c>
      <c r="BA16" s="3" t="str">
        <f t="shared" si="86"/>
        <v/>
      </c>
      <c r="BB16" s="3" t="str">
        <f t="shared" si="87"/>
        <v/>
      </c>
      <c r="BC16" s="3" t="str">
        <f t="shared" si="88"/>
        <v/>
      </c>
      <c r="BD16" s="3" t="str">
        <f t="shared" si="89"/>
        <v/>
      </c>
      <c r="BE16" s="3" t="str">
        <f t="shared" si="90"/>
        <v/>
      </c>
      <c r="BF16" s="3" t="str">
        <f t="shared" si="91"/>
        <v/>
      </c>
      <c r="BG16" s="3" t="str">
        <f t="shared" si="92"/>
        <v/>
      </c>
      <c r="BH16" s="3" t="str">
        <f t="shared" si="93"/>
        <v/>
      </c>
      <c r="BI16" s="3" t="str">
        <f t="shared" si="94"/>
        <v/>
      </c>
      <c r="BJ16" s="3" t="str">
        <f t="shared" si="95"/>
        <v/>
      </c>
      <c r="BK16" s="3" t="str">
        <f t="shared" si="96"/>
        <v/>
      </c>
      <c r="BL16" s="3" t="str">
        <f t="shared" si="97"/>
        <v/>
      </c>
      <c r="BM16" s="3" t="str">
        <f t="shared" si="98"/>
        <v/>
      </c>
      <c r="BN16" s="3" t="str">
        <f t="shared" si="99"/>
        <v/>
      </c>
    </row>
    <row r="17" spans="2:66" x14ac:dyDescent="0.25">
      <c r="B17" s="6">
        <v>22</v>
      </c>
      <c r="C17" s="4" t="str">
        <f>IF(B17="","",VLOOKUP(B17,Tabelle2!$A$2:$B$38,2,0))</f>
        <v>0-5-10-24-26-32</v>
      </c>
      <c r="D17" s="3">
        <f t="shared" si="35"/>
        <v>0</v>
      </c>
      <c r="E17" s="7" t="str">
        <f t="shared" si="0"/>
        <v>L</v>
      </c>
      <c r="F17" s="20" t="str">
        <f t="shared" si="1"/>
        <v>Bet</v>
      </c>
      <c r="G17" s="16">
        <f t="shared" si="2"/>
        <v>-48</v>
      </c>
      <c r="H17" s="12"/>
      <c r="I17" s="16">
        <f t="shared" si="36"/>
        <v>0</v>
      </c>
      <c r="J17" s="16">
        <f t="shared" si="37"/>
        <v>-1</v>
      </c>
      <c r="K17" s="12"/>
      <c r="M17" s="5" t="s">
        <v>48</v>
      </c>
      <c r="N17" s="5">
        <f>MIN(G2:G600)</f>
        <v>-246</v>
      </c>
      <c r="P17" s="15">
        <v>14</v>
      </c>
      <c r="Q17" s="10">
        <f>AW602</f>
        <v>1</v>
      </c>
      <c r="R17" s="12"/>
      <c r="S17" s="12"/>
      <c r="T17" s="12"/>
      <c r="U17" s="12"/>
      <c r="V17" s="12"/>
      <c r="X17" s="12"/>
      <c r="Y17" s="12"/>
      <c r="Z17" s="12"/>
      <c r="AA17">
        <v>17</v>
      </c>
      <c r="AB17" s="1">
        <v>0</v>
      </c>
      <c r="AC17" s="1">
        <v>3</v>
      </c>
      <c r="AD17" s="1">
        <v>8</v>
      </c>
      <c r="AE17" s="1">
        <v>10</v>
      </c>
      <c r="AF17" s="1">
        <v>23</v>
      </c>
      <c r="AG17" s="1">
        <v>26</v>
      </c>
      <c r="AI17" s="1">
        <f t="shared" si="3"/>
        <v>4</v>
      </c>
      <c r="AJ17" s="3" t="str">
        <f t="shared" si="69"/>
        <v/>
      </c>
      <c r="AK17" s="3" t="str">
        <f t="shared" si="70"/>
        <v/>
      </c>
      <c r="AL17" s="3" t="str">
        <f t="shared" si="71"/>
        <v/>
      </c>
      <c r="AM17" s="3">
        <f t="shared" si="72"/>
        <v>1</v>
      </c>
      <c r="AN17" s="3" t="str">
        <f t="shared" si="73"/>
        <v/>
      </c>
      <c r="AO17" s="3" t="str">
        <f t="shared" si="74"/>
        <v/>
      </c>
      <c r="AP17" s="3" t="str">
        <f t="shared" si="75"/>
        <v/>
      </c>
      <c r="AQ17" s="3" t="str">
        <f t="shared" si="76"/>
        <v/>
      </c>
      <c r="AR17" s="3" t="str">
        <f t="shared" si="77"/>
        <v/>
      </c>
      <c r="AS17" s="3" t="str">
        <f t="shared" si="78"/>
        <v/>
      </c>
      <c r="AT17" s="3" t="str">
        <f t="shared" si="79"/>
        <v/>
      </c>
      <c r="AU17" s="3" t="str">
        <f t="shared" si="80"/>
        <v/>
      </c>
      <c r="AV17" s="3" t="str">
        <f t="shared" si="81"/>
        <v/>
      </c>
      <c r="AW17" s="3" t="str">
        <f t="shared" si="82"/>
        <v/>
      </c>
      <c r="AX17" s="3" t="str">
        <f t="shared" si="83"/>
        <v/>
      </c>
      <c r="AY17" s="3" t="str">
        <f t="shared" si="84"/>
        <v/>
      </c>
      <c r="AZ17" s="3" t="str">
        <f t="shared" si="85"/>
        <v/>
      </c>
      <c r="BA17" s="3" t="str">
        <f t="shared" si="86"/>
        <v/>
      </c>
      <c r="BB17" s="3" t="str">
        <f t="shared" si="87"/>
        <v/>
      </c>
      <c r="BC17" s="3" t="str">
        <f t="shared" si="88"/>
        <v/>
      </c>
      <c r="BD17" s="3" t="str">
        <f t="shared" si="89"/>
        <v/>
      </c>
      <c r="BE17" s="3" t="str">
        <f t="shared" si="90"/>
        <v/>
      </c>
      <c r="BF17" s="3" t="str">
        <f t="shared" si="91"/>
        <v/>
      </c>
      <c r="BG17" s="3" t="str">
        <f t="shared" si="92"/>
        <v/>
      </c>
      <c r="BH17" s="3" t="str">
        <f t="shared" si="93"/>
        <v/>
      </c>
      <c r="BI17" s="3" t="str">
        <f t="shared" si="94"/>
        <v/>
      </c>
      <c r="BJ17" s="3" t="str">
        <f t="shared" si="95"/>
        <v/>
      </c>
      <c r="BK17" s="3" t="str">
        <f t="shared" si="96"/>
        <v/>
      </c>
      <c r="BL17" s="3" t="str">
        <f t="shared" si="97"/>
        <v/>
      </c>
      <c r="BM17" s="3" t="str">
        <f t="shared" si="98"/>
        <v/>
      </c>
      <c r="BN17" s="3" t="str">
        <f t="shared" si="99"/>
        <v/>
      </c>
    </row>
    <row r="18" spans="2:66" x14ac:dyDescent="0.25">
      <c r="B18" s="6">
        <v>26</v>
      </c>
      <c r="C18" s="4" t="str">
        <f>IF(B18="","",VLOOKUP(B18,Tabelle2!$A$2:$B$38,2,0))</f>
        <v>9-17-22-25-31-34</v>
      </c>
      <c r="D18" s="3">
        <f t="shared" si="35"/>
        <v>1</v>
      </c>
      <c r="E18" s="7" t="str">
        <f t="shared" si="0"/>
        <v>W</v>
      </c>
      <c r="F18" s="20" t="str">
        <f t="shared" si="1"/>
        <v>No Bet</v>
      </c>
      <c r="G18" s="16">
        <f t="shared" si="2"/>
        <v>-48</v>
      </c>
      <c r="H18" s="12"/>
      <c r="I18" s="16">
        <f t="shared" si="36"/>
        <v>0</v>
      </c>
      <c r="J18" s="16">
        <f t="shared" si="37"/>
        <v>-1</v>
      </c>
      <c r="K18" s="12"/>
      <c r="P18" s="14">
        <v>15</v>
      </c>
      <c r="Q18" s="9">
        <f>AX602</f>
        <v>0</v>
      </c>
      <c r="R18" s="12"/>
      <c r="S18" s="12"/>
      <c r="T18" s="12"/>
      <c r="U18" s="12"/>
      <c r="V18" s="12"/>
      <c r="X18" s="12"/>
      <c r="Y18" s="12"/>
      <c r="Z18" s="12"/>
      <c r="AA18">
        <v>18</v>
      </c>
      <c r="AB18" s="1">
        <v>0</v>
      </c>
      <c r="AC18" s="1">
        <v>5</v>
      </c>
      <c r="AD18" s="1">
        <v>15</v>
      </c>
      <c r="AE18" s="1">
        <v>16</v>
      </c>
      <c r="AF18" s="1">
        <v>24</v>
      </c>
      <c r="AG18" s="1">
        <v>32</v>
      </c>
      <c r="AI18" s="1">
        <f t="shared" si="3"/>
        <v>0</v>
      </c>
      <c r="AJ18" s="3" t="str">
        <f t="shared" si="69"/>
        <v/>
      </c>
      <c r="AK18" s="3" t="str">
        <f t="shared" si="70"/>
        <v/>
      </c>
      <c r="AL18" s="3" t="str">
        <f t="shared" si="71"/>
        <v/>
      </c>
      <c r="AM18" s="3" t="str">
        <f t="shared" si="72"/>
        <v/>
      </c>
      <c r="AN18" s="3" t="str">
        <f t="shared" si="73"/>
        <v/>
      </c>
      <c r="AO18" s="3" t="str">
        <f t="shared" si="74"/>
        <v/>
      </c>
      <c r="AP18" s="3" t="str">
        <f t="shared" si="75"/>
        <v/>
      </c>
      <c r="AQ18" s="3" t="str">
        <f t="shared" si="76"/>
        <v/>
      </c>
      <c r="AR18" s="3" t="str">
        <f t="shared" si="77"/>
        <v/>
      </c>
      <c r="AS18" s="3" t="str">
        <f t="shared" si="78"/>
        <v/>
      </c>
      <c r="AT18" s="3" t="str">
        <f t="shared" si="79"/>
        <v/>
      </c>
      <c r="AU18" s="3" t="str">
        <f t="shared" si="80"/>
        <v/>
      </c>
      <c r="AV18" s="3" t="str">
        <f t="shared" si="81"/>
        <v/>
      </c>
      <c r="AW18" s="3" t="str">
        <f t="shared" si="82"/>
        <v/>
      </c>
      <c r="AX18" s="3" t="str">
        <f t="shared" si="83"/>
        <v/>
      </c>
      <c r="AY18" s="3" t="str">
        <f t="shared" si="84"/>
        <v/>
      </c>
      <c r="AZ18" s="3" t="str">
        <f t="shared" si="85"/>
        <v/>
      </c>
      <c r="BA18" s="3" t="str">
        <f t="shared" si="86"/>
        <v/>
      </c>
      <c r="BB18" s="3" t="str">
        <f t="shared" si="87"/>
        <v/>
      </c>
      <c r="BC18" s="3" t="str">
        <f t="shared" si="88"/>
        <v/>
      </c>
      <c r="BD18" s="3" t="str">
        <f t="shared" si="89"/>
        <v/>
      </c>
      <c r="BE18" s="3" t="str">
        <f t="shared" si="90"/>
        <v/>
      </c>
      <c r="BF18" s="3" t="str">
        <f t="shared" si="91"/>
        <v/>
      </c>
      <c r="BG18" s="3" t="str">
        <f t="shared" si="92"/>
        <v/>
      </c>
      <c r="BH18" s="3" t="str">
        <f t="shared" si="93"/>
        <v/>
      </c>
      <c r="BI18" s="3" t="str">
        <f t="shared" si="94"/>
        <v/>
      </c>
      <c r="BJ18" s="3" t="str">
        <f t="shared" si="95"/>
        <v/>
      </c>
      <c r="BK18" s="3" t="str">
        <f t="shared" si="96"/>
        <v/>
      </c>
      <c r="BL18" s="3" t="str">
        <f t="shared" si="97"/>
        <v/>
      </c>
      <c r="BM18" s="3" t="str">
        <f t="shared" si="98"/>
        <v/>
      </c>
      <c r="BN18" s="3" t="str">
        <f t="shared" si="99"/>
        <v/>
      </c>
    </row>
    <row r="19" spans="2:66" x14ac:dyDescent="0.25">
      <c r="B19" s="6">
        <v>25</v>
      </c>
      <c r="C19" s="4" t="str">
        <f>IF(B19="","",VLOOKUP(B19,Tabelle2!$A$2:$B$38,2,0))</f>
        <v>3-8-23-26-30-35</v>
      </c>
      <c r="D19" s="3">
        <f t="shared" si="35"/>
        <v>1</v>
      </c>
      <c r="E19" s="7" t="str">
        <f t="shared" si="0"/>
        <v>W</v>
      </c>
      <c r="F19" s="20" t="str">
        <f t="shared" si="1"/>
        <v>Bet</v>
      </c>
      <c r="G19" s="16">
        <f t="shared" si="2"/>
        <v>-18</v>
      </c>
      <c r="H19" s="12"/>
      <c r="I19" s="16">
        <f t="shared" si="36"/>
        <v>5</v>
      </c>
      <c r="J19" s="16">
        <f t="shared" si="37"/>
        <v>4</v>
      </c>
      <c r="K19" s="12"/>
      <c r="P19" s="15">
        <v>16</v>
      </c>
      <c r="Q19" s="10">
        <f>AY602</f>
        <v>1</v>
      </c>
      <c r="R19" s="12"/>
      <c r="S19" s="12"/>
      <c r="T19" s="12"/>
      <c r="U19" s="12"/>
      <c r="V19" s="12"/>
      <c r="X19" s="12"/>
      <c r="Y19" s="12"/>
      <c r="Z19" s="12"/>
      <c r="AA19">
        <v>19</v>
      </c>
      <c r="AB19" s="1">
        <v>7</v>
      </c>
      <c r="AC19" s="1">
        <v>13</v>
      </c>
      <c r="AD19" s="1">
        <v>27</v>
      </c>
      <c r="AE19" s="1">
        <v>28</v>
      </c>
      <c r="AF19" s="1">
        <v>29</v>
      </c>
      <c r="AG19" s="1">
        <v>36</v>
      </c>
      <c r="AI19" s="1">
        <f t="shared" si="3"/>
        <v>0</v>
      </c>
      <c r="AJ19" s="3" t="str">
        <f t="shared" si="69"/>
        <v/>
      </c>
      <c r="AK19" s="3" t="str">
        <f t="shared" si="70"/>
        <v/>
      </c>
      <c r="AL19" s="3" t="str">
        <f t="shared" si="71"/>
        <v/>
      </c>
      <c r="AM19" s="3" t="str">
        <f t="shared" si="72"/>
        <v/>
      </c>
      <c r="AN19" s="3" t="str">
        <f t="shared" si="73"/>
        <v/>
      </c>
      <c r="AO19" s="3" t="str">
        <f t="shared" si="74"/>
        <v/>
      </c>
      <c r="AP19" s="3" t="str">
        <f t="shared" si="75"/>
        <v/>
      </c>
      <c r="AQ19" s="3" t="str">
        <f t="shared" si="76"/>
        <v/>
      </c>
      <c r="AR19" s="3" t="str">
        <f t="shared" si="77"/>
        <v/>
      </c>
      <c r="AS19" s="3" t="str">
        <f t="shared" si="78"/>
        <v/>
      </c>
      <c r="AT19" s="3" t="str">
        <f t="shared" si="79"/>
        <v/>
      </c>
      <c r="AU19" s="3" t="str">
        <f t="shared" si="80"/>
        <v/>
      </c>
      <c r="AV19" s="3" t="str">
        <f t="shared" si="81"/>
        <v/>
      </c>
      <c r="AW19" s="3" t="str">
        <f t="shared" si="82"/>
        <v/>
      </c>
      <c r="AX19" s="3" t="str">
        <f t="shared" si="83"/>
        <v/>
      </c>
      <c r="AY19" s="3" t="str">
        <f t="shared" si="84"/>
        <v/>
      </c>
      <c r="AZ19" s="3" t="str">
        <f t="shared" si="85"/>
        <v/>
      </c>
      <c r="BA19" s="3" t="str">
        <f t="shared" si="86"/>
        <v/>
      </c>
      <c r="BB19" s="3" t="str">
        <f t="shared" si="87"/>
        <v/>
      </c>
      <c r="BC19" s="3" t="str">
        <f t="shared" si="88"/>
        <v/>
      </c>
      <c r="BD19" s="3" t="str">
        <f t="shared" si="89"/>
        <v/>
      </c>
      <c r="BE19" s="3" t="str">
        <f t="shared" si="90"/>
        <v/>
      </c>
      <c r="BF19" s="3" t="str">
        <f t="shared" si="91"/>
        <v/>
      </c>
      <c r="BG19" s="3" t="str">
        <f t="shared" si="92"/>
        <v/>
      </c>
      <c r="BH19" s="3" t="str">
        <f t="shared" si="93"/>
        <v/>
      </c>
      <c r="BI19" s="3" t="str">
        <f t="shared" si="94"/>
        <v/>
      </c>
      <c r="BJ19" s="3" t="str">
        <f t="shared" si="95"/>
        <v/>
      </c>
      <c r="BK19" s="3" t="str">
        <f t="shared" si="96"/>
        <v/>
      </c>
      <c r="BL19" s="3" t="str">
        <f t="shared" si="97"/>
        <v/>
      </c>
      <c r="BM19" s="3" t="str">
        <f t="shared" si="98"/>
        <v/>
      </c>
      <c r="BN19" s="3" t="str">
        <f t="shared" si="99"/>
        <v/>
      </c>
    </row>
    <row r="20" spans="2:66" x14ac:dyDescent="0.25">
      <c r="B20" s="6">
        <v>31</v>
      </c>
      <c r="C20" s="4" t="str">
        <f>IF(B20="","",VLOOKUP(B20,Tabelle2!$A$2:$B$38,2,0))</f>
        <v>3-8-10-23-26-35</v>
      </c>
      <c r="D20" s="3">
        <f t="shared" si="35"/>
        <v>0</v>
      </c>
      <c r="E20" s="7" t="str">
        <f t="shared" si="0"/>
        <v>L</v>
      </c>
      <c r="F20" s="20" t="str">
        <f t="shared" si="1"/>
        <v>Bet</v>
      </c>
      <c r="G20" s="16">
        <f t="shared" si="2"/>
        <v>-24</v>
      </c>
      <c r="H20" s="12"/>
      <c r="I20" s="16">
        <f t="shared" si="36"/>
        <v>0</v>
      </c>
      <c r="J20" s="16">
        <f t="shared" si="37"/>
        <v>4</v>
      </c>
      <c r="K20" s="12"/>
      <c r="P20" s="14">
        <v>17</v>
      </c>
      <c r="Q20" s="9">
        <f>AE602</f>
        <v>0</v>
      </c>
      <c r="R20" s="12"/>
      <c r="S20" s="12"/>
      <c r="T20" s="12"/>
      <c r="U20" s="12"/>
      <c r="V20" s="12"/>
      <c r="X20" s="12"/>
      <c r="Y20" s="12"/>
      <c r="Z20" s="12"/>
      <c r="AA20">
        <v>20</v>
      </c>
      <c r="AB20" s="1">
        <v>8</v>
      </c>
      <c r="AC20" s="1">
        <v>11</v>
      </c>
      <c r="AD20" s="1">
        <v>12</v>
      </c>
      <c r="AE20" s="1">
        <v>28</v>
      </c>
      <c r="AF20" s="1">
        <v>30</v>
      </c>
      <c r="AG20" s="1">
        <v>35</v>
      </c>
      <c r="AI20" s="1">
        <f t="shared" si="3"/>
        <v>1</v>
      </c>
      <c r="AJ20" s="3" t="str">
        <f t="shared" si="69"/>
        <v/>
      </c>
      <c r="AK20" s="3" t="str">
        <f t="shared" si="70"/>
        <v/>
      </c>
      <c r="AL20" s="3" t="str">
        <f t="shared" si="71"/>
        <v/>
      </c>
      <c r="AM20" s="3" t="str">
        <f t="shared" si="72"/>
        <v/>
      </c>
      <c r="AN20" s="3" t="str">
        <f t="shared" si="73"/>
        <v/>
      </c>
      <c r="AO20" s="3" t="str">
        <f t="shared" si="74"/>
        <v/>
      </c>
      <c r="AP20" s="3" t="str">
        <f t="shared" si="75"/>
        <v/>
      </c>
      <c r="AQ20" s="3" t="str">
        <f t="shared" si="76"/>
        <v/>
      </c>
      <c r="AR20" s="3" t="str">
        <f t="shared" si="77"/>
        <v/>
      </c>
      <c r="AS20" s="3" t="str">
        <f t="shared" si="78"/>
        <v/>
      </c>
      <c r="AT20" s="3" t="str">
        <f t="shared" si="79"/>
        <v/>
      </c>
      <c r="AU20" s="3" t="str">
        <f t="shared" si="80"/>
        <v/>
      </c>
      <c r="AV20" s="3" t="str">
        <f t="shared" si="81"/>
        <v/>
      </c>
      <c r="AW20" s="3" t="str">
        <f t="shared" si="82"/>
        <v/>
      </c>
      <c r="AX20" s="3" t="str">
        <f t="shared" si="83"/>
        <v/>
      </c>
      <c r="AY20" s="3" t="str">
        <f t="shared" si="84"/>
        <v/>
      </c>
      <c r="AZ20" s="3" t="str">
        <f t="shared" si="85"/>
        <v/>
      </c>
      <c r="BA20" s="3" t="str">
        <f t="shared" si="86"/>
        <v/>
      </c>
      <c r="BB20" s="3" t="str">
        <f t="shared" si="87"/>
        <v/>
      </c>
      <c r="BC20" s="3" t="str">
        <f t="shared" si="88"/>
        <v/>
      </c>
      <c r="BD20" s="3" t="str">
        <f t="shared" si="89"/>
        <v/>
      </c>
      <c r="BE20" s="3" t="str">
        <f t="shared" si="90"/>
        <v/>
      </c>
      <c r="BF20" s="3" t="str">
        <f t="shared" si="91"/>
        <v/>
      </c>
      <c r="BG20" s="3" t="str">
        <f t="shared" si="92"/>
        <v/>
      </c>
      <c r="BH20" s="3" t="str">
        <f t="shared" si="93"/>
        <v/>
      </c>
      <c r="BI20" s="3" t="str">
        <f t="shared" si="94"/>
        <v/>
      </c>
      <c r="BJ20" s="3" t="str">
        <f t="shared" si="95"/>
        <v/>
      </c>
      <c r="BK20" s="3" t="str">
        <f t="shared" si="96"/>
        <v/>
      </c>
      <c r="BL20" s="3" t="str">
        <f t="shared" si="97"/>
        <v/>
      </c>
      <c r="BM20" s="3" t="str">
        <f t="shared" si="98"/>
        <v/>
      </c>
      <c r="BN20" s="3" t="str">
        <f t="shared" si="99"/>
        <v/>
      </c>
    </row>
    <row r="21" spans="2:66" x14ac:dyDescent="0.25">
      <c r="B21" s="6">
        <v>27</v>
      </c>
      <c r="C21" s="4" t="str">
        <f>IF(B21="","",VLOOKUP(B21,Tabelle2!$A$2:$B$38,2,0))</f>
        <v>5-15-16-19-24-32</v>
      </c>
      <c r="D21" s="3">
        <f t="shared" si="35"/>
        <v>0</v>
      </c>
      <c r="E21" s="7" t="str">
        <f t="shared" si="0"/>
        <v>L</v>
      </c>
      <c r="F21" s="20" t="str">
        <f t="shared" si="1"/>
        <v>Bet</v>
      </c>
      <c r="G21" s="16">
        <f t="shared" si="2"/>
        <v>-30</v>
      </c>
      <c r="H21" s="12"/>
      <c r="I21" s="16">
        <f t="shared" si="36"/>
        <v>0</v>
      </c>
      <c r="J21" s="16">
        <f t="shared" si="37"/>
        <v>4</v>
      </c>
      <c r="K21" s="12"/>
      <c r="P21" s="15">
        <v>18</v>
      </c>
      <c r="Q21" s="10">
        <f>BA602</f>
        <v>1</v>
      </c>
      <c r="R21" s="12"/>
      <c r="S21" s="12"/>
      <c r="T21" s="12"/>
      <c r="U21" s="12"/>
      <c r="V21" s="12"/>
      <c r="X21" s="12"/>
      <c r="Y21" s="12"/>
      <c r="Z21" s="12"/>
      <c r="AA21">
        <v>21</v>
      </c>
      <c r="AB21" s="1">
        <v>11</v>
      </c>
      <c r="AC21" s="1">
        <v>12</v>
      </c>
      <c r="AD21" s="1">
        <v>28</v>
      </c>
      <c r="AE21" s="1">
        <v>30</v>
      </c>
      <c r="AF21" s="1">
        <v>35</v>
      </c>
      <c r="AG21" s="1">
        <v>36</v>
      </c>
      <c r="AI21" s="1">
        <f t="shared" si="3"/>
        <v>2</v>
      </c>
      <c r="AJ21" s="3" t="str">
        <f t="shared" si="69"/>
        <v/>
      </c>
      <c r="AK21" s="3" t="str">
        <f t="shared" si="70"/>
        <v/>
      </c>
      <c r="AL21" s="3" t="str">
        <f t="shared" si="71"/>
        <v/>
      </c>
      <c r="AM21" s="3" t="str">
        <f t="shared" si="72"/>
        <v/>
      </c>
      <c r="AN21" s="3" t="str">
        <f t="shared" si="73"/>
        <v/>
      </c>
      <c r="AO21" s="3" t="str">
        <f t="shared" si="74"/>
        <v/>
      </c>
      <c r="AP21" s="3" t="str">
        <f t="shared" si="75"/>
        <v/>
      </c>
      <c r="AQ21" s="3" t="str">
        <f t="shared" si="76"/>
        <v/>
      </c>
      <c r="AR21" s="3" t="str">
        <f t="shared" si="77"/>
        <v/>
      </c>
      <c r="AS21" s="3" t="str">
        <f t="shared" si="78"/>
        <v/>
      </c>
      <c r="AT21" s="3" t="str">
        <f t="shared" si="79"/>
        <v/>
      </c>
      <c r="AU21" s="3" t="str">
        <f t="shared" si="80"/>
        <v/>
      </c>
      <c r="AV21" s="3" t="str">
        <f t="shared" si="81"/>
        <v/>
      </c>
      <c r="AW21" s="3" t="str">
        <f t="shared" si="82"/>
        <v/>
      </c>
      <c r="AX21" s="3" t="str">
        <f t="shared" si="83"/>
        <v/>
      </c>
      <c r="AY21" s="3" t="str">
        <f t="shared" si="84"/>
        <v/>
      </c>
      <c r="AZ21" s="3" t="str">
        <f t="shared" si="85"/>
        <v/>
      </c>
      <c r="BA21" s="3" t="str">
        <f t="shared" si="86"/>
        <v/>
      </c>
      <c r="BB21" s="3" t="str">
        <f t="shared" si="87"/>
        <v/>
      </c>
      <c r="BC21" s="3" t="str">
        <f t="shared" si="88"/>
        <v/>
      </c>
      <c r="BD21" s="3" t="str">
        <f t="shared" si="89"/>
        <v/>
      </c>
      <c r="BE21" s="3" t="str">
        <f t="shared" si="90"/>
        <v/>
      </c>
      <c r="BF21" s="3" t="str">
        <f t="shared" si="91"/>
        <v/>
      </c>
      <c r="BG21" s="3" t="str">
        <f t="shared" si="92"/>
        <v/>
      </c>
      <c r="BH21" s="3" t="str">
        <f t="shared" si="93"/>
        <v/>
      </c>
      <c r="BI21" s="3" t="str">
        <f t="shared" si="94"/>
        <v/>
      </c>
      <c r="BJ21" s="3" t="str">
        <f t="shared" si="95"/>
        <v/>
      </c>
      <c r="BK21" s="3" t="str">
        <f t="shared" si="96"/>
        <v/>
      </c>
      <c r="BL21" s="3" t="str">
        <f t="shared" si="97"/>
        <v/>
      </c>
      <c r="BM21" s="3" t="str">
        <f t="shared" si="98"/>
        <v/>
      </c>
      <c r="BN21" s="3" t="str">
        <f t="shared" si="99"/>
        <v/>
      </c>
    </row>
    <row r="22" spans="2:66" x14ac:dyDescent="0.25">
      <c r="B22" s="6">
        <v>0</v>
      </c>
      <c r="C22" s="4" t="str">
        <f>IF(B22="","",VLOOKUP(B22,Tabelle2!$A$2:$B$38,2,0))</f>
        <v>6-9-17-18-22-34</v>
      </c>
      <c r="D22" s="3">
        <f t="shared" si="35"/>
        <v>0</v>
      </c>
      <c r="E22" s="7" t="str">
        <f t="shared" si="0"/>
        <v>L</v>
      </c>
      <c r="F22" s="20" t="str">
        <f t="shared" si="1"/>
        <v>Bet</v>
      </c>
      <c r="G22" s="16">
        <f t="shared" si="2"/>
        <v>-36</v>
      </c>
      <c r="H22" s="12"/>
      <c r="I22" s="16">
        <f t="shared" si="36"/>
        <v>0</v>
      </c>
      <c r="J22" s="16">
        <f t="shared" si="37"/>
        <v>4</v>
      </c>
      <c r="K22" s="12"/>
      <c r="P22" s="14">
        <v>19</v>
      </c>
      <c r="Q22" s="9">
        <f>BB602</f>
        <v>1</v>
      </c>
      <c r="R22" s="12"/>
      <c r="S22" s="12"/>
      <c r="T22" s="12"/>
      <c r="U22" s="12"/>
      <c r="V22" s="12"/>
      <c r="X22" s="12"/>
      <c r="Y22" s="12"/>
      <c r="Z22" s="12"/>
      <c r="AA22">
        <v>22</v>
      </c>
      <c r="AB22" s="1">
        <v>0</v>
      </c>
      <c r="AC22" s="1">
        <v>5</v>
      </c>
      <c r="AD22" s="1">
        <v>10</v>
      </c>
      <c r="AE22" s="1">
        <v>24</v>
      </c>
      <c r="AF22" s="1">
        <v>26</v>
      </c>
      <c r="AG22" s="1">
        <v>32</v>
      </c>
      <c r="AI22" s="1">
        <f t="shared" si="3"/>
        <v>3</v>
      </c>
      <c r="AJ22" s="3" t="str">
        <f t="shared" si="69"/>
        <v/>
      </c>
      <c r="AK22" s="3" t="str">
        <f t="shared" si="70"/>
        <v/>
      </c>
      <c r="AL22" s="3">
        <f t="shared" si="71"/>
        <v>1</v>
      </c>
      <c r="AM22" s="3" t="str">
        <f t="shared" si="72"/>
        <v/>
      </c>
      <c r="AN22" s="3" t="str">
        <f t="shared" si="73"/>
        <v/>
      </c>
      <c r="AO22" s="3" t="str">
        <f t="shared" si="74"/>
        <v/>
      </c>
      <c r="AP22" s="3" t="str">
        <f t="shared" si="75"/>
        <v/>
      </c>
      <c r="AQ22" s="3" t="str">
        <f t="shared" si="76"/>
        <v/>
      </c>
      <c r="AR22" s="3" t="str">
        <f t="shared" si="77"/>
        <v/>
      </c>
      <c r="AS22" s="3" t="str">
        <f t="shared" si="78"/>
        <v/>
      </c>
      <c r="AT22" s="3" t="str">
        <f t="shared" si="79"/>
        <v/>
      </c>
      <c r="AU22" s="3" t="str">
        <f t="shared" si="80"/>
        <v/>
      </c>
      <c r="AV22" s="3" t="str">
        <f t="shared" si="81"/>
        <v/>
      </c>
      <c r="AW22" s="3" t="str">
        <f t="shared" si="82"/>
        <v/>
      </c>
      <c r="AX22" s="3" t="str">
        <f t="shared" si="83"/>
        <v/>
      </c>
      <c r="AY22" s="3" t="str">
        <f t="shared" si="84"/>
        <v/>
      </c>
      <c r="AZ22" s="3" t="str">
        <f t="shared" si="85"/>
        <v/>
      </c>
      <c r="BA22" s="3" t="str">
        <f t="shared" si="86"/>
        <v/>
      </c>
      <c r="BB22" s="3" t="str">
        <f t="shared" si="87"/>
        <v/>
      </c>
      <c r="BC22" s="3" t="str">
        <f t="shared" si="88"/>
        <v/>
      </c>
      <c r="BD22" s="3" t="str">
        <f t="shared" si="89"/>
        <v/>
      </c>
      <c r="BE22" s="3" t="str">
        <f t="shared" si="90"/>
        <v/>
      </c>
      <c r="BF22" s="3" t="str">
        <f t="shared" si="91"/>
        <v/>
      </c>
      <c r="BG22" s="3" t="str">
        <f t="shared" si="92"/>
        <v/>
      </c>
      <c r="BH22" s="3" t="str">
        <f t="shared" si="93"/>
        <v/>
      </c>
      <c r="BI22" s="3" t="str">
        <f t="shared" si="94"/>
        <v/>
      </c>
      <c r="BJ22" s="3" t="str">
        <f t="shared" si="95"/>
        <v/>
      </c>
      <c r="BK22" s="3" t="str">
        <f t="shared" si="96"/>
        <v/>
      </c>
      <c r="BL22" s="3" t="str">
        <f t="shared" si="97"/>
        <v/>
      </c>
      <c r="BM22" s="3" t="str">
        <f t="shared" si="98"/>
        <v/>
      </c>
      <c r="BN22" s="3" t="str">
        <f t="shared" si="99"/>
        <v/>
      </c>
    </row>
    <row r="23" spans="2:66" x14ac:dyDescent="0.25">
      <c r="B23" s="6">
        <v>17</v>
      </c>
      <c r="C23" s="4" t="str">
        <f>IF(B23="","",VLOOKUP(B23,Tabelle2!$A$2:$B$38,2,0))</f>
        <v>0-3-8-10-23-26</v>
      </c>
      <c r="D23" s="3">
        <f t="shared" si="35"/>
        <v>1</v>
      </c>
      <c r="E23" s="7" t="str">
        <f t="shared" ref="E23:E24" si="100">IF(B23="","",IF(D23=1,"W",IF(D23=0,"L","")))</f>
        <v>W</v>
      </c>
      <c r="F23" s="20" t="str">
        <f t="shared" si="1"/>
        <v>Bet</v>
      </c>
      <c r="G23" s="16">
        <f t="shared" si="2"/>
        <v>-6</v>
      </c>
      <c r="H23" s="12"/>
      <c r="I23" s="16">
        <f t="shared" si="36"/>
        <v>0</v>
      </c>
      <c r="J23" s="16">
        <f t="shared" si="37"/>
        <v>4</v>
      </c>
      <c r="K23" s="12"/>
      <c r="P23" s="15">
        <v>20</v>
      </c>
      <c r="Q23" s="10">
        <f>BC602</f>
        <v>0</v>
      </c>
      <c r="R23" s="12"/>
      <c r="S23" s="12"/>
      <c r="T23" s="12"/>
      <c r="U23" s="12"/>
      <c r="V23" s="12"/>
      <c r="X23" s="12"/>
      <c r="Y23" s="12"/>
      <c r="Z23" s="12"/>
      <c r="AA23">
        <v>23</v>
      </c>
      <c r="AB23" s="1">
        <v>9</v>
      </c>
      <c r="AC23" s="1">
        <v>14</v>
      </c>
      <c r="AD23" s="1">
        <v>17</v>
      </c>
      <c r="AE23" s="1">
        <v>25</v>
      </c>
      <c r="AF23" s="1">
        <v>31</v>
      </c>
      <c r="AG23" s="1">
        <v>34</v>
      </c>
      <c r="AI23" s="1">
        <f t="shared" si="3"/>
        <v>0</v>
      </c>
      <c r="AJ23" s="3" t="str">
        <f t="shared" si="69"/>
        <v/>
      </c>
      <c r="AK23" s="3" t="str">
        <f t="shared" si="70"/>
        <v/>
      </c>
      <c r="AL23" s="3" t="str">
        <f t="shared" si="71"/>
        <v/>
      </c>
      <c r="AM23" s="3" t="str">
        <f t="shared" si="72"/>
        <v/>
      </c>
      <c r="AN23" s="3" t="str">
        <f t="shared" si="73"/>
        <v/>
      </c>
      <c r="AO23" s="3" t="str">
        <f t="shared" si="74"/>
        <v/>
      </c>
      <c r="AP23" s="3" t="str">
        <f t="shared" si="75"/>
        <v/>
      </c>
      <c r="AQ23" s="3" t="str">
        <f t="shared" si="76"/>
        <v/>
      </c>
      <c r="AR23" s="3" t="str">
        <f t="shared" si="77"/>
        <v/>
      </c>
      <c r="AS23" s="3" t="str">
        <f t="shared" si="78"/>
        <v/>
      </c>
      <c r="AT23" s="3" t="str">
        <f t="shared" si="79"/>
        <v/>
      </c>
      <c r="AU23" s="3" t="str">
        <f t="shared" si="80"/>
        <v/>
      </c>
      <c r="AV23" s="3" t="str">
        <f t="shared" si="81"/>
        <v/>
      </c>
      <c r="AW23" s="3" t="str">
        <f t="shared" si="82"/>
        <v/>
      </c>
      <c r="AX23" s="3" t="str">
        <f t="shared" si="83"/>
        <v/>
      </c>
      <c r="AY23" s="3" t="str">
        <f t="shared" si="84"/>
        <v/>
      </c>
      <c r="AZ23" s="3" t="str">
        <f t="shared" si="85"/>
        <v/>
      </c>
      <c r="BA23" s="3" t="str">
        <f t="shared" si="86"/>
        <v/>
      </c>
      <c r="BB23" s="3" t="str">
        <f t="shared" si="87"/>
        <v/>
      </c>
      <c r="BC23" s="3" t="str">
        <f t="shared" si="88"/>
        <v/>
      </c>
      <c r="BD23" s="3" t="str">
        <f t="shared" si="89"/>
        <v/>
      </c>
      <c r="BE23" s="3" t="str">
        <f t="shared" si="90"/>
        <v/>
      </c>
      <c r="BF23" s="3" t="str">
        <f t="shared" si="91"/>
        <v/>
      </c>
      <c r="BG23" s="3" t="str">
        <f t="shared" si="92"/>
        <v/>
      </c>
      <c r="BH23" s="3" t="str">
        <f t="shared" si="93"/>
        <v/>
      </c>
      <c r="BI23" s="3" t="str">
        <f t="shared" si="94"/>
        <v/>
      </c>
      <c r="BJ23" s="3" t="str">
        <f t="shared" si="95"/>
        <v/>
      </c>
      <c r="BK23" s="3" t="str">
        <f t="shared" si="96"/>
        <v/>
      </c>
      <c r="BL23" s="3" t="str">
        <f t="shared" si="97"/>
        <v/>
      </c>
      <c r="BM23" s="3" t="str">
        <f t="shared" si="98"/>
        <v/>
      </c>
      <c r="BN23" s="3" t="str">
        <f t="shared" si="99"/>
        <v/>
      </c>
    </row>
    <row r="24" spans="2:66" x14ac:dyDescent="0.25">
      <c r="B24" s="6">
        <v>25</v>
      </c>
      <c r="C24" s="4" t="str">
        <f>IF(B24="","",VLOOKUP(B24,Tabelle2!$A$2:$B$38,2,0))</f>
        <v>3-8-23-26-30-35</v>
      </c>
      <c r="D24" s="3">
        <f t="shared" si="35"/>
        <v>0</v>
      </c>
      <c r="E24" s="7" t="str">
        <f t="shared" si="100"/>
        <v>L</v>
      </c>
      <c r="F24" s="20" t="str">
        <f t="shared" si="1"/>
        <v>Bet</v>
      </c>
      <c r="G24" s="16">
        <f t="shared" si="2"/>
        <v>-12</v>
      </c>
      <c r="H24" s="12"/>
      <c r="I24" s="16">
        <f t="shared" si="36"/>
        <v>-1</v>
      </c>
      <c r="J24" s="16">
        <f t="shared" si="37"/>
        <v>3</v>
      </c>
      <c r="K24" s="12"/>
      <c r="P24" s="14">
        <v>21</v>
      </c>
      <c r="Q24" s="9">
        <f>BD602</f>
        <v>1</v>
      </c>
      <c r="R24" s="12"/>
      <c r="S24" s="12"/>
      <c r="T24" s="12"/>
      <c r="U24" s="12"/>
      <c r="V24" s="12"/>
      <c r="X24" s="12"/>
      <c r="Y24" s="12"/>
      <c r="Z24" s="12"/>
      <c r="AA24">
        <v>24</v>
      </c>
      <c r="AB24" s="1">
        <v>6</v>
      </c>
      <c r="AC24" s="1">
        <v>13</v>
      </c>
      <c r="AD24" s="1">
        <v>18</v>
      </c>
      <c r="AE24" s="1">
        <v>22</v>
      </c>
      <c r="AF24" s="1">
        <v>27</v>
      </c>
      <c r="AG24" s="1">
        <v>29</v>
      </c>
      <c r="AI24" s="1">
        <f t="shared" si="3"/>
        <v>1</v>
      </c>
      <c r="AJ24" s="3" t="str">
        <f t="shared" si="69"/>
        <v/>
      </c>
      <c r="AK24" s="3" t="str">
        <f t="shared" si="70"/>
        <v/>
      </c>
      <c r="AL24" s="3" t="str">
        <f t="shared" si="71"/>
        <v/>
      </c>
      <c r="AM24" s="3" t="str">
        <f t="shared" si="72"/>
        <v/>
      </c>
      <c r="AN24" s="3" t="str">
        <f t="shared" si="73"/>
        <v/>
      </c>
      <c r="AO24" s="3" t="str">
        <f t="shared" si="74"/>
        <v/>
      </c>
      <c r="AP24" s="3" t="str">
        <f t="shared" si="75"/>
        <v/>
      </c>
      <c r="AQ24" s="3" t="str">
        <f t="shared" si="76"/>
        <v/>
      </c>
      <c r="AR24" s="3" t="str">
        <f t="shared" si="77"/>
        <v/>
      </c>
      <c r="AS24" s="3" t="str">
        <f t="shared" si="78"/>
        <v/>
      </c>
      <c r="AT24" s="3" t="str">
        <f t="shared" si="79"/>
        <v/>
      </c>
      <c r="AU24" s="3" t="str">
        <f t="shared" si="80"/>
        <v/>
      </c>
      <c r="AV24" s="3" t="str">
        <f t="shared" si="81"/>
        <v/>
      </c>
      <c r="AW24" s="3" t="str">
        <f t="shared" si="82"/>
        <v/>
      </c>
      <c r="AX24" s="3" t="str">
        <f t="shared" si="83"/>
        <v/>
      </c>
      <c r="AY24" s="3" t="str">
        <f t="shared" si="84"/>
        <v/>
      </c>
      <c r="AZ24" s="3" t="str">
        <f t="shared" si="85"/>
        <v/>
      </c>
      <c r="BA24" s="3" t="str">
        <f t="shared" si="86"/>
        <v/>
      </c>
      <c r="BB24" s="3" t="str">
        <f t="shared" si="87"/>
        <v/>
      </c>
      <c r="BC24" s="3" t="str">
        <f t="shared" si="88"/>
        <v/>
      </c>
      <c r="BD24" s="3" t="str">
        <f t="shared" si="89"/>
        <v/>
      </c>
      <c r="BE24" s="3" t="str">
        <f t="shared" si="90"/>
        <v/>
      </c>
      <c r="BF24" s="3" t="str">
        <f t="shared" si="91"/>
        <v/>
      </c>
      <c r="BG24" s="3" t="str">
        <f t="shared" si="92"/>
        <v/>
      </c>
      <c r="BH24" s="3" t="str">
        <f t="shared" si="93"/>
        <v/>
      </c>
      <c r="BI24" s="3" t="str">
        <f t="shared" si="94"/>
        <v/>
      </c>
      <c r="BJ24" s="3" t="str">
        <f t="shared" si="95"/>
        <v/>
      </c>
      <c r="BK24" s="3" t="str">
        <f t="shared" si="96"/>
        <v/>
      </c>
      <c r="BL24" s="3" t="str">
        <f t="shared" si="97"/>
        <v/>
      </c>
      <c r="BM24" s="3" t="str">
        <f t="shared" si="98"/>
        <v/>
      </c>
      <c r="BN24" s="3" t="str">
        <f t="shared" si="99"/>
        <v/>
      </c>
    </row>
    <row r="25" spans="2:66" x14ac:dyDescent="0.25">
      <c r="B25" s="6">
        <v>32</v>
      </c>
      <c r="C25" s="4" t="str">
        <f>IF(B25="","",VLOOKUP(B25,Tabelle2!$A$2:$B$38,2,0))</f>
        <v>6-18-22-27-29-34</v>
      </c>
      <c r="D25" s="3">
        <f t="shared" si="35"/>
        <v>0</v>
      </c>
      <c r="E25" s="7" t="str">
        <f t="shared" si="0"/>
        <v>L</v>
      </c>
      <c r="F25" s="20" t="str">
        <f t="shared" si="1"/>
        <v>Bet</v>
      </c>
      <c r="G25" s="16">
        <f t="shared" si="2"/>
        <v>-18</v>
      </c>
      <c r="H25" s="12"/>
      <c r="I25" s="16">
        <f t="shared" si="36"/>
        <v>0</v>
      </c>
      <c r="J25" s="16">
        <f t="shared" si="37"/>
        <v>3</v>
      </c>
      <c r="K25" s="12"/>
      <c r="P25" s="15">
        <v>22</v>
      </c>
      <c r="Q25" s="10">
        <f>BE602</f>
        <v>0</v>
      </c>
      <c r="R25" s="12"/>
      <c r="S25" s="12"/>
      <c r="T25" s="12"/>
      <c r="U25" s="12"/>
      <c r="V25" s="12"/>
      <c r="X25" s="12"/>
      <c r="Y25" s="12"/>
      <c r="Z25" s="12"/>
      <c r="AA25">
        <v>25</v>
      </c>
      <c r="AB25" s="1">
        <v>3</v>
      </c>
      <c r="AC25" s="1">
        <v>8</v>
      </c>
      <c r="AD25" s="1">
        <v>23</v>
      </c>
      <c r="AE25" s="1">
        <v>26</v>
      </c>
      <c r="AF25" s="1">
        <v>30</v>
      </c>
      <c r="AG25" s="1">
        <v>35</v>
      </c>
      <c r="AI25" s="1">
        <f t="shared" si="3"/>
        <v>2</v>
      </c>
      <c r="AJ25" s="3" t="str">
        <f t="shared" si="69"/>
        <v/>
      </c>
      <c r="AK25" s="3" t="str">
        <f t="shared" si="70"/>
        <v/>
      </c>
      <c r="AL25" s="3" t="str">
        <f t="shared" si="71"/>
        <v/>
      </c>
      <c r="AM25" s="3" t="str">
        <f t="shared" si="72"/>
        <v/>
      </c>
      <c r="AN25" s="3" t="str">
        <f t="shared" si="73"/>
        <v/>
      </c>
      <c r="AO25" s="3" t="str">
        <f t="shared" si="74"/>
        <v/>
      </c>
      <c r="AP25" s="3" t="str">
        <f t="shared" si="75"/>
        <v/>
      </c>
      <c r="AQ25" s="3" t="str">
        <f t="shared" si="76"/>
        <v/>
      </c>
      <c r="AR25" s="3" t="str">
        <f t="shared" si="77"/>
        <v/>
      </c>
      <c r="AS25" s="3" t="str">
        <f t="shared" si="78"/>
        <v/>
      </c>
      <c r="AT25" s="3" t="str">
        <f t="shared" si="79"/>
        <v/>
      </c>
      <c r="AU25" s="3" t="str">
        <f t="shared" si="80"/>
        <v/>
      </c>
      <c r="AV25" s="3" t="str">
        <f t="shared" si="81"/>
        <v/>
      </c>
      <c r="AW25" s="3" t="str">
        <f t="shared" si="82"/>
        <v/>
      </c>
      <c r="AX25" s="3" t="str">
        <f t="shared" si="83"/>
        <v/>
      </c>
      <c r="AY25" s="3" t="str">
        <f t="shared" si="84"/>
        <v/>
      </c>
      <c r="AZ25" s="3" t="str">
        <f t="shared" si="85"/>
        <v/>
      </c>
      <c r="BA25" s="3" t="str">
        <f t="shared" si="86"/>
        <v/>
      </c>
      <c r="BB25" s="3" t="str">
        <f t="shared" si="87"/>
        <v/>
      </c>
      <c r="BC25" s="3" t="str">
        <f t="shared" si="88"/>
        <v/>
      </c>
      <c r="BD25" s="3" t="str">
        <f t="shared" si="89"/>
        <v/>
      </c>
      <c r="BE25" s="3" t="str">
        <f t="shared" si="90"/>
        <v/>
      </c>
      <c r="BF25" s="3" t="str">
        <f t="shared" si="91"/>
        <v/>
      </c>
      <c r="BG25" s="3" t="str">
        <f t="shared" si="92"/>
        <v/>
      </c>
      <c r="BH25" s="3" t="str">
        <f t="shared" si="93"/>
        <v/>
      </c>
      <c r="BI25" s="3" t="str">
        <f t="shared" si="94"/>
        <v/>
      </c>
      <c r="BJ25" s="3" t="str">
        <f t="shared" si="95"/>
        <v/>
      </c>
      <c r="BK25" s="3" t="str">
        <f t="shared" si="96"/>
        <v/>
      </c>
      <c r="BL25" s="3" t="str">
        <f t="shared" si="97"/>
        <v/>
      </c>
      <c r="BM25" s="3" t="str">
        <f t="shared" si="98"/>
        <v/>
      </c>
      <c r="BN25" s="3" t="str">
        <f t="shared" si="99"/>
        <v/>
      </c>
    </row>
    <row r="26" spans="2:66" x14ac:dyDescent="0.25">
      <c r="B26" s="6">
        <v>13</v>
      </c>
      <c r="C26" s="4" t="str">
        <f>IF(B26="","",VLOOKUP(B26,Tabelle2!$A$2:$B$38,2,0))</f>
        <v>4-15-16-19-24-33</v>
      </c>
      <c r="D26" s="3">
        <f t="shared" si="35"/>
        <v>0</v>
      </c>
      <c r="E26" s="7" t="str">
        <f t="shared" si="0"/>
        <v>L</v>
      </c>
      <c r="F26" s="20" t="str">
        <f t="shared" si="1"/>
        <v>Bet</v>
      </c>
      <c r="G26" s="16">
        <f t="shared" si="2"/>
        <v>-24</v>
      </c>
      <c r="H26" s="12"/>
      <c r="I26" s="16">
        <f t="shared" si="36"/>
        <v>0</v>
      </c>
      <c r="J26" s="16">
        <f t="shared" si="37"/>
        <v>3</v>
      </c>
      <c r="K26" s="12"/>
      <c r="P26" s="14">
        <v>23</v>
      </c>
      <c r="Q26" s="9">
        <f>BF602</f>
        <v>1</v>
      </c>
      <c r="R26" s="12"/>
      <c r="S26" s="12"/>
      <c r="T26" s="12"/>
      <c r="U26" s="12"/>
      <c r="V26" s="12"/>
      <c r="X26" s="12"/>
      <c r="Y26" s="12"/>
      <c r="Z26" s="12"/>
      <c r="AA26">
        <v>26</v>
      </c>
      <c r="AB26" s="1">
        <v>9</v>
      </c>
      <c r="AC26" s="1">
        <v>17</v>
      </c>
      <c r="AD26" s="1">
        <v>22</v>
      </c>
      <c r="AE26" s="1">
        <v>25</v>
      </c>
      <c r="AF26" s="1">
        <v>31</v>
      </c>
      <c r="AG26" s="1">
        <v>34</v>
      </c>
      <c r="AI26" s="1">
        <f t="shared" si="3"/>
        <v>3</v>
      </c>
      <c r="AJ26" s="3" t="str">
        <f t="shared" si="69"/>
        <v/>
      </c>
      <c r="AK26" s="3" t="str">
        <f t="shared" si="70"/>
        <v/>
      </c>
      <c r="AL26" s="3" t="str">
        <f t="shared" si="71"/>
        <v/>
      </c>
      <c r="AM26" s="3" t="str">
        <f t="shared" si="72"/>
        <v/>
      </c>
      <c r="AN26" s="3" t="str">
        <f t="shared" si="73"/>
        <v/>
      </c>
      <c r="AO26" s="3" t="str">
        <f t="shared" si="74"/>
        <v/>
      </c>
      <c r="AP26" s="3" t="str">
        <f t="shared" si="75"/>
        <v/>
      </c>
      <c r="AQ26" s="3" t="str">
        <f t="shared" si="76"/>
        <v/>
      </c>
      <c r="AR26" s="3" t="str">
        <f t="shared" si="77"/>
        <v/>
      </c>
      <c r="AS26" s="3" t="str">
        <f t="shared" si="78"/>
        <v/>
      </c>
      <c r="AT26" s="3" t="str">
        <f t="shared" si="79"/>
        <v/>
      </c>
      <c r="AU26" s="3" t="str">
        <f t="shared" si="80"/>
        <v/>
      </c>
      <c r="AV26" s="3" t="str">
        <f t="shared" si="81"/>
        <v/>
      </c>
      <c r="AW26" s="3" t="str">
        <f t="shared" si="82"/>
        <v/>
      </c>
      <c r="AX26" s="3" t="str">
        <f t="shared" si="83"/>
        <v/>
      </c>
      <c r="AY26" s="3" t="str">
        <f t="shared" si="84"/>
        <v/>
      </c>
      <c r="AZ26" s="3" t="str">
        <f t="shared" si="85"/>
        <v/>
      </c>
      <c r="BA26" s="3" t="str">
        <f t="shared" si="86"/>
        <v/>
      </c>
      <c r="BB26" s="3" t="str">
        <f t="shared" si="87"/>
        <v/>
      </c>
      <c r="BC26" s="3" t="str">
        <f t="shared" si="88"/>
        <v/>
      </c>
      <c r="BD26" s="3" t="str">
        <f t="shared" si="89"/>
        <v/>
      </c>
      <c r="BE26" s="3" t="str">
        <f t="shared" si="90"/>
        <v/>
      </c>
      <c r="BF26" s="3" t="str">
        <f t="shared" si="91"/>
        <v/>
      </c>
      <c r="BG26" s="3" t="str">
        <f t="shared" si="92"/>
        <v/>
      </c>
      <c r="BH26" s="3" t="str">
        <f t="shared" si="93"/>
        <v/>
      </c>
      <c r="BI26" s="3" t="str">
        <f t="shared" si="94"/>
        <v/>
      </c>
      <c r="BJ26" s="3" t="str">
        <f t="shared" si="95"/>
        <v/>
      </c>
      <c r="BK26" s="3" t="str">
        <f t="shared" si="96"/>
        <v/>
      </c>
      <c r="BL26" s="3" t="str">
        <f t="shared" si="97"/>
        <v/>
      </c>
      <c r="BM26" s="3" t="str">
        <f t="shared" si="98"/>
        <v/>
      </c>
      <c r="BN26" s="3" t="str">
        <f t="shared" si="99"/>
        <v/>
      </c>
    </row>
    <row r="27" spans="2:66" x14ac:dyDescent="0.25">
      <c r="B27" s="6">
        <v>3</v>
      </c>
      <c r="C27" s="4" t="str">
        <f>IF(B27="","",VLOOKUP(B27,Tabelle2!$A$2:$B$38,2,0))</f>
        <v>2-9-14-17-25-31</v>
      </c>
      <c r="D27" s="3">
        <f t="shared" si="35"/>
        <v>0</v>
      </c>
      <c r="E27" s="7" t="str">
        <f t="shared" si="0"/>
        <v>L</v>
      </c>
      <c r="F27" s="20" t="str">
        <f t="shared" si="1"/>
        <v>Bet</v>
      </c>
      <c r="G27" s="16">
        <f t="shared" si="2"/>
        <v>-30</v>
      </c>
      <c r="H27" s="12"/>
      <c r="I27" s="16">
        <f t="shared" si="36"/>
        <v>0</v>
      </c>
      <c r="J27" s="16">
        <f t="shared" si="37"/>
        <v>3</v>
      </c>
      <c r="K27" s="12"/>
      <c r="P27" s="15">
        <v>24</v>
      </c>
      <c r="Q27" s="10">
        <f>BG602</f>
        <v>0</v>
      </c>
      <c r="R27" s="12"/>
      <c r="S27" s="12"/>
      <c r="T27" s="12"/>
      <c r="U27" s="12"/>
      <c r="V27" s="12"/>
      <c r="X27" s="12"/>
      <c r="Y27" s="12"/>
      <c r="Z27" s="12"/>
      <c r="AA27">
        <v>27</v>
      </c>
      <c r="AB27" s="1">
        <v>5</v>
      </c>
      <c r="AC27" s="1">
        <v>15</v>
      </c>
      <c r="AD27" s="1">
        <v>16</v>
      </c>
      <c r="AE27" s="1">
        <v>19</v>
      </c>
      <c r="AF27" s="1">
        <v>24</v>
      </c>
      <c r="AG27" s="1">
        <v>32</v>
      </c>
      <c r="AI27" s="1">
        <f t="shared" si="3"/>
        <v>4</v>
      </c>
      <c r="AJ27" s="3" t="str">
        <f t="shared" si="69"/>
        <v/>
      </c>
      <c r="AK27" s="3" t="str">
        <f t="shared" si="70"/>
        <v/>
      </c>
      <c r="AL27" s="3" t="str">
        <f t="shared" si="71"/>
        <v/>
      </c>
      <c r="AM27" s="3" t="str">
        <f t="shared" si="72"/>
        <v/>
      </c>
      <c r="AN27" s="3" t="str">
        <f t="shared" si="73"/>
        <v/>
      </c>
      <c r="AO27" s="3" t="str">
        <f t="shared" si="74"/>
        <v/>
      </c>
      <c r="AP27" s="3" t="str">
        <f t="shared" si="75"/>
        <v/>
      </c>
      <c r="AQ27" s="3" t="str">
        <f t="shared" si="76"/>
        <v/>
      </c>
      <c r="AR27" s="3" t="str">
        <f t="shared" si="77"/>
        <v/>
      </c>
      <c r="AS27" s="3" t="str">
        <f t="shared" si="78"/>
        <v/>
      </c>
      <c r="AT27" s="3" t="str">
        <f t="shared" si="79"/>
        <v/>
      </c>
      <c r="AU27" s="3" t="str">
        <f t="shared" si="80"/>
        <v/>
      </c>
      <c r="AV27" s="3" t="str">
        <f t="shared" si="81"/>
        <v/>
      </c>
      <c r="AW27" s="3" t="str">
        <f t="shared" si="82"/>
        <v/>
      </c>
      <c r="AX27" s="3" t="str">
        <f t="shared" si="83"/>
        <v/>
      </c>
      <c r="AY27" s="3" t="str">
        <f t="shared" si="84"/>
        <v/>
      </c>
      <c r="AZ27" s="3" t="str">
        <f t="shared" si="85"/>
        <v/>
      </c>
      <c r="BA27" s="3" t="str">
        <f t="shared" si="86"/>
        <v/>
      </c>
      <c r="BB27" s="3" t="str">
        <f t="shared" si="87"/>
        <v/>
      </c>
      <c r="BC27" s="3" t="str">
        <f t="shared" si="88"/>
        <v/>
      </c>
      <c r="BD27" s="3" t="str">
        <f t="shared" si="89"/>
        <v/>
      </c>
      <c r="BE27" s="3" t="str">
        <f t="shared" si="90"/>
        <v/>
      </c>
      <c r="BF27" s="3" t="str">
        <f t="shared" si="91"/>
        <v/>
      </c>
      <c r="BG27" s="3" t="str">
        <f t="shared" si="92"/>
        <v/>
      </c>
      <c r="BH27" s="3" t="str">
        <f t="shared" si="93"/>
        <v/>
      </c>
      <c r="BI27" s="3" t="str">
        <f t="shared" si="94"/>
        <v/>
      </c>
      <c r="BJ27" s="3" t="str">
        <f t="shared" si="95"/>
        <v/>
      </c>
      <c r="BK27" s="3" t="str">
        <f t="shared" si="96"/>
        <v/>
      </c>
      <c r="BL27" s="3" t="str">
        <f t="shared" si="97"/>
        <v/>
      </c>
      <c r="BM27" s="3" t="str">
        <f t="shared" si="98"/>
        <v/>
      </c>
      <c r="BN27" s="3" t="str">
        <f t="shared" si="99"/>
        <v/>
      </c>
    </row>
    <row r="28" spans="2:66" x14ac:dyDescent="0.25">
      <c r="B28" s="6">
        <v>12</v>
      </c>
      <c r="C28" s="4" t="str">
        <f>IF(B28="","",VLOOKUP(B28,Tabelle2!$A$2:$B$38,2,0))</f>
        <v>1-2-4-14-20-21</v>
      </c>
      <c r="D28" s="3">
        <f t="shared" si="35"/>
        <v>0</v>
      </c>
      <c r="E28" s="7" t="str">
        <f t="shared" si="0"/>
        <v>L</v>
      </c>
      <c r="F28" s="20" t="str">
        <f t="shared" si="1"/>
        <v>No Bet</v>
      </c>
      <c r="G28" s="16">
        <f t="shared" si="2"/>
        <v>-30</v>
      </c>
      <c r="H28" s="12"/>
      <c r="I28" s="16">
        <f t="shared" si="36"/>
        <v>0</v>
      </c>
      <c r="J28" s="16">
        <f t="shared" si="37"/>
        <v>3</v>
      </c>
      <c r="K28" s="12"/>
      <c r="P28" s="14">
        <v>25</v>
      </c>
      <c r="Q28" s="9">
        <f>BH602</f>
        <v>0</v>
      </c>
      <c r="R28" s="12"/>
      <c r="S28" s="12"/>
      <c r="T28" s="12"/>
      <c r="U28" s="12"/>
      <c r="V28" s="12"/>
      <c r="X28" s="12"/>
      <c r="Y28" s="12"/>
      <c r="Z28" s="12"/>
      <c r="AA28">
        <v>28</v>
      </c>
      <c r="AB28" s="1">
        <v>1</v>
      </c>
      <c r="AC28" s="1">
        <v>4</v>
      </c>
      <c r="AD28" s="1">
        <v>19</v>
      </c>
      <c r="AE28" s="1">
        <v>20</v>
      </c>
      <c r="AF28" s="1">
        <v>21</v>
      </c>
      <c r="AG28" s="1">
        <v>33</v>
      </c>
      <c r="AI28" s="1">
        <f t="shared" si="3"/>
        <v>5</v>
      </c>
      <c r="AJ28" s="3" t="str">
        <f t="shared" si="69"/>
        <v/>
      </c>
      <c r="AK28" s="3" t="str">
        <f t="shared" si="70"/>
        <v/>
      </c>
      <c r="AL28" s="3" t="str">
        <f t="shared" si="71"/>
        <v/>
      </c>
      <c r="AM28" s="3" t="str">
        <f t="shared" si="72"/>
        <v/>
      </c>
      <c r="AN28" s="3">
        <f t="shared" si="73"/>
        <v>1</v>
      </c>
      <c r="AO28" s="3" t="str">
        <f t="shared" si="74"/>
        <v/>
      </c>
      <c r="AP28" s="3" t="str">
        <f t="shared" si="75"/>
        <v/>
      </c>
      <c r="AQ28" s="3" t="str">
        <f t="shared" si="76"/>
        <v/>
      </c>
      <c r="AR28" s="3" t="str">
        <f t="shared" si="77"/>
        <v/>
      </c>
      <c r="AS28" s="3" t="str">
        <f t="shared" si="78"/>
        <v/>
      </c>
      <c r="AT28" s="3" t="str">
        <f t="shared" si="79"/>
        <v/>
      </c>
      <c r="AU28" s="3" t="str">
        <f t="shared" si="80"/>
        <v/>
      </c>
      <c r="AV28" s="3" t="str">
        <f t="shared" si="81"/>
        <v/>
      </c>
      <c r="AW28" s="3" t="str">
        <f t="shared" si="82"/>
        <v/>
      </c>
      <c r="AX28" s="3" t="str">
        <f t="shared" si="83"/>
        <v/>
      </c>
      <c r="AY28" s="3" t="str">
        <f t="shared" si="84"/>
        <v/>
      </c>
      <c r="AZ28" s="3" t="str">
        <f t="shared" si="85"/>
        <v/>
      </c>
      <c r="BA28" s="3" t="str">
        <f t="shared" si="86"/>
        <v/>
      </c>
      <c r="BB28" s="3" t="str">
        <f t="shared" si="87"/>
        <v/>
      </c>
      <c r="BC28" s="3" t="str">
        <f t="shared" si="88"/>
        <v/>
      </c>
      <c r="BD28" s="3" t="str">
        <f t="shared" si="89"/>
        <v/>
      </c>
      <c r="BE28" s="3" t="str">
        <f t="shared" si="90"/>
        <v/>
      </c>
      <c r="BF28" s="3" t="str">
        <f t="shared" si="91"/>
        <v/>
      </c>
      <c r="BG28" s="3" t="str">
        <f t="shared" si="92"/>
        <v/>
      </c>
      <c r="BH28" s="3" t="str">
        <f t="shared" si="93"/>
        <v/>
      </c>
      <c r="BI28" s="3" t="str">
        <f t="shared" si="94"/>
        <v/>
      </c>
      <c r="BJ28" s="3" t="str">
        <f t="shared" si="95"/>
        <v/>
      </c>
      <c r="BK28" s="3" t="str">
        <f t="shared" si="96"/>
        <v/>
      </c>
      <c r="BL28" s="3" t="str">
        <f t="shared" si="97"/>
        <v/>
      </c>
      <c r="BM28" s="3" t="str">
        <f t="shared" si="98"/>
        <v/>
      </c>
      <c r="BN28" s="3" t="str">
        <f t="shared" si="99"/>
        <v/>
      </c>
    </row>
    <row r="29" spans="2:66" x14ac:dyDescent="0.25">
      <c r="B29" s="6">
        <v>2</v>
      </c>
      <c r="C29" s="4" t="str">
        <f>IF(B29="","",VLOOKUP(B29,Tabelle2!$A$2:$B$38,2,0))</f>
        <v>3-8-11-12-30-35</v>
      </c>
      <c r="D29" s="3">
        <f t="shared" si="35"/>
        <v>1</v>
      </c>
      <c r="E29" s="7" t="str">
        <f t="shared" si="0"/>
        <v>W</v>
      </c>
      <c r="F29" s="20" t="str">
        <f t="shared" si="1"/>
        <v>No Bet</v>
      </c>
      <c r="G29" s="16">
        <f t="shared" si="2"/>
        <v>-30</v>
      </c>
      <c r="H29" s="12"/>
      <c r="I29" s="16">
        <f t="shared" si="36"/>
        <v>0</v>
      </c>
      <c r="J29" s="16">
        <f t="shared" si="37"/>
        <v>3</v>
      </c>
      <c r="K29" s="12"/>
      <c r="P29" s="15">
        <v>26</v>
      </c>
      <c r="Q29" s="10">
        <f>BI602</f>
        <v>0</v>
      </c>
      <c r="R29" s="12"/>
      <c r="S29" s="12"/>
      <c r="T29" s="12"/>
      <c r="U29" s="12"/>
      <c r="V29" s="12"/>
      <c r="X29" s="12"/>
      <c r="Y29" s="12"/>
      <c r="Z29" s="12"/>
      <c r="AA29">
        <v>29</v>
      </c>
      <c r="AB29" s="1">
        <v>15</v>
      </c>
      <c r="AC29" s="1">
        <v>16</v>
      </c>
      <c r="AD29" s="1">
        <v>19</v>
      </c>
      <c r="AE29" s="1">
        <v>24</v>
      </c>
      <c r="AF29" s="1">
        <v>32</v>
      </c>
      <c r="AG29" s="1">
        <v>33</v>
      </c>
      <c r="AI29" s="1">
        <f t="shared" si="3"/>
        <v>0</v>
      </c>
      <c r="AJ29" s="3" t="str">
        <f t="shared" si="69"/>
        <v/>
      </c>
      <c r="AK29" s="3" t="str">
        <f t="shared" si="70"/>
        <v/>
      </c>
      <c r="AL29" s="3" t="str">
        <f t="shared" si="71"/>
        <v/>
      </c>
      <c r="AM29" s="3" t="str">
        <f t="shared" si="72"/>
        <v/>
      </c>
      <c r="AN29" s="3" t="str">
        <f t="shared" si="73"/>
        <v/>
      </c>
      <c r="AO29" s="3" t="str">
        <f t="shared" si="74"/>
        <v/>
      </c>
      <c r="AP29" s="3" t="str">
        <f t="shared" si="75"/>
        <v/>
      </c>
      <c r="AQ29" s="3" t="str">
        <f t="shared" si="76"/>
        <v/>
      </c>
      <c r="AR29" s="3" t="str">
        <f t="shared" si="77"/>
        <v/>
      </c>
      <c r="AS29" s="3" t="str">
        <f t="shared" si="78"/>
        <v/>
      </c>
      <c r="AT29" s="3" t="str">
        <f t="shared" si="79"/>
        <v/>
      </c>
      <c r="AU29" s="3" t="str">
        <f t="shared" si="80"/>
        <v/>
      </c>
      <c r="AV29" s="3" t="str">
        <f t="shared" si="81"/>
        <v/>
      </c>
      <c r="AW29" s="3" t="str">
        <f t="shared" si="82"/>
        <v/>
      </c>
      <c r="AX29" s="3" t="str">
        <f t="shared" si="83"/>
        <v/>
      </c>
      <c r="AY29" s="3" t="str">
        <f t="shared" si="84"/>
        <v/>
      </c>
      <c r="AZ29" s="3" t="str">
        <f t="shared" si="85"/>
        <v/>
      </c>
      <c r="BA29" s="3" t="str">
        <f t="shared" si="86"/>
        <v/>
      </c>
      <c r="BB29" s="3" t="str">
        <f t="shared" si="87"/>
        <v/>
      </c>
      <c r="BC29" s="3" t="str">
        <f t="shared" si="88"/>
        <v/>
      </c>
      <c r="BD29" s="3" t="str">
        <f t="shared" si="89"/>
        <v/>
      </c>
      <c r="BE29" s="3" t="str">
        <f t="shared" si="90"/>
        <v/>
      </c>
      <c r="BF29" s="3" t="str">
        <f t="shared" si="91"/>
        <v/>
      </c>
      <c r="BG29" s="3" t="str">
        <f t="shared" si="92"/>
        <v/>
      </c>
      <c r="BH29" s="3" t="str">
        <f t="shared" si="93"/>
        <v/>
      </c>
      <c r="BI29" s="3" t="str">
        <f t="shared" si="94"/>
        <v/>
      </c>
      <c r="BJ29" s="3" t="str">
        <f t="shared" si="95"/>
        <v/>
      </c>
      <c r="BK29" s="3" t="str">
        <f t="shared" si="96"/>
        <v/>
      </c>
      <c r="BL29" s="3" t="str">
        <f t="shared" si="97"/>
        <v/>
      </c>
      <c r="BM29" s="3" t="str">
        <f t="shared" si="98"/>
        <v/>
      </c>
      <c r="BN29" s="3" t="str">
        <f t="shared" si="99"/>
        <v/>
      </c>
    </row>
    <row r="30" spans="2:66" x14ac:dyDescent="0.25">
      <c r="B30" s="6">
        <v>16</v>
      </c>
      <c r="C30" s="4" t="str">
        <f>IF(B30="","",VLOOKUP(B30,Tabelle2!$A$2:$B$38,2,0))</f>
        <v>7-13-18-27-29-36</v>
      </c>
      <c r="D30" s="3">
        <f t="shared" si="35"/>
        <v>0</v>
      </c>
      <c r="E30" s="7" t="str">
        <f t="shared" si="0"/>
        <v>L</v>
      </c>
      <c r="F30" s="20" t="str">
        <f t="shared" si="1"/>
        <v>Bet</v>
      </c>
      <c r="G30" s="16">
        <f t="shared" si="2"/>
        <v>-36</v>
      </c>
      <c r="H30" s="12"/>
      <c r="I30" s="16">
        <f t="shared" si="36"/>
        <v>-1</v>
      </c>
      <c r="J30" s="16">
        <f t="shared" si="37"/>
        <v>2</v>
      </c>
      <c r="K30" s="12"/>
      <c r="P30" s="14">
        <v>27</v>
      </c>
      <c r="Q30" s="9">
        <f>ATJ602</f>
        <v>0</v>
      </c>
      <c r="R30" s="12"/>
      <c r="S30" s="12"/>
      <c r="T30" s="12"/>
      <c r="U30" s="12"/>
      <c r="V30" s="12"/>
      <c r="X30" s="12"/>
      <c r="Y30" s="12"/>
      <c r="Z30" s="12"/>
      <c r="AA30">
        <v>30</v>
      </c>
      <c r="AB30" s="1">
        <v>1</v>
      </c>
      <c r="AC30" s="1">
        <v>2</v>
      </c>
      <c r="AD30" s="1">
        <v>14</v>
      </c>
      <c r="AE30" s="1">
        <v>20</v>
      </c>
      <c r="AF30" s="1">
        <v>21</v>
      </c>
      <c r="AG30" s="1">
        <v>25</v>
      </c>
      <c r="AI30" s="1">
        <f t="shared" si="3"/>
        <v>1</v>
      </c>
      <c r="AJ30" s="3" t="str">
        <f t="shared" si="69"/>
        <v/>
      </c>
      <c r="AK30" s="3" t="str">
        <f t="shared" si="70"/>
        <v/>
      </c>
      <c r="AL30" s="3" t="str">
        <f t="shared" si="71"/>
        <v/>
      </c>
      <c r="AM30" s="3" t="str">
        <f t="shared" si="72"/>
        <v/>
      </c>
      <c r="AN30" s="3" t="str">
        <f t="shared" si="73"/>
        <v/>
      </c>
      <c r="AO30" s="3" t="str">
        <f t="shared" si="74"/>
        <v/>
      </c>
      <c r="AP30" s="3" t="str">
        <f t="shared" si="75"/>
        <v/>
      </c>
      <c r="AQ30" s="3" t="str">
        <f t="shared" si="76"/>
        <v/>
      </c>
      <c r="AR30" s="3" t="str">
        <f t="shared" si="77"/>
        <v/>
      </c>
      <c r="AS30" s="3" t="str">
        <f t="shared" si="78"/>
        <v/>
      </c>
      <c r="AT30" s="3" t="str">
        <f t="shared" si="79"/>
        <v/>
      </c>
      <c r="AU30" s="3" t="str">
        <f t="shared" si="80"/>
        <v/>
      </c>
      <c r="AV30" s="3" t="str">
        <f t="shared" si="81"/>
        <v/>
      </c>
      <c r="AW30" s="3" t="str">
        <f t="shared" si="82"/>
        <v/>
      </c>
      <c r="AX30" s="3" t="str">
        <f t="shared" si="83"/>
        <v/>
      </c>
      <c r="AY30" s="3" t="str">
        <f t="shared" si="84"/>
        <v/>
      </c>
      <c r="AZ30" s="3" t="str">
        <f t="shared" si="85"/>
        <v/>
      </c>
      <c r="BA30" s="3" t="str">
        <f t="shared" si="86"/>
        <v/>
      </c>
      <c r="BB30" s="3" t="str">
        <f t="shared" si="87"/>
        <v/>
      </c>
      <c r="BC30" s="3" t="str">
        <f t="shared" si="88"/>
        <v/>
      </c>
      <c r="BD30" s="3" t="str">
        <f t="shared" si="89"/>
        <v/>
      </c>
      <c r="BE30" s="3" t="str">
        <f t="shared" si="90"/>
        <v/>
      </c>
      <c r="BF30" s="3" t="str">
        <f t="shared" si="91"/>
        <v/>
      </c>
      <c r="BG30" s="3" t="str">
        <f t="shared" si="92"/>
        <v/>
      </c>
      <c r="BH30" s="3" t="str">
        <f t="shared" si="93"/>
        <v/>
      </c>
      <c r="BI30" s="3" t="str">
        <f t="shared" si="94"/>
        <v/>
      </c>
      <c r="BJ30" s="3" t="str">
        <f t="shared" si="95"/>
        <v/>
      </c>
      <c r="BK30" s="3" t="str">
        <f t="shared" si="96"/>
        <v/>
      </c>
      <c r="BL30" s="3" t="str">
        <f t="shared" si="97"/>
        <v/>
      </c>
      <c r="BM30" s="3" t="str">
        <f t="shared" si="98"/>
        <v/>
      </c>
      <c r="BN30" s="3" t="str">
        <f t="shared" si="99"/>
        <v/>
      </c>
    </row>
    <row r="31" spans="2:66" x14ac:dyDescent="0.25">
      <c r="B31" s="6">
        <v>14</v>
      </c>
      <c r="C31" s="4" t="str">
        <f>IF(B31="","",VLOOKUP(B31,Tabelle2!$A$2:$B$38,2,0))</f>
        <v>3-8-12-23-30-35</v>
      </c>
      <c r="D31" s="3">
        <f t="shared" si="35"/>
        <v>0</v>
      </c>
      <c r="E31" s="7" t="str">
        <f t="shared" si="0"/>
        <v>L</v>
      </c>
      <c r="F31" s="20" t="str">
        <f t="shared" si="1"/>
        <v>Bet</v>
      </c>
      <c r="G31" s="16">
        <f t="shared" si="2"/>
        <v>-42</v>
      </c>
      <c r="H31" s="12"/>
      <c r="I31" s="16">
        <f t="shared" si="36"/>
        <v>0</v>
      </c>
      <c r="J31" s="16">
        <f t="shared" si="37"/>
        <v>2</v>
      </c>
      <c r="K31" s="12"/>
      <c r="P31" s="15">
        <v>28</v>
      </c>
      <c r="Q31" s="10">
        <f>BK602</f>
        <v>0</v>
      </c>
      <c r="R31" s="12"/>
      <c r="S31" s="12"/>
      <c r="T31" s="12"/>
      <c r="U31" s="12"/>
      <c r="V31" s="12"/>
      <c r="X31" s="12"/>
      <c r="Y31" s="12"/>
      <c r="Z31" s="12"/>
      <c r="AA31">
        <v>31</v>
      </c>
      <c r="AB31" s="1">
        <v>3</v>
      </c>
      <c r="AC31" s="1">
        <v>8</v>
      </c>
      <c r="AD31" s="1">
        <v>10</v>
      </c>
      <c r="AE31" s="1">
        <v>23</v>
      </c>
      <c r="AF31" s="1">
        <v>26</v>
      </c>
      <c r="AG31" s="1">
        <v>35</v>
      </c>
      <c r="AI31" s="1">
        <f t="shared" si="3"/>
        <v>2</v>
      </c>
      <c r="AJ31" s="3" t="str">
        <f t="shared" si="69"/>
        <v/>
      </c>
      <c r="AK31" s="3" t="str">
        <f t="shared" si="70"/>
        <v/>
      </c>
      <c r="AL31" s="3" t="str">
        <f t="shared" si="71"/>
        <v/>
      </c>
      <c r="AM31" s="3" t="str">
        <f t="shared" si="72"/>
        <v/>
      </c>
      <c r="AN31" s="3" t="str">
        <f t="shared" si="73"/>
        <v/>
      </c>
      <c r="AO31" s="3" t="str">
        <f t="shared" si="74"/>
        <v/>
      </c>
      <c r="AP31" s="3" t="str">
        <f t="shared" si="75"/>
        <v/>
      </c>
      <c r="AQ31" s="3" t="str">
        <f t="shared" si="76"/>
        <v/>
      </c>
      <c r="AR31" s="3" t="str">
        <f t="shared" si="77"/>
        <v/>
      </c>
      <c r="AS31" s="3" t="str">
        <f t="shared" si="78"/>
        <v/>
      </c>
      <c r="AT31" s="3" t="str">
        <f t="shared" si="79"/>
        <v/>
      </c>
      <c r="AU31" s="3" t="str">
        <f t="shared" si="80"/>
        <v/>
      </c>
      <c r="AV31" s="3" t="str">
        <f t="shared" si="81"/>
        <v/>
      </c>
      <c r="AW31" s="3" t="str">
        <f t="shared" si="82"/>
        <v/>
      </c>
      <c r="AX31" s="3" t="str">
        <f t="shared" si="83"/>
        <v/>
      </c>
      <c r="AY31" s="3" t="str">
        <f t="shared" si="84"/>
        <v/>
      </c>
      <c r="AZ31" s="3" t="str">
        <f t="shared" si="85"/>
        <v/>
      </c>
      <c r="BA31" s="3" t="str">
        <f t="shared" si="86"/>
        <v/>
      </c>
      <c r="BB31" s="3" t="str">
        <f t="shared" si="87"/>
        <v/>
      </c>
      <c r="BC31" s="3" t="str">
        <f t="shared" si="88"/>
        <v/>
      </c>
      <c r="BD31" s="3" t="str">
        <f t="shared" si="89"/>
        <v/>
      </c>
      <c r="BE31" s="3" t="str">
        <f t="shared" si="90"/>
        <v/>
      </c>
      <c r="BF31" s="3" t="str">
        <f t="shared" si="91"/>
        <v/>
      </c>
      <c r="BG31" s="3" t="str">
        <f t="shared" si="92"/>
        <v/>
      </c>
      <c r="BH31" s="3" t="str">
        <f t="shared" si="93"/>
        <v/>
      </c>
      <c r="BI31" s="3" t="str">
        <f t="shared" si="94"/>
        <v/>
      </c>
      <c r="BJ31" s="3" t="str">
        <f t="shared" si="95"/>
        <v/>
      </c>
      <c r="BK31" s="3" t="str">
        <f t="shared" si="96"/>
        <v/>
      </c>
      <c r="BL31" s="3" t="str">
        <f t="shared" si="97"/>
        <v/>
      </c>
      <c r="BM31" s="3" t="str">
        <f t="shared" si="98"/>
        <v/>
      </c>
      <c r="BN31" s="3" t="str">
        <f t="shared" si="99"/>
        <v/>
      </c>
    </row>
    <row r="32" spans="2:66" x14ac:dyDescent="0.25">
      <c r="B32" s="6">
        <v>32</v>
      </c>
      <c r="C32" s="4" t="str">
        <f>IF(B32="","",VLOOKUP(B32,Tabelle2!$A$2:$B$38,2,0))</f>
        <v>6-18-22-27-29-34</v>
      </c>
      <c r="D32" s="3">
        <f t="shared" si="35"/>
        <v>0</v>
      </c>
      <c r="E32" s="7" t="str">
        <f t="shared" si="0"/>
        <v>L</v>
      </c>
      <c r="F32" s="20" t="str">
        <f t="shared" si="1"/>
        <v>Bet</v>
      </c>
      <c r="G32" s="16">
        <f t="shared" si="2"/>
        <v>-48</v>
      </c>
      <c r="H32" s="12"/>
      <c r="I32" s="16">
        <f t="shared" si="36"/>
        <v>0</v>
      </c>
      <c r="J32" s="16">
        <f t="shared" si="37"/>
        <v>2</v>
      </c>
      <c r="K32" s="12"/>
      <c r="P32" s="14">
        <v>29</v>
      </c>
      <c r="Q32" s="9">
        <f>BL602</f>
        <v>0</v>
      </c>
      <c r="R32" s="12"/>
      <c r="S32" s="12"/>
      <c r="T32" s="12"/>
      <c r="U32" s="12"/>
      <c r="V32" s="12"/>
      <c r="X32" s="12"/>
      <c r="Y32" s="12"/>
      <c r="Z32" s="12"/>
      <c r="AA32">
        <v>32</v>
      </c>
      <c r="AB32" s="1">
        <v>6</v>
      </c>
      <c r="AC32" s="1">
        <v>18</v>
      </c>
      <c r="AD32" s="1">
        <v>22</v>
      </c>
      <c r="AE32" s="1">
        <v>27</v>
      </c>
      <c r="AF32" s="1">
        <v>29</v>
      </c>
      <c r="AG32" s="1">
        <v>34</v>
      </c>
      <c r="AI32" s="1">
        <f t="shared" si="3"/>
        <v>3</v>
      </c>
      <c r="AJ32" s="3" t="str">
        <f t="shared" si="69"/>
        <v/>
      </c>
      <c r="AK32" s="3" t="str">
        <f t="shared" si="70"/>
        <v/>
      </c>
      <c r="AL32" s="3" t="str">
        <f t="shared" si="71"/>
        <v/>
      </c>
      <c r="AM32" s="3" t="str">
        <f t="shared" si="72"/>
        <v/>
      </c>
      <c r="AN32" s="3" t="str">
        <f t="shared" si="73"/>
        <v/>
      </c>
      <c r="AO32" s="3" t="str">
        <f t="shared" si="74"/>
        <v/>
      </c>
      <c r="AP32" s="3" t="str">
        <f t="shared" si="75"/>
        <v/>
      </c>
      <c r="AQ32" s="3" t="str">
        <f t="shared" si="76"/>
        <v/>
      </c>
      <c r="AR32" s="3" t="str">
        <f t="shared" si="77"/>
        <v/>
      </c>
      <c r="AS32" s="3" t="str">
        <f t="shared" si="78"/>
        <v/>
      </c>
      <c r="AT32" s="3" t="str">
        <f t="shared" si="79"/>
        <v/>
      </c>
      <c r="AU32" s="3" t="str">
        <f t="shared" si="80"/>
        <v/>
      </c>
      <c r="AV32" s="3" t="str">
        <f t="shared" si="81"/>
        <v/>
      </c>
      <c r="AW32" s="3" t="str">
        <f t="shared" si="82"/>
        <v/>
      </c>
      <c r="AX32" s="3" t="str">
        <f t="shared" si="83"/>
        <v/>
      </c>
      <c r="AY32" s="3" t="str">
        <f t="shared" si="84"/>
        <v/>
      </c>
      <c r="AZ32" s="3" t="str">
        <f t="shared" si="85"/>
        <v/>
      </c>
      <c r="BA32" s="3" t="str">
        <f t="shared" si="86"/>
        <v/>
      </c>
      <c r="BB32" s="3" t="str">
        <f t="shared" si="87"/>
        <v/>
      </c>
      <c r="BC32" s="3" t="str">
        <f t="shared" si="88"/>
        <v/>
      </c>
      <c r="BD32" s="3" t="str">
        <f t="shared" si="89"/>
        <v/>
      </c>
      <c r="BE32" s="3" t="str">
        <f t="shared" si="90"/>
        <v/>
      </c>
      <c r="BF32" s="3" t="str">
        <f t="shared" si="91"/>
        <v/>
      </c>
      <c r="BG32" s="3" t="str">
        <f t="shared" si="92"/>
        <v/>
      </c>
      <c r="BH32" s="3" t="str">
        <f t="shared" si="93"/>
        <v/>
      </c>
      <c r="BI32" s="3" t="str">
        <f t="shared" si="94"/>
        <v/>
      </c>
      <c r="BJ32" s="3" t="str">
        <f t="shared" si="95"/>
        <v/>
      </c>
      <c r="BK32" s="3" t="str">
        <f t="shared" si="96"/>
        <v/>
      </c>
      <c r="BL32" s="3" t="str">
        <f t="shared" si="97"/>
        <v/>
      </c>
      <c r="BM32" s="3" t="str">
        <f t="shared" si="98"/>
        <v/>
      </c>
      <c r="BN32" s="3" t="str">
        <f t="shared" si="99"/>
        <v/>
      </c>
    </row>
    <row r="33" spans="2:66" x14ac:dyDescent="0.25">
      <c r="B33" s="6">
        <v>5</v>
      </c>
      <c r="C33" s="4" t="str">
        <f>IF(B33="","",VLOOKUP(B33,Tabelle2!$A$2:$B$38,2,0))</f>
        <v>6-9-18-22-27-34</v>
      </c>
      <c r="D33" s="3">
        <f t="shared" si="35"/>
        <v>0</v>
      </c>
      <c r="E33" s="7" t="str">
        <f t="shared" si="0"/>
        <v>L</v>
      </c>
      <c r="F33" s="20" t="str">
        <f t="shared" si="1"/>
        <v>Bet</v>
      </c>
      <c r="G33" s="16">
        <f t="shared" si="2"/>
        <v>-54</v>
      </c>
      <c r="H33" s="12"/>
      <c r="I33" s="16">
        <f t="shared" si="36"/>
        <v>0</v>
      </c>
      <c r="J33" s="16">
        <f t="shared" si="37"/>
        <v>2</v>
      </c>
      <c r="K33" s="12"/>
      <c r="P33" s="15">
        <v>30</v>
      </c>
      <c r="Q33" s="10">
        <f>BM602</f>
        <v>1</v>
      </c>
      <c r="AA33">
        <v>33</v>
      </c>
      <c r="AB33" s="1">
        <v>7</v>
      </c>
      <c r="AC33" s="1">
        <v>11</v>
      </c>
      <c r="AD33" s="1">
        <v>13</v>
      </c>
      <c r="AE33" s="1">
        <v>28</v>
      </c>
      <c r="AF33" s="1">
        <v>29</v>
      </c>
      <c r="AG33" s="1">
        <v>36</v>
      </c>
      <c r="AI33" s="1">
        <f t="shared" si="3"/>
        <v>4</v>
      </c>
      <c r="AJ33" s="3" t="str">
        <f t="shared" si="69"/>
        <v/>
      </c>
      <c r="AK33" s="3" t="str">
        <f t="shared" si="70"/>
        <v/>
      </c>
      <c r="AL33" s="3" t="str">
        <f t="shared" si="71"/>
        <v/>
      </c>
      <c r="AM33" s="3" t="str">
        <f t="shared" si="72"/>
        <v/>
      </c>
      <c r="AN33" s="3" t="str">
        <f t="shared" si="73"/>
        <v/>
      </c>
      <c r="AO33" s="3" t="str">
        <f t="shared" si="74"/>
        <v/>
      </c>
      <c r="AP33" s="3" t="str">
        <f t="shared" si="75"/>
        <v/>
      </c>
      <c r="AQ33" s="3" t="str">
        <f t="shared" si="76"/>
        <v/>
      </c>
      <c r="AR33" s="3" t="str">
        <f t="shared" si="77"/>
        <v/>
      </c>
      <c r="AS33" s="3" t="str">
        <f t="shared" si="78"/>
        <v/>
      </c>
      <c r="AT33" s="3" t="str">
        <f t="shared" si="79"/>
        <v/>
      </c>
      <c r="AU33" s="3" t="str">
        <f t="shared" si="80"/>
        <v/>
      </c>
      <c r="AV33" s="3" t="str">
        <f t="shared" si="81"/>
        <v/>
      </c>
      <c r="AW33" s="3" t="str">
        <f t="shared" si="82"/>
        <v/>
      </c>
      <c r="AX33" s="3" t="str">
        <f t="shared" si="83"/>
        <v/>
      </c>
      <c r="AY33" s="3" t="str">
        <f t="shared" si="84"/>
        <v/>
      </c>
      <c r="AZ33" s="3" t="str">
        <f t="shared" si="85"/>
        <v/>
      </c>
      <c r="BA33" s="3" t="str">
        <f t="shared" si="86"/>
        <v/>
      </c>
      <c r="BB33" s="3" t="str">
        <f t="shared" si="87"/>
        <v/>
      </c>
      <c r="BC33" s="3" t="str">
        <f t="shared" si="88"/>
        <v/>
      </c>
      <c r="BD33" s="3" t="str">
        <f t="shared" si="89"/>
        <v/>
      </c>
      <c r="BE33" s="3" t="str">
        <f t="shared" si="90"/>
        <v/>
      </c>
      <c r="BF33" s="3" t="str">
        <f t="shared" si="91"/>
        <v/>
      </c>
      <c r="BG33" s="3" t="str">
        <f t="shared" si="92"/>
        <v/>
      </c>
      <c r="BH33" s="3" t="str">
        <f t="shared" si="93"/>
        <v/>
      </c>
      <c r="BI33" s="3" t="str">
        <f t="shared" si="94"/>
        <v/>
      </c>
      <c r="BJ33" s="3" t="str">
        <f t="shared" si="95"/>
        <v/>
      </c>
      <c r="BK33" s="3" t="str">
        <f t="shared" si="96"/>
        <v/>
      </c>
      <c r="BL33" s="3" t="str">
        <f t="shared" si="97"/>
        <v/>
      </c>
      <c r="BM33" s="3" t="str">
        <f t="shared" si="98"/>
        <v/>
      </c>
      <c r="BN33" s="3" t="str">
        <f t="shared" si="99"/>
        <v/>
      </c>
    </row>
    <row r="34" spans="2:66" x14ac:dyDescent="0.25">
      <c r="B34" s="6">
        <v>2</v>
      </c>
      <c r="C34" s="4" t="str">
        <f>IF(B34="","",VLOOKUP(B34,Tabelle2!$A$2:$B$38,2,0))</f>
        <v>3-8-11-12-30-35</v>
      </c>
      <c r="D34" s="3">
        <f t="shared" si="35"/>
        <v>0</v>
      </c>
      <c r="E34" s="7" t="str">
        <f t="shared" si="0"/>
        <v>L</v>
      </c>
      <c r="F34" s="20" t="str">
        <f t="shared" si="1"/>
        <v>No Bet</v>
      </c>
      <c r="G34" s="16">
        <f t="shared" si="2"/>
        <v>-54</v>
      </c>
      <c r="H34" s="12"/>
      <c r="I34" s="16">
        <f t="shared" si="36"/>
        <v>0</v>
      </c>
      <c r="J34" s="16">
        <f t="shared" si="37"/>
        <v>2</v>
      </c>
      <c r="K34" s="12"/>
      <c r="P34" s="14" t="s">
        <v>45</v>
      </c>
      <c r="Q34" s="9">
        <f>BN602</f>
        <v>1</v>
      </c>
      <c r="AA34">
        <v>34</v>
      </c>
      <c r="AB34" s="1">
        <v>0</v>
      </c>
      <c r="AC34" s="1">
        <v>5</v>
      </c>
      <c r="AD34" s="1">
        <v>10</v>
      </c>
      <c r="AE34" s="1">
        <v>23</v>
      </c>
      <c r="AF34" s="1">
        <v>26</v>
      </c>
      <c r="AG34" s="1">
        <v>32</v>
      </c>
      <c r="AI34" s="1">
        <f t="shared" si="3"/>
        <v>5</v>
      </c>
      <c r="AJ34" s="3" t="str">
        <f t="shared" si="69"/>
        <v/>
      </c>
      <c r="AK34" s="3" t="str">
        <f t="shared" si="70"/>
        <v/>
      </c>
      <c r="AL34" s="3" t="str">
        <f t="shared" si="71"/>
        <v/>
      </c>
      <c r="AM34" s="3" t="str">
        <f t="shared" si="72"/>
        <v/>
      </c>
      <c r="AN34" s="3" t="str">
        <f t="shared" si="73"/>
        <v/>
      </c>
      <c r="AO34" s="3" t="str">
        <f t="shared" si="74"/>
        <v/>
      </c>
      <c r="AP34" s="3" t="str">
        <f t="shared" si="75"/>
        <v/>
      </c>
      <c r="AQ34" s="3" t="str">
        <f t="shared" si="76"/>
        <v/>
      </c>
      <c r="AR34" s="3" t="str">
        <f t="shared" si="77"/>
        <v/>
      </c>
      <c r="AS34" s="3" t="str">
        <f t="shared" si="78"/>
        <v/>
      </c>
      <c r="AT34" s="3" t="str">
        <f t="shared" si="79"/>
        <v/>
      </c>
      <c r="AU34" s="3" t="str">
        <f t="shared" si="80"/>
        <v/>
      </c>
      <c r="AV34" s="3" t="str">
        <f t="shared" si="81"/>
        <v/>
      </c>
      <c r="AW34" s="3" t="str">
        <f t="shared" si="82"/>
        <v/>
      </c>
      <c r="AX34" s="3" t="str">
        <f t="shared" si="83"/>
        <v/>
      </c>
      <c r="AY34" s="3" t="str">
        <f t="shared" si="84"/>
        <v/>
      </c>
      <c r="AZ34" s="3" t="str">
        <f t="shared" si="85"/>
        <v/>
      </c>
      <c r="BA34" s="3" t="str">
        <f t="shared" si="86"/>
        <v/>
      </c>
      <c r="BB34" s="3" t="str">
        <f t="shared" si="87"/>
        <v/>
      </c>
      <c r="BC34" s="3" t="str">
        <f t="shared" si="88"/>
        <v/>
      </c>
      <c r="BD34" s="3" t="str">
        <f t="shared" si="89"/>
        <v/>
      </c>
      <c r="BE34" s="3" t="str">
        <f t="shared" si="90"/>
        <v/>
      </c>
      <c r="BF34" s="3" t="str">
        <f t="shared" si="91"/>
        <v/>
      </c>
      <c r="BG34" s="3" t="str">
        <f t="shared" si="92"/>
        <v/>
      </c>
      <c r="BH34" s="3" t="str">
        <f t="shared" si="93"/>
        <v/>
      </c>
      <c r="BI34" s="3" t="str">
        <f t="shared" si="94"/>
        <v/>
      </c>
      <c r="BJ34" s="3" t="str">
        <f t="shared" si="95"/>
        <v/>
      </c>
      <c r="BK34" s="3" t="str">
        <f t="shared" si="96"/>
        <v/>
      </c>
      <c r="BL34" s="3" t="str">
        <f t="shared" si="97"/>
        <v/>
      </c>
      <c r="BM34" s="3" t="str">
        <f t="shared" si="98"/>
        <v/>
      </c>
      <c r="BN34" s="3" t="str">
        <f t="shared" si="99"/>
        <v/>
      </c>
    </row>
    <row r="35" spans="2:66" x14ac:dyDescent="0.25">
      <c r="B35" s="6">
        <v>2</v>
      </c>
      <c r="C35" s="4" t="str">
        <f>IF(B35="","",VLOOKUP(B35,Tabelle2!$A$2:$B$38,2,0))</f>
        <v>3-8-11-12-30-35</v>
      </c>
      <c r="D35" s="3">
        <f t="shared" si="35"/>
        <v>0</v>
      </c>
      <c r="E35" s="7" t="str">
        <f t="shared" si="0"/>
        <v>L</v>
      </c>
      <c r="F35" s="20" t="str">
        <f t="shared" si="1"/>
        <v>No Bet</v>
      </c>
      <c r="G35" s="16">
        <f t="shared" si="2"/>
        <v>-54</v>
      </c>
      <c r="H35" s="12"/>
      <c r="I35" s="16">
        <f t="shared" si="36"/>
        <v>0</v>
      </c>
      <c r="J35" s="16">
        <f t="shared" si="37"/>
        <v>2</v>
      </c>
      <c r="K35" s="12"/>
      <c r="AA35">
        <v>35</v>
      </c>
      <c r="AB35" s="1">
        <v>2</v>
      </c>
      <c r="AC35" s="1">
        <v>14</v>
      </c>
      <c r="AD35" s="1">
        <v>20</v>
      </c>
      <c r="AE35" s="1">
        <v>21</v>
      </c>
      <c r="AF35" s="1">
        <v>25</v>
      </c>
      <c r="AG35" s="1">
        <v>31</v>
      </c>
      <c r="AI35" s="1">
        <f t="shared" si="3"/>
        <v>6</v>
      </c>
      <c r="AJ35" s="3" t="str">
        <f t="shared" si="69"/>
        <v/>
      </c>
      <c r="AK35" s="3" t="str">
        <f t="shared" si="70"/>
        <v/>
      </c>
      <c r="AL35" s="3" t="str">
        <f t="shared" si="71"/>
        <v/>
      </c>
      <c r="AM35" s="3" t="str">
        <f t="shared" si="72"/>
        <v/>
      </c>
      <c r="AN35" s="3" t="str">
        <f t="shared" si="73"/>
        <v/>
      </c>
      <c r="AO35" s="3" t="str">
        <f t="shared" si="74"/>
        <v/>
      </c>
      <c r="AP35" s="3" t="str">
        <f t="shared" si="75"/>
        <v/>
      </c>
      <c r="AQ35" s="3" t="str">
        <f t="shared" si="76"/>
        <v/>
      </c>
      <c r="AR35" s="3" t="str">
        <f t="shared" si="77"/>
        <v/>
      </c>
      <c r="AS35" s="3" t="str">
        <f t="shared" si="78"/>
        <v/>
      </c>
      <c r="AT35" s="3" t="str">
        <f t="shared" si="79"/>
        <v/>
      </c>
      <c r="AU35" s="3" t="str">
        <f t="shared" si="80"/>
        <v/>
      </c>
      <c r="AV35" s="3" t="str">
        <f t="shared" si="81"/>
        <v/>
      </c>
      <c r="AW35" s="3" t="str">
        <f t="shared" si="82"/>
        <v/>
      </c>
      <c r="AX35" s="3" t="str">
        <f t="shared" si="83"/>
        <v/>
      </c>
      <c r="AY35" s="3" t="str">
        <f t="shared" si="84"/>
        <v/>
      </c>
      <c r="AZ35" s="3" t="str">
        <f t="shared" si="85"/>
        <v/>
      </c>
      <c r="BA35" s="3" t="str">
        <f t="shared" si="86"/>
        <v/>
      </c>
      <c r="BB35" s="3" t="str">
        <f t="shared" si="87"/>
        <v/>
      </c>
      <c r="BC35" s="3" t="str">
        <f t="shared" si="88"/>
        <v/>
      </c>
      <c r="BD35" s="3" t="str">
        <f t="shared" si="89"/>
        <v/>
      </c>
      <c r="BE35" s="3" t="str">
        <f t="shared" si="90"/>
        <v/>
      </c>
      <c r="BF35" s="3" t="str">
        <f t="shared" si="91"/>
        <v/>
      </c>
      <c r="BG35" s="3" t="str">
        <f t="shared" si="92"/>
        <v/>
      </c>
      <c r="BH35" s="3" t="str">
        <f t="shared" si="93"/>
        <v/>
      </c>
      <c r="BI35" s="3" t="str">
        <f t="shared" si="94"/>
        <v/>
      </c>
      <c r="BJ35" s="3" t="str">
        <f t="shared" si="95"/>
        <v/>
      </c>
      <c r="BK35" s="3" t="str">
        <f t="shared" si="96"/>
        <v/>
      </c>
      <c r="BL35" s="3" t="str">
        <f t="shared" si="97"/>
        <v/>
      </c>
      <c r="BM35" s="3" t="str">
        <f t="shared" si="98"/>
        <v/>
      </c>
      <c r="BN35" s="3" t="str">
        <f t="shared" si="99"/>
        <v/>
      </c>
    </row>
    <row r="36" spans="2:66" x14ac:dyDescent="0.25">
      <c r="B36" s="6">
        <v>15</v>
      </c>
      <c r="C36" s="4" t="str">
        <f>IF(B36="","",VLOOKUP(B36,Tabelle2!$A$2:$B$38,2,0))</f>
        <v>6-7-12-18-27-29</v>
      </c>
      <c r="D36" s="3">
        <f t="shared" si="35"/>
        <v>0</v>
      </c>
      <c r="E36" s="7" t="str">
        <f t="shared" si="0"/>
        <v>L</v>
      </c>
      <c r="F36" s="20" t="str">
        <f t="shared" si="1"/>
        <v>No Bet</v>
      </c>
      <c r="G36" s="16">
        <f t="shared" si="2"/>
        <v>-54</v>
      </c>
      <c r="H36" s="12"/>
      <c r="I36" s="16">
        <f t="shared" si="36"/>
        <v>0</v>
      </c>
      <c r="J36" s="16">
        <f t="shared" si="37"/>
        <v>2</v>
      </c>
      <c r="K36" s="12"/>
      <c r="AA36">
        <v>36</v>
      </c>
      <c r="AB36" s="1">
        <v>1</v>
      </c>
      <c r="AC36" s="1">
        <v>4</v>
      </c>
      <c r="AD36" s="1">
        <v>16</v>
      </c>
      <c r="AE36" s="1">
        <v>19</v>
      </c>
      <c r="AF36" s="1">
        <v>21</v>
      </c>
      <c r="AG36" s="1">
        <v>33</v>
      </c>
      <c r="AI36" s="1">
        <f t="shared" si="3"/>
        <v>7</v>
      </c>
      <c r="AJ36" s="3" t="str">
        <f t="shared" si="69"/>
        <v/>
      </c>
      <c r="AK36" s="3" t="str">
        <f t="shared" si="70"/>
        <v/>
      </c>
      <c r="AL36" s="3" t="str">
        <f t="shared" si="71"/>
        <v/>
      </c>
      <c r="AM36" s="3" t="str">
        <f t="shared" si="72"/>
        <v/>
      </c>
      <c r="AN36" s="3" t="str">
        <f t="shared" si="73"/>
        <v/>
      </c>
      <c r="AO36" s="3" t="str">
        <f t="shared" si="74"/>
        <v/>
      </c>
      <c r="AP36" s="3" t="str">
        <f t="shared" si="75"/>
        <v/>
      </c>
      <c r="AQ36" s="3" t="str">
        <f t="shared" si="76"/>
        <v/>
      </c>
      <c r="AR36" s="3" t="str">
        <f t="shared" si="77"/>
        <v/>
      </c>
      <c r="AS36" s="3" t="str">
        <f t="shared" si="78"/>
        <v/>
      </c>
      <c r="AT36" s="3" t="str">
        <f t="shared" si="79"/>
        <v/>
      </c>
      <c r="AU36" s="3" t="str">
        <f t="shared" si="80"/>
        <v/>
      </c>
      <c r="AV36" s="3" t="str">
        <f t="shared" si="81"/>
        <v/>
      </c>
      <c r="AW36" s="3" t="str">
        <f t="shared" si="82"/>
        <v/>
      </c>
      <c r="AX36" s="3" t="str">
        <f t="shared" si="83"/>
        <v/>
      </c>
      <c r="AY36" s="3" t="str">
        <f t="shared" si="84"/>
        <v/>
      </c>
      <c r="AZ36" s="3" t="str">
        <f t="shared" si="85"/>
        <v/>
      </c>
      <c r="BA36" s="3" t="str">
        <f t="shared" si="86"/>
        <v/>
      </c>
      <c r="BB36" s="3" t="str">
        <f t="shared" si="87"/>
        <v/>
      </c>
      <c r="BC36" s="3" t="str">
        <f t="shared" si="88"/>
        <v/>
      </c>
      <c r="BD36" s="3" t="str">
        <f t="shared" si="89"/>
        <v/>
      </c>
      <c r="BE36" s="3" t="str">
        <f t="shared" si="90"/>
        <v/>
      </c>
      <c r="BF36" s="3" t="str">
        <f t="shared" si="91"/>
        <v/>
      </c>
      <c r="BG36" s="3" t="str">
        <f t="shared" si="92"/>
        <v/>
      </c>
      <c r="BH36" s="3" t="str">
        <f t="shared" si="93"/>
        <v/>
      </c>
      <c r="BI36" s="3" t="str">
        <f t="shared" si="94"/>
        <v/>
      </c>
      <c r="BJ36" s="3" t="str">
        <f t="shared" si="95"/>
        <v/>
      </c>
      <c r="BK36" s="3" t="str">
        <f t="shared" si="96"/>
        <v/>
      </c>
      <c r="BL36" s="3" t="str">
        <f t="shared" si="97"/>
        <v/>
      </c>
      <c r="BM36" s="3" t="str">
        <f t="shared" si="98"/>
        <v/>
      </c>
      <c r="BN36" s="3" t="str">
        <f t="shared" si="99"/>
        <v/>
      </c>
    </row>
    <row r="37" spans="2:66" x14ac:dyDescent="0.25">
      <c r="B37" s="6">
        <v>1</v>
      </c>
      <c r="C37" s="4" t="str">
        <f>IF(B37="","",VLOOKUP(B37,Tabelle2!$A$2:$B$38,2,0))</f>
        <v>7-11-12-28-30-36</v>
      </c>
      <c r="D37" s="3">
        <f t="shared" si="35"/>
        <v>0</v>
      </c>
      <c r="E37" s="7" t="str">
        <f t="shared" si="0"/>
        <v>L</v>
      </c>
      <c r="F37" s="20" t="str">
        <f t="shared" si="1"/>
        <v>No Bet</v>
      </c>
      <c r="G37" s="16">
        <f t="shared" si="2"/>
        <v>-54</v>
      </c>
      <c r="H37" s="12"/>
      <c r="I37" s="16">
        <f t="shared" si="36"/>
        <v>0</v>
      </c>
      <c r="J37" s="16">
        <f t="shared" si="37"/>
        <v>2</v>
      </c>
      <c r="K37" s="12"/>
      <c r="AA37">
        <v>0</v>
      </c>
      <c r="AB37" s="1">
        <v>6</v>
      </c>
      <c r="AC37" s="1">
        <v>9</v>
      </c>
      <c r="AD37" s="1">
        <v>17</v>
      </c>
      <c r="AE37" s="1">
        <v>18</v>
      </c>
      <c r="AF37" s="1">
        <v>22</v>
      </c>
      <c r="AG37" s="1">
        <v>34</v>
      </c>
      <c r="AI37" s="1">
        <f t="shared" si="3"/>
        <v>8</v>
      </c>
      <c r="AJ37" s="3" t="str">
        <f t="shared" si="69"/>
        <v/>
      </c>
      <c r="AK37" s="3" t="str">
        <f t="shared" si="70"/>
        <v/>
      </c>
      <c r="AL37" s="3" t="str">
        <f t="shared" si="71"/>
        <v/>
      </c>
      <c r="AM37" s="3" t="str">
        <f t="shared" si="72"/>
        <v/>
      </c>
      <c r="AN37" s="3" t="str">
        <f t="shared" si="73"/>
        <v/>
      </c>
      <c r="AO37" s="3" t="str">
        <f t="shared" si="74"/>
        <v/>
      </c>
      <c r="AP37" s="3" t="str">
        <f t="shared" si="75"/>
        <v/>
      </c>
      <c r="AQ37" s="3">
        <f t="shared" si="76"/>
        <v>1</v>
      </c>
      <c r="AR37" s="3" t="str">
        <f t="shared" si="77"/>
        <v/>
      </c>
      <c r="AS37" s="3" t="str">
        <f t="shared" si="78"/>
        <v/>
      </c>
      <c r="AT37" s="3" t="str">
        <f t="shared" si="79"/>
        <v/>
      </c>
      <c r="AU37" s="3" t="str">
        <f t="shared" si="80"/>
        <v/>
      </c>
      <c r="AV37" s="3" t="str">
        <f t="shared" si="81"/>
        <v/>
      </c>
      <c r="AW37" s="3" t="str">
        <f t="shared" si="82"/>
        <v/>
      </c>
      <c r="AX37" s="3" t="str">
        <f t="shared" si="83"/>
        <v/>
      </c>
      <c r="AY37" s="3" t="str">
        <f t="shared" si="84"/>
        <v/>
      </c>
      <c r="AZ37" s="3" t="str">
        <f t="shared" si="85"/>
        <v/>
      </c>
      <c r="BA37" s="3" t="str">
        <f t="shared" si="86"/>
        <v/>
      </c>
      <c r="BB37" s="3" t="str">
        <f t="shared" si="87"/>
        <v/>
      </c>
      <c r="BC37" s="3" t="str">
        <f t="shared" si="88"/>
        <v/>
      </c>
      <c r="BD37" s="3" t="str">
        <f t="shared" si="89"/>
        <v/>
      </c>
      <c r="BE37" s="3" t="str">
        <f t="shared" si="90"/>
        <v/>
      </c>
      <c r="BF37" s="3" t="str">
        <f t="shared" si="91"/>
        <v/>
      </c>
      <c r="BG37" s="3" t="str">
        <f t="shared" si="92"/>
        <v/>
      </c>
      <c r="BH37" s="3" t="str">
        <f t="shared" si="93"/>
        <v/>
      </c>
      <c r="BI37" s="3" t="str">
        <f t="shared" si="94"/>
        <v/>
      </c>
      <c r="BJ37" s="3" t="str">
        <f t="shared" si="95"/>
        <v/>
      </c>
      <c r="BK37" s="3" t="str">
        <f t="shared" si="96"/>
        <v/>
      </c>
      <c r="BL37" s="3" t="str">
        <f t="shared" si="97"/>
        <v/>
      </c>
      <c r="BM37" s="3" t="str">
        <f t="shared" si="98"/>
        <v/>
      </c>
      <c r="BN37" s="3" t="str">
        <f t="shared" si="99"/>
        <v/>
      </c>
    </row>
    <row r="38" spans="2:66" x14ac:dyDescent="0.25">
      <c r="B38" s="6">
        <v>28</v>
      </c>
      <c r="C38" s="4" t="str">
        <f>IF(B38="","",VLOOKUP(B38,Tabelle2!$A$2:$B$38,2,0))</f>
        <v>1-4-19-20-21-33</v>
      </c>
      <c r="D38" s="3">
        <f t="shared" si="35"/>
        <v>1</v>
      </c>
      <c r="E38" s="7" t="str">
        <f t="shared" si="0"/>
        <v>W</v>
      </c>
      <c r="F38" s="20" t="str">
        <f t="shared" si="1"/>
        <v>No Bet</v>
      </c>
      <c r="G38" s="16">
        <f t="shared" si="2"/>
        <v>-54</v>
      </c>
      <c r="H38" s="12"/>
      <c r="I38" s="16">
        <f t="shared" si="36"/>
        <v>0</v>
      </c>
      <c r="J38" s="16">
        <f t="shared" si="37"/>
        <v>2</v>
      </c>
      <c r="K38" s="12"/>
      <c r="AI38" s="1">
        <f t="shared" si="3"/>
        <v>0</v>
      </c>
      <c r="AJ38" s="3" t="str">
        <f t="shared" si="69"/>
        <v/>
      </c>
      <c r="AK38" s="3" t="str">
        <f t="shared" si="70"/>
        <v/>
      </c>
      <c r="AL38" s="3" t="str">
        <f t="shared" si="71"/>
        <v/>
      </c>
      <c r="AM38" s="3" t="str">
        <f t="shared" si="72"/>
        <v/>
      </c>
      <c r="AN38" s="3" t="str">
        <f t="shared" si="73"/>
        <v/>
      </c>
      <c r="AO38" s="3" t="str">
        <f t="shared" si="74"/>
        <v/>
      </c>
      <c r="AP38" s="3" t="str">
        <f t="shared" si="75"/>
        <v/>
      </c>
      <c r="AQ38" s="3" t="str">
        <f t="shared" si="76"/>
        <v/>
      </c>
      <c r="AR38" s="3" t="str">
        <f t="shared" si="77"/>
        <v/>
      </c>
      <c r="AS38" s="3" t="str">
        <f t="shared" si="78"/>
        <v/>
      </c>
      <c r="AT38" s="3" t="str">
        <f t="shared" si="79"/>
        <v/>
      </c>
      <c r="AU38" s="3" t="str">
        <f t="shared" si="80"/>
        <v/>
      </c>
      <c r="AV38" s="3" t="str">
        <f t="shared" si="81"/>
        <v/>
      </c>
      <c r="AW38" s="3" t="str">
        <f t="shared" si="82"/>
        <v/>
      </c>
      <c r="AX38" s="3" t="str">
        <f t="shared" si="83"/>
        <v/>
      </c>
      <c r="AY38" s="3" t="str">
        <f t="shared" si="84"/>
        <v/>
      </c>
      <c r="AZ38" s="3" t="str">
        <f t="shared" si="85"/>
        <v/>
      </c>
      <c r="BA38" s="3" t="str">
        <f t="shared" si="86"/>
        <v/>
      </c>
      <c r="BB38" s="3" t="str">
        <f t="shared" si="87"/>
        <v/>
      </c>
      <c r="BC38" s="3" t="str">
        <f t="shared" si="88"/>
        <v/>
      </c>
      <c r="BD38" s="3" t="str">
        <f t="shared" si="89"/>
        <v/>
      </c>
      <c r="BE38" s="3" t="str">
        <f t="shared" si="90"/>
        <v/>
      </c>
      <c r="BF38" s="3" t="str">
        <f t="shared" si="91"/>
        <v/>
      </c>
      <c r="BG38" s="3" t="str">
        <f t="shared" si="92"/>
        <v/>
      </c>
      <c r="BH38" s="3" t="str">
        <f t="shared" si="93"/>
        <v/>
      </c>
      <c r="BI38" s="3" t="str">
        <f t="shared" si="94"/>
        <v/>
      </c>
      <c r="BJ38" s="3" t="str">
        <f t="shared" si="95"/>
        <v/>
      </c>
      <c r="BK38" s="3" t="str">
        <f t="shared" si="96"/>
        <v/>
      </c>
      <c r="BL38" s="3" t="str">
        <f t="shared" si="97"/>
        <v/>
      </c>
      <c r="BM38" s="3" t="str">
        <f t="shared" si="98"/>
        <v/>
      </c>
      <c r="BN38" s="3" t="str">
        <f t="shared" si="99"/>
        <v/>
      </c>
    </row>
    <row r="39" spans="2:66" x14ac:dyDescent="0.25">
      <c r="B39" s="6">
        <v>0</v>
      </c>
      <c r="C39" s="4" t="str">
        <f>IF(B39="","",VLOOKUP(B39,Tabelle2!$A$2:$B$38,2,0))</f>
        <v>6-9-17-18-22-34</v>
      </c>
      <c r="D39" s="3">
        <f t="shared" si="35"/>
        <v>0</v>
      </c>
      <c r="E39" s="7" t="str">
        <f t="shared" si="0"/>
        <v>L</v>
      </c>
      <c r="F39" s="20" t="str">
        <f t="shared" si="1"/>
        <v>Bet</v>
      </c>
      <c r="G39" s="16">
        <f t="shared" si="2"/>
        <v>-60</v>
      </c>
      <c r="H39" s="12"/>
      <c r="I39" s="16">
        <f t="shared" si="36"/>
        <v>-1</v>
      </c>
      <c r="J39" s="16">
        <f t="shared" si="37"/>
        <v>1</v>
      </c>
      <c r="K39" s="12"/>
      <c r="AI39" s="1">
        <f t="shared" si="3"/>
        <v>1</v>
      </c>
      <c r="AJ39" s="3">
        <f t="shared" si="69"/>
        <v>1</v>
      </c>
      <c r="AK39" s="3" t="str">
        <f t="shared" si="70"/>
        <v/>
      </c>
      <c r="AL39" s="3" t="str">
        <f t="shared" si="71"/>
        <v/>
      </c>
      <c r="AM39" s="3" t="str">
        <f t="shared" si="72"/>
        <v/>
      </c>
      <c r="AN39" s="3" t="str">
        <f t="shared" si="73"/>
        <v/>
      </c>
      <c r="AO39" s="3" t="str">
        <f t="shared" si="74"/>
        <v/>
      </c>
      <c r="AP39" s="3" t="str">
        <f t="shared" si="75"/>
        <v/>
      </c>
      <c r="AQ39" s="3" t="str">
        <f t="shared" si="76"/>
        <v/>
      </c>
      <c r="AR39" s="3" t="str">
        <f t="shared" si="77"/>
        <v/>
      </c>
      <c r="AS39" s="3" t="str">
        <f t="shared" si="78"/>
        <v/>
      </c>
      <c r="AT39" s="3" t="str">
        <f t="shared" si="79"/>
        <v/>
      </c>
      <c r="AU39" s="3" t="str">
        <f t="shared" si="80"/>
        <v/>
      </c>
      <c r="AV39" s="3" t="str">
        <f t="shared" si="81"/>
        <v/>
      </c>
      <c r="AW39" s="3" t="str">
        <f t="shared" si="82"/>
        <v/>
      </c>
      <c r="AX39" s="3" t="str">
        <f t="shared" si="83"/>
        <v/>
      </c>
      <c r="AY39" s="3" t="str">
        <f t="shared" si="84"/>
        <v/>
      </c>
      <c r="AZ39" s="3" t="str">
        <f t="shared" si="85"/>
        <v/>
      </c>
      <c r="BA39" s="3" t="str">
        <f t="shared" si="86"/>
        <v/>
      </c>
      <c r="BB39" s="3" t="str">
        <f t="shared" si="87"/>
        <v/>
      </c>
      <c r="BC39" s="3" t="str">
        <f t="shared" si="88"/>
        <v/>
      </c>
      <c r="BD39" s="3" t="str">
        <f t="shared" si="89"/>
        <v/>
      </c>
      <c r="BE39" s="3" t="str">
        <f t="shared" si="90"/>
        <v/>
      </c>
      <c r="BF39" s="3" t="str">
        <f t="shared" si="91"/>
        <v/>
      </c>
      <c r="BG39" s="3" t="str">
        <f t="shared" si="92"/>
        <v/>
      </c>
      <c r="BH39" s="3" t="str">
        <f t="shared" si="93"/>
        <v/>
      </c>
      <c r="BI39" s="3" t="str">
        <f t="shared" si="94"/>
        <v/>
      </c>
      <c r="BJ39" s="3" t="str">
        <f t="shared" si="95"/>
        <v/>
      </c>
      <c r="BK39" s="3" t="str">
        <f t="shared" si="96"/>
        <v/>
      </c>
      <c r="BL39" s="3" t="str">
        <f t="shared" si="97"/>
        <v/>
      </c>
      <c r="BM39" s="3" t="str">
        <f t="shared" si="98"/>
        <v/>
      </c>
      <c r="BN39" s="3" t="str">
        <f t="shared" si="99"/>
        <v/>
      </c>
    </row>
    <row r="40" spans="2:66" x14ac:dyDescent="0.25">
      <c r="B40" s="6">
        <v>22</v>
      </c>
      <c r="C40" s="4" t="str">
        <f>IF(B40="","",VLOOKUP(B40,Tabelle2!$A$2:$B$38,2,0))</f>
        <v>0-5-10-24-26-32</v>
      </c>
      <c r="D40" s="3">
        <f t="shared" si="35"/>
        <v>1</v>
      </c>
      <c r="E40" s="7" t="str">
        <f t="shared" si="0"/>
        <v>W</v>
      </c>
      <c r="F40" s="20" t="str">
        <f t="shared" si="1"/>
        <v>Bet</v>
      </c>
      <c r="G40" s="16">
        <f t="shared" si="2"/>
        <v>-30</v>
      </c>
      <c r="H40" s="12"/>
      <c r="I40" s="16">
        <f t="shared" si="36"/>
        <v>0</v>
      </c>
      <c r="J40" s="16">
        <f t="shared" si="37"/>
        <v>1</v>
      </c>
      <c r="K40" s="12"/>
      <c r="AI40" s="1">
        <f t="shared" si="3"/>
        <v>0</v>
      </c>
      <c r="AJ40" s="3" t="str">
        <f t="shared" si="69"/>
        <v/>
      </c>
      <c r="AK40" s="3" t="str">
        <f t="shared" si="70"/>
        <v/>
      </c>
      <c r="AL40" s="3" t="str">
        <f t="shared" si="71"/>
        <v/>
      </c>
      <c r="AM40" s="3" t="str">
        <f t="shared" si="72"/>
        <v/>
      </c>
      <c r="AN40" s="3" t="str">
        <f t="shared" si="73"/>
        <v/>
      </c>
      <c r="AO40" s="3" t="str">
        <f t="shared" si="74"/>
        <v/>
      </c>
      <c r="AP40" s="3" t="str">
        <f t="shared" si="75"/>
        <v/>
      </c>
      <c r="AQ40" s="3" t="str">
        <f t="shared" si="76"/>
        <v/>
      </c>
      <c r="AR40" s="3" t="str">
        <f t="shared" si="77"/>
        <v/>
      </c>
      <c r="AS40" s="3" t="str">
        <f t="shared" si="78"/>
        <v/>
      </c>
      <c r="AT40" s="3" t="str">
        <f t="shared" si="79"/>
        <v/>
      </c>
      <c r="AU40" s="3" t="str">
        <f t="shared" si="80"/>
        <v/>
      </c>
      <c r="AV40" s="3" t="str">
        <f t="shared" si="81"/>
        <v/>
      </c>
      <c r="AW40" s="3" t="str">
        <f t="shared" si="82"/>
        <v/>
      </c>
      <c r="AX40" s="3" t="str">
        <f t="shared" si="83"/>
        <v/>
      </c>
      <c r="AY40" s="3" t="str">
        <f t="shared" si="84"/>
        <v/>
      </c>
      <c r="AZ40" s="3" t="str">
        <f t="shared" si="85"/>
        <v/>
      </c>
      <c r="BA40" s="3" t="str">
        <f t="shared" si="86"/>
        <v/>
      </c>
      <c r="BB40" s="3" t="str">
        <f t="shared" si="87"/>
        <v/>
      </c>
      <c r="BC40" s="3" t="str">
        <f t="shared" si="88"/>
        <v/>
      </c>
      <c r="BD40" s="3" t="str">
        <f t="shared" si="89"/>
        <v/>
      </c>
      <c r="BE40" s="3" t="str">
        <f t="shared" si="90"/>
        <v/>
      </c>
      <c r="BF40" s="3" t="str">
        <f t="shared" si="91"/>
        <v/>
      </c>
      <c r="BG40" s="3" t="str">
        <f t="shared" si="92"/>
        <v/>
      </c>
      <c r="BH40" s="3" t="str">
        <f t="shared" si="93"/>
        <v/>
      </c>
      <c r="BI40" s="3" t="str">
        <f t="shared" si="94"/>
        <v/>
      </c>
      <c r="BJ40" s="3" t="str">
        <f t="shared" si="95"/>
        <v/>
      </c>
      <c r="BK40" s="3" t="str">
        <f t="shared" si="96"/>
        <v/>
      </c>
      <c r="BL40" s="3" t="str">
        <f t="shared" si="97"/>
        <v/>
      </c>
      <c r="BM40" s="3" t="str">
        <f t="shared" si="98"/>
        <v/>
      </c>
      <c r="BN40" s="3" t="str">
        <f t="shared" si="99"/>
        <v/>
      </c>
    </row>
    <row r="41" spans="2:66" x14ac:dyDescent="0.25">
      <c r="B41" s="6">
        <v>5</v>
      </c>
      <c r="C41" s="4" t="str">
        <f>IF(B41="","",VLOOKUP(B41,Tabelle2!$A$2:$B$38,2,0))</f>
        <v>6-9-18-22-27-34</v>
      </c>
      <c r="D41" s="3">
        <f t="shared" si="35"/>
        <v>1</v>
      </c>
      <c r="E41" s="7" t="str">
        <f t="shared" si="0"/>
        <v>W</v>
      </c>
      <c r="F41" s="20" t="str">
        <f t="shared" si="1"/>
        <v>Bet</v>
      </c>
      <c r="G41" s="16">
        <f t="shared" si="2"/>
        <v>0</v>
      </c>
      <c r="H41" s="12"/>
      <c r="I41" s="16">
        <f t="shared" si="36"/>
        <v>5</v>
      </c>
      <c r="J41" s="16">
        <f t="shared" si="37"/>
        <v>6</v>
      </c>
      <c r="K41" s="12"/>
      <c r="AI41" s="1">
        <f t="shared" si="3"/>
        <v>0</v>
      </c>
      <c r="AJ41" s="3" t="str">
        <f t="shared" si="69"/>
        <v/>
      </c>
      <c r="AK41" s="3" t="str">
        <f t="shared" si="70"/>
        <v/>
      </c>
      <c r="AL41" s="3" t="str">
        <f t="shared" si="71"/>
        <v/>
      </c>
      <c r="AM41" s="3" t="str">
        <f t="shared" si="72"/>
        <v/>
      </c>
      <c r="AN41" s="3" t="str">
        <f t="shared" si="73"/>
        <v/>
      </c>
      <c r="AO41" s="3" t="str">
        <f t="shared" si="74"/>
        <v/>
      </c>
      <c r="AP41" s="3" t="str">
        <f t="shared" si="75"/>
        <v/>
      </c>
      <c r="AQ41" s="3" t="str">
        <f t="shared" si="76"/>
        <v/>
      </c>
      <c r="AR41" s="3" t="str">
        <f t="shared" si="77"/>
        <v/>
      </c>
      <c r="AS41" s="3" t="str">
        <f t="shared" si="78"/>
        <v/>
      </c>
      <c r="AT41" s="3" t="str">
        <f t="shared" si="79"/>
        <v/>
      </c>
      <c r="AU41" s="3" t="str">
        <f t="shared" si="80"/>
        <v/>
      </c>
      <c r="AV41" s="3" t="str">
        <f t="shared" si="81"/>
        <v/>
      </c>
      <c r="AW41" s="3" t="str">
        <f t="shared" si="82"/>
        <v/>
      </c>
      <c r="AX41" s="3" t="str">
        <f t="shared" si="83"/>
        <v/>
      </c>
      <c r="AY41" s="3" t="str">
        <f t="shared" si="84"/>
        <v/>
      </c>
      <c r="AZ41" s="3" t="str">
        <f t="shared" si="85"/>
        <v/>
      </c>
      <c r="BA41" s="3" t="str">
        <f t="shared" si="86"/>
        <v/>
      </c>
      <c r="BB41" s="3" t="str">
        <f t="shared" si="87"/>
        <v/>
      </c>
      <c r="BC41" s="3" t="str">
        <f t="shared" si="88"/>
        <v/>
      </c>
      <c r="BD41" s="3" t="str">
        <f t="shared" si="89"/>
        <v/>
      </c>
      <c r="BE41" s="3" t="str">
        <f t="shared" si="90"/>
        <v/>
      </c>
      <c r="BF41" s="3" t="str">
        <f t="shared" si="91"/>
        <v/>
      </c>
      <c r="BG41" s="3" t="str">
        <f t="shared" si="92"/>
        <v/>
      </c>
      <c r="BH41" s="3" t="str">
        <f t="shared" si="93"/>
        <v/>
      </c>
      <c r="BI41" s="3" t="str">
        <f t="shared" si="94"/>
        <v/>
      </c>
      <c r="BJ41" s="3" t="str">
        <f t="shared" si="95"/>
        <v/>
      </c>
      <c r="BK41" s="3" t="str">
        <f t="shared" si="96"/>
        <v/>
      </c>
      <c r="BL41" s="3" t="str">
        <f t="shared" si="97"/>
        <v/>
      </c>
      <c r="BM41" s="3" t="str">
        <f t="shared" si="98"/>
        <v/>
      </c>
      <c r="BN41" s="3" t="str">
        <f t="shared" si="99"/>
        <v/>
      </c>
    </row>
    <row r="42" spans="2:66" x14ac:dyDescent="0.25">
      <c r="B42" s="6">
        <v>23</v>
      </c>
      <c r="C42" s="4" t="str">
        <f>IF(B42="","",VLOOKUP(B42,Tabelle2!$A$2:$B$38,2,0))</f>
        <v>9-14-17-25-31-34</v>
      </c>
      <c r="D42" s="3">
        <f t="shared" si="35"/>
        <v>0</v>
      </c>
      <c r="E42" s="7" t="str">
        <f t="shared" si="0"/>
        <v>L</v>
      </c>
      <c r="F42" s="20" t="str">
        <f t="shared" si="1"/>
        <v>Bet</v>
      </c>
      <c r="G42" s="16">
        <f t="shared" si="2"/>
        <v>-6</v>
      </c>
      <c r="H42" s="12"/>
      <c r="I42" s="16">
        <f t="shared" si="36"/>
        <v>0</v>
      </c>
      <c r="J42" s="16">
        <f t="shared" si="37"/>
        <v>6</v>
      </c>
      <c r="K42" s="12"/>
      <c r="AI42" s="1">
        <f t="shared" si="3"/>
        <v>1</v>
      </c>
      <c r="AJ42" s="3" t="str">
        <f t="shared" si="69"/>
        <v/>
      </c>
      <c r="AK42" s="3" t="str">
        <f t="shared" si="70"/>
        <v/>
      </c>
      <c r="AL42" s="3" t="str">
        <f t="shared" si="71"/>
        <v/>
      </c>
      <c r="AM42" s="3" t="str">
        <f t="shared" si="72"/>
        <v/>
      </c>
      <c r="AN42" s="3" t="str">
        <f t="shared" si="73"/>
        <v/>
      </c>
      <c r="AO42" s="3" t="str">
        <f t="shared" si="74"/>
        <v/>
      </c>
      <c r="AP42" s="3" t="str">
        <f t="shared" si="75"/>
        <v/>
      </c>
      <c r="AQ42" s="3" t="str">
        <f t="shared" si="76"/>
        <v/>
      </c>
      <c r="AR42" s="3" t="str">
        <f t="shared" si="77"/>
        <v/>
      </c>
      <c r="AS42" s="3" t="str">
        <f t="shared" si="78"/>
        <v/>
      </c>
      <c r="AT42" s="3" t="str">
        <f t="shared" si="79"/>
        <v/>
      </c>
      <c r="AU42" s="3" t="str">
        <f t="shared" si="80"/>
        <v/>
      </c>
      <c r="AV42" s="3" t="str">
        <f t="shared" si="81"/>
        <v/>
      </c>
      <c r="AW42" s="3" t="str">
        <f t="shared" si="82"/>
        <v/>
      </c>
      <c r="AX42" s="3" t="str">
        <f t="shared" si="83"/>
        <v/>
      </c>
      <c r="AY42" s="3" t="str">
        <f t="shared" si="84"/>
        <v/>
      </c>
      <c r="AZ42" s="3" t="str">
        <f t="shared" si="85"/>
        <v/>
      </c>
      <c r="BA42" s="3" t="str">
        <f t="shared" si="86"/>
        <v/>
      </c>
      <c r="BB42" s="3" t="str">
        <f t="shared" si="87"/>
        <v/>
      </c>
      <c r="BC42" s="3" t="str">
        <f t="shared" si="88"/>
        <v/>
      </c>
      <c r="BD42" s="3" t="str">
        <f t="shared" si="89"/>
        <v/>
      </c>
      <c r="BE42" s="3" t="str">
        <f t="shared" si="90"/>
        <v/>
      </c>
      <c r="BF42" s="3" t="str">
        <f t="shared" si="91"/>
        <v/>
      </c>
      <c r="BG42" s="3" t="str">
        <f t="shared" si="92"/>
        <v/>
      </c>
      <c r="BH42" s="3" t="str">
        <f t="shared" si="93"/>
        <v/>
      </c>
      <c r="BI42" s="3" t="str">
        <f t="shared" si="94"/>
        <v/>
      </c>
      <c r="BJ42" s="3" t="str">
        <f t="shared" si="95"/>
        <v/>
      </c>
      <c r="BK42" s="3" t="str">
        <f t="shared" si="96"/>
        <v/>
      </c>
      <c r="BL42" s="3" t="str">
        <f t="shared" si="97"/>
        <v/>
      </c>
      <c r="BM42" s="3" t="str">
        <f t="shared" si="98"/>
        <v/>
      </c>
      <c r="BN42" s="3" t="str">
        <f t="shared" si="99"/>
        <v/>
      </c>
    </row>
    <row r="43" spans="2:66" x14ac:dyDescent="0.25">
      <c r="B43" s="6">
        <v>11</v>
      </c>
      <c r="C43" s="4" t="str">
        <f>IF(B43="","",VLOOKUP(B43,Tabelle2!$A$2:$B$38,2,0))</f>
        <v>1-2-4-20-21-33</v>
      </c>
      <c r="D43" s="3">
        <f t="shared" si="35"/>
        <v>0</v>
      </c>
      <c r="E43" s="7" t="str">
        <f t="shared" si="0"/>
        <v>L</v>
      </c>
      <c r="F43" s="20" t="str">
        <f t="shared" si="1"/>
        <v>Bet</v>
      </c>
      <c r="G43" s="16">
        <f t="shared" si="2"/>
        <v>-12</v>
      </c>
      <c r="H43" s="12"/>
      <c r="I43" s="16">
        <f t="shared" si="36"/>
        <v>0</v>
      </c>
      <c r="J43" s="16">
        <f t="shared" si="37"/>
        <v>6</v>
      </c>
      <c r="K43" s="12"/>
      <c r="AI43" s="1">
        <f t="shared" si="3"/>
        <v>2</v>
      </c>
      <c r="AJ43" s="3" t="str">
        <f t="shared" si="69"/>
        <v/>
      </c>
      <c r="AK43" s="3" t="str">
        <f t="shared" si="70"/>
        <v/>
      </c>
      <c r="AL43" s="3" t="str">
        <f t="shared" si="71"/>
        <v/>
      </c>
      <c r="AM43" s="3" t="str">
        <f t="shared" si="72"/>
        <v/>
      </c>
      <c r="AN43" s="3" t="str">
        <f t="shared" si="73"/>
        <v/>
      </c>
      <c r="AO43" s="3" t="str">
        <f t="shared" si="74"/>
        <v/>
      </c>
      <c r="AP43" s="3" t="str">
        <f t="shared" si="75"/>
        <v/>
      </c>
      <c r="AQ43" s="3" t="str">
        <f t="shared" si="76"/>
        <v/>
      </c>
      <c r="AR43" s="3" t="str">
        <f t="shared" si="77"/>
        <v/>
      </c>
      <c r="AS43" s="3" t="str">
        <f t="shared" si="78"/>
        <v/>
      </c>
      <c r="AT43" s="3" t="str">
        <f t="shared" si="79"/>
        <v/>
      </c>
      <c r="AU43" s="3" t="str">
        <f t="shared" si="80"/>
        <v/>
      </c>
      <c r="AV43" s="3" t="str">
        <f t="shared" si="81"/>
        <v/>
      </c>
      <c r="AW43" s="3" t="str">
        <f t="shared" si="82"/>
        <v/>
      </c>
      <c r="AX43" s="3" t="str">
        <f t="shared" si="83"/>
        <v/>
      </c>
      <c r="AY43" s="3" t="str">
        <f t="shared" si="84"/>
        <v/>
      </c>
      <c r="AZ43" s="3" t="str">
        <f t="shared" si="85"/>
        <v/>
      </c>
      <c r="BA43" s="3" t="str">
        <f t="shared" si="86"/>
        <v/>
      </c>
      <c r="BB43" s="3" t="str">
        <f t="shared" si="87"/>
        <v/>
      </c>
      <c r="BC43" s="3" t="str">
        <f t="shared" si="88"/>
        <v/>
      </c>
      <c r="BD43" s="3" t="str">
        <f t="shared" si="89"/>
        <v/>
      </c>
      <c r="BE43" s="3" t="str">
        <f t="shared" si="90"/>
        <v/>
      </c>
      <c r="BF43" s="3" t="str">
        <f t="shared" si="91"/>
        <v/>
      </c>
      <c r="BG43" s="3" t="str">
        <f t="shared" si="92"/>
        <v/>
      </c>
      <c r="BH43" s="3" t="str">
        <f t="shared" si="93"/>
        <v/>
      </c>
      <c r="BI43" s="3" t="str">
        <f t="shared" si="94"/>
        <v/>
      </c>
      <c r="BJ43" s="3" t="str">
        <f t="shared" si="95"/>
        <v/>
      </c>
      <c r="BK43" s="3" t="str">
        <f t="shared" si="96"/>
        <v/>
      </c>
      <c r="BL43" s="3" t="str">
        <f t="shared" si="97"/>
        <v/>
      </c>
      <c r="BM43" s="3" t="str">
        <f t="shared" si="98"/>
        <v/>
      </c>
      <c r="BN43" s="3" t="str">
        <f t="shared" si="99"/>
        <v/>
      </c>
    </row>
    <row r="44" spans="2:66" x14ac:dyDescent="0.25">
      <c r="B44" s="6">
        <v>7</v>
      </c>
      <c r="C44" s="4" t="str">
        <f>IF(B44="","",VLOOKUP(B44,Tabelle2!$A$2:$B$38,2,0))</f>
        <v>1-4-15-16-19-33</v>
      </c>
      <c r="D44" s="3">
        <f t="shared" si="35"/>
        <v>0</v>
      </c>
      <c r="E44" s="7" t="str">
        <f t="shared" si="0"/>
        <v>L</v>
      </c>
      <c r="F44" s="20" t="str">
        <f t="shared" si="1"/>
        <v>Bet</v>
      </c>
      <c r="G44" s="16">
        <f t="shared" si="2"/>
        <v>-18</v>
      </c>
      <c r="H44" s="12"/>
      <c r="I44" s="16">
        <f t="shared" si="36"/>
        <v>0</v>
      </c>
      <c r="J44" s="16">
        <f t="shared" si="37"/>
        <v>6</v>
      </c>
      <c r="K44" s="12"/>
      <c r="AI44" s="1">
        <f t="shared" si="3"/>
        <v>3</v>
      </c>
      <c r="AJ44" s="3" t="str">
        <f t="shared" si="69"/>
        <v/>
      </c>
      <c r="AK44" s="3" t="str">
        <f t="shared" si="70"/>
        <v/>
      </c>
      <c r="AL44" s="3" t="str">
        <f t="shared" si="71"/>
        <v/>
      </c>
      <c r="AM44" s="3" t="str">
        <f t="shared" si="72"/>
        <v/>
      </c>
      <c r="AN44" s="3" t="str">
        <f t="shared" si="73"/>
        <v/>
      </c>
      <c r="AO44" s="3" t="str">
        <f t="shared" si="74"/>
        <v/>
      </c>
      <c r="AP44" s="3" t="str">
        <f t="shared" si="75"/>
        <v/>
      </c>
      <c r="AQ44" s="3" t="str">
        <f t="shared" si="76"/>
        <v/>
      </c>
      <c r="AR44" s="3" t="str">
        <f t="shared" si="77"/>
        <v/>
      </c>
      <c r="AS44" s="3" t="str">
        <f t="shared" si="78"/>
        <v/>
      </c>
      <c r="AT44" s="3" t="str">
        <f t="shared" si="79"/>
        <v/>
      </c>
      <c r="AU44" s="3" t="str">
        <f t="shared" si="80"/>
        <v/>
      </c>
      <c r="AV44" s="3" t="str">
        <f t="shared" si="81"/>
        <v/>
      </c>
      <c r="AW44" s="3" t="str">
        <f t="shared" si="82"/>
        <v/>
      </c>
      <c r="AX44" s="3" t="str">
        <f t="shared" si="83"/>
        <v/>
      </c>
      <c r="AY44" s="3" t="str">
        <f t="shared" si="84"/>
        <v/>
      </c>
      <c r="AZ44" s="3" t="str">
        <f t="shared" si="85"/>
        <v/>
      </c>
      <c r="BA44" s="3" t="str">
        <f t="shared" si="86"/>
        <v/>
      </c>
      <c r="BB44" s="3" t="str">
        <f t="shared" si="87"/>
        <v/>
      </c>
      <c r="BC44" s="3" t="str">
        <f t="shared" si="88"/>
        <v/>
      </c>
      <c r="BD44" s="3" t="str">
        <f t="shared" si="89"/>
        <v/>
      </c>
      <c r="BE44" s="3" t="str">
        <f t="shared" si="90"/>
        <v/>
      </c>
      <c r="BF44" s="3" t="str">
        <f t="shared" si="91"/>
        <v/>
      </c>
      <c r="BG44" s="3" t="str">
        <f t="shared" si="92"/>
        <v/>
      </c>
      <c r="BH44" s="3" t="str">
        <f t="shared" si="93"/>
        <v/>
      </c>
      <c r="BI44" s="3" t="str">
        <f t="shared" si="94"/>
        <v/>
      </c>
      <c r="BJ44" s="3" t="str">
        <f t="shared" si="95"/>
        <v/>
      </c>
      <c r="BK44" s="3" t="str">
        <f t="shared" si="96"/>
        <v/>
      </c>
      <c r="BL44" s="3" t="str">
        <f t="shared" si="97"/>
        <v/>
      </c>
      <c r="BM44" s="3" t="str">
        <f t="shared" si="98"/>
        <v/>
      </c>
      <c r="BN44" s="3" t="str">
        <f t="shared" si="99"/>
        <v/>
      </c>
    </row>
    <row r="45" spans="2:66" x14ac:dyDescent="0.25">
      <c r="B45" s="6">
        <v>10</v>
      </c>
      <c r="C45" s="4" t="str">
        <f>IF(B45="","",VLOOKUP(B45,Tabelle2!$A$2:$B$38,2,0))</f>
        <v>6-9-17-22-31-34</v>
      </c>
      <c r="D45" s="3">
        <f t="shared" si="35"/>
        <v>0</v>
      </c>
      <c r="E45" s="7" t="str">
        <f t="shared" si="0"/>
        <v>L</v>
      </c>
      <c r="F45" s="20" t="str">
        <f t="shared" si="1"/>
        <v>Bet</v>
      </c>
      <c r="G45" s="16">
        <f t="shared" si="2"/>
        <v>-24</v>
      </c>
      <c r="H45" s="12"/>
      <c r="I45" s="16">
        <f t="shared" si="36"/>
        <v>0</v>
      </c>
      <c r="J45" s="16">
        <f t="shared" si="37"/>
        <v>6</v>
      </c>
      <c r="K45" s="12"/>
      <c r="AI45" s="1">
        <f t="shared" si="3"/>
        <v>4</v>
      </c>
      <c r="AJ45" s="3" t="str">
        <f t="shared" si="69"/>
        <v/>
      </c>
      <c r="AK45" s="3" t="str">
        <f t="shared" si="70"/>
        <v/>
      </c>
      <c r="AL45" s="3" t="str">
        <f t="shared" si="71"/>
        <v/>
      </c>
      <c r="AM45" s="3" t="str">
        <f t="shared" si="72"/>
        <v/>
      </c>
      <c r="AN45" s="3" t="str">
        <f t="shared" si="73"/>
        <v/>
      </c>
      <c r="AO45" s="3" t="str">
        <f t="shared" si="74"/>
        <v/>
      </c>
      <c r="AP45" s="3" t="str">
        <f t="shared" si="75"/>
        <v/>
      </c>
      <c r="AQ45" s="3" t="str">
        <f t="shared" si="76"/>
        <v/>
      </c>
      <c r="AR45" s="3" t="str">
        <f t="shared" si="77"/>
        <v/>
      </c>
      <c r="AS45" s="3" t="str">
        <f t="shared" si="78"/>
        <v/>
      </c>
      <c r="AT45" s="3" t="str">
        <f t="shared" si="79"/>
        <v/>
      </c>
      <c r="AU45" s="3" t="str">
        <f t="shared" si="80"/>
        <v/>
      </c>
      <c r="AV45" s="3" t="str">
        <f t="shared" si="81"/>
        <v/>
      </c>
      <c r="AW45" s="3" t="str">
        <f t="shared" si="82"/>
        <v/>
      </c>
      <c r="AX45" s="3" t="str">
        <f t="shared" si="83"/>
        <v/>
      </c>
      <c r="AY45" s="3" t="str">
        <f t="shared" si="84"/>
        <v/>
      </c>
      <c r="AZ45" s="3" t="str">
        <f t="shared" si="85"/>
        <v/>
      </c>
      <c r="BA45" s="3" t="str">
        <f t="shared" si="86"/>
        <v/>
      </c>
      <c r="BB45" s="3" t="str">
        <f t="shared" si="87"/>
        <v/>
      </c>
      <c r="BC45" s="3" t="str">
        <f t="shared" si="88"/>
        <v/>
      </c>
      <c r="BD45" s="3" t="str">
        <f t="shared" si="89"/>
        <v/>
      </c>
      <c r="BE45" s="3" t="str">
        <f t="shared" si="90"/>
        <v/>
      </c>
      <c r="BF45" s="3" t="str">
        <f t="shared" si="91"/>
        <v/>
      </c>
      <c r="BG45" s="3" t="str">
        <f t="shared" si="92"/>
        <v/>
      </c>
      <c r="BH45" s="3" t="str">
        <f t="shared" si="93"/>
        <v/>
      </c>
      <c r="BI45" s="3" t="str">
        <f t="shared" si="94"/>
        <v/>
      </c>
      <c r="BJ45" s="3" t="str">
        <f t="shared" si="95"/>
        <v/>
      </c>
      <c r="BK45" s="3" t="str">
        <f t="shared" si="96"/>
        <v/>
      </c>
      <c r="BL45" s="3" t="str">
        <f t="shared" si="97"/>
        <v/>
      </c>
      <c r="BM45" s="3" t="str">
        <f t="shared" si="98"/>
        <v/>
      </c>
      <c r="BN45" s="3" t="str">
        <f t="shared" si="99"/>
        <v/>
      </c>
    </row>
    <row r="46" spans="2:66" x14ac:dyDescent="0.25">
      <c r="B46" s="6">
        <v>2</v>
      </c>
      <c r="C46" s="4" t="str">
        <f>IF(B46="","",VLOOKUP(B46,Tabelle2!$A$2:$B$38,2,0))</f>
        <v>3-8-11-12-30-35</v>
      </c>
      <c r="D46" s="3">
        <f t="shared" si="35"/>
        <v>0</v>
      </c>
      <c r="E46" s="7" t="str">
        <f t="shared" si="0"/>
        <v>L</v>
      </c>
      <c r="F46" s="20" t="str">
        <f t="shared" si="1"/>
        <v>No Bet</v>
      </c>
      <c r="G46" s="16">
        <f t="shared" si="2"/>
        <v>-24</v>
      </c>
      <c r="H46" s="12"/>
      <c r="I46" s="16">
        <f t="shared" si="36"/>
        <v>0</v>
      </c>
      <c r="J46" s="16">
        <f t="shared" si="37"/>
        <v>6</v>
      </c>
      <c r="K46" s="12"/>
      <c r="AI46" s="1">
        <f t="shared" si="3"/>
        <v>5</v>
      </c>
      <c r="AJ46" s="3" t="str">
        <f t="shared" si="69"/>
        <v/>
      </c>
      <c r="AK46" s="3" t="str">
        <f t="shared" si="70"/>
        <v/>
      </c>
      <c r="AL46" s="3" t="str">
        <f t="shared" si="71"/>
        <v/>
      </c>
      <c r="AM46" s="3" t="str">
        <f t="shared" si="72"/>
        <v/>
      </c>
      <c r="AN46" s="3" t="str">
        <f t="shared" si="73"/>
        <v/>
      </c>
      <c r="AO46" s="3" t="str">
        <f t="shared" si="74"/>
        <v/>
      </c>
      <c r="AP46" s="3" t="str">
        <f t="shared" si="75"/>
        <v/>
      </c>
      <c r="AQ46" s="3" t="str">
        <f t="shared" si="76"/>
        <v/>
      </c>
      <c r="AR46" s="3" t="str">
        <f t="shared" si="77"/>
        <v/>
      </c>
      <c r="AS46" s="3" t="str">
        <f t="shared" si="78"/>
        <v/>
      </c>
      <c r="AT46" s="3" t="str">
        <f t="shared" si="79"/>
        <v/>
      </c>
      <c r="AU46" s="3" t="str">
        <f t="shared" si="80"/>
        <v/>
      </c>
      <c r="AV46" s="3" t="str">
        <f t="shared" si="81"/>
        <v/>
      </c>
      <c r="AW46" s="3" t="str">
        <f t="shared" si="82"/>
        <v/>
      </c>
      <c r="AX46" s="3" t="str">
        <f t="shared" si="83"/>
        <v/>
      </c>
      <c r="AY46" s="3" t="str">
        <f t="shared" si="84"/>
        <v/>
      </c>
      <c r="AZ46" s="3" t="str">
        <f t="shared" si="85"/>
        <v/>
      </c>
      <c r="BA46" s="3" t="str">
        <f t="shared" si="86"/>
        <v/>
      </c>
      <c r="BB46" s="3" t="str">
        <f t="shared" si="87"/>
        <v/>
      </c>
      <c r="BC46" s="3" t="str">
        <f t="shared" si="88"/>
        <v/>
      </c>
      <c r="BD46" s="3" t="str">
        <f t="shared" si="89"/>
        <v/>
      </c>
      <c r="BE46" s="3" t="str">
        <f t="shared" si="90"/>
        <v/>
      </c>
      <c r="BF46" s="3" t="str">
        <f t="shared" si="91"/>
        <v/>
      </c>
      <c r="BG46" s="3" t="str">
        <f t="shared" si="92"/>
        <v/>
      </c>
      <c r="BH46" s="3" t="str">
        <f t="shared" si="93"/>
        <v/>
      </c>
      <c r="BI46" s="3" t="str">
        <f t="shared" si="94"/>
        <v/>
      </c>
      <c r="BJ46" s="3" t="str">
        <f t="shared" si="95"/>
        <v/>
      </c>
      <c r="BK46" s="3" t="str">
        <f t="shared" si="96"/>
        <v/>
      </c>
      <c r="BL46" s="3" t="str">
        <f t="shared" si="97"/>
        <v/>
      </c>
      <c r="BM46" s="3" t="str">
        <f t="shared" si="98"/>
        <v/>
      </c>
      <c r="BN46" s="3" t="str">
        <f t="shared" si="99"/>
        <v/>
      </c>
    </row>
    <row r="47" spans="2:66" x14ac:dyDescent="0.25">
      <c r="B47" s="6">
        <v>29</v>
      </c>
      <c r="C47" s="4" t="str">
        <f>IF(B47="","",VLOOKUP(B47,Tabelle2!$A$2:$B$38,2,0))</f>
        <v>15-16-19-24-32-33</v>
      </c>
      <c r="D47" s="3">
        <f t="shared" si="35"/>
        <v>0</v>
      </c>
      <c r="E47" s="7" t="str">
        <f t="shared" si="0"/>
        <v>L</v>
      </c>
      <c r="F47" s="20" t="str">
        <f t="shared" si="1"/>
        <v>No Bet</v>
      </c>
      <c r="G47" s="16">
        <f t="shared" si="2"/>
        <v>-24</v>
      </c>
      <c r="H47" s="12"/>
      <c r="I47" s="16">
        <f t="shared" si="36"/>
        <v>0</v>
      </c>
      <c r="J47" s="16">
        <f t="shared" si="37"/>
        <v>6</v>
      </c>
      <c r="K47" s="12"/>
      <c r="AI47" s="1">
        <f t="shared" si="3"/>
        <v>6</v>
      </c>
      <c r="AJ47" s="3" t="str">
        <f t="shared" si="69"/>
        <v/>
      </c>
      <c r="AK47" s="3" t="str">
        <f t="shared" si="70"/>
        <v/>
      </c>
      <c r="AL47" s="3" t="str">
        <f t="shared" si="71"/>
        <v/>
      </c>
      <c r="AM47" s="3" t="str">
        <f t="shared" si="72"/>
        <v/>
      </c>
      <c r="AN47" s="3" t="str">
        <f t="shared" si="73"/>
        <v/>
      </c>
      <c r="AO47" s="3" t="str">
        <f t="shared" si="74"/>
        <v/>
      </c>
      <c r="AP47" s="3" t="str">
        <f t="shared" si="75"/>
        <v/>
      </c>
      <c r="AQ47" s="3" t="str">
        <f t="shared" si="76"/>
        <v/>
      </c>
      <c r="AR47" s="3" t="str">
        <f t="shared" si="77"/>
        <v/>
      </c>
      <c r="AS47" s="3" t="str">
        <f t="shared" si="78"/>
        <v/>
      </c>
      <c r="AT47" s="3" t="str">
        <f t="shared" si="79"/>
        <v/>
      </c>
      <c r="AU47" s="3" t="str">
        <f t="shared" si="80"/>
        <v/>
      </c>
      <c r="AV47" s="3" t="str">
        <f t="shared" si="81"/>
        <v/>
      </c>
      <c r="AW47" s="3" t="str">
        <f t="shared" si="82"/>
        <v/>
      </c>
      <c r="AX47" s="3" t="str">
        <f t="shared" si="83"/>
        <v/>
      </c>
      <c r="AY47" s="3" t="str">
        <f t="shared" si="84"/>
        <v/>
      </c>
      <c r="AZ47" s="3" t="str">
        <f t="shared" si="85"/>
        <v/>
      </c>
      <c r="BA47" s="3" t="str">
        <f t="shared" si="86"/>
        <v/>
      </c>
      <c r="BB47" s="3" t="str">
        <f t="shared" si="87"/>
        <v/>
      </c>
      <c r="BC47" s="3" t="str">
        <f t="shared" si="88"/>
        <v/>
      </c>
      <c r="BD47" s="3" t="str">
        <f t="shared" si="89"/>
        <v/>
      </c>
      <c r="BE47" s="3" t="str">
        <f t="shared" si="90"/>
        <v/>
      </c>
      <c r="BF47" s="3" t="str">
        <f t="shared" si="91"/>
        <v/>
      </c>
      <c r="BG47" s="3" t="str">
        <f t="shared" si="92"/>
        <v/>
      </c>
      <c r="BH47" s="3" t="str">
        <f t="shared" si="93"/>
        <v/>
      </c>
      <c r="BI47" s="3" t="str">
        <f t="shared" si="94"/>
        <v/>
      </c>
      <c r="BJ47" s="3" t="str">
        <f t="shared" si="95"/>
        <v/>
      </c>
      <c r="BK47" s="3" t="str">
        <f t="shared" si="96"/>
        <v/>
      </c>
      <c r="BL47" s="3" t="str">
        <f t="shared" si="97"/>
        <v/>
      </c>
      <c r="BM47" s="3" t="str">
        <f t="shared" si="98"/>
        <v/>
      </c>
      <c r="BN47" s="3" t="str">
        <f t="shared" si="99"/>
        <v/>
      </c>
    </row>
    <row r="48" spans="2:66" x14ac:dyDescent="0.25">
      <c r="B48" s="6">
        <v>10</v>
      </c>
      <c r="C48" s="4" t="str">
        <f>IF(B48="","",VLOOKUP(B48,Tabelle2!$A$2:$B$38,2,0))</f>
        <v>6-9-17-22-31-34</v>
      </c>
      <c r="D48" s="3">
        <f t="shared" si="35"/>
        <v>0</v>
      </c>
      <c r="E48" s="7" t="str">
        <f t="shared" si="0"/>
        <v>L</v>
      </c>
      <c r="F48" s="20" t="str">
        <f t="shared" si="1"/>
        <v>No Bet</v>
      </c>
      <c r="G48" s="16">
        <f t="shared" si="2"/>
        <v>-24</v>
      </c>
      <c r="H48" s="12"/>
      <c r="I48" s="16">
        <f t="shared" si="36"/>
        <v>0</v>
      </c>
      <c r="J48" s="16">
        <f t="shared" si="37"/>
        <v>6</v>
      </c>
      <c r="K48" s="12"/>
      <c r="AI48" s="1">
        <f t="shared" si="3"/>
        <v>7</v>
      </c>
      <c r="AJ48" s="3" t="str">
        <f t="shared" si="69"/>
        <v/>
      </c>
      <c r="AK48" s="3" t="str">
        <f t="shared" si="70"/>
        <v/>
      </c>
      <c r="AL48" s="3" t="str">
        <f t="shared" si="71"/>
        <v/>
      </c>
      <c r="AM48" s="3" t="str">
        <f t="shared" si="72"/>
        <v/>
      </c>
      <c r="AN48" s="3" t="str">
        <f t="shared" si="73"/>
        <v/>
      </c>
      <c r="AO48" s="3" t="str">
        <f t="shared" si="74"/>
        <v/>
      </c>
      <c r="AP48" s="3" t="str">
        <f t="shared" si="75"/>
        <v/>
      </c>
      <c r="AQ48" s="3" t="str">
        <f t="shared" si="76"/>
        <v/>
      </c>
      <c r="AR48" s="3" t="str">
        <f t="shared" si="77"/>
        <v/>
      </c>
      <c r="AS48" s="3" t="str">
        <f t="shared" si="78"/>
        <v/>
      </c>
      <c r="AT48" s="3" t="str">
        <f t="shared" si="79"/>
        <v/>
      </c>
      <c r="AU48" s="3" t="str">
        <f t="shared" si="80"/>
        <v/>
      </c>
      <c r="AV48" s="3" t="str">
        <f t="shared" si="81"/>
        <v/>
      </c>
      <c r="AW48" s="3" t="str">
        <f t="shared" si="82"/>
        <v/>
      </c>
      <c r="AX48" s="3" t="str">
        <f t="shared" si="83"/>
        <v/>
      </c>
      <c r="AY48" s="3" t="str">
        <f t="shared" si="84"/>
        <v/>
      </c>
      <c r="AZ48" s="3" t="str">
        <f t="shared" si="85"/>
        <v/>
      </c>
      <c r="BA48" s="3" t="str">
        <f t="shared" si="86"/>
        <v/>
      </c>
      <c r="BB48" s="3" t="str">
        <f t="shared" si="87"/>
        <v/>
      </c>
      <c r="BC48" s="3" t="str">
        <f t="shared" si="88"/>
        <v/>
      </c>
      <c r="BD48" s="3" t="str">
        <f t="shared" si="89"/>
        <v/>
      </c>
      <c r="BE48" s="3" t="str">
        <f t="shared" si="90"/>
        <v/>
      </c>
      <c r="BF48" s="3" t="str">
        <f t="shared" si="91"/>
        <v/>
      </c>
      <c r="BG48" s="3" t="str">
        <f t="shared" si="92"/>
        <v/>
      </c>
      <c r="BH48" s="3" t="str">
        <f t="shared" si="93"/>
        <v/>
      </c>
      <c r="BI48" s="3" t="str">
        <f t="shared" si="94"/>
        <v/>
      </c>
      <c r="BJ48" s="3" t="str">
        <f t="shared" si="95"/>
        <v/>
      </c>
      <c r="BK48" s="3" t="str">
        <f t="shared" si="96"/>
        <v/>
      </c>
      <c r="BL48" s="3" t="str">
        <f t="shared" si="97"/>
        <v/>
      </c>
      <c r="BM48" s="3" t="str">
        <f t="shared" si="98"/>
        <v/>
      </c>
      <c r="BN48" s="3" t="str">
        <f t="shared" si="99"/>
        <v/>
      </c>
    </row>
    <row r="49" spans="2:66" x14ac:dyDescent="0.25">
      <c r="B49" s="6">
        <v>24</v>
      </c>
      <c r="C49" s="4" t="str">
        <f>IF(B49="","",VLOOKUP(B49,Tabelle2!$A$2:$B$38,2,0))</f>
        <v>6-13-18-22-27-29</v>
      </c>
      <c r="D49" s="3">
        <f t="shared" si="35"/>
        <v>0</v>
      </c>
      <c r="E49" s="7" t="str">
        <f t="shared" si="0"/>
        <v>L</v>
      </c>
      <c r="F49" s="20" t="str">
        <f t="shared" si="1"/>
        <v>No Bet</v>
      </c>
      <c r="G49" s="16">
        <f t="shared" si="2"/>
        <v>-24</v>
      </c>
      <c r="H49" s="12"/>
      <c r="I49" s="16">
        <f t="shared" si="36"/>
        <v>0</v>
      </c>
      <c r="J49" s="16">
        <f t="shared" si="37"/>
        <v>6</v>
      </c>
      <c r="K49" s="12"/>
      <c r="AI49" s="1">
        <f t="shared" si="3"/>
        <v>8</v>
      </c>
      <c r="AJ49" s="3" t="str">
        <f t="shared" si="69"/>
        <v/>
      </c>
      <c r="AK49" s="3" t="str">
        <f t="shared" si="70"/>
        <v/>
      </c>
      <c r="AL49" s="3" t="str">
        <f t="shared" si="71"/>
        <v/>
      </c>
      <c r="AM49" s="3" t="str">
        <f t="shared" si="72"/>
        <v/>
      </c>
      <c r="AN49" s="3" t="str">
        <f t="shared" si="73"/>
        <v/>
      </c>
      <c r="AO49" s="3" t="str">
        <f t="shared" si="74"/>
        <v/>
      </c>
      <c r="AP49" s="3" t="str">
        <f t="shared" si="75"/>
        <v/>
      </c>
      <c r="AQ49" s="3" t="str">
        <f t="shared" si="76"/>
        <v/>
      </c>
      <c r="AR49" s="3" t="str">
        <f t="shared" si="77"/>
        <v/>
      </c>
      <c r="AS49" s="3" t="str">
        <f t="shared" si="78"/>
        <v/>
      </c>
      <c r="AT49" s="3" t="str">
        <f t="shared" si="79"/>
        <v/>
      </c>
      <c r="AU49" s="3" t="str">
        <f t="shared" si="80"/>
        <v/>
      </c>
      <c r="AV49" s="3" t="str">
        <f t="shared" si="81"/>
        <v/>
      </c>
      <c r="AW49" s="3" t="str">
        <f t="shared" si="82"/>
        <v/>
      </c>
      <c r="AX49" s="3" t="str">
        <f t="shared" si="83"/>
        <v/>
      </c>
      <c r="AY49" s="3" t="str">
        <f t="shared" si="84"/>
        <v/>
      </c>
      <c r="AZ49" s="3" t="str">
        <f t="shared" si="85"/>
        <v/>
      </c>
      <c r="BA49" s="3" t="str">
        <f t="shared" si="86"/>
        <v/>
      </c>
      <c r="BB49" s="3" t="str">
        <f t="shared" si="87"/>
        <v/>
      </c>
      <c r="BC49" s="3" t="str">
        <f t="shared" si="88"/>
        <v/>
      </c>
      <c r="BD49" s="3" t="str">
        <f t="shared" si="89"/>
        <v/>
      </c>
      <c r="BE49" s="3" t="str">
        <f t="shared" si="90"/>
        <v/>
      </c>
      <c r="BF49" s="3" t="str">
        <f t="shared" si="91"/>
        <v/>
      </c>
      <c r="BG49" s="3" t="str">
        <f t="shared" si="92"/>
        <v/>
      </c>
      <c r="BH49" s="3" t="str">
        <f t="shared" si="93"/>
        <v/>
      </c>
      <c r="BI49" s="3" t="str">
        <f t="shared" si="94"/>
        <v/>
      </c>
      <c r="BJ49" s="3" t="str">
        <f t="shared" si="95"/>
        <v/>
      </c>
      <c r="BK49" s="3" t="str">
        <f t="shared" si="96"/>
        <v/>
      </c>
      <c r="BL49" s="3" t="str">
        <f t="shared" si="97"/>
        <v/>
      </c>
      <c r="BM49" s="3" t="str">
        <f t="shared" si="98"/>
        <v/>
      </c>
      <c r="BN49" s="3" t="str">
        <f t="shared" si="99"/>
        <v/>
      </c>
    </row>
    <row r="50" spans="2:66" x14ac:dyDescent="0.25">
      <c r="B50" s="6">
        <v>9</v>
      </c>
      <c r="C50" s="4" t="str">
        <f>IF(B50="","",VLOOKUP(B50,Tabelle2!$A$2:$B$38,2,0))</f>
        <v>0-3-5-10-23-26</v>
      </c>
      <c r="D50" s="3">
        <f t="shared" si="35"/>
        <v>0</v>
      </c>
      <c r="E50" s="7" t="str">
        <f t="shared" si="0"/>
        <v>L</v>
      </c>
      <c r="F50" s="20" t="str">
        <f t="shared" si="1"/>
        <v>No Bet</v>
      </c>
      <c r="G50" s="16">
        <f t="shared" si="2"/>
        <v>-24</v>
      </c>
      <c r="H50" s="12"/>
      <c r="I50" s="16">
        <f t="shared" si="36"/>
        <v>0</v>
      </c>
      <c r="J50" s="16">
        <f t="shared" si="37"/>
        <v>6</v>
      </c>
      <c r="K50" s="12"/>
      <c r="AI50" s="1">
        <f t="shared" si="3"/>
        <v>9</v>
      </c>
      <c r="AJ50" s="3" t="str">
        <f t="shared" si="69"/>
        <v/>
      </c>
      <c r="AK50" s="3" t="str">
        <f t="shared" si="70"/>
        <v/>
      </c>
      <c r="AL50" s="3" t="str">
        <f t="shared" si="71"/>
        <v/>
      </c>
      <c r="AM50" s="3" t="str">
        <f t="shared" si="72"/>
        <v/>
      </c>
      <c r="AN50" s="3" t="str">
        <f t="shared" si="73"/>
        <v/>
      </c>
      <c r="AO50" s="3" t="str">
        <f t="shared" si="74"/>
        <v/>
      </c>
      <c r="AP50" s="3" t="str">
        <f t="shared" si="75"/>
        <v/>
      </c>
      <c r="AQ50" s="3" t="str">
        <f t="shared" si="76"/>
        <v/>
      </c>
      <c r="AR50" s="3" t="str">
        <f t="shared" si="77"/>
        <v/>
      </c>
      <c r="AS50" s="3" t="str">
        <f t="shared" si="78"/>
        <v/>
      </c>
      <c r="AT50" s="3" t="str">
        <f t="shared" si="79"/>
        <v/>
      </c>
      <c r="AU50" s="3" t="str">
        <f t="shared" si="80"/>
        <v/>
      </c>
      <c r="AV50" s="3" t="str">
        <f t="shared" si="81"/>
        <v/>
      </c>
      <c r="AW50" s="3" t="str">
        <f t="shared" si="82"/>
        <v/>
      </c>
      <c r="AX50" s="3" t="str">
        <f t="shared" si="83"/>
        <v/>
      </c>
      <c r="AY50" s="3" t="str">
        <f t="shared" si="84"/>
        <v/>
      </c>
      <c r="AZ50" s="3" t="str">
        <f t="shared" si="85"/>
        <v/>
      </c>
      <c r="BA50" s="3" t="str">
        <f t="shared" si="86"/>
        <v/>
      </c>
      <c r="BB50" s="3" t="str">
        <f t="shared" si="87"/>
        <v/>
      </c>
      <c r="BC50" s="3" t="str">
        <f t="shared" si="88"/>
        <v/>
      </c>
      <c r="BD50" s="3" t="str">
        <f t="shared" si="89"/>
        <v/>
      </c>
      <c r="BE50" s="3" t="str">
        <f t="shared" si="90"/>
        <v/>
      </c>
      <c r="BF50" s="3" t="str">
        <f t="shared" si="91"/>
        <v/>
      </c>
      <c r="BG50" s="3" t="str">
        <f t="shared" si="92"/>
        <v/>
      </c>
      <c r="BH50" s="3" t="str">
        <f t="shared" si="93"/>
        <v/>
      </c>
      <c r="BI50" s="3" t="str">
        <f t="shared" si="94"/>
        <v/>
      </c>
      <c r="BJ50" s="3" t="str">
        <f t="shared" si="95"/>
        <v/>
      </c>
      <c r="BK50" s="3" t="str">
        <f t="shared" si="96"/>
        <v/>
      </c>
      <c r="BL50" s="3" t="str">
        <f t="shared" si="97"/>
        <v/>
      </c>
      <c r="BM50" s="3" t="str">
        <f t="shared" si="98"/>
        <v/>
      </c>
      <c r="BN50" s="3" t="str">
        <f t="shared" si="99"/>
        <v/>
      </c>
    </row>
    <row r="51" spans="2:66" x14ac:dyDescent="0.25">
      <c r="B51" s="6">
        <v>4</v>
      </c>
      <c r="C51" s="4" t="str">
        <f>IF(B51="","",VLOOKUP(B51,Tabelle2!$A$2:$B$38,2,0))</f>
        <v>7-11-12-13-28-36</v>
      </c>
      <c r="D51" s="3">
        <f t="shared" si="35"/>
        <v>0</v>
      </c>
      <c r="E51" s="7" t="str">
        <f t="shared" si="0"/>
        <v>L</v>
      </c>
      <c r="F51" s="20" t="str">
        <f t="shared" si="1"/>
        <v>No Bet</v>
      </c>
      <c r="G51" s="16">
        <f t="shared" si="2"/>
        <v>-24</v>
      </c>
      <c r="H51" s="12"/>
      <c r="I51" s="16">
        <f t="shared" si="36"/>
        <v>0</v>
      </c>
      <c r="J51" s="16">
        <f t="shared" si="37"/>
        <v>6</v>
      </c>
      <c r="K51" s="12"/>
      <c r="AI51" s="1">
        <f t="shared" si="3"/>
        <v>10</v>
      </c>
      <c r="AJ51" s="3" t="str">
        <f t="shared" si="69"/>
        <v/>
      </c>
      <c r="AK51" s="3" t="str">
        <f t="shared" si="70"/>
        <v/>
      </c>
      <c r="AL51" s="3" t="str">
        <f t="shared" si="71"/>
        <v/>
      </c>
      <c r="AM51" s="3" t="str">
        <f t="shared" si="72"/>
        <v/>
      </c>
      <c r="AN51" s="3" t="str">
        <f t="shared" si="73"/>
        <v/>
      </c>
      <c r="AO51" s="3" t="str">
        <f t="shared" si="74"/>
        <v/>
      </c>
      <c r="AP51" s="3" t="str">
        <f t="shared" si="75"/>
        <v/>
      </c>
      <c r="AQ51" s="3" t="str">
        <f t="shared" si="76"/>
        <v/>
      </c>
      <c r="AR51" s="3" t="str">
        <f t="shared" si="77"/>
        <v/>
      </c>
      <c r="AS51" s="3" t="str">
        <f t="shared" si="78"/>
        <v/>
      </c>
      <c r="AT51" s="3" t="str">
        <f t="shared" si="79"/>
        <v/>
      </c>
      <c r="AU51" s="3" t="str">
        <f t="shared" si="80"/>
        <v/>
      </c>
      <c r="AV51" s="3" t="str">
        <f t="shared" si="81"/>
        <v/>
      </c>
      <c r="AW51" s="3" t="str">
        <f t="shared" si="82"/>
        <v/>
      </c>
      <c r="AX51" s="3" t="str">
        <f t="shared" si="83"/>
        <v/>
      </c>
      <c r="AY51" s="3" t="str">
        <f t="shared" si="84"/>
        <v/>
      </c>
      <c r="AZ51" s="3" t="str">
        <f t="shared" si="85"/>
        <v/>
      </c>
      <c r="BA51" s="3" t="str">
        <f t="shared" si="86"/>
        <v/>
      </c>
      <c r="BB51" s="3" t="str">
        <f t="shared" si="87"/>
        <v/>
      </c>
      <c r="BC51" s="3" t="str">
        <f t="shared" si="88"/>
        <v/>
      </c>
      <c r="BD51" s="3" t="str">
        <f t="shared" si="89"/>
        <v/>
      </c>
      <c r="BE51" s="3" t="str">
        <f t="shared" si="90"/>
        <v/>
      </c>
      <c r="BF51" s="3" t="str">
        <f t="shared" si="91"/>
        <v/>
      </c>
      <c r="BG51" s="3" t="str">
        <f t="shared" si="92"/>
        <v/>
      </c>
      <c r="BH51" s="3" t="str">
        <f t="shared" si="93"/>
        <v/>
      </c>
      <c r="BI51" s="3" t="str">
        <f t="shared" si="94"/>
        <v/>
      </c>
      <c r="BJ51" s="3" t="str">
        <f t="shared" si="95"/>
        <v/>
      </c>
      <c r="BK51" s="3" t="str">
        <f t="shared" si="96"/>
        <v/>
      </c>
      <c r="BL51" s="3" t="str">
        <f t="shared" si="97"/>
        <v/>
      </c>
      <c r="BM51" s="3" t="str">
        <f t="shared" si="98"/>
        <v/>
      </c>
      <c r="BN51" s="3" t="str">
        <f t="shared" si="99"/>
        <v/>
      </c>
    </row>
    <row r="52" spans="2:66" x14ac:dyDescent="0.25">
      <c r="B52" s="6">
        <v>31</v>
      </c>
      <c r="C52" s="4" t="str">
        <f>IF(B52="","",VLOOKUP(B52,Tabelle2!$A$2:$B$38,2,0))</f>
        <v>3-8-10-23-26-35</v>
      </c>
      <c r="D52" s="3">
        <f t="shared" si="35"/>
        <v>0</v>
      </c>
      <c r="E52" s="7" t="str">
        <f t="shared" si="0"/>
        <v>L</v>
      </c>
      <c r="F52" s="20" t="str">
        <f t="shared" si="1"/>
        <v>No Bet</v>
      </c>
      <c r="G52" s="16">
        <f t="shared" si="2"/>
        <v>-24</v>
      </c>
      <c r="H52" s="12"/>
      <c r="I52" s="16">
        <f t="shared" si="36"/>
        <v>0</v>
      </c>
      <c r="J52" s="16">
        <f t="shared" si="37"/>
        <v>6</v>
      </c>
      <c r="K52" s="12"/>
      <c r="AI52" s="1">
        <f t="shared" si="3"/>
        <v>11</v>
      </c>
      <c r="AJ52" s="3" t="str">
        <f t="shared" si="69"/>
        <v/>
      </c>
      <c r="AK52" s="3" t="str">
        <f t="shared" si="70"/>
        <v/>
      </c>
      <c r="AL52" s="3" t="str">
        <f t="shared" si="71"/>
        <v/>
      </c>
      <c r="AM52" s="3" t="str">
        <f t="shared" si="72"/>
        <v/>
      </c>
      <c r="AN52" s="3" t="str">
        <f t="shared" si="73"/>
        <v/>
      </c>
      <c r="AO52" s="3" t="str">
        <f t="shared" si="74"/>
        <v/>
      </c>
      <c r="AP52" s="3" t="str">
        <f t="shared" si="75"/>
        <v/>
      </c>
      <c r="AQ52" s="3" t="str">
        <f t="shared" si="76"/>
        <v/>
      </c>
      <c r="AR52" s="3" t="str">
        <f t="shared" si="77"/>
        <v/>
      </c>
      <c r="AS52" s="3" t="str">
        <f t="shared" si="78"/>
        <v/>
      </c>
      <c r="AT52" s="3" t="str">
        <f t="shared" si="79"/>
        <v/>
      </c>
      <c r="AU52" s="3" t="str">
        <f t="shared" si="80"/>
        <v/>
      </c>
      <c r="AV52" s="3" t="str">
        <f t="shared" si="81"/>
        <v/>
      </c>
      <c r="AW52" s="3" t="str">
        <f t="shared" si="82"/>
        <v/>
      </c>
      <c r="AX52" s="3" t="str">
        <f t="shared" si="83"/>
        <v/>
      </c>
      <c r="AY52" s="3" t="str">
        <f t="shared" si="84"/>
        <v/>
      </c>
      <c r="AZ52" s="3" t="str">
        <f t="shared" si="85"/>
        <v/>
      </c>
      <c r="BA52" s="3" t="str">
        <f t="shared" si="86"/>
        <v/>
      </c>
      <c r="BB52" s="3" t="str">
        <f t="shared" si="87"/>
        <v/>
      </c>
      <c r="BC52" s="3" t="str">
        <f t="shared" si="88"/>
        <v/>
      </c>
      <c r="BD52" s="3" t="str">
        <f t="shared" si="89"/>
        <v/>
      </c>
      <c r="BE52" s="3" t="str">
        <f t="shared" si="90"/>
        <v/>
      </c>
      <c r="BF52" s="3" t="str">
        <f t="shared" si="91"/>
        <v/>
      </c>
      <c r="BG52" s="3" t="str">
        <f t="shared" si="92"/>
        <v/>
      </c>
      <c r="BH52" s="3" t="str">
        <f t="shared" si="93"/>
        <v/>
      </c>
      <c r="BI52" s="3" t="str">
        <f t="shared" si="94"/>
        <v/>
      </c>
      <c r="BJ52" s="3" t="str">
        <f t="shared" si="95"/>
        <v/>
      </c>
      <c r="BK52" s="3" t="str">
        <f t="shared" si="96"/>
        <v/>
      </c>
      <c r="BL52" s="3" t="str">
        <f t="shared" si="97"/>
        <v/>
      </c>
      <c r="BM52" s="3" t="str">
        <f t="shared" si="98"/>
        <v/>
      </c>
      <c r="BN52" s="3" t="str">
        <f t="shared" si="99"/>
        <v/>
      </c>
    </row>
    <row r="53" spans="2:66" x14ac:dyDescent="0.25">
      <c r="B53" s="6">
        <v>17</v>
      </c>
      <c r="C53" s="4" t="str">
        <f>IF(B53="","",VLOOKUP(B53,Tabelle2!$A$2:$B$38,2,0))</f>
        <v>0-3-8-10-23-26</v>
      </c>
      <c r="D53" s="3">
        <f t="shared" si="35"/>
        <v>0</v>
      </c>
      <c r="E53" s="7" t="str">
        <f t="shared" si="0"/>
        <v>L</v>
      </c>
      <c r="F53" s="20" t="str">
        <f t="shared" si="1"/>
        <v>No Bet</v>
      </c>
      <c r="G53" s="16">
        <f t="shared" si="2"/>
        <v>-24</v>
      </c>
      <c r="H53" s="12"/>
      <c r="I53" s="16">
        <f t="shared" si="36"/>
        <v>0</v>
      </c>
      <c r="J53" s="16">
        <f t="shared" si="37"/>
        <v>6</v>
      </c>
      <c r="K53" s="12"/>
      <c r="AI53" s="1">
        <f t="shared" si="3"/>
        <v>12</v>
      </c>
      <c r="AJ53" s="3" t="str">
        <f t="shared" si="69"/>
        <v/>
      </c>
      <c r="AK53" s="3" t="str">
        <f t="shared" si="70"/>
        <v/>
      </c>
      <c r="AL53" s="3" t="str">
        <f t="shared" si="71"/>
        <v/>
      </c>
      <c r="AM53" s="3" t="str">
        <f t="shared" si="72"/>
        <v/>
      </c>
      <c r="AN53" s="3" t="str">
        <f t="shared" si="73"/>
        <v/>
      </c>
      <c r="AO53" s="3" t="str">
        <f t="shared" si="74"/>
        <v/>
      </c>
      <c r="AP53" s="3" t="str">
        <f t="shared" si="75"/>
        <v/>
      </c>
      <c r="AQ53" s="3" t="str">
        <f t="shared" si="76"/>
        <v/>
      </c>
      <c r="AR53" s="3" t="str">
        <f t="shared" si="77"/>
        <v/>
      </c>
      <c r="AS53" s="3" t="str">
        <f t="shared" si="78"/>
        <v/>
      </c>
      <c r="AT53" s="3" t="str">
        <f t="shared" si="79"/>
        <v/>
      </c>
      <c r="AU53" s="3" t="str">
        <f t="shared" si="80"/>
        <v/>
      </c>
      <c r="AV53" s="3" t="str">
        <f t="shared" si="81"/>
        <v/>
      </c>
      <c r="AW53" s="3" t="str">
        <f t="shared" si="82"/>
        <v/>
      </c>
      <c r="AX53" s="3" t="str">
        <f t="shared" si="83"/>
        <v/>
      </c>
      <c r="AY53" s="3" t="str">
        <f t="shared" si="84"/>
        <v/>
      </c>
      <c r="AZ53" s="3" t="str">
        <f t="shared" si="85"/>
        <v/>
      </c>
      <c r="BA53" s="3" t="str">
        <f t="shared" si="86"/>
        <v/>
      </c>
      <c r="BB53" s="3" t="str">
        <f t="shared" si="87"/>
        <v/>
      </c>
      <c r="BC53" s="3" t="str">
        <f t="shared" si="88"/>
        <v/>
      </c>
      <c r="BD53" s="3" t="str">
        <f t="shared" si="89"/>
        <v/>
      </c>
      <c r="BE53" s="3" t="str">
        <f t="shared" si="90"/>
        <v/>
      </c>
      <c r="BF53" s="3" t="str">
        <f t="shared" si="91"/>
        <v/>
      </c>
      <c r="BG53" s="3" t="str">
        <f t="shared" si="92"/>
        <v/>
      </c>
      <c r="BH53" s="3" t="str">
        <f t="shared" si="93"/>
        <v/>
      </c>
      <c r="BI53" s="3" t="str">
        <f t="shared" si="94"/>
        <v/>
      </c>
      <c r="BJ53" s="3" t="str">
        <f t="shared" si="95"/>
        <v/>
      </c>
      <c r="BK53" s="3" t="str">
        <f t="shared" si="96"/>
        <v/>
      </c>
      <c r="BL53" s="3" t="str">
        <f t="shared" si="97"/>
        <v/>
      </c>
      <c r="BM53" s="3" t="str">
        <f t="shared" si="98"/>
        <v/>
      </c>
      <c r="BN53" s="3" t="str">
        <f t="shared" si="99"/>
        <v/>
      </c>
    </row>
    <row r="54" spans="2:66" x14ac:dyDescent="0.25">
      <c r="B54" s="6">
        <v>12</v>
      </c>
      <c r="C54" s="4" t="str">
        <f>IF(B54="","",VLOOKUP(B54,Tabelle2!$A$2:$B$38,2,0))</f>
        <v>1-2-4-14-20-21</v>
      </c>
      <c r="D54" s="3">
        <f t="shared" si="35"/>
        <v>0</v>
      </c>
      <c r="E54" s="7" t="str">
        <f t="shared" si="0"/>
        <v>L</v>
      </c>
      <c r="F54" s="20" t="str">
        <f t="shared" si="1"/>
        <v>No Bet</v>
      </c>
      <c r="G54" s="16">
        <f t="shared" si="2"/>
        <v>-24</v>
      </c>
      <c r="H54" s="12"/>
      <c r="I54" s="16">
        <f t="shared" si="36"/>
        <v>0</v>
      </c>
      <c r="J54" s="16">
        <f t="shared" si="37"/>
        <v>6</v>
      </c>
      <c r="K54" s="12"/>
      <c r="AI54" s="1">
        <f t="shared" si="3"/>
        <v>13</v>
      </c>
      <c r="AJ54" s="3" t="str">
        <f t="shared" si="69"/>
        <v/>
      </c>
      <c r="AK54" s="3" t="str">
        <f t="shared" si="70"/>
        <v/>
      </c>
      <c r="AL54" s="3" t="str">
        <f t="shared" si="71"/>
        <v/>
      </c>
      <c r="AM54" s="3" t="str">
        <f t="shared" si="72"/>
        <v/>
      </c>
      <c r="AN54" s="3" t="str">
        <f t="shared" si="73"/>
        <v/>
      </c>
      <c r="AO54" s="3" t="str">
        <f t="shared" si="74"/>
        <v/>
      </c>
      <c r="AP54" s="3" t="str">
        <f t="shared" si="75"/>
        <v/>
      </c>
      <c r="AQ54" s="3" t="str">
        <f t="shared" si="76"/>
        <v/>
      </c>
      <c r="AR54" s="3" t="str">
        <f t="shared" si="77"/>
        <v/>
      </c>
      <c r="AS54" s="3" t="str">
        <f t="shared" si="78"/>
        <v/>
      </c>
      <c r="AT54" s="3" t="str">
        <f t="shared" si="79"/>
        <v/>
      </c>
      <c r="AU54" s="3" t="str">
        <f t="shared" si="80"/>
        <v/>
      </c>
      <c r="AV54" s="3" t="str">
        <f t="shared" si="81"/>
        <v/>
      </c>
      <c r="AW54" s="3" t="str">
        <f t="shared" si="82"/>
        <v/>
      </c>
      <c r="AX54" s="3" t="str">
        <f t="shared" si="83"/>
        <v/>
      </c>
      <c r="AY54" s="3" t="str">
        <f t="shared" si="84"/>
        <v/>
      </c>
      <c r="AZ54" s="3" t="str">
        <f t="shared" si="85"/>
        <v/>
      </c>
      <c r="BA54" s="3" t="str">
        <f t="shared" si="86"/>
        <v/>
      </c>
      <c r="BB54" s="3" t="str">
        <f t="shared" si="87"/>
        <v/>
      </c>
      <c r="BC54" s="3" t="str">
        <f t="shared" si="88"/>
        <v/>
      </c>
      <c r="BD54" s="3" t="str">
        <f t="shared" si="89"/>
        <v/>
      </c>
      <c r="BE54" s="3" t="str">
        <f t="shared" si="90"/>
        <v/>
      </c>
      <c r="BF54" s="3" t="str">
        <f t="shared" si="91"/>
        <v/>
      </c>
      <c r="BG54" s="3" t="str">
        <f t="shared" si="92"/>
        <v/>
      </c>
      <c r="BH54" s="3" t="str">
        <f t="shared" si="93"/>
        <v/>
      </c>
      <c r="BI54" s="3" t="str">
        <f t="shared" si="94"/>
        <v/>
      </c>
      <c r="BJ54" s="3" t="str">
        <f t="shared" si="95"/>
        <v/>
      </c>
      <c r="BK54" s="3" t="str">
        <f t="shared" si="96"/>
        <v/>
      </c>
      <c r="BL54" s="3" t="str">
        <f t="shared" si="97"/>
        <v/>
      </c>
      <c r="BM54" s="3" t="str">
        <f t="shared" si="98"/>
        <v/>
      </c>
      <c r="BN54" s="3" t="str">
        <f t="shared" si="99"/>
        <v/>
      </c>
    </row>
    <row r="55" spans="2:66" x14ac:dyDescent="0.25">
      <c r="B55" s="6">
        <v>25</v>
      </c>
      <c r="C55" s="4" t="str">
        <f>IF(B55="","",VLOOKUP(B55,Tabelle2!$A$2:$B$38,2,0))</f>
        <v>3-8-23-26-30-35</v>
      </c>
      <c r="D55" s="3">
        <f t="shared" si="35"/>
        <v>0</v>
      </c>
      <c r="E55" s="7" t="str">
        <f t="shared" si="0"/>
        <v>L</v>
      </c>
      <c r="F55" s="20" t="str">
        <f t="shared" si="1"/>
        <v>No Bet</v>
      </c>
      <c r="G55" s="16">
        <f t="shared" si="2"/>
        <v>-24</v>
      </c>
      <c r="H55" s="12"/>
      <c r="I55" s="16">
        <f t="shared" si="36"/>
        <v>0</v>
      </c>
      <c r="J55" s="16">
        <f t="shared" si="37"/>
        <v>6</v>
      </c>
      <c r="K55" s="12"/>
      <c r="AI55" s="1">
        <f t="shared" si="3"/>
        <v>14</v>
      </c>
      <c r="AJ55" s="3" t="str">
        <f t="shared" si="69"/>
        <v/>
      </c>
      <c r="AK55" s="3" t="str">
        <f t="shared" si="70"/>
        <v/>
      </c>
      <c r="AL55" s="3" t="str">
        <f t="shared" si="71"/>
        <v/>
      </c>
      <c r="AM55" s="3" t="str">
        <f t="shared" si="72"/>
        <v/>
      </c>
      <c r="AN55" s="3" t="str">
        <f t="shared" si="73"/>
        <v/>
      </c>
      <c r="AO55" s="3" t="str">
        <f t="shared" si="74"/>
        <v/>
      </c>
      <c r="AP55" s="3" t="str">
        <f t="shared" si="75"/>
        <v/>
      </c>
      <c r="AQ55" s="3" t="str">
        <f t="shared" si="76"/>
        <v/>
      </c>
      <c r="AR55" s="3" t="str">
        <f t="shared" si="77"/>
        <v/>
      </c>
      <c r="AS55" s="3" t="str">
        <f t="shared" si="78"/>
        <v/>
      </c>
      <c r="AT55" s="3" t="str">
        <f t="shared" si="79"/>
        <v/>
      </c>
      <c r="AU55" s="3" t="str">
        <f t="shared" si="80"/>
        <v/>
      </c>
      <c r="AV55" s="3" t="str">
        <f t="shared" si="81"/>
        <v/>
      </c>
      <c r="AW55" s="3" t="str">
        <f t="shared" si="82"/>
        <v/>
      </c>
      <c r="AX55" s="3" t="str">
        <f t="shared" si="83"/>
        <v/>
      </c>
      <c r="AY55" s="3" t="str">
        <f t="shared" si="84"/>
        <v/>
      </c>
      <c r="AZ55" s="3" t="str">
        <f t="shared" si="85"/>
        <v/>
      </c>
      <c r="BA55" s="3" t="str">
        <f t="shared" si="86"/>
        <v/>
      </c>
      <c r="BB55" s="3" t="str">
        <f t="shared" si="87"/>
        <v/>
      </c>
      <c r="BC55" s="3" t="str">
        <f t="shared" si="88"/>
        <v/>
      </c>
      <c r="BD55" s="3" t="str">
        <f t="shared" si="89"/>
        <v/>
      </c>
      <c r="BE55" s="3" t="str">
        <f t="shared" si="90"/>
        <v/>
      </c>
      <c r="BF55" s="3" t="str">
        <f t="shared" si="91"/>
        <v/>
      </c>
      <c r="BG55" s="3" t="str">
        <f t="shared" si="92"/>
        <v/>
      </c>
      <c r="BH55" s="3" t="str">
        <f t="shared" si="93"/>
        <v/>
      </c>
      <c r="BI55" s="3" t="str">
        <f t="shared" si="94"/>
        <v/>
      </c>
      <c r="BJ55" s="3" t="str">
        <f t="shared" si="95"/>
        <v/>
      </c>
      <c r="BK55" s="3" t="str">
        <f t="shared" si="96"/>
        <v/>
      </c>
      <c r="BL55" s="3" t="str">
        <f t="shared" si="97"/>
        <v/>
      </c>
      <c r="BM55" s="3" t="str">
        <f t="shared" si="98"/>
        <v/>
      </c>
      <c r="BN55" s="3" t="str">
        <f t="shared" si="99"/>
        <v/>
      </c>
    </row>
    <row r="56" spans="2:66" x14ac:dyDescent="0.25">
      <c r="B56" s="6">
        <v>0</v>
      </c>
      <c r="C56" s="4" t="str">
        <f>IF(B56="","",VLOOKUP(B56,Tabelle2!$A$2:$B$38,2,0))</f>
        <v>6-9-17-18-22-34</v>
      </c>
      <c r="D56" s="3">
        <f t="shared" si="35"/>
        <v>0</v>
      </c>
      <c r="E56" s="7" t="str">
        <f t="shared" si="0"/>
        <v>L</v>
      </c>
      <c r="F56" s="20" t="str">
        <f t="shared" si="1"/>
        <v>No Bet</v>
      </c>
      <c r="G56" s="16">
        <f t="shared" si="2"/>
        <v>-24</v>
      </c>
      <c r="H56" s="12"/>
      <c r="I56" s="16">
        <f t="shared" si="36"/>
        <v>0</v>
      </c>
      <c r="J56" s="16">
        <f t="shared" si="37"/>
        <v>6</v>
      </c>
      <c r="K56" s="12"/>
      <c r="AI56" s="1">
        <f t="shared" si="3"/>
        <v>15</v>
      </c>
      <c r="AJ56" s="3" t="str">
        <f t="shared" si="69"/>
        <v/>
      </c>
      <c r="AK56" s="3" t="str">
        <f t="shared" si="70"/>
        <v/>
      </c>
      <c r="AL56" s="3" t="str">
        <f t="shared" si="71"/>
        <v/>
      </c>
      <c r="AM56" s="3" t="str">
        <f t="shared" si="72"/>
        <v/>
      </c>
      <c r="AN56" s="3" t="str">
        <f t="shared" si="73"/>
        <v/>
      </c>
      <c r="AO56" s="3" t="str">
        <f t="shared" si="74"/>
        <v/>
      </c>
      <c r="AP56" s="3" t="str">
        <f t="shared" si="75"/>
        <v/>
      </c>
      <c r="AQ56" s="3" t="str">
        <f t="shared" si="76"/>
        <v/>
      </c>
      <c r="AR56" s="3" t="str">
        <f t="shared" si="77"/>
        <v/>
      </c>
      <c r="AS56" s="3" t="str">
        <f t="shared" si="78"/>
        <v/>
      </c>
      <c r="AT56" s="3" t="str">
        <f t="shared" si="79"/>
        <v/>
      </c>
      <c r="AU56" s="3" t="str">
        <f t="shared" si="80"/>
        <v/>
      </c>
      <c r="AV56" s="3" t="str">
        <f t="shared" si="81"/>
        <v/>
      </c>
      <c r="AW56" s="3" t="str">
        <f t="shared" si="82"/>
        <v/>
      </c>
      <c r="AX56" s="3" t="str">
        <f t="shared" si="83"/>
        <v/>
      </c>
      <c r="AY56" s="3" t="str">
        <f t="shared" si="84"/>
        <v/>
      </c>
      <c r="AZ56" s="3" t="str">
        <f t="shared" si="85"/>
        <v/>
      </c>
      <c r="BA56" s="3" t="str">
        <f t="shared" si="86"/>
        <v/>
      </c>
      <c r="BB56" s="3" t="str">
        <f t="shared" si="87"/>
        <v/>
      </c>
      <c r="BC56" s="3" t="str">
        <f t="shared" si="88"/>
        <v/>
      </c>
      <c r="BD56" s="3" t="str">
        <f t="shared" si="89"/>
        <v/>
      </c>
      <c r="BE56" s="3" t="str">
        <f t="shared" si="90"/>
        <v/>
      </c>
      <c r="BF56" s="3" t="str">
        <f t="shared" si="91"/>
        <v/>
      </c>
      <c r="BG56" s="3" t="str">
        <f t="shared" si="92"/>
        <v/>
      </c>
      <c r="BH56" s="3" t="str">
        <f t="shared" si="93"/>
        <v/>
      </c>
      <c r="BI56" s="3" t="str">
        <f t="shared" si="94"/>
        <v/>
      </c>
      <c r="BJ56" s="3" t="str">
        <f t="shared" si="95"/>
        <v/>
      </c>
      <c r="BK56" s="3" t="str">
        <f t="shared" si="96"/>
        <v/>
      </c>
      <c r="BL56" s="3" t="str">
        <f t="shared" si="97"/>
        <v/>
      </c>
      <c r="BM56" s="3" t="str">
        <f t="shared" si="98"/>
        <v/>
      </c>
      <c r="BN56" s="3" t="str">
        <f t="shared" si="99"/>
        <v/>
      </c>
    </row>
    <row r="57" spans="2:66" x14ac:dyDescent="0.25">
      <c r="B57" s="6">
        <v>27</v>
      </c>
      <c r="C57" s="4" t="str">
        <f>IF(B57="","",VLOOKUP(B57,Tabelle2!$A$2:$B$38,2,0))</f>
        <v>5-15-16-19-24-32</v>
      </c>
      <c r="D57" s="3">
        <f t="shared" si="35"/>
        <v>0</v>
      </c>
      <c r="E57" s="7" t="str">
        <f t="shared" si="0"/>
        <v>L</v>
      </c>
      <c r="F57" s="20" t="str">
        <f t="shared" si="1"/>
        <v>No Bet</v>
      </c>
      <c r="G57" s="16">
        <f t="shared" si="2"/>
        <v>-24</v>
      </c>
      <c r="H57" s="12"/>
      <c r="I57" s="16">
        <f t="shared" si="36"/>
        <v>0</v>
      </c>
      <c r="J57" s="16">
        <f t="shared" si="37"/>
        <v>6</v>
      </c>
      <c r="K57" s="12"/>
      <c r="AI57" s="1">
        <f t="shared" si="3"/>
        <v>16</v>
      </c>
      <c r="AJ57" s="3" t="str">
        <f t="shared" si="69"/>
        <v/>
      </c>
      <c r="AK57" s="3" t="str">
        <f t="shared" si="70"/>
        <v/>
      </c>
      <c r="AL57" s="3" t="str">
        <f t="shared" si="71"/>
        <v/>
      </c>
      <c r="AM57" s="3" t="str">
        <f t="shared" si="72"/>
        <v/>
      </c>
      <c r="AN57" s="3" t="str">
        <f t="shared" si="73"/>
        <v/>
      </c>
      <c r="AO57" s="3" t="str">
        <f t="shared" si="74"/>
        <v/>
      </c>
      <c r="AP57" s="3" t="str">
        <f t="shared" si="75"/>
        <v/>
      </c>
      <c r="AQ57" s="3" t="str">
        <f t="shared" si="76"/>
        <v/>
      </c>
      <c r="AR57" s="3" t="str">
        <f t="shared" si="77"/>
        <v/>
      </c>
      <c r="AS57" s="3" t="str">
        <f t="shared" si="78"/>
        <v/>
      </c>
      <c r="AT57" s="3" t="str">
        <f t="shared" si="79"/>
        <v/>
      </c>
      <c r="AU57" s="3" t="str">
        <f t="shared" si="80"/>
        <v/>
      </c>
      <c r="AV57" s="3" t="str">
        <f t="shared" si="81"/>
        <v/>
      </c>
      <c r="AW57" s="3" t="str">
        <f t="shared" si="82"/>
        <v/>
      </c>
      <c r="AX57" s="3" t="str">
        <f t="shared" si="83"/>
        <v/>
      </c>
      <c r="AY57" s="3" t="str">
        <f t="shared" si="84"/>
        <v/>
      </c>
      <c r="AZ57" s="3" t="str">
        <f t="shared" si="85"/>
        <v/>
      </c>
      <c r="BA57" s="3" t="str">
        <f t="shared" si="86"/>
        <v/>
      </c>
      <c r="BB57" s="3" t="str">
        <f t="shared" si="87"/>
        <v/>
      </c>
      <c r="BC57" s="3" t="str">
        <f t="shared" si="88"/>
        <v/>
      </c>
      <c r="BD57" s="3" t="str">
        <f t="shared" si="89"/>
        <v/>
      </c>
      <c r="BE57" s="3" t="str">
        <f t="shared" si="90"/>
        <v/>
      </c>
      <c r="BF57" s="3" t="str">
        <f t="shared" si="91"/>
        <v/>
      </c>
      <c r="BG57" s="3" t="str">
        <f t="shared" si="92"/>
        <v/>
      </c>
      <c r="BH57" s="3" t="str">
        <f t="shared" si="93"/>
        <v/>
      </c>
      <c r="BI57" s="3" t="str">
        <f t="shared" si="94"/>
        <v/>
      </c>
      <c r="BJ57" s="3" t="str">
        <f t="shared" si="95"/>
        <v/>
      </c>
      <c r="BK57" s="3" t="str">
        <f t="shared" si="96"/>
        <v/>
      </c>
      <c r="BL57" s="3" t="str">
        <f t="shared" si="97"/>
        <v/>
      </c>
      <c r="BM57" s="3" t="str">
        <f t="shared" si="98"/>
        <v/>
      </c>
      <c r="BN57" s="3" t="str">
        <f t="shared" si="99"/>
        <v/>
      </c>
    </row>
    <row r="58" spans="2:66" x14ac:dyDescent="0.25">
      <c r="B58" s="6">
        <v>29</v>
      </c>
      <c r="C58" s="4" t="str">
        <f>IF(B58="","",VLOOKUP(B58,Tabelle2!$A$2:$B$38,2,0))</f>
        <v>15-16-19-24-32-33</v>
      </c>
      <c r="D58" s="3">
        <f t="shared" si="35"/>
        <v>0</v>
      </c>
      <c r="E58" s="7" t="str">
        <f t="shared" si="0"/>
        <v>L</v>
      </c>
      <c r="F58" s="20" t="str">
        <f t="shared" si="1"/>
        <v>No Bet</v>
      </c>
      <c r="G58" s="16">
        <f t="shared" si="2"/>
        <v>-24</v>
      </c>
      <c r="H58" s="12"/>
      <c r="I58" s="16">
        <f t="shared" si="36"/>
        <v>0</v>
      </c>
      <c r="J58" s="16">
        <f t="shared" si="37"/>
        <v>6</v>
      </c>
      <c r="K58" s="12"/>
      <c r="AI58" s="1">
        <f t="shared" si="3"/>
        <v>17</v>
      </c>
      <c r="AJ58" s="3" t="str">
        <f t="shared" si="69"/>
        <v/>
      </c>
      <c r="AK58" s="3" t="str">
        <f t="shared" si="70"/>
        <v/>
      </c>
      <c r="AL58" s="3" t="str">
        <f t="shared" si="71"/>
        <v/>
      </c>
      <c r="AM58" s="3" t="str">
        <f t="shared" si="72"/>
        <v/>
      </c>
      <c r="AN58" s="3" t="str">
        <f t="shared" si="73"/>
        <v/>
      </c>
      <c r="AO58" s="3" t="str">
        <f t="shared" si="74"/>
        <v/>
      </c>
      <c r="AP58" s="3" t="str">
        <f t="shared" si="75"/>
        <v/>
      </c>
      <c r="AQ58" s="3" t="str">
        <f t="shared" si="76"/>
        <v/>
      </c>
      <c r="AR58" s="3" t="str">
        <f t="shared" si="77"/>
        <v/>
      </c>
      <c r="AS58" s="3" t="str">
        <f t="shared" si="78"/>
        <v/>
      </c>
      <c r="AT58" s="3" t="str">
        <f t="shared" si="79"/>
        <v/>
      </c>
      <c r="AU58" s="3" t="str">
        <f t="shared" si="80"/>
        <v/>
      </c>
      <c r="AV58" s="3" t="str">
        <f t="shared" si="81"/>
        <v/>
      </c>
      <c r="AW58" s="3" t="str">
        <f t="shared" si="82"/>
        <v/>
      </c>
      <c r="AX58" s="3" t="str">
        <f t="shared" si="83"/>
        <v/>
      </c>
      <c r="AY58" s="3" t="str">
        <f t="shared" si="84"/>
        <v/>
      </c>
      <c r="AZ58" s="3" t="str">
        <f t="shared" si="85"/>
        <v/>
      </c>
      <c r="BA58" s="3" t="str">
        <f t="shared" si="86"/>
        <v/>
      </c>
      <c r="BB58" s="3" t="str">
        <f t="shared" si="87"/>
        <v/>
      </c>
      <c r="BC58" s="3" t="str">
        <f t="shared" si="88"/>
        <v/>
      </c>
      <c r="BD58" s="3" t="str">
        <f t="shared" si="89"/>
        <v/>
      </c>
      <c r="BE58" s="3" t="str">
        <f t="shared" si="90"/>
        <v/>
      </c>
      <c r="BF58" s="3" t="str">
        <f t="shared" si="91"/>
        <v/>
      </c>
      <c r="BG58" s="3" t="str">
        <f t="shared" si="92"/>
        <v/>
      </c>
      <c r="BH58" s="3" t="str">
        <f t="shared" si="93"/>
        <v/>
      </c>
      <c r="BI58" s="3" t="str">
        <f t="shared" si="94"/>
        <v/>
      </c>
      <c r="BJ58" s="3" t="str">
        <f t="shared" si="95"/>
        <v/>
      </c>
      <c r="BK58" s="3" t="str">
        <f t="shared" si="96"/>
        <v/>
      </c>
      <c r="BL58" s="3" t="str">
        <f t="shared" si="97"/>
        <v/>
      </c>
      <c r="BM58" s="3" t="str">
        <f t="shared" si="98"/>
        <v/>
      </c>
      <c r="BN58" s="3" t="str">
        <f t="shared" si="99"/>
        <v/>
      </c>
    </row>
    <row r="59" spans="2:66" x14ac:dyDescent="0.25">
      <c r="B59" s="6">
        <v>0</v>
      </c>
      <c r="C59" s="4" t="str">
        <f>IF(B59="","",VLOOKUP(B59,Tabelle2!$A$2:$B$38,2,0))</f>
        <v>6-9-17-18-22-34</v>
      </c>
      <c r="D59" s="3">
        <f t="shared" si="35"/>
        <v>0</v>
      </c>
      <c r="E59" s="7" t="str">
        <f t="shared" si="0"/>
        <v>L</v>
      </c>
      <c r="F59" s="20" t="str">
        <f t="shared" si="1"/>
        <v>No Bet</v>
      </c>
      <c r="G59" s="16">
        <f t="shared" si="2"/>
        <v>-24</v>
      </c>
      <c r="H59" s="12"/>
      <c r="I59" s="16">
        <f t="shared" si="36"/>
        <v>0</v>
      </c>
      <c r="J59" s="16">
        <f t="shared" si="37"/>
        <v>6</v>
      </c>
      <c r="K59" s="12"/>
      <c r="AI59" s="1">
        <f t="shared" si="3"/>
        <v>18</v>
      </c>
      <c r="AJ59" s="3" t="str">
        <f t="shared" si="69"/>
        <v/>
      </c>
      <c r="AK59" s="3" t="str">
        <f t="shared" si="70"/>
        <v/>
      </c>
      <c r="AL59" s="3" t="str">
        <f t="shared" si="71"/>
        <v/>
      </c>
      <c r="AM59" s="3" t="str">
        <f t="shared" si="72"/>
        <v/>
      </c>
      <c r="AN59" s="3" t="str">
        <f t="shared" si="73"/>
        <v/>
      </c>
      <c r="AO59" s="3" t="str">
        <f t="shared" si="74"/>
        <v/>
      </c>
      <c r="AP59" s="3" t="str">
        <f t="shared" si="75"/>
        <v/>
      </c>
      <c r="AQ59" s="3" t="str">
        <f t="shared" si="76"/>
        <v/>
      </c>
      <c r="AR59" s="3" t="str">
        <f t="shared" si="77"/>
        <v/>
      </c>
      <c r="AS59" s="3" t="str">
        <f t="shared" si="78"/>
        <v/>
      </c>
      <c r="AT59" s="3" t="str">
        <f t="shared" si="79"/>
        <v/>
      </c>
      <c r="AU59" s="3" t="str">
        <f t="shared" si="80"/>
        <v/>
      </c>
      <c r="AV59" s="3" t="str">
        <f t="shared" si="81"/>
        <v/>
      </c>
      <c r="AW59" s="3" t="str">
        <f t="shared" si="82"/>
        <v/>
      </c>
      <c r="AX59" s="3" t="str">
        <f t="shared" si="83"/>
        <v/>
      </c>
      <c r="AY59" s="3" t="str">
        <f t="shared" si="84"/>
        <v/>
      </c>
      <c r="AZ59" s="3" t="str">
        <f t="shared" si="85"/>
        <v/>
      </c>
      <c r="BA59" s="3">
        <f t="shared" si="86"/>
        <v>1</v>
      </c>
      <c r="BB59" s="3" t="str">
        <f t="shared" si="87"/>
        <v/>
      </c>
      <c r="BC59" s="3" t="str">
        <f t="shared" si="88"/>
        <v/>
      </c>
      <c r="BD59" s="3" t="str">
        <f t="shared" si="89"/>
        <v/>
      </c>
      <c r="BE59" s="3" t="str">
        <f t="shared" si="90"/>
        <v/>
      </c>
      <c r="BF59" s="3" t="str">
        <f t="shared" si="91"/>
        <v/>
      </c>
      <c r="BG59" s="3" t="str">
        <f t="shared" si="92"/>
        <v/>
      </c>
      <c r="BH59" s="3" t="str">
        <f t="shared" si="93"/>
        <v/>
      </c>
      <c r="BI59" s="3" t="str">
        <f t="shared" si="94"/>
        <v/>
      </c>
      <c r="BJ59" s="3" t="str">
        <f t="shared" si="95"/>
        <v/>
      </c>
      <c r="BK59" s="3" t="str">
        <f t="shared" si="96"/>
        <v/>
      </c>
      <c r="BL59" s="3" t="str">
        <f t="shared" si="97"/>
        <v/>
      </c>
      <c r="BM59" s="3" t="str">
        <f t="shared" si="98"/>
        <v/>
      </c>
      <c r="BN59" s="3" t="str">
        <f t="shared" si="99"/>
        <v/>
      </c>
    </row>
    <row r="60" spans="2:66" x14ac:dyDescent="0.25">
      <c r="B60" s="6">
        <v>18</v>
      </c>
      <c r="C60" s="4" t="str">
        <f>IF(B60="","",VLOOKUP(B60,Tabelle2!$A$2:$B$38,2,0))</f>
        <v>0-5-15-16-24-32</v>
      </c>
      <c r="D60" s="3">
        <f t="shared" si="35"/>
        <v>1</v>
      </c>
      <c r="E60" s="7" t="str">
        <f t="shared" si="0"/>
        <v>W</v>
      </c>
      <c r="F60" s="20" t="str">
        <f t="shared" si="1"/>
        <v>No Bet</v>
      </c>
      <c r="G60" s="16">
        <f t="shared" si="2"/>
        <v>-24</v>
      </c>
      <c r="H60" s="12"/>
      <c r="I60" s="16">
        <f t="shared" si="36"/>
        <v>0</v>
      </c>
      <c r="J60" s="16">
        <f t="shared" si="37"/>
        <v>6</v>
      </c>
      <c r="K60" s="12"/>
      <c r="AI60" s="1">
        <f t="shared" si="3"/>
        <v>0</v>
      </c>
      <c r="AJ60" s="3" t="str">
        <f t="shared" si="69"/>
        <v/>
      </c>
      <c r="AK60" s="3" t="str">
        <f t="shared" si="70"/>
        <v/>
      </c>
      <c r="AL60" s="3" t="str">
        <f t="shared" si="71"/>
        <v/>
      </c>
      <c r="AM60" s="3" t="str">
        <f t="shared" si="72"/>
        <v/>
      </c>
      <c r="AN60" s="3" t="str">
        <f t="shared" si="73"/>
        <v/>
      </c>
      <c r="AO60" s="3" t="str">
        <f t="shared" si="74"/>
        <v/>
      </c>
      <c r="AP60" s="3" t="str">
        <f t="shared" si="75"/>
        <v/>
      </c>
      <c r="AQ60" s="3" t="str">
        <f t="shared" si="76"/>
        <v/>
      </c>
      <c r="AR60" s="3" t="str">
        <f t="shared" si="77"/>
        <v/>
      </c>
      <c r="AS60" s="3" t="str">
        <f t="shared" si="78"/>
        <v/>
      </c>
      <c r="AT60" s="3" t="str">
        <f t="shared" si="79"/>
        <v/>
      </c>
      <c r="AU60" s="3" t="str">
        <f t="shared" si="80"/>
        <v/>
      </c>
      <c r="AV60" s="3" t="str">
        <f t="shared" si="81"/>
        <v/>
      </c>
      <c r="AW60" s="3" t="str">
        <f t="shared" si="82"/>
        <v/>
      </c>
      <c r="AX60" s="3" t="str">
        <f t="shared" si="83"/>
        <v/>
      </c>
      <c r="AY60" s="3" t="str">
        <f t="shared" si="84"/>
        <v/>
      </c>
      <c r="AZ60" s="3" t="str">
        <f t="shared" si="85"/>
        <v/>
      </c>
      <c r="BA60" s="3" t="str">
        <f t="shared" si="86"/>
        <v/>
      </c>
      <c r="BB60" s="3" t="str">
        <f t="shared" si="87"/>
        <v/>
      </c>
      <c r="BC60" s="3" t="str">
        <f t="shared" si="88"/>
        <v/>
      </c>
      <c r="BD60" s="3" t="str">
        <f t="shared" si="89"/>
        <v/>
      </c>
      <c r="BE60" s="3" t="str">
        <f t="shared" si="90"/>
        <v/>
      </c>
      <c r="BF60" s="3" t="str">
        <f t="shared" si="91"/>
        <v/>
      </c>
      <c r="BG60" s="3" t="str">
        <f t="shared" si="92"/>
        <v/>
      </c>
      <c r="BH60" s="3" t="str">
        <f t="shared" si="93"/>
        <v/>
      </c>
      <c r="BI60" s="3" t="str">
        <f t="shared" si="94"/>
        <v/>
      </c>
      <c r="BJ60" s="3" t="str">
        <f t="shared" si="95"/>
        <v/>
      </c>
      <c r="BK60" s="3" t="str">
        <f t="shared" si="96"/>
        <v/>
      </c>
      <c r="BL60" s="3" t="str">
        <f t="shared" si="97"/>
        <v/>
      </c>
      <c r="BM60" s="3" t="str">
        <f t="shared" si="98"/>
        <v/>
      </c>
      <c r="BN60" s="3" t="str">
        <f t="shared" si="99"/>
        <v/>
      </c>
    </row>
    <row r="61" spans="2:66" x14ac:dyDescent="0.25">
      <c r="B61" s="6">
        <v>20</v>
      </c>
      <c r="C61" s="4" t="str">
        <f>IF(B61="","",VLOOKUP(B61,Tabelle2!$A$2:$B$38,2,0))</f>
        <v>8-11-12-28-30-36</v>
      </c>
      <c r="D61" s="3">
        <f t="shared" si="35"/>
        <v>0</v>
      </c>
      <c r="E61" s="7" t="str">
        <f t="shared" si="0"/>
        <v>L</v>
      </c>
      <c r="F61" s="20" t="str">
        <f t="shared" si="1"/>
        <v>Bet</v>
      </c>
      <c r="G61" s="16">
        <f t="shared" si="2"/>
        <v>-30</v>
      </c>
      <c r="H61" s="12"/>
      <c r="I61" s="16">
        <f t="shared" si="36"/>
        <v>-1</v>
      </c>
      <c r="J61" s="16">
        <f t="shared" si="37"/>
        <v>5</v>
      </c>
      <c r="K61" s="12"/>
      <c r="AI61" s="1">
        <f t="shared" si="3"/>
        <v>1</v>
      </c>
      <c r="AJ61" s="3" t="str">
        <f t="shared" si="69"/>
        <v/>
      </c>
      <c r="AK61" s="3" t="str">
        <f t="shared" si="70"/>
        <v/>
      </c>
      <c r="AL61" s="3" t="str">
        <f t="shared" si="71"/>
        <v/>
      </c>
      <c r="AM61" s="3" t="str">
        <f t="shared" si="72"/>
        <v/>
      </c>
      <c r="AN61" s="3" t="str">
        <f t="shared" si="73"/>
        <v/>
      </c>
      <c r="AO61" s="3" t="str">
        <f t="shared" si="74"/>
        <v/>
      </c>
      <c r="AP61" s="3" t="str">
        <f t="shared" si="75"/>
        <v/>
      </c>
      <c r="AQ61" s="3" t="str">
        <f t="shared" si="76"/>
        <v/>
      </c>
      <c r="AR61" s="3" t="str">
        <f t="shared" si="77"/>
        <v/>
      </c>
      <c r="AS61" s="3" t="str">
        <f t="shared" si="78"/>
        <v/>
      </c>
      <c r="AT61" s="3" t="str">
        <f t="shared" si="79"/>
        <v/>
      </c>
      <c r="AU61" s="3" t="str">
        <f t="shared" si="80"/>
        <v/>
      </c>
      <c r="AV61" s="3" t="str">
        <f t="shared" si="81"/>
        <v/>
      </c>
      <c r="AW61" s="3" t="str">
        <f t="shared" si="82"/>
        <v/>
      </c>
      <c r="AX61" s="3" t="str">
        <f t="shared" si="83"/>
        <v/>
      </c>
      <c r="AY61" s="3" t="str">
        <f t="shared" si="84"/>
        <v/>
      </c>
      <c r="AZ61" s="3" t="str">
        <f t="shared" si="85"/>
        <v/>
      </c>
      <c r="BA61" s="3" t="str">
        <f t="shared" si="86"/>
        <v/>
      </c>
      <c r="BB61" s="3" t="str">
        <f t="shared" si="87"/>
        <v/>
      </c>
      <c r="BC61" s="3" t="str">
        <f t="shared" si="88"/>
        <v/>
      </c>
      <c r="BD61" s="3" t="str">
        <f t="shared" si="89"/>
        <v/>
      </c>
      <c r="BE61" s="3" t="str">
        <f t="shared" si="90"/>
        <v/>
      </c>
      <c r="BF61" s="3" t="str">
        <f t="shared" si="91"/>
        <v/>
      </c>
      <c r="BG61" s="3" t="str">
        <f t="shared" si="92"/>
        <v/>
      </c>
      <c r="BH61" s="3" t="str">
        <f t="shared" si="93"/>
        <v/>
      </c>
      <c r="BI61" s="3" t="str">
        <f t="shared" si="94"/>
        <v/>
      </c>
      <c r="BJ61" s="3" t="str">
        <f t="shared" si="95"/>
        <v/>
      </c>
      <c r="BK61" s="3" t="str">
        <f t="shared" si="96"/>
        <v/>
      </c>
      <c r="BL61" s="3" t="str">
        <f t="shared" si="97"/>
        <v/>
      </c>
      <c r="BM61" s="3" t="str">
        <f t="shared" si="98"/>
        <v/>
      </c>
      <c r="BN61" s="3" t="str">
        <f t="shared" si="99"/>
        <v/>
      </c>
    </row>
    <row r="62" spans="2:66" x14ac:dyDescent="0.25">
      <c r="B62" s="6">
        <v>34</v>
      </c>
      <c r="C62" s="4" t="str">
        <f>IF(B62="","",VLOOKUP(B62,Tabelle2!$A$2:$B$38,2,0))</f>
        <v>0-5-10-23-26-32</v>
      </c>
      <c r="D62" s="3">
        <f t="shared" si="35"/>
        <v>0</v>
      </c>
      <c r="E62" s="7" t="str">
        <f t="shared" si="0"/>
        <v>L</v>
      </c>
      <c r="F62" s="20" t="str">
        <f t="shared" si="1"/>
        <v>Bet</v>
      </c>
      <c r="G62" s="16">
        <f t="shared" si="2"/>
        <v>-36</v>
      </c>
      <c r="H62" s="12"/>
      <c r="I62" s="16">
        <f t="shared" si="36"/>
        <v>0</v>
      </c>
      <c r="J62" s="16">
        <f t="shared" si="37"/>
        <v>5</v>
      </c>
      <c r="K62" s="12"/>
      <c r="AI62" s="1">
        <f t="shared" si="3"/>
        <v>2</v>
      </c>
      <c r="AJ62" s="3" t="str">
        <f t="shared" si="69"/>
        <v/>
      </c>
      <c r="AK62" s="3" t="str">
        <f t="shared" si="70"/>
        <v/>
      </c>
      <c r="AL62" s="3" t="str">
        <f t="shared" si="71"/>
        <v/>
      </c>
      <c r="AM62" s="3" t="str">
        <f t="shared" si="72"/>
        <v/>
      </c>
      <c r="AN62" s="3" t="str">
        <f t="shared" si="73"/>
        <v/>
      </c>
      <c r="AO62" s="3" t="str">
        <f t="shared" si="74"/>
        <v/>
      </c>
      <c r="AP62" s="3" t="str">
        <f t="shared" si="75"/>
        <v/>
      </c>
      <c r="AQ62" s="3" t="str">
        <f t="shared" si="76"/>
        <v/>
      </c>
      <c r="AR62" s="3" t="str">
        <f t="shared" si="77"/>
        <v/>
      </c>
      <c r="AS62" s="3" t="str">
        <f t="shared" si="78"/>
        <v/>
      </c>
      <c r="AT62" s="3" t="str">
        <f t="shared" si="79"/>
        <v/>
      </c>
      <c r="AU62" s="3" t="str">
        <f t="shared" si="80"/>
        <v/>
      </c>
      <c r="AV62" s="3" t="str">
        <f t="shared" si="81"/>
        <v/>
      </c>
      <c r="AW62" s="3" t="str">
        <f t="shared" si="82"/>
        <v/>
      </c>
      <c r="AX62" s="3" t="str">
        <f t="shared" si="83"/>
        <v/>
      </c>
      <c r="AY62" s="3" t="str">
        <f t="shared" si="84"/>
        <v/>
      </c>
      <c r="AZ62" s="3" t="str">
        <f t="shared" si="85"/>
        <v/>
      </c>
      <c r="BA62" s="3" t="str">
        <f t="shared" si="86"/>
        <v/>
      </c>
      <c r="BB62" s="3" t="str">
        <f t="shared" si="87"/>
        <v/>
      </c>
      <c r="BC62" s="3" t="str">
        <f t="shared" si="88"/>
        <v/>
      </c>
      <c r="BD62" s="3" t="str">
        <f t="shared" si="89"/>
        <v/>
      </c>
      <c r="BE62" s="3" t="str">
        <f t="shared" si="90"/>
        <v/>
      </c>
      <c r="BF62" s="3" t="str">
        <f t="shared" si="91"/>
        <v/>
      </c>
      <c r="BG62" s="3" t="str">
        <f t="shared" si="92"/>
        <v/>
      </c>
      <c r="BH62" s="3" t="str">
        <f t="shared" si="93"/>
        <v/>
      </c>
      <c r="BI62" s="3" t="str">
        <f t="shared" si="94"/>
        <v/>
      </c>
      <c r="BJ62" s="3" t="str">
        <f t="shared" si="95"/>
        <v/>
      </c>
      <c r="BK62" s="3" t="str">
        <f t="shared" si="96"/>
        <v/>
      </c>
      <c r="BL62" s="3" t="str">
        <f t="shared" si="97"/>
        <v/>
      </c>
      <c r="BM62" s="3" t="str">
        <f t="shared" si="98"/>
        <v/>
      </c>
      <c r="BN62" s="3" t="str">
        <f t="shared" si="99"/>
        <v/>
      </c>
    </row>
    <row r="63" spans="2:66" x14ac:dyDescent="0.25">
      <c r="B63" s="6">
        <v>35</v>
      </c>
      <c r="C63" s="4" t="str">
        <f>IF(B63="","",VLOOKUP(B63,Tabelle2!$A$2:$B$38,2,0))</f>
        <v>2-14-20-21-25-31</v>
      </c>
      <c r="D63" s="3">
        <f t="shared" si="35"/>
        <v>0</v>
      </c>
      <c r="E63" s="7" t="str">
        <f t="shared" si="0"/>
        <v>L</v>
      </c>
      <c r="F63" s="20" t="str">
        <f t="shared" si="1"/>
        <v>Bet</v>
      </c>
      <c r="G63" s="16">
        <f t="shared" si="2"/>
        <v>-42</v>
      </c>
      <c r="H63" s="12"/>
      <c r="I63" s="16">
        <f t="shared" si="36"/>
        <v>0</v>
      </c>
      <c r="J63" s="16">
        <f t="shared" si="37"/>
        <v>5</v>
      </c>
      <c r="K63" s="12"/>
      <c r="AI63" s="1">
        <f t="shared" si="3"/>
        <v>3</v>
      </c>
      <c r="AJ63" s="3" t="str">
        <f t="shared" si="69"/>
        <v/>
      </c>
      <c r="AK63" s="3" t="str">
        <f t="shared" si="70"/>
        <v/>
      </c>
      <c r="AL63" s="3" t="str">
        <f t="shared" si="71"/>
        <v/>
      </c>
      <c r="AM63" s="3" t="str">
        <f t="shared" si="72"/>
        <v/>
      </c>
      <c r="AN63" s="3" t="str">
        <f t="shared" si="73"/>
        <v/>
      </c>
      <c r="AO63" s="3" t="str">
        <f t="shared" si="74"/>
        <v/>
      </c>
      <c r="AP63" s="3" t="str">
        <f t="shared" si="75"/>
        <v/>
      </c>
      <c r="AQ63" s="3" t="str">
        <f t="shared" si="76"/>
        <v/>
      </c>
      <c r="AR63" s="3" t="str">
        <f t="shared" si="77"/>
        <v/>
      </c>
      <c r="AS63" s="3" t="str">
        <f t="shared" si="78"/>
        <v/>
      </c>
      <c r="AT63" s="3" t="str">
        <f t="shared" si="79"/>
        <v/>
      </c>
      <c r="AU63" s="3" t="str">
        <f t="shared" si="80"/>
        <v/>
      </c>
      <c r="AV63" s="3" t="str">
        <f t="shared" si="81"/>
        <v/>
      </c>
      <c r="AW63" s="3" t="str">
        <f t="shared" si="82"/>
        <v/>
      </c>
      <c r="AX63" s="3" t="str">
        <f t="shared" si="83"/>
        <v/>
      </c>
      <c r="AY63" s="3" t="str">
        <f t="shared" si="84"/>
        <v/>
      </c>
      <c r="AZ63" s="3" t="str">
        <f t="shared" si="85"/>
        <v/>
      </c>
      <c r="BA63" s="3" t="str">
        <f t="shared" si="86"/>
        <v/>
      </c>
      <c r="BB63" s="3" t="str">
        <f t="shared" si="87"/>
        <v/>
      </c>
      <c r="BC63" s="3" t="str">
        <f t="shared" si="88"/>
        <v/>
      </c>
      <c r="BD63" s="3" t="str">
        <f t="shared" si="89"/>
        <v/>
      </c>
      <c r="BE63" s="3" t="str">
        <f t="shared" si="90"/>
        <v/>
      </c>
      <c r="BF63" s="3" t="str">
        <f t="shared" si="91"/>
        <v/>
      </c>
      <c r="BG63" s="3" t="str">
        <f t="shared" si="92"/>
        <v/>
      </c>
      <c r="BH63" s="3" t="str">
        <f t="shared" si="93"/>
        <v/>
      </c>
      <c r="BI63" s="3" t="str">
        <f t="shared" si="94"/>
        <v/>
      </c>
      <c r="BJ63" s="3" t="str">
        <f t="shared" si="95"/>
        <v/>
      </c>
      <c r="BK63" s="3" t="str">
        <f t="shared" si="96"/>
        <v/>
      </c>
      <c r="BL63" s="3" t="str">
        <f t="shared" si="97"/>
        <v/>
      </c>
      <c r="BM63" s="3" t="str">
        <f t="shared" si="98"/>
        <v/>
      </c>
      <c r="BN63" s="3" t="str">
        <f t="shared" si="99"/>
        <v/>
      </c>
    </row>
    <row r="64" spans="2:66" x14ac:dyDescent="0.25">
      <c r="B64" s="6">
        <v>13</v>
      </c>
      <c r="C64" s="4" t="str">
        <f>IF(B64="","",VLOOKUP(B64,Tabelle2!$A$2:$B$38,2,0))</f>
        <v>4-15-16-19-24-33</v>
      </c>
      <c r="D64" s="3">
        <f t="shared" si="35"/>
        <v>0</v>
      </c>
      <c r="E64" s="7" t="str">
        <f t="shared" si="0"/>
        <v>L</v>
      </c>
      <c r="F64" s="20" t="str">
        <f t="shared" si="1"/>
        <v>Bet</v>
      </c>
      <c r="G64" s="16">
        <f t="shared" si="2"/>
        <v>-48</v>
      </c>
      <c r="H64" s="12"/>
      <c r="I64" s="16">
        <f t="shared" si="36"/>
        <v>0</v>
      </c>
      <c r="J64" s="16">
        <f t="shared" si="37"/>
        <v>5</v>
      </c>
      <c r="K64" s="12"/>
      <c r="AI64" s="1">
        <f t="shared" si="3"/>
        <v>4</v>
      </c>
      <c r="AJ64" s="3" t="str">
        <f t="shared" si="69"/>
        <v/>
      </c>
      <c r="AK64" s="3" t="str">
        <f t="shared" si="70"/>
        <v/>
      </c>
      <c r="AL64" s="3" t="str">
        <f t="shared" si="71"/>
        <v/>
      </c>
      <c r="AM64" s="3" t="str">
        <f t="shared" si="72"/>
        <v/>
      </c>
      <c r="AN64" s="3" t="str">
        <f t="shared" si="73"/>
        <v/>
      </c>
      <c r="AO64" s="3" t="str">
        <f t="shared" si="74"/>
        <v/>
      </c>
      <c r="AP64" s="3" t="str">
        <f t="shared" si="75"/>
        <v/>
      </c>
      <c r="AQ64" s="3" t="str">
        <f t="shared" si="76"/>
        <v/>
      </c>
      <c r="AR64" s="3" t="str">
        <f t="shared" si="77"/>
        <v/>
      </c>
      <c r="AS64" s="3" t="str">
        <f t="shared" si="78"/>
        <v/>
      </c>
      <c r="AT64" s="3" t="str">
        <f t="shared" si="79"/>
        <v/>
      </c>
      <c r="AU64" s="3" t="str">
        <f t="shared" si="80"/>
        <v/>
      </c>
      <c r="AV64" s="3" t="str">
        <f t="shared" si="81"/>
        <v/>
      </c>
      <c r="AW64" s="3" t="str">
        <f t="shared" si="82"/>
        <v/>
      </c>
      <c r="AX64" s="3" t="str">
        <f t="shared" si="83"/>
        <v/>
      </c>
      <c r="AY64" s="3" t="str">
        <f t="shared" si="84"/>
        <v/>
      </c>
      <c r="AZ64" s="3" t="str">
        <f t="shared" si="85"/>
        <v/>
      </c>
      <c r="BA64" s="3" t="str">
        <f t="shared" si="86"/>
        <v/>
      </c>
      <c r="BB64" s="3" t="str">
        <f t="shared" si="87"/>
        <v/>
      </c>
      <c r="BC64" s="3" t="str">
        <f t="shared" si="88"/>
        <v/>
      </c>
      <c r="BD64" s="3" t="str">
        <f t="shared" si="89"/>
        <v/>
      </c>
      <c r="BE64" s="3" t="str">
        <f t="shared" si="90"/>
        <v/>
      </c>
      <c r="BF64" s="3" t="str">
        <f t="shared" si="91"/>
        <v/>
      </c>
      <c r="BG64" s="3" t="str">
        <f t="shared" si="92"/>
        <v/>
      </c>
      <c r="BH64" s="3" t="str">
        <f t="shared" si="93"/>
        <v/>
      </c>
      <c r="BI64" s="3" t="str">
        <f t="shared" si="94"/>
        <v/>
      </c>
      <c r="BJ64" s="3" t="str">
        <f t="shared" si="95"/>
        <v/>
      </c>
      <c r="BK64" s="3" t="str">
        <f t="shared" si="96"/>
        <v/>
      </c>
      <c r="BL64" s="3" t="str">
        <f t="shared" si="97"/>
        <v/>
      </c>
      <c r="BM64" s="3" t="str">
        <f t="shared" si="98"/>
        <v/>
      </c>
      <c r="BN64" s="3" t="str">
        <f t="shared" si="99"/>
        <v/>
      </c>
    </row>
    <row r="65" spans="2:66" x14ac:dyDescent="0.25">
      <c r="B65" s="6">
        <v>14</v>
      </c>
      <c r="C65" s="4" t="str">
        <f>IF(B65="","",VLOOKUP(B65,Tabelle2!$A$2:$B$38,2,0))</f>
        <v>3-8-12-23-30-35</v>
      </c>
      <c r="D65" s="3">
        <f t="shared" si="35"/>
        <v>0</v>
      </c>
      <c r="E65" s="7" t="str">
        <f t="shared" si="0"/>
        <v>L</v>
      </c>
      <c r="F65" s="20" t="str">
        <f t="shared" si="1"/>
        <v>No Bet</v>
      </c>
      <c r="G65" s="16">
        <f t="shared" si="2"/>
        <v>-48</v>
      </c>
      <c r="H65" s="12"/>
      <c r="I65" s="16">
        <f t="shared" si="36"/>
        <v>0</v>
      </c>
      <c r="J65" s="16">
        <f t="shared" si="37"/>
        <v>5</v>
      </c>
      <c r="K65" s="12"/>
      <c r="AI65" s="1">
        <f t="shared" si="3"/>
        <v>5</v>
      </c>
      <c r="AJ65" s="3" t="str">
        <f t="shared" si="69"/>
        <v/>
      </c>
      <c r="AK65" s="3" t="str">
        <f t="shared" si="70"/>
        <v/>
      </c>
      <c r="AL65" s="3" t="str">
        <f t="shared" si="71"/>
        <v/>
      </c>
      <c r="AM65" s="3" t="str">
        <f t="shared" si="72"/>
        <v/>
      </c>
      <c r="AN65" s="3" t="str">
        <f t="shared" si="73"/>
        <v/>
      </c>
      <c r="AO65" s="3" t="str">
        <f t="shared" si="74"/>
        <v/>
      </c>
      <c r="AP65" s="3" t="str">
        <f t="shared" si="75"/>
        <v/>
      </c>
      <c r="AQ65" s="3" t="str">
        <f t="shared" si="76"/>
        <v/>
      </c>
      <c r="AR65" s="3" t="str">
        <f t="shared" si="77"/>
        <v/>
      </c>
      <c r="AS65" s="3" t="str">
        <f t="shared" si="78"/>
        <v/>
      </c>
      <c r="AT65" s="3" t="str">
        <f t="shared" si="79"/>
        <v/>
      </c>
      <c r="AU65" s="3" t="str">
        <f t="shared" si="80"/>
        <v/>
      </c>
      <c r="AV65" s="3" t="str">
        <f t="shared" si="81"/>
        <v/>
      </c>
      <c r="AW65" s="3" t="str">
        <f t="shared" si="82"/>
        <v/>
      </c>
      <c r="AX65" s="3" t="str">
        <f t="shared" si="83"/>
        <v/>
      </c>
      <c r="AY65" s="3" t="str">
        <f t="shared" si="84"/>
        <v/>
      </c>
      <c r="AZ65" s="3" t="str">
        <f t="shared" si="85"/>
        <v/>
      </c>
      <c r="BA65" s="3" t="str">
        <f t="shared" si="86"/>
        <v/>
      </c>
      <c r="BB65" s="3" t="str">
        <f t="shared" si="87"/>
        <v/>
      </c>
      <c r="BC65" s="3" t="str">
        <f t="shared" si="88"/>
        <v/>
      </c>
      <c r="BD65" s="3" t="str">
        <f t="shared" si="89"/>
        <v/>
      </c>
      <c r="BE65" s="3" t="str">
        <f t="shared" si="90"/>
        <v/>
      </c>
      <c r="BF65" s="3" t="str">
        <f t="shared" si="91"/>
        <v/>
      </c>
      <c r="BG65" s="3" t="str">
        <f t="shared" si="92"/>
        <v/>
      </c>
      <c r="BH65" s="3" t="str">
        <f t="shared" si="93"/>
        <v/>
      </c>
      <c r="BI65" s="3" t="str">
        <f t="shared" si="94"/>
        <v/>
      </c>
      <c r="BJ65" s="3" t="str">
        <f t="shared" si="95"/>
        <v/>
      </c>
      <c r="BK65" s="3" t="str">
        <f t="shared" si="96"/>
        <v/>
      </c>
      <c r="BL65" s="3" t="str">
        <f t="shared" si="97"/>
        <v/>
      </c>
      <c r="BM65" s="3" t="str">
        <f t="shared" si="98"/>
        <v/>
      </c>
      <c r="BN65" s="3" t="str">
        <f t="shared" si="99"/>
        <v/>
      </c>
    </row>
    <row r="66" spans="2:66" x14ac:dyDescent="0.25">
      <c r="B66" s="6">
        <v>32</v>
      </c>
      <c r="C66" s="4" t="str">
        <f>IF(B66="","",VLOOKUP(B66,Tabelle2!$A$2:$B$38,2,0))</f>
        <v>6-18-22-27-29-34</v>
      </c>
      <c r="D66" s="3">
        <f t="shared" si="35"/>
        <v>0</v>
      </c>
      <c r="E66" s="7" t="str">
        <f t="shared" ref="E66:E129" si="101">IF(B66="","",IF(D66=1,"W",IF(D66=0,"L","")))</f>
        <v>L</v>
      </c>
      <c r="F66" s="20" t="str">
        <f t="shared" si="1"/>
        <v>No Bet</v>
      </c>
      <c r="G66" s="16">
        <f t="shared" si="2"/>
        <v>-48</v>
      </c>
      <c r="H66" s="12"/>
      <c r="I66" s="16">
        <f t="shared" si="36"/>
        <v>0</v>
      </c>
      <c r="J66" s="16">
        <f t="shared" si="37"/>
        <v>5</v>
      </c>
      <c r="K66" s="12"/>
      <c r="AI66" s="1">
        <f t="shared" si="3"/>
        <v>6</v>
      </c>
      <c r="AJ66" s="3" t="str">
        <f t="shared" si="69"/>
        <v/>
      </c>
      <c r="AK66" s="3" t="str">
        <f t="shared" si="70"/>
        <v/>
      </c>
      <c r="AL66" s="3" t="str">
        <f t="shared" si="71"/>
        <v/>
      </c>
      <c r="AM66" s="3" t="str">
        <f t="shared" si="72"/>
        <v/>
      </c>
      <c r="AN66" s="3" t="str">
        <f t="shared" si="73"/>
        <v/>
      </c>
      <c r="AO66" s="3" t="str">
        <f t="shared" si="74"/>
        <v/>
      </c>
      <c r="AP66" s="3" t="str">
        <f t="shared" si="75"/>
        <v/>
      </c>
      <c r="AQ66" s="3" t="str">
        <f t="shared" si="76"/>
        <v/>
      </c>
      <c r="AR66" s="3" t="str">
        <f t="shared" si="77"/>
        <v/>
      </c>
      <c r="AS66" s="3" t="str">
        <f t="shared" si="78"/>
        <v/>
      </c>
      <c r="AT66" s="3" t="str">
        <f t="shared" si="79"/>
        <v/>
      </c>
      <c r="AU66" s="3" t="str">
        <f t="shared" si="80"/>
        <v/>
      </c>
      <c r="AV66" s="3" t="str">
        <f t="shared" si="81"/>
        <v/>
      </c>
      <c r="AW66" s="3" t="str">
        <f t="shared" si="82"/>
        <v/>
      </c>
      <c r="AX66" s="3" t="str">
        <f t="shared" si="83"/>
        <v/>
      </c>
      <c r="AY66" s="3" t="str">
        <f t="shared" si="84"/>
        <v/>
      </c>
      <c r="AZ66" s="3" t="str">
        <f t="shared" si="85"/>
        <v/>
      </c>
      <c r="BA66" s="3" t="str">
        <f t="shared" si="86"/>
        <v/>
      </c>
      <c r="BB66" s="3" t="str">
        <f t="shared" si="87"/>
        <v/>
      </c>
      <c r="BC66" s="3" t="str">
        <f t="shared" si="88"/>
        <v/>
      </c>
      <c r="BD66" s="3" t="str">
        <f t="shared" si="89"/>
        <v/>
      </c>
      <c r="BE66" s="3" t="str">
        <f t="shared" si="90"/>
        <v/>
      </c>
      <c r="BF66" s="3" t="str">
        <f t="shared" si="91"/>
        <v/>
      </c>
      <c r="BG66" s="3" t="str">
        <f t="shared" si="92"/>
        <v/>
      </c>
      <c r="BH66" s="3" t="str">
        <f t="shared" si="93"/>
        <v/>
      </c>
      <c r="BI66" s="3" t="str">
        <f t="shared" si="94"/>
        <v/>
      </c>
      <c r="BJ66" s="3" t="str">
        <f t="shared" si="95"/>
        <v/>
      </c>
      <c r="BK66" s="3" t="str">
        <f t="shared" si="96"/>
        <v/>
      </c>
      <c r="BL66" s="3" t="str">
        <f t="shared" si="97"/>
        <v/>
      </c>
      <c r="BM66" s="3" t="str">
        <f t="shared" si="98"/>
        <v/>
      </c>
      <c r="BN66" s="3" t="str">
        <f t="shared" si="99"/>
        <v/>
      </c>
    </row>
    <row r="67" spans="2:66" x14ac:dyDescent="0.25">
      <c r="B67" s="6">
        <v>0</v>
      </c>
      <c r="C67" s="4" t="str">
        <f>IF(B67="","",VLOOKUP(B67,Tabelle2!$A$2:$B$38,2,0))</f>
        <v>6-9-17-18-22-34</v>
      </c>
      <c r="D67" s="3">
        <f t="shared" si="35"/>
        <v>0</v>
      </c>
      <c r="E67" s="7" t="str">
        <f t="shared" si="101"/>
        <v>L</v>
      </c>
      <c r="F67" s="20" t="str">
        <f t="shared" ref="F67:F130" si="102">IF(B67="","",IF(AI66&lt;$N$15,"Bet","No Bet"))</f>
        <v>No Bet</v>
      </c>
      <c r="G67" s="16">
        <f t="shared" ref="G67:G130" si="103">IF(B67="","",IF(F67="No Bet",G66,IF(E67="L",-6+G66,IF(E67="W",30+G66))))</f>
        <v>-48</v>
      </c>
      <c r="H67" s="12"/>
      <c r="I67" s="16">
        <f t="shared" si="36"/>
        <v>0</v>
      </c>
      <c r="J67" s="16">
        <f t="shared" si="37"/>
        <v>5</v>
      </c>
      <c r="K67" s="12"/>
      <c r="AI67" s="1">
        <f t="shared" ref="AI67:AI130" si="104">IF(E67="L",AI66+1,IF(E67="W",0,""))</f>
        <v>7</v>
      </c>
      <c r="AJ67" s="3" t="str">
        <f t="shared" si="69"/>
        <v/>
      </c>
      <c r="AK67" s="3" t="str">
        <f t="shared" si="70"/>
        <v/>
      </c>
      <c r="AL67" s="3" t="str">
        <f t="shared" si="71"/>
        <v/>
      </c>
      <c r="AM67" s="3" t="str">
        <f t="shared" si="72"/>
        <v/>
      </c>
      <c r="AN67" s="3" t="str">
        <f t="shared" si="73"/>
        <v/>
      </c>
      <c r="AO67" s="3" t="str">
        <f t="shared" si="74"/>
        <v/>
      </c>
      <c r="AP67" s="3" t="str">
        <f t="shared" si="75"/>
        <v/>
      </c>
      <c r="AQ67" s="3" t="str">
        <f t="shared" si="76"/>
        <v/>
      </c>
      <c r="AR67" s="3" t="str">
        <f t="shared" si="77"/>
        <v/>
      </c>
      <c r="AS67" s="3" t="str">
        <f t="shared" si="78"/>
        <v/>
      </c>
      <c r="AT67" s="3" t="str">
        <f t="shared" si="79"/>
        <v/>
      </c>
      <c r="AU67" s="3" t="str">
        <f t="shared" si="80"/>
        <v/>
      </c>
      <c r="AV67" s="3" t="str">
        <f t="shared" si="81"/>
        <v/>
      </c>
      <c r="AW67" s="3" t="str">
        <f t="shared" si="82"/>
        <v/>
      </c>
      <c r="AX67" s="3" t="str">
        <f t="shared" si="83"/>
        <v/>
      </c>
      <c r="AY67" s="3" t="str">
        <f t="shared" si="84"/>
        <v/>
      </c>
      <c r="AZ67" s="3" t="str">
        <f t="shared" si="85"/>
        <v/>
      </c>
      <c r="BA67" s="3" t="str">
        <f t="shared" si="86"/>
        <v/>
      </c>
      <c r="BB67" s="3" t="str">
        <f t="shared" si="87"/>
        <v/>
      </c>
      <c r="BC67" s="3" t="str">
        <f t="shared" si="88"/>
        <v/>
      </c>
      <c r="BD67" s="3" t="str">
        <f t="shared" si="89"/>
        <v/>
      </c>
      <c r="BE67" s="3" t="str">
        <f t="shared" si="90"/>
        <v/>
      </c>
      <c r="BF67" s="3" t="str">
        <f t="shared" si="91"/>
        <v/>
      </c>
      <c r="BG67" s="3" t="str">
        <f t="shared" si="92"/>
        <v/>
      </c>
      <c r="BH67" s="3" t="str">
        <f t="shared" si="93"/>
        <v/>
      </c>
      <c r="BI67" s="3" t="str">
        <f t="shared" si="94"/>
        <v/>
      </c>
      <c r="BJ67" s="3" t="str">
        <f t="shared" si="95"/>
        <v/>
      </c>
      <c r="BK67" s="3" t="str">
        <f t="shared" si="96"/>
        <v/>
      </c>
      <c r="BL67" s="3" t="str">
        <f t="shared" si="97"/>
        <v/>
      </c>
      <c r="BM67" s="3" t="str">
        <f t="shared" si="98"/>
        <v/>
      </c>
      <c r="BN67" s="3" t="str">
        <f t="shared" si="99"/>
        <v/>
      </c>
    </row>
    <row r="68" spans="2:66" x14ac:dyDescent="0.25">
      <c r="B68" s="6">
        <v>12</v>
      </c>
      <c r="C68" s="4" t="str">
        <f>IF(B68="","",VLOOKUP(B68,Tabelle2!$A$2:$B$38,2,0))</f>
        <v>1-2-4-14-20-21</v>
      </c>
      <c r="D68" s="3">
        <f t="shared" ref="D68:D131" si="105">IF(B68="","",IF(B67=1,COUNTIF($AB$1:$AG$1,B68),IF(B67=2,COUNTIF($AB$2:$AG$2,B68),IF(B67=3,COUNTIF($AB$3:$AG$3,B68),IF(B67=4,COUNTIF($AB$4:$AG$4,B68),IF(B67=5,COUNTIF($AB$5:$AG$5,B68),IF(B67=6,COUNTIF($AB$6:$AG$6,B68),IF(B67=7,COUNTIF($AB$7:$AG$7,B68),IF(B67=8,COUNTIF($AB$8:$AG$8,B68),IF(B67=9,COUNTIF($AB$9:$AG$9,B68),IF(B67=10,COUNTIF($AB$10:$AG$10,B68),IF(B67=11,COUNTIF($AB$11:$AG$11,B68),IF(B67=12,COUNTIF($AB$12:$AG$12,B68),IF(B67=13,COUNTIF($AB$13:$AG$13,B68),IF(B67=14,COUNTIF($AB$14:$AG$14,B68),IF(B67=15,COUNTIF($AB$15:$AG$15,B68),IF(B67=16,COUNTIF($AB$16:$AG$16,B68),IF(B67=17,COUNTIF($AB$17:$AG$17,B68),IF(B67=18,COUNTIF($AB$18:$AG$18,B68),IF(B67=19,COUNTIF($AB$19:$AG$19,B68),IF(B67=20,COUNTIF($AB$20:$AG$20,B68),IF(B67=21,COUNTIF($AB$21:$AG$21,B68),IF(B67=22,COUNTIF($AB$22:$AG$22,B68),IF(B67=23,COUNTIF($AB$23:$AG$23,B68),IF(B67=24,COUNTIF($AB$24:$AG$24,B68),IF(B67=25,COUNTIF($AB$25:$AG$25,B68),IF(B67=26,COUNTIF($AB$26:$AG$26,B68),IF(B67=27,COUNTIF($AB$27:$AG$27,B68),IF(B67=28,COUNTIF($AB$28:$AG$28,B68),IF(B67=29,COUNTIF($AB$29:$AG$29,B68),IF(B67=30,COUNTIF($AB$30:$AG$30,B68),IF(B67=31,COUNTIF($AB$31:$AG$31,B68),IF(B67=32,COUNTIF($AB$32:$AG$32,B68),IF(B67=33,COUNTIF($AB$33:$AG$33,B68),IF(B67=34,COUNTIF($AB$34:$AG$34,B68),IF(B67=35,COUNTIF($AB$35:$AG$35,B68),IF(B67=36,COUNTIF($AB$36:$AG$36,B68),IF(B67=0,COUNTIF($AB$37:$AG$37,B68),""))))))))))))))))))))))))))))))))))))))</f>
        <v>0</v>
      </c>
      <c r="E68" s="7" t="str">
        <f t="shared" si="101"/>
        <v>L</v>
      </c>
      <c r="F68" s="20" t="str">
        <f t="shared" si="102"/>
        <v>No Bet</v>
      </c>
      <c r="G68" s="16">
        <f t="shared" si="103"/>
        <v>-48</v>
      </c>
      <c r="H68" s="12"/>
      <c r="I68" s="16">
        <f t="shared" si="36"/>
        <v>0</v>
      </c>
      <c r="J68" s="16">
        <f t="shared" si="37"/>
        <v>5</v>
      </c>
      <c r="K68" s="12"/>
      <c r="AI68" s="1">
        <f t="shared" si="104"/>
        <v>8</v>
      </c>
      <c r="AJ68" s="3" t="str">
        <f t="shared" si="69"/>
        <v/>
      </c>
      <c r="AK68" s="3" t="str">
        <f t="shared" si="70"/>
        <v/>
      </c>
      <c r="AL68" s="3" t="str">
        <f t="shared" si="71"/>
        <v/>
      </c>
      <c r="AM68" s="3" t="str">
        <f t="shared" si="72"/>
        <v/>
      </c>
      <c r="AN68" s="3" t="str">
        <f t="shared" si="73"/>
        <v/>
      </c>
      <c r="AO68" s="3" t="str">
        <f t="shared" si="74"/>
        <v/>
      </c>
      <c r="AP68" s="3" t="str">
        <f t="shared" si="75"/>
        <v/>
      </c>
      <c r="AQ68" s="3" t="str">
        <f t="shared" si="76"/>
        <v/>
      </c>
      <c r="AR68" s="3" t="str">
        <f t="shared" si="77"/>
        <v/>
      </c>
      <c r="AS68" s="3" t="str">
        <f t="shared" si="78"/>
        <v/>
      </c>
      <c r="AT68" s="3" t="str">
        <f t="shared" si="79"/>
        <v/>
      </c>
      <c r="AU68" s="3" t="str">
        <f t="shared" si="80"/>
        <v/>
      </c>
      <c r="AV68" s="3" t="str">
        <f t="shared" si="81"/>
        <v/>
      </c>
      <c r="AW68" s="3" t="str">
        <f t="shared" si="82"/>
        <v/>
      </c>
      <c r="AX68" s="3" t="str">
        <f t="shared" si="83"/>
        <v/>
      </c>
      <c r="AY68" s="3" t="str">
        <f t="shared" si="84"/>
        <v/>
      </c>
      <c r="AZ68" s="3" t="str">
        <f t="shared" si="85"/>
        <v/>
      </c>
      <c r="BA68" s="3" t="str">
        <f t="shared" si="86"/>
        <v/>
      </c>
      <c r="BB68" s="3" t="str">
        <f t="shared" si="87"/>
        <v/>
      </c>
      <c r="BC68" s="3" t="str">
        <f t="shared" si="88"/>
        <v/>
      </c>
      <c r="BD68" s="3" t="str">
        <f t="shared" si="89"/>
        <v/>
      </c>
      <c r="BE68" s="3" t="str">
        <f t="shared" si="90"/>
        <v/>
      </c>
      <c r="BF68" s="3" t="str">
        <f t="shared" si="91"/>
        <v/>
      </c>
      <c r="BG68" s="3" t="str">
        <f t="shared" si="92"/>
        <v/>
      </c>
      <c r="BH68" s="3" t="str">
        <f t="shared" si="93"/>
        <v/>
      </c>
      <c r="BI68" s="3" t="str">
        <f t="shared" si="94"/>
        <v/>
      </c>
      <c r="BJ68" s="3" t="str">
        <f t="shared" si="95"/>
        <v/>
      </c>
      <c r="BK68" s="3" t="str">
        <f t="shared" si="96"/>
        <v/>
      </c>
      <c r="BL68" s="3" t="str">
        <f t="shared" si="97"/>
        <v/>
      </c>
      <c r="BM68" s="3" t="str">
        <f t="shared" si="98"/>
        <v/>
      </c>
      <c r="BN68" s="3" t="str">
        <f t="shared" si="99"/>
        <v/>
      </c>
    </row>
    <row r="69" spans="2:66" x14ac:dyDescent="0.25">
      <c r="B69" s="6">
        <v>26</v>
      </c>
      <c r="C69" s="4" t="str">
        <f>IF(B69="","",VLOOKUP(B69,Tabelle2!$A$2:$B$38,2,0))</f>
        <v>9-17-22-25-31-34</v>
      </c>
      <c r="D69" s="3">
        <f t="shared" si="105"/>
        <v>0</v>
      </c>
      <c r="E69" s="7" t="str">
        <f t="shared" si="101"/>
        <v>L</v>
      </c>
      <c r="F69" s="20" t="str">
        <f t="shared" si="102"/>
        <v>No Bet</v>
      </c>
      <c r="G69" s="16">
        <f t="shared" si="103"/>
        <v>-48</v>
      </c>
      <c r="H69" s="12"/>
      <c r="I69" s="16">
        <f t="shared" si="36"/>
        <v>0</v>
      </c>
      <c r="J69" s="16">
        <f t="shared" si="37"/>
        <v>5</v>
      </c>
      <c r="K69" s="12"/>
      <c r="AI69" s="1">
        <f t="shared" si="104"/>
        <v>9</v>
      </c>
      <c r="AJ69" s="3" t="str">
        <f t="shared" si="69"/>
        <v/>
      </c>
      <c r="AK69" s="3" t="str">
        <f t="shared" si="70"/>
        <v/>
      </c>
      <c r="AL69" s="3" t="str">
        <f t="shared" si="71"/>
        <v/>
      </c>
      <c r="AM69" s="3" t="str">
        <f t="shared" si="72"/>
        <v/>
      </c>
      <c r="AN69" s="3" t="str">
        <f t="shared" si="73"/>
        <v/>
      </c>
      <c r="AO69" s="3" t="str">
        <f t="shared" si="74"/>
        <v/>
      </c>
      <c r="AP69" s="3" t="str">
        <f t="shared" si="75"/>
        <v/>
      </c>
      <c r="AQ69" s="3" t="str">
        <f t="shared" si="76"/>
        <v/>
      </c>
      <c r="AR69" s="3" t="str">
        <f t="shared" si="77"/>
        <v/>
      </c>
      <c r="AS69" s="3" t="str">
        <f t="shared" si="78"/>
        <v/>
      </c>
      <c r="AT69" s="3" t="str">
        <f t="shared" si="79"/>
        <v/>
      </c>
      <c r="AU69" s="3" t="str">
        <f t="shared" si="80"/>
        <v/>
      </c>
      <c r="AV69" s="3" t="str">
        <f t="shared" si="81"/>
        <v/>
      </c>
      <c r="AW69" s="3" t="str">
        <f t="shared" si="82"/>
        <v/>
      </c>
      <c r="AX69" s="3" t="str">
        <f t="shared" si="83"/>
        <v/>
      </c>
      <c r="AY69" s="3" t="str">
        <f t="shared" si="84"/>
        <v/>
      </c>
      <c r="AZ69" s="3" t="str">
        <f t="shared" si="85"/>
        <v/>
      </c>
      <c r="BA69" s="3" t="str">
        <f t="shared" si="86"/>
        <v/>
      </c>
      <c r="BB69" s="3" t="str">
        <f t="shared" si="87"/>
        <v/>
      </c>
      <c r="BC69" s="3" t="str">
        <f t="shared" si="88"/>
        <v/>
      </c>
      <c r="BD69" s="3" t="str">
        <f t="shared" si="89"/>
        <v/>
      </c>
      <c r="BE69" s="3" t="str">
        <f t="shared" si="90"/>
        <v/>
      </c>
      <c r="BF69" s="3" t="str">
        <f t="shared" si="91"/>
        <v/>
      </c>
      <c r="BG69" s="3" t="str">
        <f t="shared" si="92"/>
        <v/>
      </c>
      <c r="BH69" s="3" t="str">
        <f t="shared" si="93"/>
        <v/>
      </c>
      <c r="BI69" s="3" t="str">
        <f t="shared" si="94"/>
        <v/>
      </c>
      <c r="BJ69" s="3" t="str">
        <f t="shared" si="95"/>
        <v/>
      </c>
      <c r="BK69" s="3" t="str">
        <f t="shared" si="96"/>
        <v/>
      </c>
      <c r="BL69" s="3" t="str">
        <f t="shared" si="97"/>
        <v/>
      </c>
      <c r="BM69" s="3" t="str">
        <f t="shared" si="98"/>
        <v/>
      </c>
      <c r="BN69" s="3" t="str">
        <f t="shared" si="99"/>
        <v/>
      </c>
    </row>
    <row r="70" spans="2:66" x14ac:dyDescent="0.25">
      <c r="B70" s="6">
        <v>8</v>
      </c>
      <c r="C70" s="4" t="str">
        <f>IF(B70="","",VLOOKUP(B70,Tabelle2!$A$2:$B$38,2,0))</f>
        <v>2-14-17-20-25-31</v>
      </c>
      <c r="D70" s="3">
        <f t="shared" si="105"/>
        <v>0</v>
      </c>
      <c r="E70" s="7" t="str">
        <f t="shared" si="101"/>
        <v>L</v>
      </c>
      <c r="F70" s="20" t="str">
        <f t="shared" si="102"/>
        <v>No Bet</v>
      </c>
      <c r="G70" s="16">
        <f t="shared" si="103"/>
        <v>-48</v>
      </c>
      <c r="H70" s="12"/>
      <c r="I70" s="16">
        <f t="shared" ref="I70:I133" si="106">IF(AND(E68="L",E69="W",E70="W"),5,IF(AND(E68="L",E69="W",E70="L"),-1,))</f>
        <v>0</v>
      </c>
      <c r="J70" s="16">
        <f t="shared" ref="J70:J133" si="107">J69+I70</f>
        <v>5</v>
      </c>
      <c r="K70" s="12"/>
      <c r="AI70" s="1">
        <f t="shared" si="104"/>
        <v>10</v>
      </c>
      <c r="AJ70" s="3" t="str">
        <f t="shared" si="69"/>
        <v/>
      </c>
      <c r="AK70" s="3" t="str">
        <f t="shared" si="70"/>
        <v/>
      </c>
      <c r="AL70" s="3" t="str">
        <f t="shared" si="71"/>
        <v/>
      </c>
      <c r="AM70" s="3" t="str">
        <f t="shared" si="72"/>
        <v/>
      </c>
      <c r="AN70" s="3" t="str">
        <f t="shared" si="73"/>
        <v/>
      </c>
      <c r="AO70" s="3" t="str">
        <f t="shared" si="74"/>
        <v/>
      </c>
      <c r="AP70" s="3" t="str">
        <f t="shared" si="75"/>
        <v/>
      </c>
      <c r="AQ70" s="3" t="str">
        <f t="shared" si="76"/>
        <v/>
      </c>
      <c r="AR70" s="3" t="str">
        <f t="shared" si="77"/>
        <v/>
      </c>
      <c r="AS70" s="3" t="str">
        <f t="shared" si="78"/>
        <v/>
      </c>
      <c r="AT70" s="3" t="str">
        <f t="shared" si="79"/>
        <v/>
      </c>
      <c r="AU70" s="3" t="str">
        <f t="shared" si="80"/>
        <v/>
      </c>
      <c r="AV70" s="3" t="str">
        <f t="shared" si="81"/>
        <v/>
      </c>
      <c r="AW70" s="3" t="str">
        <f t="shared" si="82"/>
        <v/>
      </c>
      <c r="AX70" s="3" t="str">
        <f t="shared" si="83"/>
        <v/>
      </c>
      <c r="AY70" s="3" t="str">
        <f t="shared" si="84"/>
        <v/>
      </c>
      <c r="AZ70" s="3" t="str">
        <f t="shared" si="85"/>
        <v/>
      </c>
      <c r="BA70" s="3" t="str">
        <f t="shared" si="86"/>
        <v/>
      </c>
      <c r="BB70" s="3" t="str">
        <f t="shared" si="87"/>
        <v/>
      </c>
      <c r="BC70" s="3" t="str">
        <f t="shared" si="88"/>
        <v/>
      </c>
      <c r="BD70" s="3" t="str">
        <f t="shared" si="89"/>
        <v/>
      </c>
      <c r="BE70" s="3" t="str">
        <f t="shared" si="90"/>
        <v/>
      </c>
      <c r="BF70" s="3" t="str">
        <f t="shared" si="91"/>
        <v/>
      </c>
      <c r="BG70" s="3" t="str">
        <f t="shared" si="92"/>
        <v/>
      </c>
      <c r="BH70" s="3" t="str">
        <f t="shared" si="93"/>
        <v/>
      </c>
      <c r="BI70" s="3" t="str">
        <f t="shared" si="94"/>
        <v/>
      </c>
      <c r="BJ70" s="3" t="str">
        <f t="shared" si="95"/>
        <v/>
      </c>
      <c r="BK70" s="3" t="str">
        <f t="shared" si="96"/>
        <v/>
      </c>
      <c r="BL70" s="3" t="str">
        <f t="shared" si="97"/>
        <v/>
      </c>
      <c r="BM70" s="3" t="str">
        <f t="shared" si="98"/>
        <v/>
      </c>
      <c r="BN70" s="3" t="str">
        <f t="shared" si="99"/>
        <v/>
      </c>
    </row>
    <row r="71" spans="2:66" x14ac:dyDescent="0.25">
      <c r="B71" s="6">
        <v>22</v>
      </c>
      <c r="C71" s="4" t="str">
        <f>IF(B71="","",VLOOKUP(B71,Tabelle2!$A$2:$B$38,2,0))</f>
        <v>0-5-10-24-26-32</v>
      </c>
      <c r="D71" s="3">
        <f t="shared" si="105"/>
        <v>0</v>
      </c>
      <c r="E71" s="7" t="str">
        <f t="shared" si="101"/>
        <v>L</v>
      </c>
      <c r="F71" s="20" t="str">
        <f t="shared" si="102"/>
        <v>No Bet</v>
      </c>
      <c r="G71" s="16">
        <f t="shared" si="103"/>
        <v>-48</v>
      </c>
      <c r="H71" s="12"/>
      <c r="I71" s="16">
        <f t="shared" si="106"/>
        <v>0</v>
      </c>
      <c r="J71" s="16">
        <f t="shared" si="107"/>
        <v>5</v>
      </c>
      <c r="K71" s="12"/>
      <c r="AI71" s="1">
        <f t="shared" si="104"/>
        <v>11</v>
      </c>
      <c r="AJ71" s="3" t="str">
        <f t="shared" si="69"/>
        <v/>
      </c>
      <c r="AK71" s="3" t="str">
        <f t="shared" si="70"/>
        <v/>
      </c>
      <c r="AL71" s="3" t="str">
        <f t="shared" si="71"/>
        <v/>
      </c>
      <c r="AM71" s="3" t="str">
        <f t="shared" si="72"/>
        <v/>
      </c>
      <c r="AN71" s="3" t="str">
        <f t="shared" si="73"/>
        <v/>
      </c>
      <c r="AO71" s="3" t="str">
        <f t="shared" si="74"/>
        <v/>
      </c>
      <c r="AP71" s="3" t="str">
        <f t="shared" si="75"/>
        <v/>
      </c>
      <c r="AQ71" s="3" t="str">
        <f t="shared" si="76"/>
        <v/>
      </c>
      <c r="AR71" s="3" t="str">
        <f t="shared" si="77"/>
        <v/>
      </c>
      <c r="AS71" s="3" t="str">
        <f t="shared" si="78"/>
        <v/>
      </c>
      <c r="AT71" s="3">
        <f t="shared" si="79"/>
        <v>1</v>
      </c>
      <c r="AU71" s="3" t="str">
        <f t="shared" si="80"/>
        <v/>
      </c>
      <c r="AV71" s="3" t="str">
        <f t="shared" si="81"/>
        <v/>
      </c>
      <c r="AW71" s="3" t="str">
        <f t="shared" si="82"/>
        <v/>
      </c>
      <c r="AX71" s="3" t="str">
        <f t="shared" si="83"/>
        <v/>
      </c>
      <c r="AY71" s="3" t="str">
        <f t="shared" si="84"/>
        <v/>
      </c>
      <c r="AZ71" s="3" t="str">
        <f t="shared" si="85"/>
        <v/>
      </c>
      <c r="BA71" s="3" t="str">
        <f t="shared" si="86"/>
        <v/>
      </c>
      <c r="BB71" s="3" t="str">
        <f t="shared" si="87"/>
        <v/>
      </c>
      <c r="BC71" s="3" t="str">
        <f t="shared" si="88"/>
        <v/>
      </c>
      <c r="BD71" s="3" t="str">
        <f t="shared" si="89"/>
        <v/>
      </c>
      <c r="BE71" s="3" t="str">
        <f t="shared" si="90"/>
        <v/>
      </c>
      <c r="BF71" s="3" t="str">
        <f t="shared" si="91"/>
        <v/>
      </c>
      <c r="BG71" s="3" t="str">
        <f t="shared" si="92"/>
        <v/>
      </c>
      <c r="BH71" s="3" t="str">
        <f t="shared" si="93"/>
        <v/>
      </c>
      <c r="BI71" s="3" t="str">
        <f t="shared" si="94"/>
        <v/>
      </c>
      <c r="BJ71" s="3" t="str">
        <f t="shared" si="95"/>
        <v/>
      </c>
      <c r="BK71" s="3" t="str">
        <f t="shared" si="96"/>
        <v/>
      </c>
      <c r="BL71" s="3" t="str">
        <f t="shared" si="97"/>
        <v/>
      </c>
      <c r="BM71" s="3" t="str">
        <f t="shared" si="98"/>
        <v/>
      </c>
      <c r="BN71" s="3" t="str">
        <f t="shared" si="99"/>
        <v/>
      </c>
    </row>
    <row r="72" spans="2:66" x14ac:dyDescent="0.25">
      <c r="B72" s="6">
        <v>5</v>
      </c>
      <c r="C72" s="4" t="str">
        <f>IF(B72="","",VLOOKUP(B72,Tabelle2!$A$2:$B$38,2,0))</f>
        <v>6-9-18-22-27-34</v>
      </c>
      <c r="D72" s="3">
        <f t="shared" si="105"/>
        <v>1</v>
      </c>
      <c r="E72" s="7" t="str">
        <f t="shared" si="101"/>
        <v>W</v>
      </c>
      <c r="F72" s="20" t="str">
        <f t="shared" si="102"/>
        <v>No Bet</v>
      </c>
      <c r="G72" s="16">
        <f t="shared" si="103"/>
        <v>-48</v>
      </c>
      <c r="H72" s="12"/>
      <c r="I72" s="16">
        <f t="shared" si="106"/>
        <v>0</v>
      </c>
      <c r="J72" s="16">
        <f t="shared" si="107"/>
        <v>5</v>
      </c>
      <c r="K72" s="12"/>
      <c r="AI72" s="1">
        <f t="shared" si="104"/>
        <v>0</v>
      </c>
      <c r="AJ72" s="3" t="str">
        <f t="shared" si="69"/>
        <v/>
      </c>
      <c r="AK72" s="3" t="str">
        <f t="shared" si="70"/>
        <v/>
      </c>
      <c r="AL72" s="3" t="str">
        <f t="shared" si="71"/>
        <v/>
      </c>
      <c r="AM72" s="3" t="str">
        <f t="shared" si="72"/>
        <v/>
      </c>
      <c r="AN72" s="3" t="str">
        <f t="shared" si="73"/>
        <v/>
      </c>
      <c r="AO72" s="3" t="str">
        <f t="shared" si="74"/>
        <v/>
      </c>
      <c r="AP72" s="3" t="str">
        <f t="shared" si="75"/>
        <v/>
      </c>
      <c r="AQ72" s="3" t="str">
        <f t="shared" si="76"/>
        <v/>
      </c>
      <c r="AR72" s="3" t="str">
        <f t="shared" si="77"/>
        <v/>
      </c>
      <c r="AS72" s="3" t="str">
        <f t="shared" si="78"/>
        <v/>
      </c>
      <c r="AT72" s="3" t="str">
        <f t="shared" si="79"/>
        <v/>
      </c>
      <c r="AU72" s="3" t="str">
        <f t="shared" si="80"/>
        <v/>
      </c>
      <c r="AV72" s="3" t="str">
        <f t="shared" si="81"/>
        <v/>
      </c>
      <c r="AW72" s="3" t="str">
        <f t="shared" si="82"/>
        <v/>
      </c>
      <c r="AX72" s="3" t="str">
        <f t="shared" si="83"/>
        <v/>
      </c>
      <c r="AY72" s="3" t="str">
        <f t="shared" si="84"/>
        <v/>
      </c>
      <c r="AZ72" s="3" t="str">
        <f t="shared" si="85"/>
        <v/>
      </c>
      <c r="BA72" s="3" t="str">
        <f t="shared" si="86"/>
        <v/>
      </c>
      <c r="BB72" s="3" t="str">
        <f t="shared" si="87"/>
        <v/>
      </c>
      <c r="BC72" s="3" t="str">
        <f t="shared" si="88"/>
        <v/>
      </c>
      <c r="BD72" s="3" t="str">
        <f t="shared" si="89"/>
        <v/>
      </c>
      <c r="BE72" s="3" t="str">
        <f t="shared" si="90"/>
        <v/>
      </c>
      <c r="BF72" s="3" t="str">
        <f t="shared" si="91"/>
        <v/>
      </c>
      <c r="BG72" s="3" t="str">
        <f t="shared" si="92"/>
        <v/>
      </c>
      <c r="BH72" s="3" t="str">
        <f t="shared" si="93"/>
        <v/>
      </c>
      <c r="BI72" s="3" t="str">
        <f t="shared" si="94"/>
        <v/>
      </c>
      <c r="BJ72" s="3" t="str">
        <f t="shared" si="95"/>
        <v/>
      </c>
      <c r="BK72" s="3" t="str">
        <f t="shared" si="96"/>
        <v/>
      </c>
      <c r="BL72" s="3" t="str">
        <f t="shared" si="97"/>
        <v/>
      </c>
      <c r="BM72" s="3" t="str">
        <f t="shared" si="98"/>
        <v/>
      </c>
      <c r="BN72" s="3" t="str">
        <f t="shared" si="99"/>
        <v/>
      </c>
    </row>
    <row r="73" spans="2:66" x14ac:dyDescent="0.25">
      <c r="B73" s="6">
        <v>31</v>
      </c>
      <c r="C73" s="4" t="str">
        <f>IF(B73="","",VLOOKUP(B73,Tabelle2!$A$2:$B$38,2,0))</f>
        <v>3-8-10-23-26-35</v>
      </c>
      <c r="D73" s="3">
        <f t="shared" si="105"/>
        <v>0</v>
      </c>
      <c r="E73" s="7" t="str">
        <f t="shared" si="101"/>
        <v>L</v>
      </c>
      <c r="F73" s="20" t="str">
        <f t="shared" si="102"/>
        <v>Bet</v>
      </c>
      <c r="G73" s="16">
        <f t="shared" si="103"/>
        <v>-54</v>
      </c>
      <c r="H73" s="12"/>
      <c r="I73" s="16">
        <f t="shared" si="106"/>
        <v>-1</v>
      </c>
      <c r="J73" s="16">
        <f t="shared" si="107"/>
        <v>4</v>
      </c>
      <c r="K73" s="12"/>
      <c r="AI73" s="1">
        <f t="shared" si="104"/>
        <v>1</v>
      </c>
      <c r="AJ73" s="3" t="str">
        <f t="shared" si="69"/>
        <v/>
      </c>
      <c r="AK73" s="3" t="str">
        <f t="shared" si="70"/>
        <v/>
      </c>
      <c r="AL73" s="3" t="str">
        <f t="shared" si="71"/>
        <v/>
      </c>
      <c r="AM73" s="3" t="str">
        <f t="shared" si="72"/>
        <v/>
      </c>
      <c r="AN73" s="3" t="str">
        <f t="shared" si="73"/>
        <v/>
      </c>
      <c r="AO73" s="3" t="str">
        <f t="shared" si="74"/>
        <v/>
      </c>
      <c r="AP73" s="3" t="str">
        <f t="shared" si="75"/>
        <v/>
      </c>
      <c r="AQ73" s="3" t="str">
        <f t="shared" si="76"/>
        <v/>
      </c>
      <c r="AR73" s="3" t="str">
        <f t="shared" si="77"/>
        <v/>
      </c>
      <c r="AS73" s="3" t="str">
        <f t="shared" si="78"/>
        <v/>
      </c>
      <c r="AT73" s="3" t="str">
        <f t="shared" si="79"/>
        <v/>
      </c>
      <c r="AU73" s="3" t="str">
        <f t="shared" si="80"/>
        <v/>
      </c>
      <c r="AV73" s="3" t="str">
        <f t="shared" si="81"/>
        <v/>
      </c>
      <c r="AW73" s="3" t="str">
        <f t="shared" si="82"/>
        <v/>
      </c>
      <c r="AX73" s="3" t="str">
        <f t="shared" si="83"/>
        <v/>
      </c>
      <c r="AY73" s="3" t="str">
        <f t="shared" si="84"/>
        <v/>
      </c>
      <c r="AZ73" s="3" t="str">
        <f t="shared" si="85"/>
        <v/>
      </c>
      <c r="BA73" s="3" t="str">
        <f t="shared" si="86"/>
        <v/>
      </c>
      <c r="BB73" s="3" t="str">
        <f t="shared" si="87"/>
        <v/>
      </c>
      <c r="BC73" s="3" t="str">
        <f t="shared" si="88"/>
        <v/>
      </c>
      <c r="BD73" s="3" t="str">
        <f t="shared" si="89"/>
        <v/>
      </c>
      <c r="BE73" s="3" t="str">
        <f t="shared" si="90"/>
        <v/>
      </c>
      <c r="BF73" s="3" t="str">
        <f t="shared" si="91"/>
        <v/>
      </c>
      <c r="BG73" s="3" t="str">
        <f t="shared" si="92"/>
        <v/>
      </c>
      <c r="BH73" s="3" t="str">
        <f t="shared" si="93"/>
        <v/>
      </c>
      <c r="BI73" s="3" t="str">
        <f t="shared" si="94"/>
        <v/>
      </c>
      <c r="BJ73" s="3" t="str">
        <f t="shared" si="95"/>
        <v/>
      </c>
      <c r="BK73" s="3" t="str">
        <f t="shared" si="96"/>
        <v/>
      </c>
      <c r="BL73" s="3" t="str">
        <f t="shared" si="97"/>
        <v/>
      </c>
      <c r="BM73" s="3" t="str">
        <f t="shared" si="98"/>
        <v/>
      </c>
      <c r="BN73" s="3" t="str">
        <f t="shared" si="99"/>
        <v/>
      </c>
    </row>
    <row r="74" spans="2:66" x14ac:dyDescent="0.25">
      <c r="B74" s="6">
        <v>14</v>
      </c>
      <c r="C74" s="4" t="str">
        <f>IF(B74="","",VLOOKUP(B74,Tabelle2!$A$2:$B$38,2,0))</f>
        <v>3-8-12-23-30-35</v>
      </c>
      <c r="D74" s="3">
        <f t="shared" si="105"/>
        <v>0</v>
      </c>
      <c r="E74" s="7" t="str">
        <f t="shared" si="101"/>
        <v>L</v>
      </c>
      <c r="F74" s="20" t="str">
        <f t="shared" si="102"/>
        <v>Bet</v>
      </c>
      <c r="G74" s="16">
        <f t="shared" si="103"/>
        <v>-60</v>
      </c>
      <c r="H74" s="12"/>
      <c r="I74" s="16">
        <f t="shared" si="106"/>
        <v>0</v>
      </c>
      <c r="J74" s="16">
        <f t="shared" si="107"/>
        <v>4</v>
      </c>
      <c r="K74" s="12"/>
      <c r="AI74" s="1">
        <f t="shared" si="104"/>
        <v>2</v>
      </c>
      <c r="AJ74" s="3" t="str">
        <f t="shared" si="69"/>
        <v/>
      </c>
      <c r="AK74" s="3" t="str">
        <f t="shared" si="70"/>
        <v/>
      </c>
      <c r="AL74" s="3" t="str">
        <f t="shared" si="71"/>
        <v/>
      </c>
      <c r="AM74" s="3" t="str">
        <f t="shared" si="72"/>
        <v/>
      </c>
      <c r="AN74" s="3" t="str">
        <f t="shared" si="73"/>
        <v/>
      </c>
      <c r="AO74" s="3" t="str">
        <f t="shared" si="74"/>
        <v/>
      </c>
      <c r="AP74" s="3" t="str">
        <f t="shared" si="75"/>
        <v/>
      </c>
      <c r="AQ74" s="3" t="str">
        <f t="shared" si="76"/>
        <v/>
      </c>
      <c r="AR74" s="3" t="str">
        <f t="shared" si="77"/>
        <v/>
      </c>
      <c r="AS74" s="3" t="str">
        <f t="shared" si="78"/>
        <v/>
      </c>
      <c r="AT74" s="3" t="str">
        <f t="shared" si="79"/>
        <v/>
      </c>
      <c r="AU74" s="3" t="str">
        <f t="shared" si="80"/>
        <v/>
      </c>
      <c r="AV74" s="3" t="str">
        <f t="shared" si="81"/>
        <v/>
      </c>
      <c r="AW74" s="3" t="str">
        <f t="shared" si="82"/>
        <v/>
      </c>
      <c r="AX74" s="3" t="str">
        <f t="shared" si="83"/>
        <v/>
      </c>
      <c r="AY74" s="3" t="str">
        <f t="shared" si="84"/>
        <v/>
      </c>
      <c r="AZ74" s="3" t="str">
        <f t="shared" si="85"/>
        <v/>
      </c>
      <c r="BA74" s="3" t="str">
        <f t="shared" si="86"/>
        <v/>
      </c>
      <c r="BB74" s="3" t="str">
        <f t="shared" si="87"/>
        <v/>
      </c>
      <c r="BC74" s="3" t="str">
        <f t="shared" si="88"/>
        <v/>
      </c>
      <c r="BD74" s="3" t="str">
        <f t="shared" si="89"/>
        <v/>
      </c>
      <c r="BE74" s="3" t="str">
        <f t="shared" si="90"/>
        <v/>
      </c>
      <c r="BF74" s="3" t="str">
        <f t="shared" si="91"/>
        <v/>
      </c>
      <c r="BG74" s="3" t="str">
        <f t="shared" si="92"/>
        <v/>
      </c>
      <c r="BH74" s="3" t="str">
        <f t="shared" si="93"/>
        <v/>
      </c>
      <c r="BI74" s="3" t="str">
        <f t="shared" si="94"/>
        <v/>
      </c>
      <c r="BJ74" s="3" t="str">
        <f t="shared" si="95"/>
        <v/>
      </c>
      <c r="BK74" s="3" t="str">
        <f t="shared" si="96"/>
        <v/>
      </c>
      <c r="BL74" s="3" t="str">
        <f t="shared" si="97"/>
        <v/>
      </c>
      <c r="BM74" s="3" t="str">
        <f t="shared" si="98"/>
        <v/>
      </c>
      <c r="BN74" s="3" t="str">
        <f t="shared" si="99"/>
        <v/>
      </c>
    </row>
    <row r="75" spans="2:66" x14ac:dyDescent="0.25">
      <c r="B75" s="6">
        <v>14</v>
      </c>
      <c r="C75" s="4" t="str">
        <f>IF(B75="","",VLOOKUP(B75,Tabelle2!$A$2:$B$38,2,0))</f>
        <v>3-8-12-23-30-35</v>
      </c>
      <c r="D75" s="3">
        <f t="shared" si="105"/>
        <v>0</v>
      </c>
      <c r="E75" s="7" t="str">
        <f t="shared" si="101"/>
        <v>L</v>
      </c>
      <c r="F75" s="20" t="str">
        <f t="shared" si="102"/>
        <v>Bet</v>
      </c>
      <c r="G75" s="16">
        <f t="shared" si="103"/>
        <v>-66</v>
      </c>
      <c r="H75" s="12"/>
      <c r="I75" s="16">
        <f t="shared" si="106"/>
        <v>0</v>
      </c>
      <c r="J75" s="16">
        <f t="shared" si="107"/>
        <v>4</v>
      </c>
      <c r="K75" s="12"/>
      <c r="AI75" s="1">
        <f t="shared" si="104"/>
        <v>3</v>
      </c>
      <c r="AJ75" s="3" t="str">
        <f t="shared" si="69"/>
        <v/>
      </c>
      <c r="AK75" s="3" t="str">
        <f t="shared" si="70"/>
        <v/>
      </c>
      <c r="AL75" s="3" t="str">
        <f t="shared" si="71"/>
        <v/>
      </c>
      <c r="AM75" s="3" t="str">
        <f t="shared" si="72"/>
        <v/>
      </c>
      <c r="AN75" s="3" t="str">
        <f t="shared" si="73"/>
        <v/>
      </c>
      <c r="AO75" s="3" t="str">
        <f t="shared" si="74"/>
        <v/>
      </c>
      <c r="AP75" s="3" t="str">
        <f t="shared" si="75"/>
        <v/>
      </c>
      <c r="AQ75" s="3" t="str">
        <f t="shared" si="76"/>
        <v/>
      </c>
      <c r="AR75" s="3" t="str">
        <f t="shared" si="77"/>
        <v/>
      </c>
      <c r="AS75" s="3" t="str">
        <f t="shared" si="78"/>
        <v/>
      </c>
      <c r="AT75" s="3" t="str">
        <f t="shared" si="79"/>
        <v/>
      </c>
      <c r="AU75" s="3" t="str">
        <f t="shared" si="80"/>
        <v/>
      </c>
      <c r="AV75" s="3" t="str">
        <f t="shared" si="81"/>
        <v/>
      </c>
      <c r="AW75" s="3" t="str">
        <f t="shared" si="82"/>
        <v/>
      </c>
      <c r="AX75" s="3" t="str">
        <f t="shared" si="83"/>
        <v/>
      </c>
      <c r="AY75" s="3" t="str">
        <f t="shared" si="84"/>
        <v/>
      </c>
      <c r="AZ75" s="3" t="str">
        <f t="shared" si="85"/>
        <v/>
      </c>
      <c r="BA75" s="3" t="str">
        <f t="shared" si="86"/>
        <v/>
      </c>
      <c r="BB75" s="3" t="str">
        <f t="shared" si="87"/>
        <v/>
      </c>
      <c r="BC75" s="3" t="str">
        <f t="shared" si="88"/>
        <v/>
      </c>
      <c r="BD75" s="3" t="str">
        <f t="shared" si="89"/>
        <v/>
      </c>
      <c r="BE75" s="3" t="str">
        <f t="shared" si="90"/>
        <v/>
      </c>
      <c r="BF75" s="3" t="str">
        <f t="shared" si="91"/>
        <v/>
      </c>
      <c r="BG75" s="3" t="str">
        <f t="shared" si="92"/>
        <v/>
      </c>
      <c r="BH75" s="3" t="str">
        <f t="shared" si="93"/>
        <v/>
      </c>
      <c r="BI75" s="3" t="str">
        <f t="shared" si="94"/>
        <v/>
      </c>
      <c r="BJ75" s="3" t="str">
        <f t="shared" si="95"/>
        <v/>
      </c>
      <c r="BK75" s="3" t="str">
        <f t="shared" si="96"/>
        <v/>
      </c>
      <c r="BL75" s="3" t="str">
        <f t="shared" si="97"/>
        <v/>
      </c>
      <c r="BM75" s="3" t="str">
        <f t="shared" si="98"/>
        <v/>
      </c>
      <c r="BN75" s="3" t="str">
        <f t="shared" si="99"/>
        <v/>
      </c>
    </row>
    <row r="76" spans="2:66" x14ac:dyDescent="0.25">
      <c r="B76" s="6">
        <v>22</v>
      </c>
      <c r="C76" s="4" t="str">
        <f>IF(B76="","",VLOOKUP(B76,Tabelle2!$A$2:$B$38,2,0))</f>
        <v>0-5-10-24-26-32</v>
      </c>
      <c r="D76" s="3">
        <f t="shared" si="105"/>
        <v>0</v>
      </c>
      <c r="E76" s="7" t="str">
        <f t="shared" si="101"/>
        <v>L</v>
      </c>
      <c r="F76" s="20" t="str">
        <f t="shared" si="102"/>
        <v>Bet</v>
      </c>
      <c r="G76" s="16">
        <f t="shared" si="103"/>
        <v>-72</v>
      </c>
      <c r="H76" s="12"/>
      <c r="I76" s="16">
        <f t="shared" si="106"/>
        <v>0</v>
      </c>
      <c r="J76" s="16">
        <f t="shared" si="107"/>
        <v>4</v>
      </c>
      <c r="K76" s="12"/>
      <c r="AI76" s="1">
        <f t="shared" si="104"/>
        <v>4</v>
      </c>
      <c r="AJ76" s="3" t="str">
        <f t="shared" si="69"/>
        <v/>
      </c>
      <c r="AK76" s="3" t="str">
        <f t="shared" si="70"/>
        <v/>
      </c>
      <c r="AL76" s="3" t="str">
        <f t="shared" si="71"/>
        <v/>
      </c>
      <c r="AM76" s="3">
        <f t="shared" si="72"/>
        <v>1</v>
      </c>
      <c r="AN76" s="3" t="str">
        <f t="shared" si="73"/>
        <v/>
      </c>
      <c r="AO76" s="3" t="str">
        <f t="shared" si="74"/>
        <v/>
      </c>
      <c r="AP76" s="3" t="str">
        <f t="shared" si="75"/>
        <v/>
      </c>
      <c r="AQ76" s="3" t="str">
        <f t="shared" si="76"/>
        <v/>
      </c>
      <c r="AR76" s="3" t="str">
        <f t="shared" si="77"/>
        <v/>
      </c>
      <c r="AS76" s="3" t="str">
        <f t="shared" si="78"/>
        <v/>
      </c>
      <c r="AT76" s="3" t="str">
        <f t="shared" si="79"/>
        <v/>
      </c>
      <c r="AU76" s="3" t="str">
        <f t="shared" si="80"/>
        <v/>
      </c>
      <c r="AV76" s="3" t="str">
        <f t="shared" si="81"/>
        <v/>
      </c>
      <c r="AW76" s="3" t="str">
        <f t="shared" si="82"/>
        <v/>
      </c>
      <c r="AX76" s="3" t="str">
        <f t="shared" si="83"/>
        <v/>
      </c>
      <c r="AY76" s="3" t="str">
        <f t="shared" si="84"/>
        <v/>
      </c>
      <c r="AZ76" s="3" t="str">
        <f t="shared" si="85"/>
        <v/>
      </c>
      <c r="BA76" s="3" t="str">
        <f t="shared" si="86"/>
        <v/>
      </c>
      <c r="BB76" s="3" t="str">
        <f t="shared" si="87"/>
        <v/>
      </c>
      <c r="BC76" s="3" t="str">
        <f t="shared" si="88"/>
        <v/>
      </c>
      <c r="BD76" s="3" t="str">
        <f t="shared" si="89"/>
        <v/>
      </c>
      <c r="BE76" s="3" t="str">
        <f t="shared" si="90"/>
        <v/>
      </c>
      <c r="BF76" s="3" t="str">
        <f t="shared" si="91"/>
        <v/>
      </c>
      <c r="BG76" s="3" t="str">
        <f t="shared" si="92"/>
        <v/>
      </c>
      <c r="BH76" s="3" t="str">
        <f t="shared" si="93"/>
        <v/>
      </c>
      <c r="BI76" s="3" t="str">
        <f t="shared" si="94"/>
        <v/>
      </c>
      <c r="BJ76" s="3" t="str">
        <f t="shared" si="95"/>
        <v/>
      </c>
      <c r="BK76" s="3" t="str">
        <f t="shared" si="96"/>
        <v/>
      </c>
      <c r="BL76" s="3" t="str">
        <f t="shared" si="97"/>
        <v/>
      </c>
      <c r="BM76" s="3" t="str">
        <f t="shared" si="98"/>
        <v/>
      </c>
      <c r="BN76" s="3" t="str">
        <f t="shared" si="99"/>
        <v/>
      </c>
    </row>
    <row r="77" spans="2:66" x14ac:dyDescent="0.25">
      <c r="B77" s="6">
        <v>10</v>
      </c>
      <c r="C77" s="4" t="str">
        <f>IF(B77="","",VLOOKUP(B77,Tabelle2!$A$2:$B$38,2,0))</f>
        <v>6-9-17-22-31-34</v>
      </c>
      <c r="D77" s="3">
        <f t="shared" si="105"/>
        <v>1</v>
      </c>
      <c r="E77" s="7" t="str">
        <f t="shared" si="101"/>
        <v>W</v>
      </c>
      <c r="F77" s="20" t="str">
        <f t="shared" si="102"/>
        <v>No Bet</v>
      </c>
      <c r="G77" s="16">
        <f t="shared" si="103"/>
        <v>-72</v>
      </c>
      <c r="H77" s="12"/>
      <c r="I77" s="16">
        <f t="shared" si="106"/>
        <v>0</v>
      </c>
      <c r="J77" s="16">
        <f t="shared" si="107"/>
        <v>4</v>
      </c>
      <c r="K77" s="12"/>
      <c r="AI77" s="1">
        <f t="shared" si="104"/>
        <v>0</v>
      </c>
      <c r="AJ77" s="3" t="str">
        <f t="shared" ref="AJ77:AJ140" si="108">IF(AND($AI78=0,$AI77=1),1,"")</f>
        <v/>
      </c>
      <c r="AK77" s="3" t="str">
        <f t="shared" ref="AK77:AK140" si="109">IF(AND($AI78=0,$AI77=2),1,"")</f>
        <v/>
      </c>
      <c r="AL77" s="3" t="str">
        <f t="shared" ref="AL77:AL140" si="110">IF(AND($AI78=0,$AI77=3),1,"")</f>
        <v/>
      </c>
      <c r="AM77" s="3" t="str">
        <f t="shared" ref="AM77:AM140" si="111">IF(AND($AI78=0,$AI77=4),1,"")</f>
        <v/>
      </c>
      <c r="AN77" s="3" t="str">
        <f t="shared" ref="AN77:AN140" si="112">IF(AND($AI78=0,$AI77=5),1,"")</f>
        <v/>
      </c>
      <c r="AO77" s="3" t="str">
        <f t="shared" ref="AO77:AO140" si="113">IF(AND($AI78=0,$AI77=6),1,"")</f>
        <v/>
      </c>
      <c r="AP77" s="3" t="str">
        <f t="shared" ref="AP77:AP140" si="114">IF(AND($AI78=0,$AI77=7),1,"")</f>
        <v/>
      </c>
      <c r="AQ77" s="3" t="str">
        <f t="shared" ref="AQ77:AQ140" si="115">IF(AND($AI78=0,$AI77=8),1,"")</f>
        <v/>
      </c>
      <c r="AR77" s="3" t="str">
        <f t="shared" ref="AR77:AR140" si="116">IF(AND($AI78=0,$AI77=9),1,"")</f>
        <v/>
      </c>
      <c r="AS77" s="3" t="str">
        <f t="shared" ref="AS77:AS140" si="117">IF(AND($AI78=0,$AI77=10),1,"")</f>
        <v/>
      </c>
      <c r="AT77" s="3" t="str">
        <f t="shared" ref="AT77:AT140" si="118">IF(AND($AI78=0,$AI77=11),1,"")</f>
        <v/>
      </c>
      <c r="AU77" s="3" t="str">
        <f t="shared" ref="AU77:AU140" si="119">IF(AND($AI78=0,$AI77=12),1,"")</f>
        <v/>
      </c>
      <c r="AV77" s="3" t="str">
        <f t="shared" ref="AV77:AV140" si="120">IF(AND($AI78=0,$AI77=13),1,"")</f>
        <v/>
      </c>
      <c r="AW77" s="3" t="str">
        <f t="shared" ref="AW77:AW140" si="121">IF(AND($AI78=0,$AI77=14),1,"")</f>
        <v/>
      </c>
      <c r="AX77" s="3" t="str">
        <f t="shared" ref="AX77:AX140" si="122">IF(AND($AI78=0,$AI77=15),1,"")</f>
        <v/>
      </c>
      <c r="AY77" s="3" t="str">
        <f t="shared" ref="AY77:AY140" si="123">IF(AND($AI78=0,$AI77=16),1,"")</f>
        <v/>
      </c>
      <c r="AZ77" s="3" t="str">
        <f t="shared" ref="AZ77:AZ140" si="124">IF(AND($AI78=0,$AI77=17),1,"")</f>
        <v/>
      </c>
      <c r="BA77" s="3" t="str">
        <f t="shared" ref="BA77:BA140" si="125">IF(AND($AI78=0,$AI77=18),1,"")</f>
        <v/>
      </c>
      <c r="BB77" s="3" t="str">
        <f t="shared" ref="BB77:BB140" si="126">IF(AND($AI78=0,$AI77=19),1,"")</f>
        <v/>
      </c>
      <c r="BC77" s="3" t="str">
        <f t="shared" ref="BC77:BC140" si="127">IF(AND($AI78=0,$AI77=20),1,"")</f>
        <v/>
      </c>
      <c r="BD77" s="3" t="str">
        <f t="shared" ref="BD77:BD140" si="128">IF(AND($AI78=0,$AI77=21),1,"")</f>
        <v/>
      </c>
      <c r="BE77" s="3" t="str">
        <f t="shared" ref="BE77:BE140" si="129">IF(AND($AI78=0,$AI77=22),1,"")</f>
        <v/>
      </c>
      <c r="BF77" s="3" t="str">
        <f t="shared" ref="BF77:BF140" si="130">IF(AND($AI78=0,$AI77=23),1,"")</f>
        <v/>
      </c>
      <c r="BG77" s="3" t="str">
        <f t="shared" ref="BG77:BG140" si="131">IF(AND($AI78=0,$AI77=24),1,"")</f>
        <v/>
      </c>
      <c r="BH77" s="3" t="str">
        <f t="shared" ref="BH77:BH140" si="132">IF(AND($AI78=0,$AI77=25),1,"")</f>
        <v/>
      </c>
      <c r="BI77" s="3" t="str">
        <f t="shared" ref="BI77:BI140" si="133">IF(AND($AI78=0,$AI77=26),1,"")</f>
        <v/>
      </c>
      <c r="BJ77" s="3" t="str">
        <f t="shared" ref="BJ77:BJ140" si="134">IF(AND($AI78=0,$AI77=27),1,"")</f>
        <v/>
      </c>
      <c r="BK77" s="3" t="str">
        <f t="shared" ref="BK77:BK140" si="135">IF(AND($AI78=0,$AI77=28),1,"")</f>
        <v/>
      </c>
      <c r="BL77" s="3" t="str">
        <f t="shared" ref="BL77:BL140" si="136">IF(AND($AI78=0,$AI77=29),1,"")</f>
        <v/>
      </c>
      <c r="BM77" s="3" t="str">
        <f t="shared" ref="BM77:BM140" si="137">IF(AND($AI78=0,$AI77=30),1,"")</f>
        <v/>
      </c>
      <c r="BN77" s="3" t="str">
        <f t="shared" si="99"/>
        <v/>
      </c>
    </row>
    <row r="78" spans="2:66" x14ac:dyDescent="0.25">
      <c r="B78" s="6">
        <v>26</v>
      </c>
      <c r="C78" s="4" t="str">
        <f>IF(B78="","",VLOOKUP(B78,Tabelle2!$A$2:$B$38,2,0))</f>
        <v>9-17-22-25-31-34</v>
      </c>
      <c r="D78" s="3">
        <f t="shared" si="105"/>
        <v>0</v>
      </c>
      <c r="E78" s="7" t="str">
        <f t="shared" si="101"/>
        <v>L</v>
      </c>
      <c r="F78" s="20" t="str">
        <f t="shared" si="102"/>
        <v>Bet</v>
      </c>
      <c r="G78" s="16">
        <f t="shared" si="103"/>
        <v>-78</v>
      </c>
      <c r="H78" s="12"/>
      <c r="I78" s="16">
        <f t="shared" si="106"/>
        <v>-1</v>
      </c>
      <c r="J78" s="16">
        <f t="shared" si="107"/>
        <v>3</v>
      </c>
      <c r="K78" s="12"/>
      <c r="AI78" s="1">
        <f t="shared" si="104"/>
        <v>1</v>
      </c>
      <c r="AJ78" s="3" t="str">
        <f t="shared" si="108"/>
        <v/>
      </c>
      <c r="AK78" s="3" t="str">
        <f t="shared" si="109"/>
        <v/>
      </c>
      <c r="AL78" s="3" t="str">
        <f t="shared" si="110"/>
        <v/>
      </c>
      <c r="AM78" s="3" t="str">
        <f t="shared" si="111"/>
        <v/>
      </c>
      <c r="AN78" s="3" t="str">
        <f t="shared" si="112"/>
        <v/>
      </c>
      <c r="AO78" s="3" t="str">
        <f t="shared" si="113"/>
        <v/>
      </c>
      <c r="AP78" s="3" t="str">
        <f t="shared" si="114"/>
        <v/>
      </c>
      <c r="AQ78" s="3" t="str">
        <f t="shared" si="115"/>
        <v/>
      </c>
      <c r="AR78" s="3" t="str">
        <f t="shared" si="116"/>
        <v/>
      </c>
      <c r="AS78" s="3" t="str">
        <f t="shared" si="117"/>
        <v/>
      </c>
      <c r="AT78" s="3" t="str">
        <f t="shared" si="118"/>
        <v/>
      </c>
      <c r="AU78" s="3" t="str">
        <f t="shared" si="119"/>
        <v/>
      </c>
      <c r="AV78" s="3" t="str">
        <f t="shared" si="120"/>
        <v/>
      </c>
      <c r="AW78" s="3" t="str">
        <f t="shared" si="121"/>
        <v/>
      </c>
      <c r="AX78" s="3" t="str">
        <f t="shared" si="122"/>
        <v/>
      </c>
      <c r="AY78" s="3" t="str">
        <f t="shared" si="123"/>
        <v/>
      </c>
      <c r="AZ78" s="3" t="str">
        <f t="shared" si="124"/>
        <v/>
      </c>
      <c r="BA78" s="3" t="str">
        <f t="shared" si="125"/>
        <v/>
      </c>
      <c r="BB78" s="3" t="str">
        <f t="shared" si="126"/>
        <v/>
      </c>
      <c r="BC78" s="3" t="str">
        <f t="shared" si="127"/>
        <v/>
      </c>
      <c r="BD78" s="3" t="str">
        <f t="shared" si="128"/>
        <v/>
      </c>
      <c r="BE78" s="3" t="str">
        <f t="shared" si="129"/>
        <v/>
      </c>
      <c r="BF78" s="3" t="str">
        <f t="shared" si="130"/>
        <v/>
      </c>
      <c r="BG78" s="3" t="str">
        <f t="shared" si="131"/>
        <v/>
      </c>
      <c r="BH78" s="3" t="str">
        <f t="shared" si="132"/>
        <v/>
      </c>
      <c r="BI78" s="3" t="str">
        <f t="shared" si="133"/>
        <v/>
      </c>
      <c r="BJ78" s="3" t="str">
        <f t="shared" si="134"/>
        <v/>
      </c>
      <c r="BK78" s="3" t="str">
        <f t="shared" si="135"/>
        <v/>
      </c>
      <c r="BL78" s="3" t="str">
        <f t="shared" si="136"/>
        <v/>
      </c>
      <c r="BM78" s="3" t="str">
        <f t="shared" si="137"/>
        <v/>
      </c>
      <c r="BN78" s="3" t="str">
        <f t="shared" ref="BN78:BN141" si="138">IF(AI78="","",IF(AND($AI79=0,$AI78&gt;30),1,""))</f>
        <v/>
      </c>
    </row>
    <row r="79" spans="2:66" x14ac:dyDescent="0.25">
      <c r="B79" s="6">
        <v>2</v>
      </c>
      <c r="C79" s="4" t="str">
        <f>IF(B79="","",VLOOKUP(B79,Tabelle2!$A$2:$B$38,2,0))</f>
        <v>3-8-11-12-30-35</v>
      </c>
      <c r="D79" s="3">
        <f t="shared" si="105"/>
        <v>0</v>
      </c>
      <c r="E79" s="7" t="str">
        <f t="shared" si="101"/>
        <v>L</v>
      </c>
      <c r="F79" s="20" t="str">
        <f t="shared" si="102"/>
        <v>Bet</v>
      </c>
      <c r="G79" s="16">
        <f t="shared" si="103"/>
        <v>-84</v>
      </c>
      <c r="H79" s="12"/>
      <c r="I79" s="16">
        <f t="shared" si="106"/>
        <v>0</v>
      </c>
      <c r="J79" s="16">
        <f t="shared" si="107"/>
        <v>3</v>
      </c>
      <c r="K79" s="12"/>
      <c r="AI79" s="1">
        <f t="shared" si="104"/>
        <v>2</v>
      </c>
      <c r="AJ79" s="3" t="str">
        <f t="shared" si="108"/>
        <v/>
      </c>
      <c r="AK79" s="3" t="str">
        <f t="shared" si="109"/>
        <v/>
      </c>
      <c r="AL79" s="3" t="str">
        <f t="shared" si="110"/>
        <v/>
      </c>
      <c r="AM79" s="3" t="str">
        <f t="shared" si="111"/>
        <v/>
      </c>
      <c r="AN79" s="3" t="str">
        <f t="shared" si="112"/>
        <v/>
      </c>
      <c r="AO79" s="3" t="str">
        <f t="shared" si="113"/>
        <v/>
      </c>
      <c r="AP79" s="3" t="str">
        <f t="shared" si="114"/>
        <v/>
      </c>
      <c r="AQ79" s="3" t="str">
        <f t="shared" si="115"/>
        <v/>
      </c>
      <c r="AR79" s="3" t="str">
        <f t="shared" si="116"/>
        <v/>
      </c>
      <c r="AS79" s="3" t="str">
        <f t="shared" si="117"/>
        <v/>
      </c>
      <c r="AT79" s="3" t="str">
        <f t="shared" si="118"/>
        <v/>
      </c>
      <c r="AU79" s="3" t="str">
        <f t="shared" si="119"/>
        <v/>
      </c>
      <c r="AV79" s="3" t="str">
        <f t="shared" si="120"/>
        <v/>
      </c>
      <c r="AW79" s="3" t="str">
        <f t="shared" si="121"/>
        <v/>
      </c>
      <c r="AX79" s="3" t="str">
        <f t="shared" si="122"/>
        <v/>
      </c>
      <c r="AY79" s="3" t="str">
        <f t="shared" si="123"/>
        <v/>
      </c>
      <c r="AZ79" s="3" t="str">
        <f t="shared" si="124"/>
        <v/>
      </c>
      <c r="BA79" s="3" t="str">
        <f t="shared" si="125"/>
        <v/>
      </c>
      <c r="BB79" s="3" t="str">
        <f t="shared" si="126"/>
        <v/>
      </c>
      <c r="BC79" s="3" t="str">
        <f t="shared" si="127"/>
        <v/>
      </c>
      <c r="BD79" s="3" t="str">
        <f t="shared" si="128"/>
        <v/>
      </c>
      <c r="BE79" s="3" t="str">
        <f t="shared" si="129"/>
        <v/>
      </c>
      <c r="BF79" s="3" t="str">
        <f t="shared" si="130"/>
        <v/>
      </c>
      <c r="BG79" s="3" t="str">
        <f t="shared" si="131"/>
        <v/>
      </c>
      <c r="BH79" s="3" t="str">
        <f t="shared" si="132"/>
        <v/>
      </c>
      <c r="BI79" s="3" t="str">
        <f t="shared" si="133"/>
        <v/>
      </c>
      <c r="BJ79" s="3" t="str">
        <f t="shared" si="134"/>
        <v/>
      </c>
      <c r="BK79" s="3" t="str">
        <f t="shared" si="135"/>
        <v/>
      </c>
      <c r="BL79" s="3" t="str">
        <f t="shared" si="136"/>
        <v/>
      </c>
      <c r="BM79" s="3" t="str">
        <f t="shared" si="137"/>
        <v/>
      </c>
      <c r="BN79" s="3" t="str">
        <f t="shared" si="138"/>
        <v/>
      </c>
    </row>
    <row r="80" spans="2:66" x14ac:dyDescent="0.25">
      <c r="B80" s="6">
        <v>13</v>
      </c>
      <c r="C80" s="4" t="str">
        <f>IF(B80="","",VLOOKUP(B80,Tabelle2!$A$2:$B$38,2,0))</f>
        <v>4-15-16-19-24-33</v>
      </c>
      <c r="D80" s="3">
        <f t="shared" si="105"/>
        <v>0</v>
      </c>
      <c r="E80" s="7" t="str">
        <f t="shared" si="101"/>
        <v>L</v>
      </c>
      <c r="F80" s="20" t="str">
        <f t="shared" si="102"/>
        <v>Bet</v>
      </c>
      <c r="G80" s="16">
        <f t="shared" si="103"/>
        <v>-90</v>
      </c>
      <c r="H80" s="12"/>
      <c r="I80" s="16">
        <f t="shared" si="106"/>
        <v>0</v>
      </c>
      <c r="J80" s="16">
        <f t="shared" si="107"/>
        <v>3</v>
      </c>
      <c r="K80" s="12"/>
      <c r="AI80" s="1">
        <f t="shared" si="104"/>
        <v>3</v>
      </c>
      <c r="AJ80" s="3" t="str">
        <f t="shared" si="108"/>
        <v/>
      </c>
      <c r="AK80" s="3" t="str">
        <f t="shared" si="109"/>
        <v/>
      </c>
      <c r="AL80" s="3">
        <f t="shared" si="110"/>
        <v>1</v>
      </c>
      <c r="AM80" s="3" t="str">
        <f t="shared" si="111"/>
        <v/>
      </c>
      <c r="AN80" s="3" t="str">
        <f t="shared" si="112"/>
        <v/>
      </c>
      <c r="AO80" s="3" t="str">
        <f t="shared" si="113"/>
        <v/>
      </c>
      <c r="AP80" s="3" t="str">
        <f t="shared" si="114"/>
        <v/>
      </c>
      <c r="AQ80" s="3" t="str">
        <f t="shared" si="115"/>
        <v/>
      </c>
      <c r="AR80" s="3" t="str">
        <f t="shared" si="116"/>
        <v/>
      </c>
      <c r="AS80" s="3" t="str">
        <f t="shared" si="117"/>
        <v/>
      </c>
      <c r="AT80" s="3" t="str">
        <f t="shared" si="118"/>
        <v/>
      </c>
      <c r="AU80" s="3" t="str">
        <f t="shared" si="119"/>
        <v/>
      </c>
      <c r="AV80" s="3" t="str">
        <f t="shared" si="120"/>
        <v/>
      </c>
      <c r="AW80" s="3" t="str">
        <f t="shared" si="121"/>
        <v/>
      </c>
      <c r="AX80" s="3" t="str">
        <f t="shared" si="122"/>
        <v/>
      </c>
      <c r="AY80" s="3" t="str">
        <f t="shared" si="123"/>
        <v/>
      </c>
      <c r="AZ80" s="3" t="str">
        <f t="shared" si="124"/>
        <v/>
      </c>
      <c r="BA80" s="3" t="str">
        <f t="shared" si="125"/>
        <v/>
      </c>
      <c r="BB80" s="3" t="str">
        <f t="shared" si="126"/>
        <v/>
      </c>
      <c r="BC80" s="3" t="str">
        <f t="shared" si="127"/>
        <v/>
      </c>
      <c r="BD80" s="3" t="str">
        <f t="shared" si="128"/>
        <v/>
      </c>
      <c r="BE80" s="3" t="str">
        <f t="shared" si="129"/>
        <v/>
      </c>
      <c r="BF80" s="3" t="str">
        <f t="shared" si="130"/>
        <v/>
      </c>
      <c r="BG80" s="3" t="str">
        <f t="shared" si="131"/>
        <v/>
      </c>
      <c r="BH80" s="3" t="str">
        <f t="shared" si="132"/>
        <v/>
      </c>
      <c r="BI80" s="3" t="str">
        <f t="shared" si="133"/>
        <v/>
      </c>
      <c r="BJ80" s="3" t="str">
        <f t="shared" si="134"/>
        <v/>
      </c>
      <c r="BK80" s="3" t="str">
        <f t="shared" si="135"/>
        <v/>
      </c>
      <c r="BL80" s="3" t="str">
        <f t="shared" si="136"/>
        <v/>
      </c>
      <c r="BM80" s="3" t="str">
        <f t="shared" si="137"/>
        <v/>
      </c>
      <c r="BN80" s="3" t="str">
        <f t="shared" si="138"/>
        <v/>
      </c>
    </row>
    <row r="81" spans="2:66" x14ac:dyDescent="0.25">
      <c r="B81" s="6">
        <v>24</v>
      </c>
      <c r="C81" s="4" t="str">
        <f>IF(B81="","",VLOOKUP(B81,Tabelle2!$A$2:$B$38,2,0))</f>
        <v>6-13-18-22-27-29</v>
      </c>
      <c r="D81" s="3">
        <f t="shared" si="105"/>
        <v>1</v>
      </c>
      <c r="E81" s="7" t="str">
        <f t="shared" si="101"/>
        <v>W</v>
      </c>
      <c r="F81" s="20" t="str">
        <f t="shared" si="102"/>
        <v>Bet</v>
      </c>
      <c r="G81" s="16">
        <f t="shared" si="103"/>
        <v>-60</v>
      </c>
      <c r="H81" s="12"/>
      <c r="I81" s="16">
        <f t="shared" si="106"/>
        <v>0</v>
      </c>
      <c r="J81" s="16">
        <f t="shared" si="107"/>
        <v>3</v>
      </c>
      <c r="K81" s="12"/>
      <c r="AI81" s="1">
        <f t="shared" si="104"/>
        <v>0</v>
      </c>
      <c r="AJ81" s="3" t="str">
        <f t="shared" si="108"/>
        <v/>
      </c>
      <c r="AK81" s="3" t="str">
        <f t="shared" si="109"/>
        <v/>
      </c>
      <c r="AL81" s="3" t="str">
        <f t="shared" si="110"/>
        <v/>
      </c>
      <c r="AM81" s="3" t="str">
        <f t="shared" si="111"/>
        <v/>
      </c>
      <c r="AN81" s="3" t="str">
        <f t="shared" si="112"/>
        <v/>
      </c>
      <c r="AO81" s="3" t="str">
        <f t="shared" si="113"/>
        <v/>
      </c>
      <c r="AP81" s="3" t="str">
        <f t="shared" si="114"/>
        <v/>
      </c>
      <c r="AQ81" s="3" t="str">
        <f t="shared" si="115"/>
        <v/>
      </c>
      <c r="AR81" s="3" t="str">
        <f t="shared" si="116"/>
        <v/>
      </c>
      <c r="AS81" s="3" t="str">
        <f t="shared" si="117"/>
        <v/>
      </c>
      <c r="AT81" s="3" t="str">
        <f t="shared" si="118"/>
        <v/>
      </c>
      <c r="AU81" s="3" t="str">
        <f t="shared" si="119"/>
        <v/>
      </c>
      <c r="AV81" s="3" t="str">
        <f t="shared" si="120"/>
        <v/>
      </c>
      <c r="AW81" s="3" t="str">
        <f t="shared" si="121"/>
        <v/>
      </c>
      <c r="AX81" s="3" t="str">
        <f t="shared" si="122"/>
        <v/>
      </c>
      <c r="AY81" s="3" t="str">
        <f t="shared" si="123"/>
        <v/>
      </c>
      <c r="AZ81" s="3" t="str">
        <f t="shared" si="124"/>
        <v/>
      </c>
      <c r="BA81" s="3" t="str">
        <f t="shared" si="125"/>
        <v/>
      </c>
      <c r="BB81" s="3" t="str">
        <f t="shared" si="126"/>
        <v/>
      </c>
      <c r="BC81" s="3" t="str">
        <f t="shared" si="127"/>
        <v/>
      </c>
      <c r="BD81" s="3" t="str">
        <f t="shared" si="128"/>
        <v/>
      </c>
      <c r="BE81" s="3" t="str">
        <f t="shared" si="129"/>
        <v/>
      </c>
      <c r="BF81" s="3" t="str">
        <f t="shared" si="130"/>
        <v/>
      </c>
      <c r="BG81" s="3" t="str">
        <f t="shared" si="131"/>
        <v/>
      </c>
      <c r="BH81" s="3" t="str">
        <f t="shared" si="132"/>
        <v/>
      </c>
      <c r="BI81" s="3" t="str">
        <f t="shared" si="133"/>
        <v/>
      </c>
      <c r="BJ81" s="3" t="str">
        <f t="shared" si="134"/>
        <v/>
      </c>
      <c r="BK81" s="3" t="str">
        <f t="shared" si="135"/>
        <v/>
      </c>
      <c r="BL81" s="3" t="str">
        <f t="shared" si="136"/>
        <v/>
      </c>
      <c r="BM81" s="3" t="str">
        <f t="shared" si="137"/>
        <v/>
      </c>
      <c r="BN81" s="3" t="str">
        <f t="shared" si="138"/>
        <v/>
      </c>
    </row>
    <row r="82" spans="2:66" x14ac:dyDescent="0.25">
      <c r="B82" s="6">
        <v>28</v>
      </c>
      <c r="C82" s="4" t="str">
        <f>IF(B82="","",VLOOKUP(B82,Tabelle2!$A$2:$B$38,2,0))</f>
        <v>1-4-19-20-21-33</v>
      </c>
      <c r="D82" s="3">
        <f t="shared" si="105"/>
        <v>0</v>
      </c>
      <c r="E82" s="7" t="str">
        <f t="shared" si="101"/>
        <v>L</v>
      </c>
      <c r="F82" s="20" t="str">
        <f t="shared" si="102"/>
        <v>Bet</v>
      </c>
      <c r="G82" s="16">
        <f t="shared" si="103"/>
        <v>-66</v>
      </c>
      <c r="H82" s="12"/>
      <c r="I82" s="16">
        <f t="shared" si="106"/>
        <v>-1</v>
      </c>
      <c r="J82" s="16">
        <f t="shared" si="107"/>
        <v>2</v>
      </c>
      <c r="K82" s="12"/>
      <c r="AI82" s="1">
        <f t="shared" si="104"/>
        <v>1</v>
      </c>
      <c r="AJ82" s="3" t="str">
        <f t="shared" si="108"/>
        <v/>
      </c>
      <c r="AK82" s="3" t="str">
        <f t="shared" si="109"/>
        <v/>
      </c>
      <c r="AL82" s="3" t="str">
        <f t="shared" si="110"/>
        <v/>
      </c>
      <c r="AM82" s="3" t="str">
        <f t="shared" si="111"/>
        <v/>
      </c>
      <c r="AN82" s="3" t="str">
        <f t="shared" si="112"/>
        <v/>
      </c>
      <c r="AO82" s="3" t="str">
        <f t="shared" si="113"/>
        <v/>
      </c>
      <c r="AP82" s="3" t="str">
        <f t="shared" si="114"/>
        <v/>
      </c>
      <c r="AQ82" s="3" t="str">
        <f t="shared" si="115"/>
        <v/>
      </c>
      <c r="AR82" s="3" t="str">
        <f t="shared" si="116"/>
        <v/>
      </c>
      <c r="AS82" s="3" t="str">
        <f t="shared" si="117"/>
        <v/>
      </c>
      <c r="AT82" s="3" t="str">
        <f t="shared" si="118"/>
        <v/>
      </c>
      <c r="AU82" s="3" t="str">
        <f t="shared" si="119"/>
        <v/>
      </c>
      <c r="AV82" s="3" t="str">
        <f t="shared" si="120"/>
        <v/>
      </c>
      <c r="AW82" s="3" t="str">
        <f t="shared" si="121"/>
        <v/>
      </c>
      <c r="AX82" s="3" t="str">
        <f t="shared" si="122"/>
        <v/>
      </c>
      <c r="AY82" s="3" t="str">
        <f t="shared" si="123"/>
        <v/>
      </c>
      <c r="AZ82" s="3" t="str">
        <f t="shared" si="124"/>
        <v/>
      </c>
      <c r="BA82" s="3" t="str">
        <f t="shared" si="125"/>
        <v/>
      </c>
      <c r="BB82" s="3" t="str">
        <f t="shared" si="126"/>
        <v/>
      </c>
      <c r="BC82" s="3" t="str">
        <f t="shared" si="127"/>
        <v/>
      </c>
      <c r="BD82" s="3" t="str">
        <f t="shared" si="128"/>
        <v/>
      </c>
      <c r="BE82" s="3" t="str">
        <f t="shared" si="129"/>
        <v/>
      </c>
      <c r="BF82" s="3" t="str">
        <f t="shared" si="130"/>
        <v/>
      </c>
      <c r="BG82" s="3" t="str">
        <f t="shared" si="131"/>
        <v/>
      </c>
      <c r="BH82" s="3" t="str">
        <f t="shared" si="132"/>
        <v/>
      </c>
      <c r="BI82" s="3" t="str">
        <f t="shared" si="133"/>
        <v/>
      </c>
      <c r="BJ82" s="3" t="str">
        <f t="shared" si="134"/>
        <v/>
      </c>
      <c r="BK82" s="3" t="str">
        <f t="shared" si="135"/>
        <v/>
      </c>
      <c r="BL82" s="3" t="str">
        <f t="shared" si="136"/>
        <v/>
      </c>
      <c r="BM82" s="3" t="str">
        <f t="shared" si="137"/>
        <v/>
      </c>
      <c r="BN82" s="3" t="str">
        <f t="shared" si="138"/>
        <v/>
      </c>
    </row>
    <row r="83" spans="2:66" x14ac:dyDescent="0.25">
      <c r="B83" s="6">
        <v>13</v>
      </c>
      <c r="C83" s="4" t="str">
        <f>IF(B83="","",VLOOKUP(B83,Tabelle2!$A$2:$B$38,2,0))</f>
        <v>4-15-16-19-24-33</v>
      </c>
      <c r="D83" s="3">
        <f t="shared" si="105"/>
        <v>0</v>
      </c>
      <c r="E83" s="7" t="str">
        <f t="shared" si="101"/>
        <v>L</v>
      </c>
      <c r="F83" s="20" t="str">
        <f t="shared" si="102"/>
        <v>Bet</v>
      </c>
      <c r="G83" s="16">
        <f t="shared" si="103"/>
        <v>-72</v>
      </c>
      <c r="H83" s="12"/>
      <c r="I83" s="16">
        <f t="shared" si="106"/>
        <v>0</v>
      </c>
      <c r="J83" s="16">
        <f t="shared" si="107"/>
        <v>2</v>
      </c>
      <c r="K83" s="12"/>
      <c r="AI83" s="1">
        <f t="shared" si="104"/>
        <v>2</v>
      </c>
      <c r="AJ83" s="3" t="str">
        <f t="shared" si="108"/>
        <v/>
      </c>
      <c r="AK83" s="3">
        <f t="shared" si="109"/>
        <v>1</v>
      </c>
      <c r="AL83" s="3" t="str">
        <f t="shared" si="110"/>
        <v/>
      </c>
      <c r="AM83" s="3" t="str">
        <f t="shared" si="111"/>
        <v/>
      </c>
      <c r="AN83" s="3" t="str">
        <f t="shared" si="112"/>
        <v/>
      </c>
      <c r="AO83" s="3" t="str">
        <f t="shared" si="113"/>
        <v/>
      </c>
      <c r="AP83" s="3" t="str">
        <f t="shared" si="114"/>
        <v/>
      </c>
      <c r="AQ83" s="3" t="str">
        <f t="shared" si="115"/>
        <v/>
      </c>
      <c r="AR83" s="3" t="str">
        <f t="shared" si="116"/>
        <v/>
      </c>
      <c r="AS83" s="3" t="str">
        <f t="shared" si="117"/>
        <v/>
      </c>
      <c r="AT83" s="3" t="str">
        <f t="shared" si="118"/>
        <v/>
      </c>
      <c r="AU83" s="3" t="str">
        <f t="shared" si="119"/>
        <v/>
      </c>
      <c r="AV83" s="3" t="str">
        <f t="shared" si="120"/>
        <v/>
      </c>
      <c r="AW83" s="3" t="str">
        <f t="shared" si="121"/>
        <v/>
      </c>
      <c r="AX83" s="3" t="str">
        <f t="shared" si="122"/>
        <v/>
      </c>
      <c r="AY83" s="3" t="str">
        <f t="shared" si="123"/>
        <v/>
      </c>
      <c r="AZ83" s="3" t="str">
        <f t="shared" si="124"/>
        <v/>
      </c>
      <c r="BA83" s="3" t="str">
        <f t="shared" si="125"/>
        <v/>
      </c>
      <c r="BB83" s="3" t="str">
        <f t="shared" si="126"/>
        <v/>
      </c>
      <c r="BC83" s="3" t="str">
        <f t="shared" si="127"/>
        <v/>
      </c>
      <c r="BD83" s="3" t="str">
        <f t="shared" si="128"/>
        <v/>
      </c>
      <c r="BE83" s="3" t="str">
        <f t="shared" si="129"/>
        <v/>
      </c>
      <c r="BF83" s="3" t="str">
        <f t="shared" si="130"/>
        <v/>
      </c>
      <c r="BG83" s="3" t="str">
        <f t="shared" si="131"/>
        <v/>
      </c>
      <c r="BH83" s="3" t="str">
        <f t="shared" si="132"/>
        <v/>
      </c>
      <c r="BI83" s="3" t="str">
        <f t="shared" si="133"/>
        <v/>
      </c>
      <c r="BJ83" s="3" t="str">
        <f t="shared" si="134"/>
        <v/>
      </c>
      <c r="BK83" s="3" t="str">
        <f t="shared" si="135"/>
        <v/>
      </c>
      <c r="BL83" s="3" t="str">
        <f t="shared" si="136"/>
        <v/>
      </c>
      <c r="BM83" s="3" t="str">
        <f t="shared" si="137"/>
        <v/>
      </c>
      <c r="BN83" s="3" t="str">
        <f t="shared" si="138"/>
        <v/>
      </c>
    </row>
    <row r="84" spans="2:66" x14ac:dyDescent="0.25">
      <c r="B84" s="6">
        <v>4</v>
      </c>
      <c r="C84" s="4" t="str">
        <f>IF(B84="","",VLOOKUP(B84,Tabelle2!$A$2:$B$38,2,0))</f>
        <v>7-11-12-13-28-36</v>
      </c>
      <c r="D84" s="3">
        <f t="shared" si="105"/>
        <v>1</v>
      </c>
      <c r="E84" s="7" t="str">
        <f t="shared" si="101"/>
        <v>W</v>
      </c>
      <c r="F84" s="20" t="str">
        <f t="shared" si="102"/>
        <v>Bet</v>
      </c>
      <c r="G84" s="16">
        <f t="shared" si="103"/>
        <v>-42</v>
      </c>
      <c r="H84" s="12"/>
      <c r="I84" s="16">
        <f t="shared" si="106"/>
        <v>0</v>
      </c>
      <c r="J84" s="16">
        <f t="shared" si="107"/>
        <v>2</v>
      </c>
      <c r="K84" s="12"/>
      <c r="AI84" s="1">
        <f t="shared" si="104"/>
        <v>0</v>
      </c>
      <c r="AJ84" s="3" t="str">
        <f t="shared" si="108"/>
        <v/>
      </c>
      <c r="AK84" s="3" t="str">
        <f t="shared" si="109"/>
        <v/>
      </c>
      <c r="AL84" s="3" t="str">
        <f t="shared" si="110"/>
        <v/>
      </c>
      <c r="AM84" s="3" t="str">
        <f t="shared" si="111"/>
        <v/>
      </c>
      <c r="AN84" s="3" t="str">
        <f t="shared" si="112"/>
        <v/>
      </c>
      <c r="AO84" s="3" t="str">
        <f t="shared" si="113"/>
        <v/>
      </c>
      <c r="AP84" s="3" t="str">
        <f t="shared" si="114"/>
        <v/>
      </c>
      <c r="AQ84" s="3" t="str">
        <f t="shared" si="115"/>
        <v/>
      </c>
      <c r="AR84" s="3" t="str">
        <f t="shared" si="116"/>
        <v/>
      </c>
      <c r="AS84" s="3" t="str">
        <f t="shared" si="117"/>
        <v/>
      </c>
      <c r="AT84" s="3" t="str">
        <f t="shared" si="118"/>
        <v/>
      </c>
      <c r="AU84" s="3" t="str">
        <f t="shared" si="119"/>
        <v/>
      </c>
      <c r="AV84" s="3" t="str">
        <f t="shared" si="120"/>
        <v/>
      </c>
      <c r="AW84" s="3" t="str">
        <f t="shared" si="121"/>
        <v/>
      </c>
      <c r="AX84" s="3" t="str">
        <f t="shared" si="122"/>
        <v/>
      </c>
      <c r="AY84" s="3" t="str">
        <f t="shared" si="123"/>
        <v/>
      </c>
      <c r="AZ84" s="3" t="str">
        <f t="shared" si="124"/>
        <v/>
      </c>
      <c r="BA84" s="3" t="str">
        <f t="shared" si="125"/>
        <v/>
      </c>
      <c r="BB84" s="3" t="str">
        <f t="shared" si="126"/>
        <v/>
      </c>
      <c r="BC84" s="3" t="str">
        <f t="shared" si="127"/>
        <v/>
      </c>
      <c r="BD84" s="3" t="str">
        <f t="shared" si="128"/>
        <v/>
      </c>
      <c r="BE84" s="3" t="str">
        <f t="shared" si="129"/>
        <v/>
      </c>
      <c r="BF84" s="3" t="str">
        <f t="shared" si="130"/>
        <v/>
      </c>
      <c r="BG84" s="3" t="str">
        <f t="shared" si="131"/>
        <v/>
      </c>
      <c r="BH84" s="3" t="str">
        <f t="shared" si="132"/>
        <v/>
      </c>
      <c r="BI84" s="3" t="str">
        <f t="shared" si="133"/>
        <v/>
      </c>
      <c r="BJ84" s="3" t="str">
        <f t="shared" si="134"/>
        <v/>
      </c>
      <c r="BK84" s="3" t="str">
        <f t="shared" si="135"/>
        <v/>
      </c>
      <c r="BL84" s="3" t="str">
        <f t="shared" si="136"/>
        <v/>
      </c>
      <c r="BM84" s="3" t="str">
        <f t="shared" si="137"/>
        <v/>
      </c>
      <c r="BN84" s="3" t="str">
        <f t="shared" si="138"/>
        <v/>
      </c>
    </row>
    <row r="85" spans="2:66" x14ac:dyDescent="0.25">
      <c r="B85" s="6">
        <v>18</v>
      </c>
      <c r="C85" s="4" t="str">
        <f>IF(B85="","",VLOOKUP(B85,Tabelle2!$A$2:$B$38,2,0))</f>
        <v>0-5-15-16-24-32</v>
      </c>
      <c r="D85" s="3">
        <f t="shared" si="105"/>
        <v>0</v>
      </c>
      <c r="E85" s="7" t="str">
        <f t="shared" si="101"/>
        <v>L</v>
      </c>
      <c r="F85" s="20" t="str">
        <f t="shared" si="102"/>
        <v>Bet</v>
      </c>
      <c r="G85" s="16">
        <f t="shared" si="103"/>
        <v>-48</v>
      </c>
      <c r="H85" s="12"/>
      <c r="I85" s="16">
        <f t="shared" si="106"/>
        <v>-1</v>
      </c>
      <c r="J85" s="16">
        <f t="shared" si="107"/>
        <v>1</v>
      </c>
      <c r="K85" s="12"/>
      <c r="AI85" s="1">
        <f t="shared" si="104"/>
        <v>1</v>
      </c>
      <c r="AJ85" s="3" t="str">
        <f t="shared" si="108"/>
        <v/>
      </c>
      <c r="AK85" s="3" t="str">
        <f t="shared" si="109"/>
        <v/>
      </c>
      <c r="AL85" s="3" t="str">
        <f t="shared" si="110"/>
        <v/>
      </c>
      <c r="AM85" s="3" t="str">
        <f t="shared" si="111"/>
        <v/>
      </c>
      <c r="AN85" s="3" t="str">
        <f t="shared" si="112"/>
        <v/>
      </c>
      <c r="AO85" s="3" t="str">
        <f t="shared" si="113"/>
        <v/>
      </c>
      <c r="AP85" s="3" t="str">
        <f t="shared" si="114"/>
        <v/>
      </c>
      <c r="AQ85" s="3" t="str">
        <f t="shared" si="115"/>
        <v/>
      </c>
      <c r="AR85" s="3" t="str">
        <f t="shared" si="116"/>
        <v/>
      </c>
      <c r="AS85" s="3" t="str">
        <f t="shared" si="117"/>
        <v/>
      </c>
      <c r="AT85" s="3" t="str">
        <f t="shared" si="118"/>
        <v/>
      </c>
      <c r="AU85" s="3" t="str">
        <f t="shared" si="119"/>
        <v/>
      </c>
      <c r="AV85" s="3" t="str">
        <f t="shared" si="120"/>
        <v/>
      </c>
      <c r="AW85" s="3" t="str">
        <f t="shared" si="121"/>
        <v/>
      </c>
      <c r="AX85" s="3" t="str">
        <f t="shared" si="122"/>
        <v/>
      </c>
      <c r="AY85" s="3" t="str">
        <f t="shared" si="123"/>
        <v/>
      </c>
      <c r="AZ85" s="3" t="str">
        <f t="shared" si="124"/>
        <v/>
      </c>
      <c r="BA85" s="3" t="str">
        <f t="shared" si="125"/>
        <v/>
      </c>
      <c r="BB85" s="3" t="str">
        <f t="shared" si="126"/>
        <v/>
      </c>
      <c r="BC85" s="3" t="str">
        <f t="shared" si="127"/>
        <v/>
      </c>
      <c r="BD85" s="3" t="str">
        <f t="shared" si="128"/>
        <v/>
      </c>
      <c r="BE85" s="3" t="str">
        <f t="shared" si="129"/>
        <v/>
      </c>
      <c r="BF85" s="3" t="str">
        <f t="shared" si="130"/>
        <v/>
      </c>
      <c r="BG85" s="3" t="str">
        <f t="shared" si="131"/>
        <v/>
      </c>
      <c r="BH85" s="3" t="str">
        <f t="shared" si="132"/>
        <v/>
      </c>
      <c r="BI85" s="3" t="str">
        <f t="shared" si="133"/>
        <v/>
      </c>
      <c r="BJ85" s="3" t="str">
        <f t="shared" si="134"/>
        <v/>
      </c>
      <c r="BK85" s="3" t="str">
        <f t="shared" si="135"/>
        <v/>
      </c>
      <c r="BL85" s="3" t="str">
        <f t="shared" si="136"/>
        <v/>
      </c>
      <c r="BM85" s="3" t="str">
        <f t="shared" si="137"/>
        <v/>
      </c>
      <c r="BN85" s="3" t="str">
        <f t="shared" si="138"/>
        <v/>
      </c>
    </row>
    <row r="86" spans="2:66" x14ac:dyDescent="0.25">
      <c r="B86" s="6">
        <v>9</v>
      </c>
      <c r="C86" s="4" t="str">
        <f>IF(B86="","",VLOOKUP(B86,Tabelle2!$A$2:$B$38,2,0))</f>
        <v>0-3-5-10-23-26</v>
      </c>
      <c r="D86" s="3">
        <f t="shared" si="105"/>
        <v>0</v>
      </c>
      <c r="E86" s="7" t="str">
        <f t="shared" si="101"/>
        <v>L</v>
      </c>
      <c r="F86" s="20" t="str">
        <f t="shared" si="102"/>
        <v>Bet</v>
      </c>
      <c r="G86" s="16">
        <f t="shared" si="103"/>
        <v>-54</v>
      </c>
      <c r="H86" s="12"/>
      <c r="I86" s="16">
        <f t="shared" si="106"/>
        <v>0</v>
      </c>
      <c r="J86" s="16">
        <f t="shared" si="107"/>
        <v>1</v>
      </c>
      <c r="K86" s="12"/>
      <c r="AI86" s="1">
        <f t="shared" si="104"/>
        <v>2</v>
      </c>
      <c r="AJ86" s="3" t="str">
        <f t="shared" si="108"/>
        <v/>
      </c>
      <c r="AK86" s="3" t="str">
        <f t="shared" si="109"/>
        <v/>
      </c>
      <c r="AL86" s="3" t="str">
        <f t="shared" si="110"/>
        <v/>
      </c>
      <c r="AM86" s="3" t="str">
        <f t="shared" si="111"/>
        <v/>
      </c>
      <c r="AN86" s="3" t="str">
        <f t="shared" si="112"/>
        <v/>
      </c>
      <c r="AO86" s="3" t="str">
        <f t="shared" si="113"/>
        <v/>
      </c>
      <c r="AP86" s="3" t="str">
        <f t="shared" si="114"/>
        <v/>
      </c>
      <c r="AQ86" s="3" t="str">
        <f t="shared" si="115"/>
        <v/>
      </c>
      <c r="AR86" s="3" t="str">
        <f t="shared" si="116"/>
        <v/>
      </c>
      <c r="AS86" s="3" t="str">
        <f t="shared" si="117"/>
        <v/>
      </c>
      <c r="AT86" s="3" t="str">
        <f t="shared" si="118"/>
        <v/>
      </c>
      <c r="AU86" s="3" t="str">
        <f t="shared" si="119"/>
        <v/>
      </c>
      <c r="AV86" s="3" t="str">
        <f t="shared" si="120"/>
        <v/>
      </c>
      <c r="AW86" s="3" t="str">
        <f t="shared" si="121"/>
        <v/>
      </c>
      <c r="AX86" s="3" t="str">
        <f t="shared" si="122"/>
        <v/>
      </c>
      <c r="AY86" s="3" t="str">
        <f t="shared" si="123"/>
        <v/>
      </c>
      <c r="AZ86" s="3" t="str">
        <f t="shared" si="124"/>
        <v/>
      </c>
      <c r="BA86" s="3" t="str">
        <f t="shared" si="125"/>
        <v/>
      </c>
      <c r="BB86" s="3" t="str">
        <f t="shared" si="126"/>
        <v/>
      </c>
      <c r="BC86" s="3" t="str">
        <f t="shared" si="127"/>
        <v/>
      </c>
      <c r="BD86" s="3" t="str">
        <f t="shared" si="128"/>
        <v/>
      </c>
      <c r="BE86" s="3" t="str">
        <f t="shared" si="129"/>
        <v/>
      </c>
      <c r="BF86" s="3" t="str">
        <f t="shared" si="130"/>
        <v/>
      </c>
      <c r="BG86" s="3" t="str">
        <f t="shared" si="131"/>
        <v/>
      </c>
      <c r="BH86" s="3" t="str">
        <f t="shared" si="132"/>
        <v/>
      </c>
      <c r="BI86" s="3" t="str">
        <f t="shared" si="133"/>
        <v/>
      </c>
      <c r="BJ86" s="3" t="str">
        <f t="shared" si="134"/>
        <v/>
      </c>
      <c r="BK86" s="3" t="str">
        <f t="shared" si="135"/>
        <v/>
      </c>
      <c r="BL86" s="3" t="str">
        <f t="shared" si="136"/>
        <v/>
      </c>
      <c r="BM86" s="3" t="str">
        <f t="shared" si="137"/>
        <v/>
      </c>
      <c r="BN86" s="3" t="str">
        <f t="shared" si="138"/>
        <v/>
      </c>
    </row>
    <row r="87" spans="2:66" x14ac:dyDescent="0.25">
      <c r="B87" s="6">
        <v>16</v>
      </c>
      <c r="C87" s="4" t="str">
        <f>IF(B87="","",VLOOKUP(B87,Tabelle2!$A$2:$B$38,2,0))</f>
        <v>7-13-18-27-29-36</v>
      </c>
      <c r="D87" s="3">
        <f t="shared" si="105"/>
        <v>0</v>
      </c>
      <c r="E87" s="7" t="str">
        <f t="shared" si="101"/>
        <v>L</v>
      </c>
      <c r="F87" s="20" t="str">
        <f t="shared" si="102"/>
        <v>Bet</v>
      </c>
      <c r="G87" s="16">
        <f t="shared" si="103"/>
        <v>-60</v>
      </c>
      <c r="H87" s="12"/>
      <c r="I87" s="16">
        <f t="shared" si="106"/>
        <v>0</v>
      </c>
      <c r="J87" s="16">
        <f t="shared" si="107"/>
        <v>1</v>
      </c>
      <c r="K87" s="12"/>
      <c r="AI87" s="1">
        <f t="shared" si="104"/>
        <v>3</v>
      </c>
      <c r="AJ87" s="3" t="str">
        <f t="shared" si="108"/>
        <v/>
      </c>
      <c r="AK87" s="3" t="str">
        <f t="shared" si="109"/>
        <v/>
      </c>
      <c r="AL87" s="3">
        <f t="shared" si="110"/>
        <v>1</v>
      </c>
      <c r="AM87" s="3" t="str">
        <f t="shared" si="111"/>
        <v/>
      </c>
      <c r="AN87" s="3" t="str">
        <f t="shared" si="112"/>
        <v/>
      </c>
      <c r="AO87" s="3" t="str">
        <f t="shared" si="113"/>
        <v/>
      </c>
      <c r="AP87" s="3" t="str">
        <f t="shared" si="114"/>
        <v/>
      </c>
      <c r="AQ87" s="3" t="str">
        <f t="shared" si="115"/>
        <v/>
      </c>
      <c r="AR87" s="3" t="str">
        <f t="shared" si="116"/>
        <v/>
      </c>
      <c r="AS87" s="3" t="str">
        <f t="shared" si="117"/>
        <v/>
      </c>
      <c r="AT87" s="3" t="str">
        <f t="shared" si="118"/>
        <v/>
      </c>
      <c r="AU87" s="3" t="str">
        <f t="shared" si="119"/>
        <v/>
      </c>
      <c r="AV87" s="3" t="str">
        <f t="shared" si="120"/>
        <v/>
      </c>
      <c r="AW87" s="3" t="str">
        <f t="shared" si="121"/>
        <v/>
      </c>
      <c r="AX87" s="3" t="str">
        <f t="shared" si="122"/>
        <v/>
      </c>
      <c r="AY87" s="3" t="str">
        <f t="shared" si="123"/>
        <v/>
      </c>
      <c r="AZ87" s="3" t="str">
        <f t="shared" si="124"/>
        <v/>
      </c>
      <c r="BA87" s="3" t="str">
        <f t="shared" si="125"/>
        <v/>
      </c>
      <c r="BB87" s="3" t="str">
        <f t="shared" si="126"/>
        <v/>
      </c>
      <c r="BC87" s="3" t="str">
        <f t="shared" si="127"/>
        <v/>
      </c>
      <c r="BD87" s="3" t="str">
        <f t="shared" si="128"/>
        <v/>
      </c>
      <c r="BE87" s="3" t="str">
        <f t="shared" si="129"/>
        <v/>
      </c>
      <c r="BF87" s="3" t="str">
        <f t="shared" si="130"/>
        <v/>
      </c>
      <c r="BG87" s="3" t="str">
        <f t="shared" si="131"/>
        <v/>
      </c>
      <c r="BH87" s="3" t="str">
        <f t="shared" si="132"/>
        <v/>
      </c>
      <c r="BI87" s="3" t="str">
        <f t="shared" si="133"/>
        <v/>
      </c>
      <c r="BJ87" s="3" t="str">
        <f t="shared" si="134"/>
        <v/>
      </c>
      <c r="BK87" s="3" t="str">
        <f t="shared" si="135"/>
        <v/>
      </c>
      <c r="BL87" s="3" t="str">
        <f t="shared" si="136"/>
        <v/>
      </c>
      <c r="BM87" s="3" t="str">
        <f t="shared" si="137"/>
        <v/>
      </c>
      <c r="BN87" s="3" t="str">
        <f t="shared" si="138"/>
        <v/>
      </c>
    </row>
    <row r="88" spans="2:66" x14ac:dyDescent="0.25">
      <c r="B88" s="6">
        <v>18</v>
      </c>
      <c r="C88" s="4" t="str">
        <f>IF(B88="","",VLOOKUP(B88,Tabelle2!$A$2:$B$38,2,0))</f>
        <v>0-5-15-16-24-32</v>
      </c>
      <c r="D88" s="3">
        <f t="shared" si="105"/>
        <v>1</v>
      </c>
      <c r="E88" s="7" t="str">
        <f t="shared" si="101"/>
        <v>W</v>
      </c>
      <c r="F88" s="20" t="str">
        <f t="shared" si="102"/>
        <v>Bet</v>
      </c>
      <c r="G88" s="16">
        <f t="shared" si="103"/>
        <v>-30</v>
      </c>
      <c r="H88" s="12"/>
      <c r="I88" s="16">
        <f t="shared" si="106"/>
        <v>0</v>
      </c>
      <c r="J88" s="16">
        <f t="shared" si="107"/>
        <v>1</v>
      </c>
      <c r="K88" s="12"/>
      <c r="AI88" s="1">
        <f t="shared" si="104"/>
        <v>0</v>
      </c>
      <c r="AJ88" s="3" t="str">
        <f t="shared" si="108"/>
        <v/>
      </c>
      <c r="AK88" s="3" t="str">
        <f t="shared" si="109"/>
        <v/>
      </c>
      <c r="AL88" s="3" t="str">
        <f t="shared" si="110"/>
        <v/>
      </c>
      <c r="AM88" s="3" t="str">
        <f t="shared" si="111"/>
        <v/>
      </c>
      <c r="AN88" s="3" t="str">
        <f t="shared" si="112"/>
        <v/>
      </c>
      <c r="AO88" s="3" t="str">
        <f t="shared" si="113"/>
        <v/>
      </c>
      <c r="AP88" s="3" t="str">
        <f t="shared" si="114"/>
        <v/>
      </c>
      <c r="AQ88" s="3" t="str">
        <f t="shared" si="115"/>
        <v/>
      </c>
      <c r="AR88" s="3" t="str">
        <f t="shared" si="116"/>
        <v/>
      </c>
      <c r="AS88" s="3" t="str">
        <f t="shared" si="117"/>
        <v/>
      </c>
      <c r="AT88" s="3" t="str">
        <f t="shared" si="118"/>
        <v/>
      </c>
      <c r="AU88" s="3" t="str">
        <f t="shared" si="119"/>
        <v/>
      </c>
      <c r="AV88" s="3" t="str">
        <f t="shared" si="120"/>
        <v/>
      </c>
      <c r="AW88" s="3" t="str">
        <f t="shared" si="121"/>
        <v/>
      </c>
      <c r="AX88" s="3" t="str">
        <f t="shared" si="122"/>
        <v/>
      </c>
      <c r="AY88" s="3" t="str">
        <f t="shared" si="123"/>
        <v/>
      </c>
      <c r="AZ88" s="3" t="str">
        <f t="shared" si="124"/>
        <v/>
      </c>
      <c r="BA88" s="3" t="str">
        <f t="shared" si="125"/>
        <v/>
      </c>
      <c r="BB88" s="3" t="str">
        <f t="shared" si="126"/>
        <v/>
      </c>
      <c r="BC88" s="3" t="str">
        <f t="shared" si="127"/>
        <v/>
      </c>
      <c r="BD88" s="3" t="str">
        <f t="shared" si="128"/>
        <v/>
      </c>
      <c r="BE88" s="3" t="str">
        <f t="shared" si="129"/>
        <v/>
      </c>
      <c r="BF88" s="3" t="str">
        <f t="shared" si="130"/>
        <v/>
      </c>
      <c r="BG88" s="3" t="str">
        <f t="shared" si="131"/>
        <v/>
      </c>
      <c r="BH88" s="3" t="str">
        <f t="shared" si="132"/>
        <v/>
      </c>
      <c r="BI88" s="3" t="str">
        <f t="shared" si="133"/>
        <v/>
      </c>
      <c r="BJ88" s="3" t="str">
        <f t="shared" si="134"/>
        <v/>
      </c>
      <c r="BK88" s="3" t="str">
        <f t="shared" si="135"/>
        <v/>
      </c>
      <c r="BL88" s="3" t="str">
        <f t="shared" si="136"/>
        <v/>
      </c>
      <c r="BM88" s="3" t="str">
        <f t="shared" si="137"/>
        <v/>
      </c>
      <c r="BN88" s="3" t="str">
        <f t="shared" si="138"/>
        <v/>
      </c>
    </row>
    <row r="89" spans="2:66" x14ac:dyDescent="0.25">
      <c r="B89" s="6">
        <v>34</v>
      </c>
      <c r="C89" s="4" t="str">
        <f>IF(B89="","",VLOOKUP(B89,Tabelle2!$A$2:$B$38,2,0))</f>
        <v>0-5-10-23-26-32</v>
      </c>
      <c r="D89" s="3">
        <f t="shared" si="105"/>
        <v>0</v>
      </c>
      <c r="E89" s="7" t="str">
        <f t="shared" si="101"/>
        <v>L</v>
      </c>
      <c r="F89" s="20" t="str">
        <f t="shared" si="102"/>
        <v>Bet</v>
      </c>
      <c r="G89" s="16">
        <f t="shared" si="103"/>
        <v>-36</v>
      </c>
      <c r="H89" s="12"/>
      <c r="I89" s="16">
        <f t="shared" si="106"/>
        <v>-1</v>
      </c>
      <c r="J89" s="16">
        <f t="shared" si="107"/>
        <v>0</v>
      </c>
      <c r="K89" s="12"/>
      <c r="AI89" s="1">
        <f t="shared" si="104"/>
        <v>1</v>
      </c>
      <c r="AJ89" s="3" t="str">
        <f t="shared" si="108"/>
        <v/>
      </c>
      <c r="AK89" s="3" t="str">
        <f t="shared" si="109"/>
        <v/>
      </c>
      <c r="AL89" s="3" t="str">
        <f t="shared" si="110"/>
        <v/>
      </c>
      <c r="AM89" s="3" t="str">
        <f t="shared" si="111"/>
        <v/>
      </c>
      <c r="AN89" s="3" t="str">
        <f t="shared" si="112"/>
        <v/>
      </c>
      <c r="AO89" s="3" t="str">
        <f t="shared" si="113"/>
        <v/>
      </c>
      <c r="AP89" s="3" t="str">
        <f t="shared" si="114"/>
        <v/>
      </c>
      <c r="AQ89" s="3" t="str">
        <f t="shared" si="115"/>
        <v/>
      </c>
      <c r="AR89" s="3" t="str">
        <f t="shared" si="116"/>
        <v/>
      </c>
      <c r="AS89" s="3" t="str">
        <f t="shared" si="117"/>
        <v/>
      </c>
      <c r="AT89" s="3" t="str">
        <f t="shared" si="118"/>
        <v/>
      </c>
      <c r="AU89" s="3" t="str">
        <f t="shared" si="119"/>
        <v/>
      </c>
      <c r="AV89" s="3" t="str">
        <f t="shared" si="120"/>
        <v/>
      </c>
      <c r="AW89" s="3" t="str">
        <f t="shared" si="121"/>
        <v/>
      </c>
      <c r="AX89" s="3" t="str">
        <f t="shared" si="122"/>
        <v/>
      </c>
      <c r="AY89" s="3" t="str">
        <f t="shared" si="123"/>
        <v/>
      </c>
      <c r="AZ89" s="3" t="str">
        <f t="shared" si="124"/>
        <v/>
      </c>
      <c r="BA89" s="3" t="str">
        <f t="shared" si="125"/>
        <v/>
      </c>
      <c r="BB89" s="3" t="str">
        <f t="shared" si="126"/>
        <v/>
      </c>
      <c r="BC89" s="3" t="str">
        <f t="shared" si="127"/>
        <v/>
      </c>
      <c r="BD89" s="3" t="str">
        <f t="shared" si="128"/>
        <v/>
      </c>
      <c r="BE89" s="3" t="str">
        <f t="shared" si="129"/>
        <v/>
      </c>
      <c r="BF89" s="3" t="str">
        <f t="shared" si="130"/>
        <v/>
      </c>
      <c r="BG89" s="3" t="str">
        <f t="shared" si="131"/>
        <v/>
      </c>
      <c r="BH89" s="3" t="str">
        <f t="shared" si="132"/>
        <v/>
      </c>
      <c r="BI89" s="3" t="str">
        <f t="shared" si="133"/>
        <v/>
      </c>
      <c r="BJ89" s="3" t="str">
        <f t="shared" si="134"/>
        <v/>
      </c>
      <c r="BK89" s="3" t="str">
        <f t="shared" si="135"/>
        <v/>
      </c>
      <c r="BL89" s="3" t="str">
        <f t="shared" si="136"/>
        <v/>
      </c>
      <c r="BM89" s="3" t="str">
        <f t="shared" si="137"/>
        <v/>
      </c>
      <c r="BN89" s="3" t="str">
        <f t="shared" si="138"/>
        <v/>
      </c>
    </row>
    <row r="90" spans="2:66" x14ac:dyDescent="0.25">
      <c r="B90" s="6">
        <v>6</v>
      </c>
      <c r="C90" s="4" t="str">
        <f>IF(B90="","",VLOOKUP(B90,Tabelle2!$A$2:$B$38,2,0))</f>
        <v>0-5-10-15-24-32</v>
      </c>
      <c r="D90" s="3">
        <f t="shared" si="105"/>
        <v>0</v>
      </c>
      <c r="E90" s="7" t="str">
        <f t="shared" si="101"/>
        <v>L</v>
      </c>
      <c r="F90" s="20" t="str">
        <f t="shared" si="102"/>
        <v>Bet</v>
      </c>
      <c r="G90" s="16">
        <f t="shared" si="103"/>
        <v>-42</v>
      </c>
      <c r="H90" s="12"/>
      <c r="I90" s="16">
        <f t="shared" si="106"/>
        <v>0</v>
      </c>
      <c r="J90" s="16">
        <f t="shared" si="107"/>
        <v>0</v>
      </c>
      <c r="K90" s="12"/>
      <c r="AI90" s="1">
        <f t="shared" si="104"/>
        <v>2</v>
      </c>
      <c r="AJ90" s="3" t="str">
        <f t="shared" si="108"/>
        <v/>
      </c>
      <c r="AK90" s="3" t="str">
        <f t="shared" si="109"/>
        <v/>
      </c>
      <c r="AL90" s="3" t="str">
        <f t="shared" si="110"/>
        <v/>
      </c>
      <c r="AM90" s="3" t="str">
        <f t="shared" si="111"/>
        <v/>
      </c>
      <c r="AN90" s="3" t="str">
        <f t="shared" si="112"/>
        <v/>
      </c>
      <c r="AO90" s="3" t="str">
        <f t="shared" si="113"/>
        <v/>
      </c>
      <c r="AP90" s="3" t="str">
        <f t="shared" si="114"/>
        <v/>
      </c>
      <c r="AQ90" s="3" t="str">
        <f t="shared" si="115"/>
        <v/>
      </c>
      <c r="AR90" s="3" t="str">
        <f t="shared" si="116"/>
        <v/>
      </c>
      <c r="AS90" s="3" t="str">
        <f t="shared" si="117"/>
        <v/>
      </c>
      <c r="AT90" s="3" t="str">
        <f t="shared" si="118"/>
        <v/>
      </c>
      <c r="AU90" s="3" t="str">
        <f t="shared" si="119"/>
        <v/>
      </c>
      <c r="AV90" s="3" t="str">
        <f t="shared" si="120"/>
        <v/>
      </c>
      <c r="AW90" s="3" t="str">
        <f t="shared" si="121"/>
        <v/>
      </c>
      <c r="AX90" s="3" t="str">
        <f t="shared" si="122"/>
        <v/>
      </c>
      <c r="AY90" s="3" t="str">
        <f t="shared" si="123"/>
        <v/>
      </c>
      <c r="AZ90" s="3" t="str">
        <f t="shared" si="124"/>
        <v/>
      </c>
      <c r="BA90" s="3" t="str">
        <f t="shared" si="125"/>
        <v/>
      </c>
      <c r="BB90" s="3" t="str">
        <f t="shared" si="126"/>
        <v/>
      </c>
      <c r="BC90" s="3" t="str">
        <f t="shared" si="127"/>
        <v/>
      </c>
      <c r="BD90" s="3" t="str">
        <f t="shared" si="128"/>
        <v/>
      </c>
      <c r="BE90" s="3" t="str">
        <f t="shared" si="129"/>
        <v/>
      </c>
      <c r="BF90" s="3" t="str">
        <f t="shared" si="130"/>
        <v/>
      </c>
      <c r="BG90" s="3" t="str">
        <f t="shared" si="131"/>
        <v/>
      </c>
      <c r="BH90" s="3" t="str">
        <f t="shared" si="132"/>
        <v/>
      </c>
      <c r="BI90" s="3" t="str">
        <f t="shared" si="133"/>
        <v/>
      </c>
      <c r="BJ90" s="3" t="str">
        <f t="shared" si="134"/>
        <v/>
      </c>
      <c r="BK90" s="3" t="str">
        <f t="shared" si="135"/>
        <v/>
      </c>
      <c r="BL90" s="3" t="str">
        <f t="shared" si="136"/>
        <v/>
      </c>
      <c r="BM90" s="3" t="str">
        <f t="shared" si="137"/>
        <v/>
      </c>
      <c r="BN90" s="3" t="str">
        <f t="shared" si="138"/>
        <v/>
      </c>
    </row>
    <row r="91" spans="2:66" x14ac:dyDescent="0.25">
      <c r="B91" s="6">
        <v>19</v>
      </c>
      <c r="C91" s="4" t="str">
        <f>IF(B91="","",VLOOKUP(B91,Tabelle2!$A$2:$B$38,2,0))</f>
        <v>7-13-27-28-29-36</v>
      </c>
      <c r="D91" s="3">
        <f t="shared" si="105"/>
        <v>0</v>
      </c>
      <c r="E91" s="7" t="str">
        <f t="shared" si="101"/>
        <v>L</v>
      </c>
      <c r="F91" s="20" t="str">
        <f t="shared" si="102"/>
        <v>Bet</v>
      </c>
      <c r="G91" s="16">
        <f t="shared" si="103"/>
        <v>-48</v>
      </c>
      <c r="H91" s="12"/>
      <c r="I91" s="16">
        <f t="shared" si="106"/>
        <v>0</v>
      </c>
      <c r="J91" s="16">
        <f t="shared" si="107"/>
        <v>0</v>
      </c>
      <c r="K91" s="12"/>
      <c r="AI91" s="1">
        <f t="shared" si="104"/>
        <v>3</v>
      </c>
      <c r="AJ91" s="3" t="str">
        <f t="shared" si="108"/>
        <v/>
      </c>
      <c r="AK91" s="3" t="str">
        <f t="shared" si="109"/>
        <v/>
      </c>
      <c r="AL91" s="3" t="str">
        <f t="shared" si="110"/>
        <v/>
      </c>
      <c r="AM91" s="3" t="str">
        <f t="shared" si="111"/>
        <v/>
      </c>
      <c r="AN91" s="3" t="str">
        <f t="shared" si="112"/>
        <v/>
      </c>
      <c r="AO91" s="3" t="str">
        <f t="shared" si="113"/>
        <v/>
      </c>
      <c r="AP91" s="3" t="str">
        <f t="shared" si="114"/>
        <v/>
      </c>
      <c r="AQ91" s="3" t="str">
        <f t="shared" si="115"/>
        <v/>
      </c>
      <c r="AR91" s="3" t="str">
        <f t="shared" si="116"/>
        <v/>
      </c>
      <c r="AS91" s="3" t="str">
        <f t="shared" si="117"/>
        <v/>
      </c>
      <c r="AT91" s="3" t="str">
        <f t="shared" si="118"/>
        <v/>
      </c>
      <c r="AU91" s="3" t="str">
        <f t="shared" si="119"/>
        <v/>
      </c>
      <c r="AV91" s="3" t="str">
        <f t="shared" si="120"/>
        <v/>
      </c>
      <c r="AW91" s="3" t="str">
        <f t="shared" si="121"/>
        <v/>
      </c>
      <c r="AX91" s="3" t="str">
        <f t="shared" si="122"/>
        <v/>
      </c>
      <c r="AY91" s="3" t="str">
        <f t="shared" si="123"/>
        <v/>
      </c>
      <c r="AZ91" s="3" t="str">
        <f t="shared" si="124"/>
        <v/>
      </c>
      <c r="BA91" s="3" t="str">
        <f t="shared" si="125"/>
        <v/>
      </c>
      <c r="BB91" s="3" t="str">
        <f t="shared" si="126"/>
        <v/>
      </c>
      <c r="BC91" s="3" t="str">
        <f t="shared" si="127"/>
        <v/>
      </c>
      <c r="BD91" s="3" t="str">
        <f t="shared" si="128"/>
        <v/>
      </c>
      <c r="BE91" s="3" t="str">
        <f t="shared" si="129"/>
        <v/>
      </c>
      <c r="BF91" s="3" t="str">
        <f t="shared" si="130"/>
        <v/>
      </c>
      <c r="BG91" s="3" t="str">
        <f t="shared" si="131"/>
        <v/>
      </c>
      <c r="BH91" s="3" t="str">
        <f t="shared" si="132"/>
        <v/>
      </c>
      <c r="BI91" s="3" t="str">
        <f t="shared" si="133"/>
        <v/>
      </c>
      <c r="BJ91" s="3" t="str">
        <f t="shared" si="134"/>
        <v/>
      </c>
      <c r="BK91" s="3" t="str">
        <f t="shared" si="135"/>
        <v/>
      </c>
      <c r="BL91" s="3" t="str">
        <f t="shared" si="136"/>
        <v/>
      </c>
      <c r="BM91" s="3" t="str">
        <f t="shared" si="137"/>
        <v/>
      </c>
      <c r="BN91" s="3" t="str">
        <f t="shared" si="138"/>
        <v/>
      </c>
    </row>
    <row r="92" spans="2:66" x14ac:dyDescent="0.25">
      <c r="B92" s="6">
        <v>25</v>
      </c>
      <c r="C92" s="4" t="str">
        <f>IF(B92="","",VLOOKUP(B92,Tabelle2!$A$2:$B$38,2,0))</f>
        <v>3-8-23-26-30-35</v>
      </c>
      <c r="D92" s="3">
        <f t="shared" si="105"/>
        <v>0</v>
      </c>
      <c r="E92" s="7" t="str">
        <f t="shared" si="101"/>
        <v>L</v>
      </c>
      <c r="F92" s="20" t="str">
        <f t="shared" si="102"/>
        <v>Bet</v>
      </c>
      <c r="G92" s="16">
        <f t="shared" si="103"/>
        <v>-54</v>
      </c>
      <c r="H92" s="12"/>
      <c r="I92" s="16">
        <f t="shared" si="106"/>
        <v>0</v>
      </c>
      <c r="J92" s="16">
        <f t="shared" si="107"/>
        <v>0</v>
      </c>
      <c r="K92" s="12"/>
      <c r="AI92" s="1">
        <f t="shared" si="104"/>
        <v>4</v>
      </c>
      <c r="AJ92" s="3" t="str">
        <f t="shared" si="108"/>
        <v/>
      </c>
      <c r="AK92" s="3" t="str">
        <f t="shared" si="109"/>
        <v/>
      </c>
      <c r="AL92" s="3" t="str">
        <f t="shared" si="110"/>
        <v/>
      </c>
      <c r="AM92" s="3" t="str">
        <f t="shared" si="111"/>
        <v/>
      </c>
      <c r="AN92" s="3" t="str">
        <f t="shared" si="112"/>
        <v/>
      </c>
      <c r="AO92" s="3" t="str">
        <f t="shared" si="113"/>
        <v/>
      </c>
      <c r="AP92" s="3" t="str">
        <f t="shared" si="114"/>
        <v/>
      </c>
      <c r="AQ92" s="3" t="str">
        <f t="shared" si="115"/>
        <v/>
      </c>
      <c r="AR92" s="3" t="str">
        <f t="shared" si="116"/>
        <v/>
      </c>
      <c r="AS92" s="3" t="str">
        <f t="shared" si="117"/>
        <v/>
      </c>
      <c r="AT92" s="3" t="str">
        <f t="shared" si="118"/>
        <v/>
      </c>
      <c r="AU92" s="3" t="str">
        <f t="shared" si="119"/>
        <v/>
      </c>
      <c r="AV92" s="3" t="str">
        <f t="shared" si="120"/>
        <v/>
      </c>
      <c r="AW92" s="3" t="str">
        <f t="shared" si="121"/>
        <v/>
      </c>
      <c r="AX92" s="3" t="str">
        <f t="shared" si="122"/>
        <v/>
      </c>
      <c r="AY92" s="3" t="str">
        <f t="shared" si="123"/>
        <v/>
      </c>
      <c r="AZ92" s="3" t="str">
        <f t="shared" si="124"/>
        <v/>
      </c>
      <c r="BA92" s="3" t="str">
        <f t="shared" si="125"/>
        <v/>
      </c>
      <c r="BB92" s="3" t="str">
        <f t="shared" si="126"/>
        <v/>
      </c>
      <c r="BC92" s="3" t="str">
        <f t="shared" si="127"/>
        <v/>
      </c>
      <c r="BD92" s="3" t="str">
        <f t="shared" si="128"/>
        <v/>
      </c>
      <c r="BE92" s="3" t="str">
        <f t="shared" si="129"/>
        <v/>
      </c>
      <c r="BF92" s="3" t="str">
        <f t="shared" si="130"/>
        <v/>
      </c>
      <c r="BG92" s="3" t="str">
        <f t="shared" si="131"/>
        <v/>
      </c>
      <c r="BH92" s="3" t="str">
        <f t="shared" si="132"/>
        <v/>
      </c>
      <c r="BI92" s="3" t="str">
        <f t="shared" si="133"/>
        <v/>
      </c>
      <c r="BJ92" s="3" t="str">
        <f t="shared" si="134"/>
        <v/>
      </c>
      <c r="BK92" s="3" t="str">
        <f t="shared" si="135"/>
        <v/>
      </c>
      <c r="BL92" s="3" t="str">
        <f t="shared" si="136"/>
        <v/>
      </c>
      <c r="BM92" s="3" t="str">
        <f t="shared" si="137"/>
        <v/>
      </c>
      <c r="BN92" s="3" t="str">
        <f t="shared" si="138"/>
        <v/>
      </c>
    </row>
    <row r="93" spans="2:66" x14ac:dyDescent="0.25">
      <c r="B93" s="6">
        <v>27</v>
      </c>
      <c r="C93" s="4" t="str">
        <f>IF(B93="","",VLOOKUP(B93,Tabelle2!$A$2:$B$38,2,0))</f>
        <v>5-15-16-19-24-32</v>
      </c>
      <c r="D93" s="3">
        <f t="shared" si="105"/>
        <v>0</v>
      </c>
      <c r="E93" s="7" t="str">
        <f t="shared" si="101"/>
        <v>L</v>
      </c>
      <c r="F93" s="20" t="str">
        <f t="shared" si="102"/>
        <v>No Bet</v>
      </c>
      <c r="G93" s="16">
        <f t="shared" si="103"/>
        <v>-54</v>
      </c>
      <c r="H93" s="12"/>
      <c r="I93" s="16">
        <f t="shared" si="106"/>
        <v>0</v>
      </c>
      <c r="J93" s="16">
        <f t="shared" si="107"/>
        <v>0</v>
      </c>
      <c r="K93" s="12"/>
      <c r="AI93" s="1">
        <f t="shared" si="104"/>
        <v>5</v>
      </c>
      <c r="AJ93" s="3" t="str">
        <f t="shared" si="108"/>
        <v/>
      </c>
      <c r="AK93" s="3" t="str">
        <f t="shared" si="109"/>
        <v/>
      </c>
      <c r="AL93" s="3" t="str">
        <f t="shared" si="110"/>
        <v/>
      </c>
      <c r="AM93" s="3" t="str">
        <f t="shared" si="111"/>
        <v/>
      </c>
      <c r="AN93" s="3" t="str">
        <f t="shared" si="112"/>
        <v/>
      </c>
      <c r="AO93" s="3" t="str">
        <f t="shared" si="113"/>
        <v/>
      </c>
      <c r="AP93" s="3" t="str">
        <f t="shared" si="114"/>
        <v/>
      </c>
      <c r="AQ93" s="3" t="str">
        <f t="shared" si="115"/>
        <v/>
      </c>
      <c r="AR93" s="3" t="str">
        <f t="shared" si="116"/>
        <v/>
      </c>
      <c r="AS93" s="3" t="str">
        <f t="shared" si="117"/>
        <v/>
      </c>
      <c r="AT93" s="3" t="str">
        <f t="shared" si="118"/>
        <v/>
      </c>
      <c r="AU93" s="3" t="str">
        <f t="shared" si="119"/>
        <v/>
      </c>
      <c r="AV93" s="3" t="str">
        <f t="shared" si="120"/>
        <v/>
      </c>
      <c r="AW93" s="3" t="str">
        <f t="shared" si="121"/>
        <v/>
      </c>
      <c r="AX93" s="3" t="str">
        <f t="shared" si="122"/>
        <v/>
      </c>
      <c r="AY93" s="3" t="str">
        <f t="shared" si="123"/>
        <v/>
      </c>
      <c r="AZ93" s="3" t="str">
        <f t="shared" si="124"/>
        <v/>
      </c>
      <c r="BA93" s="3" t="str">
        <f t="shared" si="125"/>
        <v/>
      </c>
      <c r="BB93" s="3" t="str">
        <f t="shared" si="126"/>
        <v/>
      </c>
      <c r="BC93" s="3" t="str">
        <f t="shared" si="127"/>
        <v/>
      </c>
      <c r="BD93" s="3" t="str">
        <f t="shared" si="128"/>
        <v/>
      </c>
      <c r="BE93" s="3" t="str">
        <f t="shared" si="129"/>
        <v/>
      </c>
      <c r="BF93" s="3" t="str">
        <f t="shared" si="130"/>
        <v/>
      </c>
      <c r="BG93" s="3" t="str">
        <f t="shared" si="131"/>
        <v/>
      </c>
      <c r="BH93" s="3" t="str">
        <f t="shared" si="132"/>
        <v/>
      </c>
      <c r="BI93" s="3" t="str">
        <f t="shared" si="133"/>
        <v/>
      </c>
      <c r="BJ93" s="3" t="str">
        <f t="shared" si="134"/>
        <v/>
      </c>
      <c r="BK93" s="3" t="str">
        <f t="shared" si="135"/>
        <v/>
      </c>
      <c r="BL93" s="3" t="str">
        <f t="shared" si="136"/>
        <v/>
      </c>
      <c r="BM93" s="3" t="str">
        <f t="shared" si="137"/>
        <v/>
      </c>
      <c r="BN93" s="3" t="str">
        <f t="shared" si="138"/>
        <v/>
      </c>
    </row>
    <row r="94" spans="2:66" x14ac:dyDescent="0.25">
      <c r="B94" s="6">
        <v>22</v>
      </c>
      <c r="C94" s="4" t="str">
        <f>IF(B94="","",VLOOKUP(B94,Tabelle2!$A$2:$B$38,2,0))</f>
        <v>0-5-10-24-26-32</v>
      </c>
      <c r="D94" s="3">
        <f t="shared" si="105"/>
        <v>0</v>
      </c>
      <c r="E94" s="7" t="str">
        <f t="shared" si="101"/>
        <v>L</v>
      </c>
      <c r="F94" s="20" t="str">
        <f t="shared" si="102"/>
        <v>No Bet</v>
      </c>
      <c r="G94" s="16">
        <f t="shared" si="103"/>
        <v>-54</v>
      </c>
      <c r="H94" s="12"/>
      <c r="I94" s="16">
        <f t="shared" si="106"/>
        <v>0</v>
      </c>
      <c r="J94" s="16">
        <f t="shared" si="107"/>
        <v>0</v>
      </c>
      <c r="K94" s="12"/>
      <c r="AI94" s="1">
        <f t="shared" si="104"/>
        <v>6</v>
      </c>
      <c r="AJ94" s="3" t="str">
        <f t="shared" si="108"/>
        <v/>
      </c>
      <c r="AK94" s="3" t="str">
        <f t="shared" si="109"/>
        <v/>
      </c>
      <c r="AL94" s="3" t="str">
        <f t="shared" si="110"/>
        <v/>
      </c>
      <c r="AM94" s="3" t="str">
        <f t="shared" si="111"/>
        <v/>
      </c>
      <c r="AN94" s="3" t="str">
        <f t="shared" si="112"/>
        <v/>
      </c>
      <c r="AO94" s="3" t="str">
        <f t="shared" si="113"/>
        <v/>
      </c>
      <c r="AP94" s="3" t="str">
        <f t="shared" si="114"/>
        <v/>
      </c>
      <c r="AQ94" s="3" t="str">
        <f t="shared" si="115"/>
        <v/>
      </c>
      <c r="AR94" s="3" t="str">
        <f t="shared" si="116"/>
        <v/>
      </c>
      <c r="AS94" s="3" t="str">
        <f t="shared" si="117"/>
        <v/>
      </c>
      <c r="AT94" s="3" t="str">
        <f t="shared" si="118"/>
        <v/>
      </c>
      <c r="AU94" s="3" t="str">
        <f t="shared" si="119"/>
        <v/>
      </c>
      <c r="AV94" s="3" t="str">
        <f t="shared" si="120"/>
        <v/>
      </c>
      <c r="AW94" s="3" t="str">
        <f t="shared" si="121"/>
        <v/>
      </c>
      <c r="AX94" s="3" t="str">
        <f t="shared" si="122"/>
        <v/>
      </c>
      <c r="AY94" s="3" t="str">
        <f t="shared" si="123"/>
        <v/>
      </c>
      <c r="AZ94" s="3" t="str">
        <f t="shared" si="124"/>
        <v/>
      </c>
      <c r="BA94" s="3" t="str">
        <f t="shared" si="125"/>
        <v/>
      </c>
      <c r="BB94" s="3" t="str">
        <f t="shared" si="126"/>
        <v/>
      </c>
      <c r="BC94" s="3" t="str">
        <f t="shared" si="127"/>
        <v/>
      </c>
      <c r="BD94" s="3" t="str">
        <f t="shared" si="128"/>
        <v/>
      </c>
      <c r="BE94" s="3" t="str">
        <f t="shared" si="129"/>
        <v/>
      </c>
      <c r="BF94" s="3" t="str">
        <f t="shared" si="130"/>
        <v/>
      </c>
      <c r="BG94" s="3" t="str">
        <f t="shared" si="131"/>
        <v/>
      </c>
      <c r="BH94" s="3" t="str">
        <f t="shared" si="132"/>
        <v/>
      </c>
      <c r="BI94" s="3" t="str">
        <f t="shared" si="133"/>
        <v/>
      </c>
      <c r="BJ94" s="3" t="str">
        <f t="shared" si="134"/>
        <v/>
      </c>
      <c r="BK94" s="3" t="str">
        <f t="shared" si="135"/>
        <v/>
      </c>
      <c r="BL94" s="3" t="str">
        <f t="shared" si="136"/>
        <v/>
      </c>
      <c r="BM94" s="3" t="str">
        <f t="shared" si="137"/>
        <v/>
      </c>
      <c r="BN94" s="3" t="str">
        <f t="shared" si="138"/>
        <v/>
      </c>
    </row>
    <row r="95" spans="2:66" x14ac:dyDescent="0.25">
      <c r="B95" s="6">
        <v>18</v>
      </c>
      <c r="C95" s="4" t="str">
        <f>IF(B95="","",VLOOKUP(B95,Tabelle2!$A$2:$B$38,2,0))</f>
        <v>0-5-15-16-24-32</v>
      </c>
      <c r="D95" s="3">
        <f t="shared" si="105"/>
        <v>0</v>
      </c>
      <c r="E95" s="7" t="str">
        <f t="shared" si="101"/>
        <v>L</v>
      </c>
      <c r="F95" s="20" t="str">
        <f t="shared" si="102"/>
        <v>No Bet</v>
      </c>
      <c r="G95" s="16">
        <f t="shared" si="103"/>
        <v>-54</v>
      </c>
      <c r="H95" s="12"/>
      <c r="I95" s="16">
        <f t="shared" si="106"/>
        <v>0</v>
      </c>
      <c r="J95" s="16">
        <f t="shared" si="107"/>
        <v>0</v>
      </c>
      <c r="K95" s="12"/>
      <c r="AI95" s="1">
        <f t="shared" si="104"/>
        <v>7</v>
      </c>
      <c r="AJ95" s="3" t="str">
        <f t="shared" si="108"/>
        <v/>
      </c>
      <c r="AK95" s="3" t="str">
        <f t="shared" si="109"/>
        <v/>
      </c>
      <c r="AL95" s="3" t="str">
        <f t="shared" si="110"/>
        <v/>
      </c>
      <c r="AM95" s="3" t="str">
        <f t="shared" si="111"/>
        <v/>
      </c>
      <c r="AN95" s="3" t="str">
        <f t="shared" si="112"/>
        <v/>
      </c>
      <c r="AO95" s="3" t="str">
        <f t="shared" si="113"/>
        <v/>
      </c>
      <c r="AP95" s="3" t="str">
        <f t="shared" si="114"/>
        <v/>
      </c>
      <c r="AQ95" s="3" t="str">
        <f t="shared" si="115"/>
        <v/>
      </c>
      <c r="AR95" s="3" t="str">
        <f t="shared" si="116"/>
        <v/>
      </c>
      <c r="AS95" s="3" t="str">
        <f t="shared" si="117"/>
        <v/>
      </c>
      <c r="AT95" s="3" t="str">
        <f t="shared" si="118"/>
        <v/>
      </c>
      <c r="AU95" s="3" t="str">
        <f t="shared" si="119"/>
        <v/>
      </c>
      <c r="AV95" s="3" t="str">
        <f t="shared" si="120"/>
        <v/>
      </c>
      <c r="AW95" s="3" t="str">
        <f t="shared" si="121"/>
        <v/>
      </c>
      <c r="AX95" s="3" t="str">
        <f t="shared" si="122"/>
        <v/>
      </c>
      <c r="AY95" s="3" t="str">
        <f t="shared" si="123"/>
        <v/>
      </c>
      <c r="AZ95" s="3" t="str">
        <f t="shared" si="124"/>
        <v/>
      </c>
      <c r="BA95" s="3" t="str">
        <f t="shared" si="125"/>
        <v/>
      </c>
      <c r="BB95" s="3" t="str">
        <f t="shared" si="126"/>
        <v/>
      </c>
      <c r="BC95" s="3" t="str">
        <f t="shared" si="127"/>
        <v/>
      </c>
      <c r="BD95" s="3" t="str">
        <f t="shared" si="128"/>
        <v/>
      </c>
      <c r="BE95" s="3" t="str">
        <f t="shared" si="129"/>
        <v/>
      </c>
      <c r="BF95" s="3" t="str">
        <f t="shared" si="130"/>
        <v/>
      </c>
      <c r="BG95" s="3" t="str">
        <f t="shared" si="131"/>
        <v/>
      </c>
      <c r="BH95" s="3" t="str">
        <f t="shared" si="132"/>
        <v/>
      </c>
      <c r="BI95" s="3" t="str">
        <f t="shared" si="133"/>
        <v/>
      </c>
      <c r="BJ95" s="3" t="str">
        <f t="shared" si="134"/>
        <v/>
      </c>
      <c r="BK95" s="3" t="str">
        <f t="shared" si="135"/>
        <v/>
      </c>
      <c r="BL95" s="3" t="str">
        <f t="shared" si="136"/>
        <v/>
      </c>
      <c r="BM95" s="3" t="str">
        <f t="shared" si="137"/>
        <v/>
      </c>
      <c r="BN95" s="3" t="str">
        <f t="shared" si="138"/>
        <v/>
      </c>
    </row>
    <row r="96" spans="2:66" x14ac:dyDescent="0.25">
      <c r="B96" s="6">
        <v>28</v>
      </c>
      <c r="C96" s="4" t="str">
        <f>IF(B96="","",VLOOKUP(B96,Tabelle2!$A$2:$B$38,2,0))</f>
        <v>1-4-19-20-21-33</v>
      </c>
      <c r="D96" s="3">
        <f t="shared" si="105"/>
        <v>0</v>
      </c>
      <c r="E96" s="7" t="str">
        <f t="shared" si="101"/>
        <v>L</v>
      </c>
      <c r="F96" s="20" t="str">
        <f t="shared" si="102"/>
        <v>No Bet</v>
      </c>
      <c r="G96" s="16">
        <f t="shared" si="103"/>
        <v>-54</v>
      </c>
      <c r="H96" s="12"/>
      <c r="I96" s="16">
        <f t="shared" si="106"/>
        <v>0</v>
      </c>
      <c r="J96" s="16">
        <f t="shared" si="107"/>
        <v>0</v>
      </c>
      <c r="K96" s="12"/>
      <c r="AI96" s="1">
        <f t="shared" si="104"/>
        <v>8</v>
      </c>
      <c r="AJ96" s="3" t="str">
        <f t="shared" si="108"/>
        <v/>
      </c>
      <c r="AK96" s="3" t="str">
        <f t="shared" si="109"/>
        <v/>
      </c>
      <c r="AL96" s="3" t="str">
        <f t="shared" si="110"/>
        <v/>
      </c>
      <c r="AM96" s="3" t="str">
        <f t="shared" si="111"/>
        <v/>
      </c>
      <c r="AN96" s="3" t="str">
        <f t="shared" si="112"/>
        <v/>
      </c>
      <c r="AO96" s="3" t="str">
        <f t="shared" si="113"/>
        <v/>
      </c>
      <c r="AP96" s="3" t="str">
        <f t="shared" si="114"/>
        <v/>
      </c>
      <c r="AQ96" s="3" t="str">
        <f t="shared" si="115"/>
        <v/>
      </c>
      <c r="AR96" s="3" t="str">
        <f t="shared" si="116"/>
        <v/>
      </c>
      <c r="AS96" s="3" t="str">
        <f t="shared" si="117"/>
        <v/>
      </c>
      <c r="AT96" s="3" t="str">
        <f t="shared" si="118"/>
        <v/>
      </c>
      <c r="AU96" s="3" t="str">
        <f t="shared" si="119"/>
        <v/>
      </c>
      <c r="AV96" s="3" t="str">
        <f t="shared" si="120"/>
        <v/>
      </c>
      <c r="AW96" s="3" t="str">
        <f t="shared" si="121"/>
        <v/>
      </c>
      <c r="AX96" s="3" t="str">
        <f t="shared" si="122"/>
        <v/>
      </c>
      <c r="AY96" s="3" t="str">
        <f t="shared" si="123"/>
        <v/>
      </c>
      <c r="AZ96" s="3" t="str">
        <f t="shared" si="124"/>
        <v/>
      </c>
      <c r="BA96" s="3" t="str">
        <f t="shared" si="125"/>
        <v/>
      </c>
      <c r="BB96" s="3" t="str">
        <f t="shared" si="126"/>
        <v/>
      </c>
      <c r="BC96" s="3" t="str">
        <f t="shared" si="127"/>
        <v/>
      </c>
      <c r="BD96" s="3" t="str">
        <f t="shared" si="128"/>
        <v/>
      </c>
      <c r="BE96" s="3" t="str">
        <f t="shared" si="129"/>
        <v/>
      </c>
      <c r="BF96" s="3" t="str">
        <f t="shared" si="130"/>
        <v/>
      </c>
      <c r="BG96" s="3" t="str">
        <f t="shared" si="131"/>
        <v/>
      </c>
      <c r="BH96" s="3" t="str">
        <f t="shared" si="132"/>
        <v/>
      </c>
      <c r="BI96" s="3" t="str">
        <f t="shared" si="133"/>
        <v/>
      </c>
      <c r="BJ96" s="3" t="str">
        <f t="shared" si="134"/>
        <v/>
      </c>
      <c r="BK96" s="3" t="str">
        <f t="shared" si="135"/>
        <v/>
      </c>
      <c r="BL96" s="3" t="str">
        <f t="shared" si="136"/>
        <v/>
      </c>
      <c r="BM96" s="3" t="str">
        <f t="shared" si="137"/>
        <v/>
      </c>
      <c r="BN96" s="3" t="str">
        <f t="shared" si="138"/>
        <v/>
      </c>
    </row>
    <row r="97" spans="2:66" x14ac:dyDescent="0.25">
      <c r="B97" s="6">
        <v>29</v>
      </c>
      <c r="C97" s="4" t="str">
        <f>IF(B97="","",VLOOKUP(B97,Tabelle2!$A$2:$B$38,2,0))</f>
        <v>15-16-19-24-32-33</v>
      </c>
      <c r="D97" s="3">
        <f t="shared" si="105"/>
        <v>0</v>
      </c>
      <c r="E97" s="7" t="str">
        <f t="shared" si="101"/>
        <v>L</v>
      </c>
      <c r="F97" s="20" t="str">
        <f t="shared" si="102"/>
        <v>No Bet</v>
      </c>
      <c r="G97" s="16">
        <f t="shared" si="103"/>
        <v>-54</v>
      </c>
      <c r="H97" s="12"/>
      <c r="I97" s="16">
        <f t="shared" si="106"/>
        <v>0</v>
      </c>
      <c r="J97" s="16">
        <f t="shared" si="107"/>
        <v>0</v>
      </c>
      <c r="K97" s="12"/>
      <c r="AI97" s="1">
        <f t="shared" si="104"/>
        <v>9</v>
      </c>
      <c r="AJ97" s="3" t="str">
        <f t="shared" si="108"/>
        <v/>
      </c>
      <c r="AK97" s="3" t="str">
        <f t="shared" si="109"/>
        <v/>
      </c>
      <c r="AL97" s="3" t="str">
        <f t="shared" si="110"/>
        <v/>
      </c>
      <c r="AM97" s="3" t="str">
        <f t="shared" si="111"/>
        <v/>
      </c>
      <c r="AN97" s="3" t="str">
        <f t="shared" si="112"/>
        <v/>
      </c>
      <c r="AO97" s="3" t="str">
        <f t="shared" si="113"/>
        <v/>
      </c>
      <c r="AP97" s="3" t="str">
        <f t="shared" si="114"/>
        <v/>
      </c>
      <c r="AQ97" s="3" t="str">
        <f t="shared" si="115"/>
        <v/>
      </c>
      <c r="AR97" s="3" t="str">
        <f t="shared" si="116"/>
        <v/>
      </c>
      <c r="AS97" s="3" t="str">
        <f t="shared" si="117"/>
        <v/>
      </c>
      <c r="AT97" s="3" t="str">
        <f t="shared" si="118"/>
        <v/>
      </c>
      <c r="AU97" s="3" t="str">
        <f t="shared" si="119"/>
        <v/>
      </c>
      <c r="AV97" s="3" t="str">
        <f t="shared" si="120"/>
        <v/>
      </c>
      <c r="AW97" s="3" t="str">
        <f t="shared" si="121"/>
        <v/>
      </c>
      <c r="AX97" s="3" t="str">
        <f t="shared" si="122"/>
        <v/>
      </c>
      <c r="AY97" s="3" t="str">
        <f t="shared" si="123"/>
        <v/>
      </c>
      <c r="AZ97" s="3" t="str">
        <f t="shared" si="124"/>
        <v/>
      </c>
      <c r="BA97" s="3" t="str">
        <f t="shared" si="125"/>
        <v/>
      </c>
      <c r="BB97" s="3" t="str">
        <f t="shared" si="126"/>
        <v/>
      </c>
      <c r="BC97" s="3" t="str">
        <f t="shared" si="127"/>
        <v/>
      </c>
      <c r="BD97" s="3" t="str">
        <f t="shared" si="128"/>
        <v/>
      </c>
      <c r="BE97" s="3" t="str">
        <f t="shared" si="129"/>
        <v/>
      </c>
      <c r="BF97" s="3" t="str">
        <f t="shared" si="130"/>
        <v/>
      </c>
      <c r="BG97" s="3" t="str">
        <f t="shared" si="131"/>
        <v/>
      </c>
      <c r="BH97" s="3" t="str">
        <f t="shared" si="132"/>
        <v/>
      </c>
      <c r="BI97" s="3" t="str">
        <f t="shared" si="133"/>
        <v/>
      </c>
      <c r="BJ97" s="3" t="str">
        <f t="shared" si="134"/>
        <v/>
      </c>
      <c r="BK97" s="3" t="str">
        <f t="shared" si="135"/>
        <v/>
      </c>
      <c r="BL97" s="3" t="str">
        <f t="shared" si="136"/>
        <v/>
      </c>
      <c r="BM97" s="3" t="str">
        <f t="shared" si="137"/>
        <v/>
      </c>
      <c r="BN97" s="3" t="str">
        <f t="shared" si="138"/>
        <v/>
      </c>
    </row>
    <row r="98" spans="2:66" x14ac:dyDescent="0.25">
      <c r="B98" s="6">
        <v>25</v>
      </c>
      <c r="C98" s="4" t="str">
        <f>IF(B98="","",VLOOKUP(B98,Tabelle2!$A$2:$B$38,2,0))</f>
        <v>3-8-23-26-30-35</v>
      </c>
      <c r="D98" s="3">
        <f t="shared" si="105"/>
        <v>0</v>
      </c>
      <c r="E98" s="7" t="str">
        <f t="shared" si="101"/>
        <v>L</v>
      </c>
      <c r="F98" s="20" t="str">
        <f t="shared" si="102"/>
        <v>No Bet</v>
      </c>
      <c r="G98" s="16">
        <f t="shared" si="103"/>
        <v>-54</v>
      </c>
      <c r="H98" s="12"/>
      <c r="I98" s="16">
        <f t="shared" si="106"/>
        <v>0</v>
      </c>
      <c r="J98" s="16">
        <f t="shared" si="107"/>
        <v>0</v>
      </c>
      <c r="K98" s="12"/>
      <c r="AI98" s="1">
        <f t="shared" si="104"/>
        <v>10</v>
      </c>
      <c r="AJ98" s="3" t="str">
        <f t="shared" si="108"/>
        <v/>
      </c>
      <c r="AK98" s="3" t="str">
        <f t="shared" si="109"/>
        <v/>
      </c>
      <c r="AL98" s="3" t="str">
        <f t="shared" si="110"/>
        <v/>
      </c>
      <c r="AM98" s="3" t="str">
        <f t="shared" si="111"/>
        <v/>
      </c>
      <c r="AN98" s="3" t="str">
        <f t="shared" si="112"/>
        <v/>
      </c>
      <c r="AO98" s="3" t="str">
        <f t="shared" si="113"/>
        <v/>
      </c>
      <c r="AP98" s="3" t="str">
        <f t="shared" si="114"/>
        <v/>
      </c>
      <c r="AQ98" s="3" t="str">
        <f t="shared" si="115"/>
        <v/>
      </c>
      <c r="AR98" s="3" t="str">
        <f t="shared" si="116"/>
        <v/>
      </c>
      <c r="AS98" s="3" t="str">
        <f t="shared" si="117"/>
        <v/>
      </c>
      <c r="AT98" s="3" t="str">
        <f t="shared" si="118"/>
        <v/>
      </c>
      <c r="AU98" s="3" t="str">
        <f t="shared" si="119"/>
        <v/>
      </c>
      <c r="AV98" s="3" t="str">
        <f t="shared" si="120"/>
        <v/>
      </c>
      <c r="AW98" s="3" t="str">
        <f t="shared" si="121"/>
        <v/>
      </c>
      <c r="AX98" s="3" t="str">
        <f t="shared" si="122"/>
        <v/>
      </c>
      <c r="AY98" s="3" t="str">
        <f t="shared" si="123"/>
        <v/>
      </c>
      <c r="AZ98" s="3" t="str">
        <f t="shared" si="124"/>
        <v/>
      </c>
      <c r="BA98" s="3" t="str">
        <f t="shared" si="125"/>
        <v/>
      </c>
      <c r="BB98" s="3" t="str">
        <f t="shared" si="126"/>
        <v/>
      </c>
      <c r="BC98" s="3" t="str">
        <f t="shared" si="127"/>
        <v/>
      </c>
      <c r="BD98" s="3" t="str">
        <f t="shared" si="128"/>
        <v/>
      </c>
      <c r="BE98" s="3" t="str">
        <f t="shared" si="129"/>
        <v/>
      </c>
      <c r="BF98" s="3" t="str">
        <f t="shared" si="130"/>
        <v/>
      </c>
      <c r="BG98" s="3" t="str">
        <f t="shared" si="131"/>
        <v/>
      </c>
      <c r="BH98" s="3" t="str">
        <f t="shared" si="132"/>
        <v/>
      </c>
      <c r="BI98" s="3" t="str">
        <f t="shared" si="133"/>
        <v/>
      </c>
      <c r="BJ98" s="3" t="str">
        <f t="shared" si="134"/>
        <v/>
      </c>
      <c r="BK98" s="3" t="str">
        <f t="shared" si="135"/>
        <v/>
      </c>
      <c r="BL98" s="3" t="str">
        <f t="shared" si="136"/>
        <v/>
      </c>
      <c r="BM98" s="3" t="str">
        <f t="shared" si="137"/>
        <v/>
      </c>
      <c r="BN98" s="3" t="str">
        <f t="shared" si="138"/>
        <v/>
      </c>
    </row>
    <row r="99" spans="2:66" x14ac:dyDescent="0.25">
      <c r="B99" s="6">
        <v>19</v>
      </c>
      <c r="C99" s="4" t="str">
        <f>IF(B99="","",VLOOKUP(B99,Tabelle2!$A$2:$B$38,2,0))</f>
        <v>7-13-27-28-29-36</v>
      </c>
      <c r="D99" s="3">
        <f t="shared" si="105"/>
        <v>0</v>
      </c>
      <c r="E99" s="7" t="str">
        <f t="shared" si="101"/>
        <v>L</v>
      </c>
      <c r="F99" s="20" t="str">
        <f t="shared" si="102"/>
        <v>No Bet</v>
      </c>
      <c r="G99" s="16">
        <f t="shared" si="103"/>
        <v>-54</v>
      </c>
      <c r="H99" s="12"/>
      <c r="I99" s="16">
        <f t="shared" si="106"/>
        <v>0</v>
      </c>
      <c r="J99" s="16">
        <f t="shared" si="107"/>
        <v>0</v>
      </c>
      <c r="K99" s="12"/>
      <c r="AI99" s="1">
        <f t="shared" si="104"/>
        <v>11</v>
      </c>
      <c r="AJ99" s="3" t="str">
        <f t="shared" si="108"/>
        <v/>
      </c>
      <c r="AK99" s="3" t="str">
        <f t="shared" si="109"/>
        <v/>
      </c>
      <c r="AL99" s="3" t="str">
        <f t="shared" si="110"/>
        <v/>
      </c>
      <c r="AM99" s="3" t="str">
        <f t="shared" si="111"/>
        <v/>
      </c>
      <c r="AN99" s="3" t="str">
        <f t="shared" si="112"/>
        <v/>
      </c>
      <c r="AO99" s="3" t="str">
        <f t="shared" si="113"/>
        <v/>
      </c>
      <c r="AP99" s="3" t="str">
        <f t="shared" si="114"/>
        <v/>
      </c>
      <c r="AQ99" s="3" t="str">
        <f t="shared" si="115"/>
        <v/>
      </c>
      <c r="AR99" s="3" t="str">
        <f t="shared" si="116"/>
        <v/>
      </c>
      <c r="AS99" s="3" t="str">
        <f t="shared" si="117"/>
        <v/>
      </c>
      <c r="AT99" s="3" t="str">
        <f t="shared" si="118"/>
        <v/>
      </c>
      <c r="AU99" s="3" t="str">
        <f t="shared" si="119"/>
        <v/>
      </c>
      <c r="AV99" s="3" t="str">
        <f t="shared" si="120"/>
        <v/>
      </c>
      <c r="AW99" s="3" t="str">
        <f t="shared" si="121"/>
        <v/>
      </c>
      <c r="AX99" s="3" t="str">
        <f t="shared" si="122"/>
        <v/>
      </c>
      <c r="AY99" s="3" t="str">
        <f t="shared" si="123"/>
        <v/>
      </c>
      <c r="AZ99" s="3" t="str">
        <f t="shared" si="124"/>
        <v/>
      </c>
      <c r="BA99" s="3" t="str">
        <f t="shared" si="125"/>
        <v/>
      </c>
      <c r="BB99" s="3" t="str">
        <f t="shared" si="126"/>
        <v/>
      </c>
      <c r="BC99" s="3" t="str">
        <f t="shared" si="127"/>
        <v/>
      </c>
      <c r="BD99" s="3" t="str">
        <f t="shared" si="128"/>
        <v/>
      </c>
      <c r="BE99" s="3" t="str">
        <f t="shared" si="129"/>
        <v/>
      </c>
      <c r="BF99" s="3" t="str">
        <f t="shared" si="130"/>
        <v/>
      </c>
      <c r="BG99" s="3" t="str">
        <f t="shared" si="131"/>
        <v/>
      </c>
      <c r="BH99" s="3" t="str">
        <f t="shared" si="132"/>
        <v/>
      </c>
      <c r="BI99" s="3" t="str">
        <f t="shared" si="133"/>
        <v/>
      </c>
      <c r="BJ99" s="3" t="str">
        <f t="shared" si="134"/>
        <v/>
      </c>
      <c r="BK99" s="3" t="str">
        <f t="shared" si="135"/>
        <v/>
      </c>
      <c r="BL99" s="3" t="str">
        <f t="shared" si="136"/>
        <v/>
      </c>
      <c r="BM99" s="3" t="str">
        <f t="shared" si="137"/>
        <v/>
      </c>
      <c r="BN99" s="3" t="str">
        <f t="shared" si="138"/>
        <v/>
      </c>
    </row>
    <row r="100" spans="2:66" x14ac:dyDescent="0.25">
      <c r="B100" s="6">
        <v>24</v>
      </c>
      <c r="C100" s="4" t="str">
        <f>IF(B100="","",VLOOKUP(B100,Tabelle2!$A$2:$B$38,2,0))</f>
        <v>6-13-18-22-27-29</v>
      </c>
      <c r="D100" s="3">
        <f t="shared" si="105"/>
        <v>0</v>
      </c>
      <c r="E100" s="7" t="str">
        <f t="shared" si="101"/>
        <v>L</v>
      </c>
      <c r="F100" s="20" t="str">
        <f t="shared" si="102"/>
        <v>No Bet</v>
      </c>
      <c r="G100" s="16">
        <f t="shared" si="103"/>
        <v>-54</v>
      </c>
      <c r="H100" s="12"/>
      <c r="I100" s="16">
        <f t="shared" si="106"/>
        <v>0</v>
      </c>
      <c r="J100" s="16">
        <f t="shared" si="107"/>
        <v>0</v>
      </c>
      <c r="K100" s="12"/>
      <c r="AI100" s="1">
        <f t="shared" si="104"/>
        <v>12</v>
      </c>
      <c r="AJ100" s="3" t="str">
        <f t="shared" si="108"/>
        <v/>
      </c>
      <c r="AK100" s="3" t="str">
        <f t="shared" si="109"/>
        <v/>
      </c>
      <c r="AL100" s="3" t="str">
        <f t="shared" si="110"/>
        <v/>
      </c>
      <c r="AM100" s="3" t="str">
        <f t="shared" si="111"/>
        <v/>
      </c>
      <c r="AN100" s="3" t="str">
        <f t="shared" si="112"/>
        <v/>
      </c>
      <c r="AO100" s="3" t="str">
        <f t="shared" si="113"/>
        <v/>
      </c>
      <c r="AP100" s="3" t="str">
        <f t="shared" si="114"/>
        <v/>
      </c>
      <c r="AQ100" s="3" t="str">
        <f t="shared" si="115"/>
        <v/>
      </c>
      <c r="AR100" s="3" t="str">
        <f t="shared" si="116"/>
        <v/>
      </c>
      <c r="AS100" s="3" t="str">
        <f t="shared" si="117"/>
        <v/>
      </c>
      <c r="AT100" s="3" t="str">
        <f t="shared" si="118"/>
        <v/>
      </c>
      <c r="AU100" s="3" t="str">
        <f t="shared" si="119"/>
        <v/>
      </c>
      <c r="AV100" s="3" t="str">
        <f t="shared" si="120"/>
        <v/>
      </c>
      <c r="AW100" s="3" t="str">
        <f t="shared" si="121"/>
        <v/>
      </c>
      <c r="AX100" s="3" t="str">
        <f t="shared" si="122"/>
        <v/>
      </c>
      <c r="AY100" s="3" t="str">
        <f t="shared" si="123"/>
        <v/>
      </c>
      <c r="AZ100" s="3" t="str">
        <f t="shared" si="124"/>
        <v/>
      </c>
      <c r="BA100" s="3" t="str">
        <f t="shared" si="125"/>
        <v/>
      </c>
      <c r="BB100" s="3" t="str">
        <f t="shared" si="126"/>
        <v/>
      </c>
      <c r="BC100" s="3" t="str">
        <f t="shared" si="127"/>
        <v/>
      </c>
      <c r="BD100" s="3" t="str">
        <f t="shared" si="128"/>
        <v/>
      </c>
      <c r="BE100" s="3" t="str">
        <f t="shared" si="129"/>
        <v/>
      </c>
      <c r="BF100" s="3" t="str">
        <f t="shared" si="130"/>
        <v/>
      </c>
      <c r="BG100" s="3" t="str">
        <f t="shared" si="131"/>
        <v/>
      </c>
      <c r="BH100" s="3" t="str">
        <f t="shared" si="132"/>
        <v/>
      </c>
      <c r="BI100" s="3" t="str">
        <f t="shared" si="133"/>
        <v/>
      </c>
      <c r="BJ100" s="3" t="str">
        <f t="shared" si="134"/>
        <v/>
      </c>
      <c r="BK100" s="3" t="str">
        <f t="shared" si="135"/>
        <v/>
      </c>
      <c r="BL100" s="3" t="str">
        <f t="shared" si="136"/>
        <v/>
      </c>
      <c r="BM100" s="3" t="str">
        <f t="shared" si="137"/>
        <v/>
      </c>
      <c r="BN100" s="3" t="str">
        <f t="shared" si="138"/>
        <v/>
      </c>
    </row>
    <row r="101" spans="2:66" x14ac:dyDescent="0.25">
      <c r="B101" s="6">
        <v>11</v>
      </c>
      <c r="C101" s="4" t="str">
        <f>IF(B101="","",VLOOKUP(B101,Tabelle2!$A$2:$B$38,2,0))</f>
        <v>1-2-4-20-21-33</v>
      </c>
      <c r="D101" s="3">
        <f t="shared" si="105"/>
        <v>0</v>
      </c>
      <c r="E101" s="7" t="str">
        <f t="shared" si="101"/>
        <v>L</v>
      </c>
      <c r="F101" s="20" t="str">
        <f t="shared" si="102"/>
        <v>No Bet</v>
      </c>
      <c r="G101" s="16">
        <f t="shared" si="103"/>
        <v>-54</v>
      </c>
      <c r="H101" s="12"/>
      <c r="I101" s="16">
        <f t="shared" si="106"/>
        <v>0</v>
      </c>
      <c r="J101" s="16">
        <f t="shared" si="107"/>
        <v>0</v>
      </c>
      <c r="K101" s="12"/>
      <c r="AI101" s="1">
        <f t="shared" si="104"/>
        <v>13</v>
      </c>
      <c r="AJ101" s="3" t="str">
        <f t="shared" si="108"/>
        <v/>
      </c>
      <c r="AK101" s="3" t="str">
        <f t="shared" si="109"/>
        <v/>
      </c>
      <c r="AL101" s="3" t="str">
        <f t="shared" si="110"/>
        <v/>
      </c>
      <c r="AM101" s="3" t="str">
        <f t="shared" si="111"/>
        <v/>
      </c>
      <c r="AN101" s="3" t="str">
        <f t="shared" si="112"/>
        <v/>
      </c>
      <c r="AO101" s="3" t="str">
        <f t="shared" si="113"/>
        <v/>
      </c>
      <c r="AP101" s="3" t="str">
        <f t="shared" si="114"/>
        <v/>
      </c>
      <c r="AQ101" s="3" t="str">
        <f t="shared" si="115"/>
        <v/>
      </c>
      <c r="AR101" s="3" t="str">
        <f t="shared" si="116"/>
        <v/>
      </c>
      <c r="AS101" s="3" t="str">
        <f t="shared" si="117"/>
        <v/>
      </c>
      <c r="AT101" s="3" t="str">
        <f t="shared" si="118"/>
        <v/>
      </c>
      <c r="AU101" s="3" t="str">
        <f t="shared" si="119"/>
        <v/>
      </c>
      <c r="AV101" s="3" t="str">
        <f t="shared" si="120"/>
        <v/>
      </c>
      <c r="AW101" s="3" t="str">
        <f t="shared" si="121"/>
        <v/>
      </c>
      <c r="AX101" s="3" t="str">
        <f t="shared" si="122"/>
        <v/>
      </c>
      <c r="AY101" s="3" t="str">
        <f t="shared" si="123"/>
        <v/>
      </c>
      <c r="AZ101" s="3" t="str">
        <f t="shared" si="124"/>
        <v/>
      </c>
      <c r="BA101" s="3" t="str">
        <f t="shared" si="125"/>
        <v/>
      </c>
      <c r="BB101" s="3" t="str">
        <f t="shared" si="126"/>
        <v/>
      </c>
      <c r="BC101" s="3" t="str">
        <f t="shared" si="127"/>
        <v/>
      </c>
      <c r="BD101" s="3" t="str">
        <f t="shared" si="128"/>
        <v/>
      </c>
      <c r="BE101" s="3" t="str">
        <f t="shared" si="129"/>
        <v/>
      </c>
      <c r="BF101" s="3" t="str">
        <f t="shared" si="130"/>
        <v/>
      </c>
      <c r="BG101" s="3" t="str">
        <f t="shared" si="131"/>
        <v/>
      </c>
      <c r="BH101" s="3" t="str">
        <f t="shared" si="132"/>
        <v/>
      </c>
      <c r="BI101" s="3" t="str">
        <f t="shared" si="133"/>
        <v/>
      </c>
      <c r="BJ101" s="3" t="str">
        <f t="shared" si="134"/>
        <v/>
      </c>
      <c r="BK101" s="3" t="str">
        <f t="shared" si="135"/>
        <v/>
      </c>
      <c r="BL101" s="3" t="str">
        <f t="shared" si="136"/>
        <v/>
      </c>
      <c r="BM101" s="3" t="str">
        <f t="shared" si="137"/>
        <v/>
      </c>
      <c r="BN101" s="3" t="str">
        <f t="shared" si="138"/>
        <v/>
      </c>
    </row>
    <row r="102" spans="2:66" x14ac:dyDescent="0.25">
      <c r="B102" s="6">
        <v>18</v>
      </c>
      <c r="C102" s="4" t="str">
        <f>IF(B102="","",VLOOKUP(B102,Tabelle2!$A$2:$B$38,2,0))</f>
        <v>0-5-15-16-24-32</v>
      </c>
      <c r="D102" s="3">
        <f t="shared" si="105"/>
        <v>0</v>
      </c>
      <c r="E102" s="7" t="str">
        <f t="shared" si="101"/>
        <v>L</v>
      </c>
      <c r="F102" s="20" t="str">
        <f t="shared" si="102"/>
        <v>No Bet</v>
      </c>
      <c r="G102" s="16">
        <f t="shared" si="103"/>
        <v>-54</v>
      </c>
      <c r="H102" s="12"/>
      <c r="I102" s="16">
        <f t="shared" si="106"/>
        <v>0</v>
      </c>
      <c r="J102" s="16">
        <f t="shared" si="107"/>
        <v>0</v>
      </c>
      <c r="K102" s="12"/>
      <c r="AI102" s="1">
        <f t="shared" si="104"/>
        <v>14</v>
      </c>
      <c r="AJ102" s="3" t="str">
        <f t="shared" si="108"/>
        <v/>
      </c>
      <c r="AK102" s="3" t="str">
        <f t="shared" si="109"/>
        <v/>
      </c>
      <c r="AL102" s="3" t="str">
        <f t="shared" si="110"/>
        <v/>
      </c>
      <c r="AM102" s="3" t="str">
        <f t="shared" si="111"/>
        <v/>
      </c>
      <c r="AN102" s="3" t="str">
        <f t="shared" si="112"/>
        <v/>
      </c>
      <c r="AO102" s="3" t="str">
        <f t="shared" si="113"/>
        <v/>
      </c>
      <c r="AP102" s="3" t="str">
        <f t="shared" si="114"/>
        <v/>
      </c>
      <c r="AQ102" s="3" t="str">
        <f t="shared" si="115"/>
        <v/>
      </c>
      <c r="AR102" s="3" t="str">
        <f t="shared" si="116"/>
        <v/>
      </c>
      <c r="AS102" s="3" t="str">
        <f t="shared" si="117"/>
        <v/>
      </c>
      <c r="AT102" s="3" t="str">
        <f t="shared" si="118"/>
        <v/>
      </c>
      <c r="AU102" s="3" t="str">
        <f t="shared" si="119"/>
        <v/>
      </c>
      <c r="AV102" s="3" t="str">
        <f t="shared" si="120"/>
        <v/>
      </c>
      <c r="AW102" s="3" t="str">
        <f t="shared" si="121"/>
        <v/>
      </c>
      <c r="AX102" s="3" t="str">
        <f t="shared" si="122"/>
        <v/>
      </c>
      <c r="AY102" s="3" t="str">
        <f t="shared" si="123"/>
        <v/>
      </c>
      <c r="AZ102" s="3" t="str">
        <f t="shared" si="124"/>
        <v/>
      </c>
      <c r="BA102" s="3" t="str">
        <f t="shared" si="125"/>
        <v/>
      </c>
      <c r="BB102" s="3" t="str">
        <f t="shared" si="126"/>
        <v/>
      </c>
      <c r="BC102" s="3" t="str">
        <f t="shared" si="127"/>
        <v/>
      </c>
      <c r="BD102" s="3" t="str">
        <f t="shared" si="128"/>
        <v/>
      </c>
      <c r="BE102" s="3" t="str">
        <f t="shared" si="129"/>
        <v/>
      </c>
      <c r="BF102" s="3" t="str">
        <f t="shared" si="130"/>
        <v/>
      </c>
      <c r="BG102" s="3" t="str">
        <f t="shared" si="131"/>
        <v/>
      </c>
      <c r="BH102" s="3" t="str">
        <f t="shared" si="132"/>
        <v/>
      </c>
      <c r="BI102" s="3" t="str">
        <f t="shared" si="133"/>
        <v/>
      </c>
      <c r="BJ102" s="3" t="str">
        <f t="shared" si="134"/>
        <v/>
      </c>
      <c r="BK102" s="3" t="str">
        <f t="shared" si="135"/>
        <v/>
      </c>
      <c r="BL102" s="3" t="str">
        <f t="shared" si="136"/>
        <v/>
      </c>
      <c r="BM102" s="3" t="str">
        <f t="shared" si="137"/>
        <v/>
      </c>
      <c r="BN102" s="3" t="str">
        <f t="shared" si="138"/>
        <v/>
      </c>
    </row>
    <row r="103" spans="2:66" x14ac:dyDescent="0.25">
      <c r="B103" s="6">
        <v>13</v>
      </c>
      <c r="C103" s="4" t="str">
        <f>IF(B103="","",VLOOKUP(B103,Tabelle2!$A$2:$B$38,2,0))</f>
        <v>4-15-16-19-24-33</v>
      </c>
      <c r="D103" s="3">
        <f t="shared" si="105"/>
        <v>0</v>
      </c>
      <c r="E103" s="7" t="str">
        <f t="shared" si="101"/>
        <v>L</v>
      </c>
      <c r="F103" s="20" t="str">
        <f t="shared" si="102"/>
        <v>No Bet</v>
      </c>
      <c r="G103" s="16">
        <f t="shared" si="103"/>
        <v>-54</v>
      </c>
      <c r="H103" s="12"/>
      <c r="I103" s="16">
        <f t="shared" si="106"/>
        <v>0</v>
      </c>
      <c r="J103" s="16">
        <f t="shared" si="107"/>
        <v>0</v>
      </c>
      <c r="K103" s="12"/>
      <c r="AI103" s="1">
        <f t="shared" si="104"/>
        <v>15</v>
      </c>
      <c r="AJ103" s="3" t="str">
        <f t="shared" si="108"/>
        <v/>
      </c>
      <c r="AK103" s="3" t="str">
        <f t="shared" si="109"/>
        <v/>
      </c>
      <c r="AL103" s="3" t="str">
        <f t="shared" si="110"/>
        <v/>
      </c>
      <c r="AM103" s="3" t="str">
        <f t="shared" si="111"/>
        <v/>
      </c>
      <c r="AN103" s="3" t="str">
        <f t="shared" si="112"/>
        <v/>
      </c>
      <c r="AO103" s="3" t="str">
        <f t="shared" si="113"/>
        <v/>
      </c>
      <c r="AP103" s="3" t="str">
        <f t="shared" si="114"/>
        <v/>
      </c>
      <c r="AQ103" s="3" t="str">
        <f t="shared" si="115"/>
        <v/>
      </c>
      <c r="AR103" s="3" t="str">
        <f t="shared" si="116"/>
        <v/>
      </c>
      <c r="AS103" s="3" t="str">
        <f t="shared" si="117"/>
        <v/>
      </c>
      <c r="AT103" s="3" t="str">
        <f t="shared" si="118"/>
        <v/>
      </c>
      <c r="AU103" s="3" t="str">
        <f t="shared" si="119"/>
        <v/>
      </c>
      <c r="AV103" s="3" t="str">
        <f t="shared" si="120"/>
        <v/>
      </c>
      <c r="AW103" s="3" t="str">
        <f t="shared" si="121"/>
        <v/>
      </c>
      <c r="AX103" s="3" t="str">
        <f t="shared" si="122"/>
        <v/>
      </c>
      <c r="AY103" s="3" t="str">
        <f t="shared" si="123"/>
        <v/>
      </c>
      <c r="AZ103" s="3" t="str">
        <f t="shared" si="124"/>
        <v/>
      </c>
      <c r="BA103" s="3" t="str">
        <f t="shared" si="125"/>
        <v/>
      </c>
      <c r="BB103" s="3" t="str">
        <f t="shared" si="126"/>
        <v/>
      </c>
      <c r="BC103" s="3" t="str">
        <f t="shared" si="127"/>
        <v/>
      </c>
      <c r="BD103" s="3" t="str">
        <f t="shared" si="128"/>
        <v/>
      </c>
      <c r="BE103" s="3" t="str">
        <f t="shared" si="129"/>
        <v/>
      </c>
      <c r="BF103" s="3" t="str">
        <f t="shared" si="130"/>
        <v/>
      </c>
      <c r="BG103" s="3" t="str">
        <f t="shared" si="131"/>
        <v/>
      </c>
      <c r="BH103" s="3" t="str">
        <f t="shared" si="132"/>
        <v/>
      </c>
      <c r="BI103" s="3" t="str">
        <f t="shared" si="133"/>
        <v/>
      </c>
      <c r="BJ103" s="3" t="str">
        <f t="shared" si="134"/>
        <v/>
      </c>
      <c r="BK103" s="3" t="str">
        <f t="shared" si="135"/>
        <v/>
      </c>
      <c r="BL103" s="3" t="str">
        <f t="shared" si="136"/>
        <v/>
      </c>
      <c r="BM103" s="3" t="str">
        <f t="shared" si="137"/>
        <v/>
      </c>
      <c r="BN103" s="3" t="str">
        <f t="shared" si="138"/>
        <v/>
      </c>
    </row>
    <row r="104" spans="2:66" x14ac:dyDescent="0.25">
      <c r="B104" s="6">
        <v>28</v>
      </c>
      <c r="C104" s="4" t="str">
        <f>IF(B104="","",VLOOKUP(B104,Tabelle2!$A$2:$B$38,2,0))</f>
        <v>1-4-19-20-21-33</v>
      </c>
      <c r="D104" s="3">
        <f t="shared" si="105"/>
        <v>0</v>
      </c>
      <c r="E104" s="7" t="str">
        <f t="shared" si="101"/>
        <v>L</v>
      </c>
      <c r="F104" s="20" t="str">
        <f t="shared" si="102"/>
        <v>No Bet</v>
      </c>
      <c r="G104" s="16">
        <f t="shared" si="103"/>
        <v>-54</v>
      </c>
      <c r="H104" s="12"/>
      <c r="I104" s="16">
        <f t="shared" si="106"/>
        <v>0</v>
      </c>
      <c r="J104" s="16">
        <f t="shared" si="107"/>
        <v>0</v>
      </c>
      <c r="K104" s="12"/>
      <c r="AI104" s="1">
        <f t="shared" si="104"/>
        <v>16</v>
      </c>
      <c r="AJ104" s="3" t="str">
        <f t="shared" si="108"/>
        <v/>
      </c>
      <c r="AK104" s="3" t="str">
        <f t="shared" si="109"/>
        <v/>
      </c>
      <c r="AL104" s="3" t="str">
        <f t="shared" si="110"/>
        <v/>
      </c>
      <c r="AM104" s="3" t="str">
        <f t="shared" si="111"/>
        <v/>
      </c>
      <c r="AN104" s="3" t="str">
        <f t="shared" si="112"/>
        <v/>
      </c>
      <c r="AO104" s="3" t="str">
        <f t="shared" si="113"/>
        <v/>
      </c>
      <c r="AP104" s="3" t="str">
        <f t="shared" si="114"/>
        <v/>
      </c>
      <c r="AQ104" s="3" t="str">
        <f t="shared" si="115"/>
        <v/>
      </c>
      <c r="AR104" s="3" t="str">
        <f t="shared" si="116"/>
        <v/>
      </c>
      <c r="AS104" s="3" t="str">
        <f t="shared" si="117"/>
        <v/>
      </c>
      <c r="AT104" s="3" t="str">
        <f t="shared" si="118"/>
        <v/>
      </c>
      <c r="AU104" s="3" t="str">
        <f t="shared" si="119"/>
        <v/>
      </c>
      <c r="AV104" s="3" t="str">
        <f t="shared" si="120"/>
        <v/>
      </c>
      <c r="AW104" s="3" t="str">
        <f t="shared" si="121"/>
        <v/>
      </c>
      <c r="AX104" s="3" t="str">
        <f t="shared" si="122"/>
        <v/>
      </c>
      <c r="AY104" s="3" t="str">
        <f t="shared" si="123"/>
        <v/>
      </c>
      <c r="AZ104" s="3" t="str">
        <f t="shared" si="124"/>
        <v/>
      </c>
      <c r="BA104" s="3" t="str">
        <f t="shared" si="125"/>
        <v/>
      </c>
      <c r="BB104" s="3" t="str">
        <f t="shared" si="126"/>
        <v/>
      </c>
      <c r="BC104" s="3" t="str">
        <f t="shared" si="127"/>
        <v/>
      </c>
      <c r="BD104" s="3" t="str">
        <f t="shared" si="128"/>
        <v/>
      </c>
      <c r="BE104" s="3" t="str">
        <f t="shared" si="129"/>
        <v/>
      </c>
      <c r="BF104" s="3" t="str">
        <f t="shared" si="130"/>
        <v/>
      </c>
      <c r="BG104" s="3" t="str">
        <f t="shared" si="131"/>
        <v/>
      </c>
      <c r="BH104" s="3" t="str">
        <f t="shared" si="132"/>
        <v/>
      </c>
      <c r="BI104" s="3" t="str">
        <f t="shared" si="133"/>
        <v/>
      </c>
      <c r="BJ104" s="3" t="str">
        <f t="shared" si="134"/>
        <v/>
      </c>
      <c r="BK104" s="3" t="str">
        <f t="shared" si="135"/>
        <v/>
      </c>
      <c r="BL104" s="3" t="str">
        <f t="shared" si="136"/>
        <v/>
      </c>
      <c r="BM104" s="3" t="str">
        <f t="shared" si="137"/>
        <v/>
      </c>
      <c r="BN104" s="3" t="str">
        <f t="shared" si="138"/>
        <v/>
      </c>
    </row>
    <row r="105" spans="2:66" x14ac:dyDescent="0.25">
      <c r="B105" s="6">
        <v>22</v>
      </c>
      <c r="C105" s="4" t="str">
        <f>IF(B105="","",VLOOKUP(B105,Tabelle2!$A$2:$B$38,2,0))</f>
        <v>0-5-10-24-26-32</v>
      </c>
      <c r="D105" s="3">
        <f t="shared" si="105"/>
        <v>0</v>
      </c>
      <c r="E105" s="7" t="str">
        <f t="shared" si="101"/>
        <v>L</v>
      </c>
      <c r="F105" s="20" t="str">
        <f t="shared" si="102"/>
        <v>No Bet</v>
      </c>
      <c r="G105" s="16">
        <f t="shared" si="103"/>
        <v>-54</v>
      </c>
      <c r="H105" s="12"/>
      <c r="I105" s="16">
        <f t="shared" si="106"/>
        <v>0</v>
      </c>
      <c r="J105" s="16">
        <f t="shared" si="107"/>
        <v>0</v>
      </c>
      <c r="K105" s="12"/>
      <c r="AI105" s="1">
        <f t="shared" si="104"/>
        <v>17</v>
      </c>
      <c r="AJ105" s="3" t="str">
        <f t="shared" si="108"/>
        <v/>
      </c>
      <c r="AK105" s="3" t="str">
        <f t="shared" si="109"/>
        <v/>
      </c>
      <c r="AL105" s="3" t="str">
        <f t="shared" si="110"/>
        <v/>
      </c>
      <c r="AM105" s="3" t="str">
        <f t="shared" si="111"/>
        <v/>
      </c>
      <c r="AN105" s="3" t="str">
        <f t="shared" si="112"/>
        <v/>
      </c>
      <c r="AO105" s="3" t="str">
        <f t="shared" si="113"/>
        <v/>
      </c>
      <c r="AP105" s="3" t="str">
        <f t="shared" si="114"/>
        <v/>
      </c>
      <c r="AQ105" s="3" t="str">
        <f t="shared" si="115"/>
        <v/>
      </c>
      <c r="AR105" s="3" t="str">
        <f t="shared" si="116"/>
        <v/>
      </c>
      <c r="AS105" s="3" t="str">
        <f t="shared" si="117"/>
        <v/>
      </c>
      <c r="AT105" s="3" t="str">
        <f t="shared" si="118"/>
        <v/>
      </c>
      <c r="AU105" s="3" t="str">
        <f t="shared" si="119"/>
        <v/>
      </c>
      <c r="AV105" s="3" t="str">
        <f t="shared" si="120"/>
        <v/>
      </c>
      <c r="AW105" s="3" t="str">
        <f t="shared" si="121"/>
        <v/>
      </c>
      <c r="AX105" s="3" t="str">
        <f t="shared" si="122"/>
        <v/>
      </c>
      <c r="AY105" s="3" t="str">
        <f t="shared" si="123"/>
        <v/>
      </c>
      <c r="AZ105" s="3" t="str">
        <f t="shared" si="124"/>
        <v/>
      </c>
      <c r="BA105" s="3" t="str">
        <f t="shared" si="125"/>
        <v/>
      </c>
      <c r="BB105" s="3" t="str">
        <f t="shared" si="126"/>
        <v/>
      </c>
      <c r="BC105" s="3" t="str">
        <f t="shared" si="127"/>
        <v/>
      </c>
      <c r="BD105" s="3" t="str">
        <f t="shared" si="128"/>
        <v/>
      </c>
      <c r="BE105" s="3" t="str">
        <f t="shared" si="129"/>
        <v/>
      </c>
      <c r="BF105" s="3" t="str">
        <f t="shared" si="130"/>
        <v/>
      </c>
      <c r="BG105" s="3" t="str">
        <f t="shared" si="131"/>
        <v/>
      </c>
      <c r="BH105" s="3" t="str">
        <f t="shared" si="132"/>
        <v/>
      </c>
      <c r="BI105" s="3" t="str">
        <f t="shared" si="133"/>
        <v/>
      </c>
      <c r="BJ105" s="3" t="str">
        <f t="shared" si="134"/>
        <v/>
      </c>
      <c r="BK105" s="3" t="str">
        <f t="shared" si="135"/>
        <v/>
      </c>
      <c r="BL105" s="3" t="str">
        <f t="shared" si="136"/>
        <v/>
      </c>
      <c r="BM105" s="3" t="str">
        <f t="shared" si="137"/>
        <v/>
      </c>
      <c r="BN105" s="3" t="str">
        <f t="shared" si="138"/>
        <v/>
      </c>
    </row>
    <row r="106" spans="2:66" x14ac:dyDescent="0.25">
      <c r="B106" s="6">
        <v>3</v>
      </c>
      <c r="C106" s="4" t="str">
        <f>IF(B106="","",VLOOKUP(B106,Tabelle2!$A$2:$B$38,2,0))</f>
        <v>2-9-14-17-25-31</v>
      </c>
      <c r="D106" s="3">
        <f t="shared" si="105"/>
        <v>0</v>
      </c>
      <c r="E106" s="7" t="str">
        <f t="shared" si="101"/>
        <v>L</v>
      </c>
      <c r="F106" s="20" t="str">
        <f t="shared" si="102"/>
        <v>No Bet</v>
      </c>
      <c r="G106" s="16">
        <f t="shared" si="103"/>
        <v>-54</v>
      </c>
      <c r="H106" s="12"/>
      <c r="I106" s="16">
        <f t="shared" si="106"/>
        <v>0</v>
      </c>
      <c r="J106" s="16">
        <f t="shared" si="107"/>
        <v>0</v>
      </c>
      <c r="K106" s="12"/>
      <c r="AI106" s="1">
        <f t="shared" si="104"/>
        <v>18</v>
      </c>
      <c r="AJ106" s="3" t="str">
        <f t="shared" si="108"/>
        <v/>
      </c>
      <c r="AK106" s="3" t="str">
        <f t="shared" si="109"/>
        <v/>
      </c>
      <c r="AL106" s="3" t="str">
        <f t="shared" si="110"/>
        <v/>
      </c>
      <c r="AM106" s="3" t="str">
        <f t="shared" si="111"/>
        <v/>
      </c>
      <c r="AN106" s="3" t="str">
        <f t="shared" si="112"/>
        <v/>
      </c>
      <c r="AO106" s="3" t="str">
        <f t="shared" si="113"/>
        <v/>
      </c>
      <c r="AP106" s="3" t="str">
        <f t="shared" si="114"/>
        <v/>
      </c>
      <c r="AQ106" s="3" t="str">
        <f t="shared" si="115"/>
        <v/>
      </c>
      <c r="AR106" s="3" t="str">
        <f t="shared" si="116"/>
        <v/>
      </c>
      <c r="AS106" s="3" t="str">
        <f t="shared" si="117"/>
        <v/>
      </c>
      <c r="AT106" s="3" t="str">
        <f t="shared" si="118"/>
        <v/>
      </c>
      <c r="AU106" s="3" t="str">
        <f t="shared" si="119"/>
        <v/>
      </c>
      <c r="AV106" s="3" t="str">
        <f t="shared" si="120"/>
        <v/>
      </c>
      <c r="AW106" s="3" t="str">
        <f t="shared" si="121"/>
        <v/>
      </c>
      <c r="AX106" s="3" t="str">
        <f t="shared" si="122"/>
        <v/>
      </c>
      <c r="AY106" s="3" t="str">
        <f t="shared" si="123"/>
        <v/>
      </c>
      <c r="AZ106" s="3" t="str">
        <f t="shared" si="124"/>
        <v/>
      </c>
      <c r="BA106" s="3" t="str">
        <f t="shared" si="125"/>
        <v/>
      </c>
      <c r="BB106" s="3" t="str">
        <f t="shared" si="126"/>
        <v/>
      </c>
      <c r="BC106" s="3" t="str">
        <f t="shared" si="127"/>
        <v/>
      </c>
      <c r="BD106" s="3" t="str">
        <f t="shared" si="128"/>
        <v/>
      </c>
      <c r="BE106" s="3" t="str">
        <f t="shared" si="129"/>
        <v/>
      </c>
      <c r="BF106" s="3" t="str">
        <f t="shared" si="130"/>
        <v/>
      </c>
      <c r="BG106" s="3" t="str">
        <f t="shared" si="131"/>
        <v/>
      </c>
      <c r="BH106" s="3" t="str">
        <f t="shared" si="132"/>
        <v/>
      </c>
      <c r="BI106" s="3" t="str">
        <f t="shared" si="133"/>
        <v/>
      </c>
      <c r="BJ106" s="3" t="str">
        <f t="shared" si="134"/>
        <v/>
      </c>
      <c r="BK106" s="3" t="str">
        <f t="shared" si="135"/>
        <v/>
      </c>
      <c r="BL106" s="3" t="str">
        <f t="shared" si="136"/>
        <v/>
      </c>
      <c r="BM106" s="3" t="str">
        <f t="shared" si="137"/>
        <v/>
      </c>
      <c r="BN106" s="3" t="str">
        <f t="shared" si="138"/>
        <v/>
      </c>
    </row>
    <row r="107" spans="2:66" x14ac:dyDescent="0.25">
      <c r="B107" s="6">
        <v>30</v>
      </c>
      <c r="C107" s="4" t="str">
        <f>IF(B107="","",VLOOKUP(B107,Tabelle2!$A$2:$B$38,2,0))</f>
        <v>1-2-14-20-21-25</v>
      </c>
      <c r="D107" s="3">
        <f t="shared" si="105"/>
        <v>0</v>
      </c>
      <c r="E107" s="7" t="str">
        <f t="shared" si="101"/>
        <v>L</v>
      </c>
      <c r="F107" s="20" t="str">
        <f t="shared" si="102"/>
        <v>No Bet</v>
      </c>
      <c r="G107" s="16">
        <f t="shared" si="103"/>
        <v>-54</v>
      </c>
      <c r="H107" s="12"/>
      <c r="I107" s="16">
        <f t="shared" si="106"/>
        <v>0</v>
      </c>
      <c r="J107" s="16">
        <f t="shared" si="107"/>
        <v>0</v>
      </c>
      <c r="K107" s="12"/>
      <c r="AI107" s="1">
        <f t="shared" si="104"/>
        <v>19</v>
      </c>
      <c r="AJ107" s="3" t="str">
        <f t="shared" si="108"/>
        <v/>
      </c>
      <c r="AK107" s="3" t="str">
        <f t="shared" si="109"/>
        <v/>
      </c>
      <c r="AL107" s="3" t="str">
        <f t="shared" si="110"/>
        <v/>
      </c>
      <c r="AM107" s="3" t="str">
        <f t="shared" si="111"/>
        <v/>
      </c>
      <c r="AN107" s="3" t="str">
        <f t="shared" si="112"/>
        <v/>
      </c>
      <c r="AO107" s="3" t="str">
        <f t="shared" si="113"/>
        <v/>
      </c>
      <c r="AP107" s="3" t="str">
        <f t="shared" si="114"/>
        <v/>
      </c>
      <c r="AQ107" s="3" t="str">
        <f t="shared" si="115"/>
        <v/>
      </c>
      <c r="AR107" s="3" t="str">
        <f t="shared" si="116"/>
        <v/>
      </c>
      <c r="AS107" s="3" t="str">
        <f t="shared" si="117"/>
        <v/>
      </c>
      <c r="AT107" s="3" t="str">
        <f t="shared" si="118"/>
        <v/>
      </c>
      <c r="AU107" s="3" t="str">
        <f t="shared" si="119"/>
        <v/>
      </c>
      <c r="AV107" s="3" t="str">
        <f t="shared" si="120"/>
        <v/>
      </c>
      <c r="AW107" s="3" t="str">
        <f t="shared" si="121"/>
        <v/>
      </c>
      <c r="AX107" s="3" t="str">
        <f t="shared" si="122"/>
        <v/>
      </c>
      <c r="AY107" s="3" t="str">
        <f t="shared" si="123"/>
        <v/>
      </c>
      <c r="AZ107" s="3" t="str">
        <f t="shared" si="124"/>
        <v/>
      </c>
      <c r="BA107" s="3" t="str">
        <f t="shared" si="125"/>
        <v/>
      </c>
      <c r="BB107" s="3" t="str">
        <f t="shared" si="126"/>
        <v/>
      </c>
      <c r="BC107" s="3" t="str">
        <f t="shared" si="127"/>
        <v/>
      </c>
      <c r="BD107" s="3" t="str">
        <f t="shared" si="128"/>
        <v/>
      </c>
      <c r="BE107" s="3" t="str">
        <f t="shared" si="129"/>
        <v/>
      </c>
      <c r="BF107" s="3" t="str">
        <f t="shared" si="130"/>
        <v/>
      </c>
      <c r="BG107" s="3" t="str">
        <f t="shared" si="131"/>
        <v/>
      </c>
      <c r="BH107" s="3" t="str">
        <f t="shared" si="132"/>
        <v/>
      </c>
      <c r="BI107" s="3" t="str">
        <f t="shared" si="133"/>
        <v/>
      </c>
      <c r="BJ107" s="3" t="str">
        <f t="shared" si="134"/>
        <v/>
      </c>
      <c r="BK107" s="3" t="str">
        <f t="shared" si="135"/>
        <v/>
      </c>
      <c r="BL107" s="3" t="str">
        <f t="shared" si="136"/>
        <v/>
      </c>
      <c r="BM107" s="3" t="str">
        <f t="shared" si="137"/>
        <v/>
      </c>
      <c r="BN107" s="3" t="str">
        <f t="shared" si="138"/>
        <v/>
      </c>
    </row>
    <row r="108" spans="2:66" x14ac:dyDescent="0.25">
      <c r="B108" s="6">
        <v>18</v>
      </c>
      <c r="C108" s="4" t="str">
        <f>IF(B108="","",VLOOKUP(B108,Tabelle2!$A$2:$B$38,2,0))</f>
        <v>0-5-15-16-24-32</v>
      </c>
      <c r="D108" s="3">
        <f t="shared" si="105"/>
        <v>0</v>
      </c>
      <c r="E108" s="7" t="str">
        <f t="shared" si="101"/>
        <v>L</v>
      </c>
      <c r="F108" s="20" t="str">
        <f t="shared" si="102"/>
        <v>No Bet</v>
      </c>
      <c r="G108" s="16">
        <f t="shared" si="103"/>
        <v>-54</v>
      </c>
      <c r="H108" s="12"/>
      <c r="I108" s="16">
        <f t="shared" si="106"/>
        <v>0</v>
      </c>
      <c r="J108" s="16">
        <f t="shared" si="107"/>
        <v>0</v>
      </c>
      <c r="K108" s="12"/>
      <c r="AI108" s="1">
        <f t="shared" si="104"/>
        <v>20</v>
      </c>
      <c r="AJ108" s="3" t="str">
        <f t="shared" si="108"/>
        <v/>
      </c>
      <c r="AK108" s="3" t="str">
        <f t="shared" si="109"/>
        <v/>
      </c>
      <c r="AL108" s="3" t="str">
        <f t="shared" si="110"/>
        <v/>
      </c>
      <c r="AM108" s="3" t="str">
        <f t="shared" si="111"/>
        <v/>
      </c>
      <c r="AN108" s="3" t="str">
        <f t="shared" si="112"/>
        <v/>
      </c>
      <c r="AO108" s="3" t="str">
        <f t="shared" si="113"/>
        <v/>
      </c>
      <c r="AP108" s="3" t="str">
        <f t="shared" si="114"/>
        <v/>
      </c>
      <c r="AQ108" s="3" t="str">
        <f t="shared" si="115"/>
        <v/>
      </c>
      <c r="AR108" s="3" t="str">
        <f t="shared" si="116"/>
        <v/>
      </c>
      <c r="AS108" s="3" t="str">
        <f t="shared" si="117"/>
        <v/>
      </c>
      <c r="AT108" s="3" t="str">
        <f t="shared" si="118"/>
        <v/>
      </c>
      <c r="AU108" s="3" t="str">
        <f t="shared" si="119"/>
        <v/>
      </c>
      <c r="AV108" s="3" t="str">
        <f t="shared" si="120"/>
        <v/>
      </c>
      <c r="AW108" s="3" t="str">
        <f t="shared" si="121"/>
        <v/>
      </c>
      <c r="AX108" s="3" t="str">
        <f t="shared" si="122"/>
        <v/>
      </c>
      <c r="AY108" s="3" t="str">
        <f t="shared" si="123"/>
        <v/>
      </c>
      <c r="AZ108" s="3" t="str">
        <f t="shared" si="124"/>
        <v/>
      </c>
      <c r="BA108" s="3" t="str">
        <f t="shared" si="125"/>
        <v/>
      </c>
      <c r="BB108" s="3" t="str">
        <f t="shared" si="126"/>
        <v/>
      </c>
      <c r="BC108" s="3" t="str">
        <f t="shared" si="127"/>
        <v/>
      </c>
      <c r="BD108" s="3" t="str">
        <f t="shared" si="128"/>
        <v/>
      </c>
      <c r="BE108" s="3" t="str">
        <f t="shared" si="129"/>
        <v/>
      </c>
      <c r="BF108" s="3" t="str">
        <f t="shared" si="130"/>
        <v/>
      </c>
      <c r="BG108" s="3" t="str">
        <f t="shared" si="131"/>
        <v/>
      </c>
      <c r="BH108" s="3" t="str">
        <f t="shared" si="132"/>
        <v/>
      </c>
      <c r="BI108" s="3" t="str">
        <f t="shared" si="133"/>
        <v/>
      </c>
      <c r="BJ108" s="3" t="str">
        <f t="shared" si="134"/>
        <v/>
      </c>
      <c r="BK108" s="3" t="str">
        <f t="shared" si="135"/>
        <v/>
      </c>
      <c r="BL108" s="3" t="str">
        <f t="shared" si="136"/>
        <v/>
      </c>
      <c r="BM108" s="3" t="str">
        <f t="shared" si="137"/>
        <v/>
      </c>
      <c r="BN108" s="3" t="str">
        <f t="shared" si="138"/>
        <v/>
      </c>
    </row>
    <row r="109" spans="2:66" x14ac:dyDescent="0.25">
      <c r="B109" s="6">
        <v>12</v>
      </c>
      <c r="C109" s="4" t="str">
        <f>IF(B109="","",VLOOKUP(B109,Tabelle2!$A$2:$B$38,2,0))</f>
        <v>1-2-4-14-20-21</v>
      </c>
      <c r="D109" s="3">
        <f t="shared" si="105"/>
        <v>0</v>
      </c>
      <c r="E109" s="7" t="str">
        <f t="shared" si="101"/>
        <v>L</v>
      </c>
      <c r="F109" s="20" t="str">
        <f t="shared" si="102"/>
        <v>No Bet</v>
      </c>
      <c r="G109" s="16">
        <f t="shared" si="103"/>
        <v>-54</v>
      </c>
      <c r="H109" s="12"/>
      <c r="I109" s="16">
        <f t="shared" si="106"/>
        <v>0</v>
      </c>
      <c r="J109" s="16">
        <f t="shared" si="107"/>
        <v>0</v>
      </c>
      <c r="K109" s="12"/>
      <c r="AI109" s="1">
        <f t="shared" si="104"/>
        <v>21</v>
      </c>
      <c r="AJ109" s="3" t="str">
        <f t="shared" si="108"/>
        <v/>
      </c>
      <c r="AK109" s="3" t="str">
        <f t="shared" si="109"/>
        <v/>
      </c>
      <c r="AL109" s="3" t="str">
        <f t="shared" si="110"/>
        <v/>
      </c>
      <c r="AM109" s="3" t="str">
        <f t="shared" si="111"/>
        <v/>
      </c>
      <c r="AN109" s="3" t="str">
        <f t="shared" si="112"/>
        <v/>
      </c>
      <c r="AO109" s="3" t="str">
        <f t="shared" si="113"/>
        <v/>
      </c>
      <c r="AP109" s="3" t="str">
        <f t="shared" si="114"/>
        <v/>
      </c>
      <c r="AQ109" s="3" t="str">
        <f t="shared" si="115"/>
        <v/>
      </c>
      <c r="AR109" s="3" t="str">
        <f t="shared" si="116"/>
        <v/>
      </c>
      <c r="AS109" s="3" t="str">
        <f t="shared" si="117"/>
        <v/>
      </c>
      <c r="AT109" s="3" t="str">
        <f t="shared" si="118"/>
        <v/>
      </c>
      <c r="AU109" s="3" t="str">
        <f t="shared" si="119"/>
        <v/>
      </c>
      <c r="AV109" s="3" t="str">
        <f t="shared" si="120"/>
        <v/>
      </c>
      <c r="AW109" s="3" t="str">
        <f t="shared" si="121"/>
        <v/>
      </c>
      <c r="AX109" s="3" t="str">
        <f t="shared" si="122"/>
        <v/>
      </c>
      <c r="AY109" s="3" t="str">
        <f t="shared" si="123"/>
        <v/>
      </c>
      <c r="AZ109" s="3" t="str">
        <f t="shared" si="124"/>
        <v/>
      </c>
      <c r="BA109" s="3" t="str">
        <f t="shared" si="125"/>
        <v/>
      </c>
      <c r="BB109" s="3" t="str">
        <f t="shared" si="126"/>
        <v/>
      </c>
      <c r="BC109" s="3" t="str">
        <f t="shared" si="127"/>
        <v/>
      </c>
      <c r="BD109" s="3" t="str">
        <f t="shared" si="128"/>
        <v/>
      </c>
      <c r="BE109" s="3" t="str">
        <f t="shared" si="129"/>
        <v/>
      </c>
      <c r="BF109" s="3" t="str">
        <f t="shared" si="130"/>
        <v/>
      </c>
      <c r="BG109" s="3" t="str">
        <f t="shared" si="131"/>
        <v/>
      </c>
      <c r="BH109" s="3" t="str">
        <f t="shared" si="132"/>
        <v/>
      </c>
      <c r="BI109" s="3" t="str">
        <f t="shared" si="133"/>
        <v/>
      </c>
      <c r="BJ109" s="3" t="str">
        <f t="shared" si="134"/>
        <v/>
      </c>
      <c r="BK109" s="3" t="str">
        <f t="shared" si="135"/>
        <v/>
      </c>
      <c r="BL109" s="3" t="str">
        <f t="shared" si="136"/>
        <v/>
      </c>
      <c r="BM109" s="3" t="str">
        <f t="shared" si="137"/>
        <v/>
      </c>
      <c r="BN109" s="3" t="str">
        <f t="shared" si="138"/>
        <v/>
      </c>
    </row>
    <row r="110" spans="2:66" x14ac:dyDescent="0.25">
      <c r="B110" s="6">
        <v>35</v>
      </c>
      <c r="C110" s="4" t="str">
        <f>IF(B110="","",VLOOKUP(B110,Tabelle2!$A$2:$B$38,2,0))</f>
        <v>2-14-20-21-25-31</v>
      </c>
      <c r="D110" s="3">
        <f t="shared" si="105"/>
        <v>0</v>
      </c>
      <c r="E110" s="7" t="str">
        <f t="shared" si="101"/>
        <v>L</v>
      </c>
      <c r="F110" s="20" t="str">
        <f t="shared" si="102"/>
        <v>No Bet</v>
      </c>
      <c r="G110" s="16">
        <f t="shared" si="103"/>
        <v>-54</v>
      </c>
      <c r="H110" s="12"/>
      <c r="I110" s="16">
        <f t="shared" si="106"/>
        <v>0</v>
      </c>
      <c r="J110" s="16">
        <f t="shared" si="107"/>
        <v>0</v>
      </c>
      <c r="K110" s="12"/>
      <c r="AI110" s="1">
        <f t="shared" si="104"/>
        <v>22</v>
      </c>
      <c r="AJ110" s="3" t="str">
        <f t="shared" si="108"/>
        <v/>
      </c>
      <c r="AK110" s="3" t="str">
        <f t="shared" si="109"/>
        <v/>
      </c>
      <c r="AL110" s="3" t="str">
        <f t="shared" si="110"/>
        <v/>
      </c>
      <c r="AM110" s="3" t="str">
        <f t="shared" si="111"/>
        <v/>
      </c>
      <c r="AN110" s="3" t="str">
        <f t="shared" si="112"/>
        <v/>
      </c>
      <c r="AO110" s="3" t="str">
        <f t="shared" si="113"/>
        <v/>
      </c>
      <c r="AP110" s="3" t="str">
        <f t="shared" si="114"/>
        <v/>
      </c>
      <c r="AQ110" s="3" t="str">
        <f t="shared" si="115"/>
        <v/>
      </c>
      <c r="AR110" s="3" t="str">
        <f t="shared" si="116"/>
        <v/>
      </c>
      <c r="AS110" s="3" t="str">
        <f t="shared" si="117"/>
        <v/>
      </c>
      <c r="AT110" s="3" t="str">
        <f t="shared" si="118"/>
        <v/>
      </c>
      <c r="AU110" s="3" t="str">
        <f t="shared" si="119"/>
        <v/>
      </c>
      <c r="AV110" s="3" t="str">
        <f t="shared" si="120"/>
        <v/>
      </c>
      <c r="AW110" s="3" t="str">
        <f t="shared" si="121"/>
        <v/>
      </c>
      <c r="AX110" s="3" t="str">
        <f t="shared" si="122"/>
        <v/>
      </c>
      <c r="AY110" s="3" t="str">
        <f t="shared" si="123"/>
        <v/>
      </c>
      <c r="AZ110" s="3" t="str">
        <f t="shared" si="124"/>
        <v/>
      </c>
      <c r="BA110" s="3" t="str">
        <f t="shared" si="125"/>
        <v/>
      </c>
      <c r="BB110" s="3" t="str">
        <f t="shared" si="126"/>
        <v/>
      </c>
      <c r="BC110" s="3" t="str">
        <f t="shared" si="127"/>
        <v/>
      </c>
      <c r="BD110" s="3" t="str">
        <f t="shared" si="128"/>
        <v/>
      </c>
      <c r="BE110" s="3" t="str">
        <f t="shared" si="129"/>
        <v/>
      </c>
      <c r="BF110" s="3" t="str">
        <f t="shared" si="130"/>
        <v/>
      </c>
      <c r="BG110" s="3" t="str">
        <f t="shared" si="131"/>
        <v/>
      </c>
      <c r="BH110" s="3" t="str">
        <f t="shared" si="132"/>
        <v/>
      </c>
      <c r="BI110" s="3" t="str">
        <f t="shared" si="133"/>
        <v/>
      </c>
      <c r="BJ110" s="3" t="str">
        <f t="shared" si="134"/>
        <v/>
      </c>
      <c r="BK110" s="3" t="str">
        <f t="shared" si="135"/>
        <v/>
      </c>
      <c r="BL110" s="3" t="str">
        <f t="shared" si="136"/>
        <v/>
      </c>
      <c r="BM110" s="3" t="str">
        <f t="shared" si="137"/>
        <v/>
      </c>
      <c r="BN110" s="3" t="str">
        <f t="shared" si="138"/>
        <v/>
      </c>
    </row>
    <row r="111" spans="2:66" x14ac:dyDescent="0.25">
      <c r="B111" s="6">
        <v>29</v>
      </c>
      <c r="C111" s="4" t="str">
        <f>IF(B111="","",VLOOKUP(B111,Tabelle2!$A$2:$B$38,2,0))</f>
        <v>15-16-19-24-32-33</v>
      </c>
      <c r="D111" s="3">
        <f t="shared" si="105"/>
        <v>0</v>
      </c>
      <c r="E111" s="7" t="str">
        <f t="shared" si="101"/>
        <v>L</v>
      </c>
      <c r="F111" s="20" t="str">
        <f t="shared" si="102"/>
        <v>No Bet</v>
      </c>
      <c r="G111" s="16">
        <f t="shared" si="103"/>
        <v>-54</v>
      </c>
      <c r="H111" s="12"/>
      <c r="I111" s="16">
        <f t="shared" si="106"/>
        <v>0</v>
      </c>
      <c r="J111" s="16">
        <f t="shared" si="107"/>
        <v>0</v>
      </c>
      <c r="K111" s="12"/>
      <c r="AI111" s="1">
        <f t="shared" si="104"/>
        <v>23</v>
      </c>
      <c r="AJ111" s="3" t="str">
        <f t="shared" si="108"/>
        <v/>
      </c>
      <c r="AK111" s="3" t="str">
        <f t="shared" si="109"/>
        <v/>
      </c>
      <c r="AL111" s="3" t="str">
        <f t="shared" si="110"/>
        <v/>
      </c>
      <c r="AM111" s="3" t="str">
        <f t="shared" si="111"/>
        <v/>
      </c>
      <c r="AN111" s="3" t="str">
        <f t="shared" si="112"/>
        <v/>
      </c>
      <c r="AO111" s="3" t="str">
        <f t="shared" si="113"/>
        <v/>
      </c>
      <c r="AP111" s="3" t="str">
        <f t="shared" si="114"/>
        <v/>
      </c>
      <c r="AQ111" s="3" t="str">
        <f t="shared" si="115"/>
        <v/>
      </c>
      <c r="AR111" s="3" t="str">
        <f t="shared" si="116"/>
        <v/>
      </c>
      <c r="AS111" s="3" t="str">
        <f t="shared" si="117"/>
        <v/>
      </c>
      <c r="AT111" s="3" t="str">
        <f t="shared" si="118"/>
        <v/>
      </c>
      <c r="AU111" s="3" t="str">
        <f t="shared" si="119"/>
        <v/>
      </c>
      <c r="AV111" s="3" t="str">
        <f t="shared" si="120"/>
        <v/>
      </c>
      <c r="AW111" s="3" t="str">
        <f t="shared" si="121"/>
        <v/>
      </c>
      <c r="AX111" s="3" t="str">
        <f t="shared" si="122"/>
        <v/>
      </c>
      <c r="AY111" s="3" t="str">
        <f t="shared" si="123"/>
        <v/>
      </c>
      <c r="AZ111" s="3" t="str">
        <f t="shared" si="124"/>
        <v/>
      </c>
      <c r="BA111" s="3" t="str">
        <f t="shared" si="125"/>
        <v/>
      </c>
      <c r="BB111" s="3" t="str">
        <f t="shared" si="126"/>
        <v/>
      </c>
      <c r="BC111" s="3" t="str">
        <f t="shared" si="127"/>
        <v/>
      </c>
      <c r="BD111" s="3" t="str">
        <f t="shared" si="128"/>
        <v/>
      </c>
      <c r="BE111" s="3" t="str">
        <f t="shared" si="129"/>
        <v/>
      </c>
      <c r="BF111" s="3" t="str">
        <f t="shared" si="130"/>
        <v/>
      </c>
      <c r="BG111" s="3" t="str">
        <f t="shared" si="131"/>
        <v/>
      </c>
      <c r="BH111" s="3" t="str">
        <f t="shared" si="132"/>
        <v/>
      </c>
      <c r="BI111" s="3" t="str">
        <f t="shared" si="133"/>
        <v/>
      </c>
      <c r="BJ111" s="3" t="str">
        <f t="shared" si="134"/>
        <v/>
      </c>
      <c r="BK111" s="3" t="str">
        <f t="shared" si="135"/>
        <v/>
      </c>
      <c r="BL111" s="3" t="str">
        <f t="shared" si="136"/>
        <v/>
      </c>
      <c r="BM111" s="3" t="str">
        <f t="shared" si="137"/>
        <v/>
      </c>
      <c r="BN111" s="3" t="str">
        <f t="shared" si="138"/>
        <v/>
      </c>
    </row>
    <row r="112" spans="2:66" x14ac:dyDescent="0.25">
      <c r="B112" s="6">
        <v>36</v>
      </c>
      <c r="C112" s="4" t="str">
        <f>IF(B112="","",VLOOKUP(B112,Tabelle2!$A$2:$B$38,2,0))</f>
        <v>1-4-16-19-21-33</v>
      </c>
      <c r="D112" s="3">
        <f t="shared" si="105"/>
        <v>0</v>
      </c>
      <c r="E112" s="7" t="str">
        <f t="shared" si="101"/>
        <v>L</v>
      </c>
      <c r="F112" s="20" t="str">
        <f t="shared" si="102"/>
        <v>No Bet</v>
      </c>
      <c r="G112" s="16">
        <f t="shared" si="103"/>
        <v>-54</v>
      </c>
      <c r="H112" s="12"/>
      <c r="I112" s="16">
        <f t="shared" si="106"/>
        <v>0</v>
      </c>
      <c r="J112" s="16">
        <f t="shared" si="107"/>
        <v>0</v>
      </c>
      <c r="K112" s="12"/>
      <c r="AI112" s="1">
        <f t="shared" si="104"/>
        <v>24</v>
      </c>
      <c r="AJ112" s="3" t="str">
        <f t="shared" si="108"/>
        <v/>
      </c>
      <c r="AK112" s="3" t="str">
        <f t="shared" si="109"/>
        <v/>
      </c>
      <c r="AL112" s="3" t="str">
        <f t="shared" si="110"/>
        <v/>
      </c>
      <c r="AM112" s="3" t="str">
        <f t="shared" si="111"/>
        <v/>
      </c>
      <c r="AN112" s="3" t="str">
        <f t="shared" si="112"/>
        <v/>
      </c>
      <c r="AO112" s="3" t="str">
        <f t="shared" si="113"/>
        <v/>
      </c>
      <c r="AP112" s="3" t="str">
        <f t="shared" si="114"/>
        <v/>
      </c>
      <c r="AQ112" s="3" t="str">
        <f t="shared" si="115"/>
        <v/>
      </c>
      <c r="AR112" s="3" t="str">
        <f t="shared" si="116"/>
        <v/>
      </c>
      <c r="AS112" s="3" t="str">
        <f t="shared" si="117"/>
        <v/>
      </c>
      <c r="AT112" s="3" t="str">
        <f t="shared" si="118"/>
        <v/>
      </c>
      <c r="AU112" s="3" t="str">
        <f t="shared" si="119"/>
        <v/>
      </c>
      <c r="AV112" s="3" t="str">
        <f t="shared" si="120"/>
        <v/>
      </c>
      <c r="AW112" s="3" t="str">
        <f t="shared" si="121"/>
        <v/>
      </c>
      <c r="AX112" s="3" t="str">
        <f t="shared" si="122"/>
        <v/>
      </c>
      <c r="AY112" s="3" t="str">
        <f t="shared" si="123"/>
        <v/>
      </c>
      <c r="AZ112" s="3" t="str">
        <f t="shared" si="124"/>
        <v/>
      </c>
      <c r="BA112" s="3" t="str">
        <f t="shared" si="125"/>
        <v/>
      </c>
      <c r="BB112" s="3" t="str">
        <f t="shared" si="126"/>
        <v/>
      </c>
      <c r="BC112" s="3" t="str">
        <f t="shared" si="127"/>
        <v/>
      </c>
      <c r="BD112" s="3" t="str">
        <f t="shared" si="128"/>
        <v/>
      </c>
      <c r="BE112" s="3" t="str">
        <f t="shared" si="129"/>
        <v/>
      </c>
      <c r="BF112" s="3" t="str">
        <f t="shared" si="130"/>
        <v/>
      </c>
      <c r="BG112" s="3" t="str">
        <f t="shared" si="131"/>
        <v/>
      </c>
      <c r="BH112" s="3" t="str">
        <f t="shared" si="132"/>
        <v/>
      </c>
      <c r="BI112" s="3" t="str">
        <f t="shared" si="133"/>
        <v/>
      </c>
      <c r="BJ112" s="3" t="str">
        <f t="shared" si="134"/>
        <v/>
      </c>
      <c r="BK112" s="3" t="str">
        <f t="shared" si="135"/>
        <v/>
      </c>
      <c r="BL112" s="3" t="str">
        <f t="shared" si="136"/>
        <v/>
      </c>
      <c r="BM112" s="3" t="str">
        <f t="shared" si="137"/>
        <v/>
      </c>
      <c r="BN112" s="3" t="str">
        <f t="shared" si="138"/>
        <v/>
      </c>
    </row>
    <row r="113" spans="2:66" x14ac:dyDescent="0.25">
      <c r="B113" s="6">
        <v>27</v>
      </c>
      <c r="C113" s="4" t="str">
        <f>IF(B113="","",VLOOKUP(B113,Tabelle2!$A$2:$B$38,2,0))</f>
        <v>5-15-16-19-24-32</v>
      </c>
      <c r="D113" s="3">
        <f t="shared" si="105"/>
        <v>0</v>
      </c>
      <c r="E113" s="7" t="str">
        <f t="shared" si="101"/>
        <v>L</v>
      </c>
      <c r="F113" s="20" t="str">
        <f t="shared" si="102"/>
        <v>No Bet</v>
      </c>
      <c r="G113" s="16">
        <f t="shared" si="103"/>
        <v>-54</v>
      </c>
      <c r="H113" s="12"/>
      <c r="I113" s="16">
        <f t="shared" si="106"/>
        <v>0</v>
      </c>
      <c r="J113" s="16">
        <f t="shared" si="107"/>
        <v>0</v>
      </c>
      <c r="K113" s="12"/>
      <c r="AI113" s="1">
        <f t="shared" si="104"/>
        <v>25</v>
      </c>
      <c r="AJ113" s="3" t="str">
        <f t="shared" si="108"/>
        <v/>
      </c>
      <c r="AK113" s="3" t="str">
        <f t="shared" si="109"/>
        <v/>
      </c>
      <c r="AL113" s="3" t="str">
        <f t="shared" si="110"/>
        <v/>
      </c>
      <c r="AM113" s="3" t="str">
        <f t="shared" si="111"/>
        <v/>
      </c>
      <c r="AN113" s="3" t="str">
        <f t="shared" si="112"/>
        <v/>
      </c>
      <c r="AO113" s="3" t="str">
        <f t="shared" si="113"/>
        <v/>
      </c>
      <c r="AP113" s="3" t="str">
        <f t="shared" si="114"/>
        <v/>
      </c>
      <c r="AQ113" s="3" t="str">
        <f t="shared" si="115"/>
        <v/>
      </c>
      <c r="AR113" s="3" t="str">
        <f t="shared" si="116"/>
        <v/>
      </c>
      <c r="AS113" s="3" t="str">
        <f t="shared" si="117"/>
        <v/>
      </c>
      <c r="AT113" s="3" t="str">
        <f t="shared" si="118"/>
        <v/>
      </c>
      <c r="AU113" s="3" t="str">
        <f t="shared" si="119"/>
        <v/>
      </c>
      <c r="AV113" s="3" t="str">
        <f t="shared" si="120"/>
        <v/>
      </c>
      <c r="AW113" s="3" t="str">
        <f t="shared" si="121"/>
        <v/>
      </c>
      <c r="AX113" s="3" t="str">
        <f t="shared" si="122"/>
        <v/>
      </c>
      <c r="AY113" s="3" t="str">
        <f t="shared" si="123"/>
        <v/>
      </c>
      <c r="AZ113" s="3" t="str">
        <f t="shared" si="124"/>
        <v/>
      </c>
      <c r="BA113" s="3" t="str">
        <f t="shared" si="125"/>
        <v/>
      </c>
      <c r="BB113" s="3" t="str">
        <f t="shared" si="126"/>
        <v/>
      </c>
      <c r="BC113" s="3" t="str">
        <f t="shared" si="127"/>
        <v/>
      </c>
      <c r="BD113" s="3" t="str">
        <f t="shared" si="128"/>
        <v/>
      </c>
      <c r="BE113" s="3" t="str">
        <f t="shared" si="129"/>
        <v/>
      </c>
      <c r="BF113" s="3" t="str">
        <f t="shared" si="130"/>
        <v/>
      </c>
      <c r="BG113" s="3" t="str">
        <f t="shared" si="131"/>
        <v/>
      </c>
      <c r="BH113" s="3" t="str">
        <f t="shared" si="132"/>
        <v/>
      </c>
      <c r="BI113" s="3" t="str">
        <f t="shared" si="133"/>
        <v/>
      </c>
      <c r="BJ113" s="3" t="str">
        <f t="shared" si="134"/>
        <v/>
      </c>
      <c r="BK113" s="3" t="str">
        <f t="shared" si="135"/>
        <v/>
      </c>
      <c r="BL113" s="3" t="str">
        <f t="shared" si="136"/>
        <v/>
      </c>
      <c r="BM113" s="3" t="str">
        <f t="shared" si="137"/>
        <v/>
      </c>
      <c r="BN113" s="3" t="str">
        <f t="shared" si="138"/>
        <v/>
      </c>
    </row>
    <row r="114" spans="2:66" x14ac:dyDescent="0.25">
      <c r="B114" s="6">
        <v>18</v>
      </c>
      <c r="C114" s="4" t="str">
        <f>IF(B114="","",VLOOKUP(B114,Tabelle2!$A$2:$B$38,2,0))</f>
        <v>0-5-15-16-24-32</v>
      </c>
      <c r="D114" s="3">
        <f t="shared" si="105"/>
        <v>0</v>
      </c>
      <c r="E114" s="7" t="str">
        <f t="shared" si="101"/>
        <v>L</v>
      </c>
      <c r="F114" s="20" t="str">
        <f t="shared" si="102"/>
        <v>No Bet</v>
      </c>
      <c r="G114" s="16">
        <f t="shared" si="103"/>
        <v>-54</v>
      </c>
      <c r="H114" s="12"/>
      <c r="I114" s="16">
        <f t="shared" si="106"/>
        <v>0</v>
      </c>
      <c r="J114" s="16">
        <f t="shared" si="107"/>
        <v>0</v>
      </c>
      <c r="K114" s="12"/>
      <c r="AI114" s="1">
        <f t="shared" si="104"/>
        <v>26</v>
      </c>
      <c r="AJ114" s="3" t="str">
        <f t="shared" si="108"/>
        <v/>
      </c>
      <c r="AK114" s="3" t="str">
        <f t="shared" si="109"/>
        <v/>
      </c>
      <c r="AL114" s="3" t="str">
        <f t="shared" si="110"/>
        <v/>
      </c>
      <c r="AM114" s="3" t="str">
        <f t="shared" si="111"/>
        <v/>
      </c>
      <c r="AN114" s="3" t="str">
        <f t="shared" si="112"/>
        <v/>
      </c>
      <c r="AO114" s="3" t="str">
        <f t="shared" si="113"/>
        <v/>
      </c>
      <c r="AP114" s="3" t="str">
        <f t="shared" si="114"/>
        <v/>
      </c>
      <c r="AQ114" s="3" t="str">
        <f t="shared" si="115"/>
        <v/>
      </c>
      <c r="AR114" s="3" t="str">
        <f t="shared" si="116"/>
        <v/>
      </c>
      <c r="AS114" s="3" t="str">
        <f t="shared" si="117"/>
        <v/>
      </c>
      <c r="AT114" s="3" t="str">
        <f t="shared" si="118"/>
        <v/>
      </c>
      <c r="AU114" s="3" t="str">
        <f t="shared" si="119"/>
        <v/>
      </c>
      <c r="AV114" s="3" t="str">
        <f t="shared" si="120"/>
        <v/>
      </c>
      <c r="AW114" s="3" t="str">
        <f t="shared" si="121"/>
        <v/>
      </c>
      <c r="AX114" s="3" t="str">
        <f t="shared" si="122"/>
        <v/>
      </c>
      <c r="AY114" s="3" t="str">
        <f t="shared" si="123"/>
        <v/>
      </c>
      <c r="AZ114" s="3" t="str">
        <f t="shared" si="124"/>
        <v/>
      </c>
      <c r="BA114" s="3" t="str">
        <f t="shared" si="125"/>
        <v/>
      </c>
      <c r="BB114" s="3" t="str">
        <f t="shared" si="126"/>
        <v/>
      </c>
      <c r="BC114" s="3" t="str">
        <f t="shared" si="127"/>
        <v/>
      </c>
      <c r="BD114" s="3" t="str">
        <f t="shared" si="128"/>
        <v/>
      </c>
      <c r="BE114" s="3" t="str">
        <f t="shared" si="129"/>
        <v/>
      </c>
      <c r="BF114" s="3" t="str">
        <f t="shared" si="130"/>
        <v/>
      </c>
      <c r="BG114" s="3" t="str">
        <f t="shared" si="131"/>
        <v/>
      </c>
      <c r="BH114" s="3" t="str">
        <f t="shared" si="132"/>
        <v/>
      </c>
      <c r="BI114" s="3" t="str">
        <f t="shared" si="133"/>
        <v/>
      </c>
      <c r="BJ114" s="3" t="str">
        <f t="shared" si="134"/>
        <v/>
      </c>
      <c r="BK114" s="3" t="str">
        <f t="shared" si="135"/>
        <v/>
      </c>
      <c r="BL114" s="3" t="str">
        <f t="shared" si="136"/>
        <v/>
      </c>
      <c r="BM114" s="3" t="str">
        <f t="shared" si="137"/>
        <v/>
      </c>
      <c r="BN114" s="3" t="str">
        <f t="shared" si="138"/>
        <v/>
      </c>
    </row>
    <row r="115" spans="2:66" x14ac:dyDescent="0.25">
      <c r="B115" s="6">
        <v>4</v>
      </c>
      <c r="C115" s="4" t="str">
        <f>IF(B115="","",VLOOKUP(B115,Tabelle2!$A$2:$B$38,2,0))</f>
        <v>7-11-12-13-28-36</v>
      </c>
      <c r="D115" s="3">
        <f t="shared" si="105"/>
        <v>0</v>
      </c>
      <c r="E115" s="7" t="str">
        <f t="shared" si="101"/>
        <v>L</v>
      </c>
      <c r="F115" s="20" t="str">
        <f t="shared" si="102"/>
        <v>No Bet</v>
      </c>
      <c r="G115" s="16">
        <f t="shared" si="103"/>
        <v>-54</v>
      </c>
      <c r="H115" s="12"/>
      <c r="I115" s="16">
        <f t="shared" si="106"/>
        <v>0</v>
      </c>
      <c r="J115" s="16">
        <f t="shared" si="107"/>
        <v>0</v>
      </c>
      <c r="K115" s="12"/>
      <c r="AI115" s="1">
        <f t="shared" si="104"/>
        <v>27</v>
      </c>
      <c r="AJ115" s="3" t="str">
        <f t="shared" si="108"/>
        <v/>
      </c>
      <c r="AK115" s="3" t="str">
        <f t="shared" si="109"/>
        <v/>
      </c>
      <c r="AL115" s="3" t="str">
        <f t="shared" si="110"/>
        <v/>
      </c>
      <c r="AM115" s="3" t="str">
        <f t="shared" si="111"/>
        <v/>
      </c>
      <c r="AN115" s="3" t="str">
        <f t="shared" si="112"/>
        <v/>
      </c>
      <c r="AO115" s="3" t="str">
        <f t="shared" si="113"/>
        <v/>
      </c>
      <c r="AP115" s="3" t="str">
        <f t="shared" si="114"/>
        <v/>
      </c>
      <c r="AQ115" s="3" t="str">
        <f t="shared" si="115"/>
        <v/>
      </c>
      <c r="AR115" s="3" t="str">
        <f t="shared" si="116"/>
        <v/>
      </c>
      <c r="AS115" s="3" t="str">
        <f t="shared" si="117"/>
        <v/>
      </c>
      <c r="AT115" s="3" t="str">
        <f t="shared" si="118"/>
        <v/>
      </c>
      <c r="AU115" s="3" t="str">
        <f t="shared" si="119"/>
        <v/>
      </c>
      <c r="AV115" s="3" t="str">
        <f t="shared" si="120"/>
        <v/>
      </c>
      <c r="AW115" s="3" t="str">
        <f t="shared" si="121"/>
        <v/>
      </c>
      <c r="AX115" s="3" t="str">
        <f t="shared" si="122"/>
        <v/>
      </c>
      <c r="AY115" s="3" t="str">
        <f t="shared" si="123"/>
        <v/>
      </c>
      <c r="AZ115" s="3" t="str">
        <f t="shared" si="124"/>
        <v/>
      </c>
      <c r="BA115" s="3" t="str">
        <f t="shared" si="125"/>
        <v/>
      </c>
      <c r="BB115" s="3" t="str">
        <f t="shared" si="126"/>
        <v/>
      </c>
      <c r="BC115" s="3" t="str">
        <f t="shared" si="127"/>
        <v/>
      </c>
      <c r="BD115" s="3" t="str">
        <f t="shared" si="128"/>
        <v/>
      </c>
      <c r="BE115" s="3" t="str">
        <f t="shared" si="129"/>
        <v/>
      </c>
      <c r="BF115" s="3" t="str">
        <f t="shared" si="130"/>
        <v/>
      </c>
      <c r="BG115" s="3" t="str">
        <f t="shared" si="131"/>
        <v/>
      </c>
      <c r="BH115" s="3" t="str">
        <f t="shared" si="132"/>
        <v/>
      </c>
      <c r="BI115" s="3" t="str">
        <f t="shared" si="133"/>
        <v/>
      </c>
      <c r="BJ115" s="3" t="str">
        <f t="shared" si="134"/>
        <v/>
      </c>
      <c r="BK115" s="3" t="str">
        <f t="shared" si="135"/>
        <v/>
      </c>
      <c r="BL115" s="3" t="str">
        <f t="shared" si="136"/>
        <v/>
      </c>
      <c r="BM115" s="3" t="str">
        <f t="shared" si="137"/>
        <v/>
      </c>
      <c r="BN115" s="3" t="str">
        <f t="shared" si="138"/>
        <v/>
      </c>
    </row>
    <row r="116" spans="2:66" x14ac:dyDescent="0.25">
      <c r="B116" s="6">
        <v>16</v>
      </c>
      <c r="C116" s="4" t="str">
        <f>IF(B116="","",VLOOKUP(B116,Tabelle2!$A$2:$B$38,2,0))</f>
        <v>7-13-18-27-29-36</v>
      </c>
      <c r="D116" s="3">
        <f t="shared" si="105"/>
        <v>0</v>
      </c>
      <c r="E116" s="7" t="str">
        <f t="shared" si="101"/>
        <v>L</v>
      </c>
      <c r="F116" s="20" t="str">
        <f t="shared" si="102"/>
        <v>No Bet</v>
      </c>
      <c r="G116" s="16">
        <f t="shared" si="103"/>
        <v>-54</v>
      </c>
      <c r="H116" s="12"/>
      <c r="I116" s="16">
        <f t="shared" si="106"/>
        <v>0</v>
      </c>
      <c r="J116" s="16">
        <f t="shared" si="107"/>
        <v>0</v>
      </c>
      <c r="K116" s="12"/>
      <c r="AI116" s="1">
        <f t="shared" si="104"/>
        <v>28</v>
      </c>
      <c r="AJ116" s="3" t="str">
        <f t="shared" si="108"/>
        <v/>
      </c>
      <c r="AK116" s="3" t="str">
        <f t="shared" si="109"/>
        <v/>
      </c>
      <c r="AL116" s="3" t="str">
        <f t="shared" si="110"/>
        <v/>
      </c>
      <c r="AM116" s="3" t="str">
        <f t="shared" si="111"/>
        <v/>
      </c>
      <c r="AN116" s="3" t="str">
        <f t="shared" si="112"/>
        <v/>
      </c>
      <c r="AO116" s="3" t="str">
        <f t="shared" si="113"/>
        <v/>
      </c>
      <c r="AP116" s="3" t="str">
        <f t="shared" si="114"/>
        <v/>
      </c>
      <c r="AQ116" s="3" t="str">
        <f t="shared" si="115"/>
        <v/>
      </c>
      <c r="AR116" s="3" t="str">
        <f t="shared" si="116"/>
        <v/>
      </c>
      <c r="AS116" s="3" t="str">
        <f t="shared" si="117"/>
        <v/>
      </c>
      <c r="AT116" s="3" t="str">
        <f t="shared" si="118"/>
        <v/>
      </c>
      <c r="AU116" s="3" t="str">
        <f t="shared" si="119"/>
        <v/>
      </c>
      <c r="AV116" s="3" t="str">
        <f t="shared" si="120"/>
        <v/>
      </c>
      <c r="AW116" s="3" t="str">
        <f t="shared" si="121"/>
        <v/>
      </c>
      <c r="AX116" s="3" t="str">
        <f t="shared" si="122"/>
        <v/>
      </c>
      <c r="AY116" s="3" t="str">
        <f t="shared" si="123"/>
        <v/>
      </c>
      <c r="AZ116" s="3" t="str">
        <f t="shared" si="124"/>
        <v/>
      </c>
      <c r="BA116" s="3" t="str">
        <f t="shared" si="125"/>
        <v/>
      </c>
      <c r="BB116" s="3" t="str">
        <f t="shared" si="126"/>
        <v/>
      </c>
      <c r="BC116" s="3" t="str">
        <f t="shared" si="127"/>
        <v/>
      </c>
      <c r="BD116" s="3" t="str">
        <f t="shared" si="128"/>
        <v/>
      </c>
      <c r="BE116" s="3" t="str">
        <f t="shared" si="129"/>
        <v/>
      </c>
      <c r="BF116" s="3" t="str">
        <f t="shared" si="130"/>
        <v/>
      </c>
      <c r="BG116" s="3" t="str">
        <f t="shared" si="131"/>
        <v/>
      </c>
      <c r="BH116" s="3" t="str">
        <f t="shared" si="132"/>
        <v/>
      </c>
      <c r="BI116" s="3" t="str">
        <f t="shared" si="133"/>
        <v/>
      </c>
      <c r="BJ116" s="3" t="str">
        <f t="shared" si="134"/>
        <v/>
      </c>
      <c r="BK116" s="3" t="str">
        <f t="shared" si="135"/>
        <v/>
      </c>
      <c r="BL116" s="3" t="str">
        <f t="shared" si="136"/>
        <v/>
      </c>
      <c r="BM116" s="3" t="str">
        <f t="shared" si="137"/>
        <v/>
      </c>
      <c r="BN116" s="3" t="str">
        <f t="shared" si="138"/>
        <v/>
      </c>
    </row>
    <row r="117" spans="2:66" x14ac:dyDescent="0.25">
      <c r="B117" s="6">
        <v>34</v>
      </c>
      <c r="C117" s="4" t="str">
        <f>IF(B117="","",VLOOKUP(B117,Tabelle2!$A$2:$B$38,2,0))</f>
        <v>0-5-10-23-26-32</v>
      </c>
      <c r="D117" s="3">
        <f t="shared" si="105"/>
        <v>0</v>
      </c>
      <c r="E117" s="7" t="str">
        <f t="shared" si="101"/>
        <v>L</v>
      </c>
      <c r="F117" s="20" t="str">
        <f t="shared" si="102"/>
        <v>No Bet</v>
      </c>
      <c r="G117" s="16">
        <f t="shared" si="103"/>
        <v>-54</v>
      </c>
      <c r="H117" s="12"/>
      <c r="I117" s="16">
        <f t="shared" si="106"/>
        <v>0</v>
      </c>
      <c r="J117" s="16">
        <f t="shared" si="107"/>
        <v>0</v>
      </c>
      <c r="K117" s="12"/>
      <c r="AI117" s="1">
        <f t="shared" si="104"/>
        <v>29</v>
      </c>
      <c r="AJ117" s="3" t="str">
        <f t="shared" si="108"/>
        <v/>
      </c>
      <c r="AK117" s="3" t="str">
        <f t="shared" si="109"/>
        <v/>
      </c>
      <c r="AL117" s="3" t="str">
        <f t="shared" si="110"/>
        <v/>
      </c>
      <c r="AM117" s="3" t="str">
        <f t="shared" si="111"/>
        <v/>
      </c>
      <c r="AN117" s="3" t="str">
        <f t="shared" si="112"/>
        <v/>
      </c>
      <c r="AO117" s="3" t="str">
        <f t="shared" si="113"/>
        <v/>
      </c>
      <c r="AP117" s="3" t="str">
        <f t="shared" si="114"/>
        <v/>
      </c>
      <c r="AQ117" s="3" t="str">
        <f t="shared" si="115"/>
        <v/>
      </c>
      <c r="AR117" s="3" t="str">
        <f t="shared" si="116"/>
        <v/>
      </c>
      <c r="AS117" s="3" t="str">
        <f t="shared" si="117"/>
        <v/>
      </c>
      <c r="AT117" s="3" t="str">
        <f t="shared" si="118"/>
        <v/>
      </c>
      <c r="AU117" s="3" t="str">
        <f t="shared" si="119"/>
        <v/>
      </c>
      <c r="AV117" s="3" t="str">
        <f t="shared" si="120"/>
        <v/>
      </c>
      <c r="AW117" s="3" t="str">
        <f t="shared" si="121"/>
        <v/>
      </c>
      <c r="AX117" s="3" t="str">
        <f t="shared" si="122"/>
        <v/>
      </c>
      <c r="AY117" s="3" t="str">
        <f t="shared" si="123"/>
        <v/>
      </c>
      <c r="AZ117" s="3" t="str">
        <f t="shared" si="124"/>
        <v/>
      </c>
      <c r="BA117" s="3" t="str">
        <f t="shared" si="125"/>
        <v/>
      </c>
      <c r="BB117" s="3" t="str">
        <f t="shared" si="126"/>
        <v/>
      </c>
      <c r="BC117" s="3" t="str">
        <f t="shared" si="127"/>
        <v/>
      </c>
      <c r="BD117" s="3" t="str">
        <f t="shared" si="128"/>
        <v/>
      </c>
      <c r="BE117" s="3" t="str">
        <f t="shared" si="129"/>
        <v/>
      </c>
      <c r="BF117" s="3" t="str">
        <f t="shared" si="130"/>
        <v/>
      </c>
      <c r="BG117" s="3" t="str">
        <f t="shared" si="131"/>
        <v/>
      </c>
      <c r="BH117" s="3" t="str">
        <f t="shared" si="132"/>
        <v/>
      </c>
      <c r="BI117" s="3" t="str">
        <f t="shared" si="133"/>
        <v/>
      </c>
      <c r="BJ117" s="3" t="str">
        <f t="shared" si="134"/>
        <v/>
      </c>
      <c r="BK117" s="3" t="str">
        <f t="shared" si="135"/>
        <v/>
      </c>
      <c r="BL117" s="3" t="str">
        <f t="shared" si="136"/>
        <v/>
      </c>
      <c r="BM117" s="3" t="str">
        <f t="shared" si="137"/>
        <v/>
      </c>
      <c r="BN117" s="3" t="str">
        <f t="shared" si="138"/>
        <v/>
      </c>
    </row>
    <row r="118" spans="2:66" x14ac:dyDescent="0.25">
      <c r="B118" s="6">
        <v>34</v>
      </c>
      <c r="C118" s="4" t="str">
        <f>IF(B118="","",VLOOKUP(B118,Tabelle2!$A$2:$B$38,2,0))</f>
        <v>0-5-10-23-26-32</v>
      </c>
      <c r="D118" s="3">
        <f t="shared" si="105"/>
        <v>0</v>
      </c>
      <c r="E118" s="7" t="str">
        <f t="shared" si="101"/>
        <v>L</v>
      </c>
      <c r="F118" s="20" t="str">
        <f t="shared" si="102"/>
        <v>No Bet</v>
      </c>
      <c r="G118" s="16">
        <f t="shared" si="103"/>
        <v>-54</v>
      </c>
      <c r="H118" s="12"/>
      <c r="I118" s="16">
        <f t="shared" si="106"/>
        <v>0</v>
      </c>
      <c r="J118" s="16">
        <f t="shared" si="107"/>
        <v>0</v>
      </c>
      <c r="K118" s="12"/>
      <c r="AI118" s="1">
        <f t="shared" si="104"/>
        <v>30</v>
      </c>
      <c r="AJ118" s="3" t="str">
        <f t="shared" si="108"/>
        <v/>
      </c>
      <c r="AK118" s="3" t="str">
        <f t="shared" si="109"/>
        <v/>
      </c>
      <c r="AL118" s="3" t="str">
        <f t="shared" si="110"/>
        <v/>
      </c>
      <c r="AM118" s="3" t="str">
        <f t="shared" si="111"/>
        <v/>
      </c>
      <c r="AN118" s="3" t="str">
        <f t="shared" si="112"/>
        <v/>
      </c>
      <c r="AO118" s="3" t="str">
        <f t="shared" si="113"/>
        <v/>
      </c>
      <c r="AP118" s="3" t="str">
        <f t="shared" si="114"/>
        <v/>
      </c>
      <c r="AQ118" s="3" t="str">
        <f t="shared" si="115"/>
        <v/>
      </c>
      <c r="AR118" s="3" t="str">
        <f t="shared" si="116"/>
        <v/>
      </c>
      <c r="AS118" s="3" t="str">
        <f t="shared" si="117"/>
        <v/>
      </c>
      <c r="AT118" s="3" t="str">
        <f t="shared" si="118"/>
        <v/>
      </c>
      <c r="AU118" s="3" t="str">
        <f t="shared" si="119"/>
        <v/>
      </c>
      <c r="AV118" s="3" t="str">
        <f t="shared" si="120"/>
        <v/>
      </c>
      <c r="AW118" s="3" t="str">
        <f t="shared" si="121"/>
        <v/>
      </c>
      <c r="AX118" s="3" t="str">
        <f t="shared" si="122"/>
        <v/>
      </c>
      <c r="AY118" s="3" t="str">
        <f t="shared" si="123"/>
        <v/>
      </c>
      <c r="AZ118" s="3" t="str">
        <f t="shared" si="124"/>
        <v/>
      </c>
      <c r="BA118" s="3" t="str">
        <f t="shared" si="125"/>
        <v/>
      </c>
      <c r="BB118" s="3" t="str">
        <f t="shared" si="126"/>
        <v/>
      </c>
      <c r="BC118" s="3" t="str">
        <f t="shared" si="127"/>
        <v/>
      </c>
      <c r="BD118" s="3" t="str">
        <f t="shared" si="128"/>
        <v/>
      </c>
      <c r="BE118" s="3" t="str">
        <f t="shared" si="129"/>
        <v/>
      </c>
      <c r="BF118" s="3" t="str">
        <f t="shared" si="130"/>
        <v/>
      </c>
      <c r="BG118" s="3" t="str">
        <f t="shared" si="131"/>
        <v/>
      </c>
      <c r="BH118" s="3" t="str">
        <f t="shared" si="132"/>
        <v/>
      </c>
      <c r="BI118" s="3" t="str">
        <f t="shared" si="133"/>
        <v/>
      </c>
      <c r="BJ118" s="3" t="str">
        <f t="shared" si="134"/>
        <v/>
      </c>
      <c r="BK118" s="3" t="str">
        <f t="shared" si="135"/>
        <v/>
      </c>
      <c r="BL118" s="3" t="str">
        <f t="shared" si="136"/>
        <v/>
      </c>
      <c r="BM118" s="3" t="str">
        <f t="shared" si="137"/>
        <v/>
      </c>
      <c r="BN118" s="3" t="str">
        <f t="shared" si="138"/>
        <v/>
      </c>
    </row>
    <row r="119" spans="2:66" x14ac:dyDescent="0.25">
      <c r="B119" s="6">
        <v>28</v>
      </c>
      <c r="C119" s="4" t="str">
        <f>IF(B119="","",VLOOKUP(B119,Tabelle2!$A$2:$B$38,2,0))</f>
        <v>1-4-19-20-21-33</v>
      </c>
      <c r="D119" s="3">
        <f t="shared" si="105"/>
        <v>0</v>
      </c>
      <c r="E119" s="7" t="str">
        <f t="shared" si="101"/>
        <v>L</v>
      </c>
      <c r="F119" s="20" t="str">
        <f t="shared" si="102"/>
        <v>No Bet</v>
      </c>
      <c r="G119" s="16">
        <f t="shared" si="103"/>
        <v>-54</v>
      </c>
      <c r="H119" s="12"/>
      <c r="I119" s="16">
        <f t="shared" si="106"/>
        <v>0</v>
      </c>
      <c r="J119" s="16">
        <f t="shared" si="107"/>
        <v>0</v>
      </c>
      <c r="K119" s="12"/>
      <c r="AI119" s="1">
        <f t="shared" si="104"/>
        <v>31</v>
      </c>
      <c r="AJ119" s="3" t="str">
        <f t="shared" si="108"/>
        <v/>
      </c>
      <c r="AK119" s="3" t="str">
        <f t="shared" si="109"/>
        <v/>
      </c>
      <c r="AL119" s="3" t="str">
        <f t="shared" si="110"/>
        <v/>
      </c>
      <c r="AM119" s="3" t="str">
        <f t="shared" si="111"/>
        <v/>
      </c>
      <c r="AN119" s="3" t="str">
        <f t="shared" si="112"/>
        <v/>
      </c>
      <c r="AO119" s="3" t="str">
        <f t="shared" si="113"/>
        <v/>
      </c>
      <c r="AP119" s="3" t="str">
        <f t="shared" si="114"/>
        <v/>
      </c>
      <c r="AQ119" s="3" t="str">
        <f t="shared" si="115"/>
        <v/>
      </c>
      <c r="AR119" s="3" t="str">
        <f t="shared" si="116"/>
        <v/>
      </c>
      <c r="AS119" s="3" t="str">
        <f t="shared" si="117"/>
        <v/>
      </c>
      <c r="AT119" s="3" t="str">
        <f t="shared" si="118"/>
        <v/>
      </c>
      <c r="AU119" s="3" t="str">
        <f t="shared" si="119"/>
        <v/>
      </c>
      <c r="AV119" s="3" t="str">
        <f t="shared" si="120"/>
        <v/>
      </c>
      <c r="AW119" s="3" t="str">
        <f t="shared" si="121"/>
        <v/>
      </c>
      <c r="AX119" s="3" t="str">
        <f t="shared" si="122"/>
        <v/>
      </c>
      <c r="AY119" s="3" t="str">
        <f t="shared" si="123"/>
        <v/>
      </c>
      <c r="AZ119" s="3" t="str">
        <f t="shared" si="124"/>
        <v/>
      </c>
      <c r="BA119" s="3" t="str">
        <f t="shared" si="125"/>
        <v/>
      </c>
      <c r="BB119" s="3" t="str">
        <f t="shared" si="126"/>
        <v/>
      </c>
      <c r="BC119" s="3" t="str">
        <f t="shared" si="127"/>
        <v/>
      </c>
      <c r="BD119" s="3" t="str">
        <f t="shared" si="128"/>
        <v/>
      </c>
      <c r="BE119" s="3" t="str">
        <f t="shared" si="129"/>
        <v/>
      </c>
      <c r="BF119" s="3" t="str">
        <f t="shared" si="130"/>
        <v/>
      </c>
      <c r="BG119" s="3" t="str">
        <f t="shared" si="131"/>
        <v/>
      </c>
      <c r="BH119" s="3" t="str">
        <f t="shared" si="132"/>
        <v/>
      </c>
      <c r="BI119" s="3" t="str">
        <f t="shared" si="133"/>
        <v/>
      </c>
      <c r="BJ119" s="3" t="str">
        <f t="shared" si="134"/>
        <v/>
      </c>
      <c r="BK119" s="3" t="str">
        <f t="shared" si="135"/>
        <v/>
      </c>
      <c r="BL119" s="3" t="str">
        <f t="shared" si="136"/>
        <v/>
      </c>
      <c r="BM119" s="3" t="str">
        <f t="shared" si="137"/>
        <v/>
      </c>
      <c r="BN119" s="3" t="str">
        <f t="shared" si="138"/>
        <v/>
      </c>
    </row>
    <row r="120" spans="2:66" x14ac:dyDescent="0.25">
      <c r="B120" s="6">
        <v>14</v>
      </c>
      <c r="C120" s="4" t="str">
        <f>IF(B120="","",VLOOKUP(B120,Tabelle2!$A$2:$B$38,2,0))</f>
        <v>3-8-12-23-30-35</v>
      </c>
      <c r="D120" s="3">
        <f t="shared" si="105"/>
        <v>0</v>
      </c>
      <c r="E120" s="7" t="str">
        <f t="shared" si="101"/>
        <v>L</v>
      </c>
      <c r="F120" s="20" t="str">
        <f t="shared" si="102"/>
        <v>No Bet</v>
      </c>
      <c r="G120" s="16">
        <f t="shared" si="103"/>
        <v>-54</v>
      </c>
      <c r="H120" s="12"/>
      <c r="I120" s="16">
        <f t="shared" si="106"/>
        <v>0</v>
      </c>
      <c r="J120" s="16">
        <f t="shared" si="107"/>
        <v>0</v>
      </c>
      <c r="K120" s="12"/>
      <c r="AI120" s="1">
        <f t="shared" si="104"/>
        <v>32</v>
      </c>
      <c r="AJ120" s="3" t="str">
        <f t="shared" si="108"/>
        <v/>
      </c>
      <c r="AK120" s="3" t="str">
        <f t="shared" si="109"/>
        <v/>
      </c>
      <c r="AL120" s="3" t="str">
        <f t="shared" si="110"/>
        <v/>
      </c>
      <c r="AM120" s="3" t="str">
        <f t="shared" si="111"/>
        <v/>
      </c>
      <c r="AN120" s="3" t="str">
        <f t="shared" si="112"/>
        <v/>
      </c>
      <c r="AO120" s="3" t="str">
        <f t="shared" si="113"/>
        <v/>
      </c>
      <c r="AP120" s="3" t="str">
        <f t="shared" si="114"/>
        <v/>
      </c>
      <c r="AQ120" s="3" t="str">
        <f t="shared" si="115"/>
        <v/>
      </c>
      <c r="AR120" s="3" t="str">
        <f t="shared" si="116"/>
        <v/>
      </c>
      <c r="AS120" s="3" t="str">
        <f t="shared" si="117"/>
        <v/>
      </c>
      <c r="AT120" s="3" t="str">
        <f t="shared" si="118"/>
        <v/>
      </c>
      <c r="AU120" s="3" t="str">
        <f t="shared" si="119"/>
        <v/>
      </c>
      <c r="AV120" s="3" t="str">
        <f t="shared" si="120"/>
        <v/>
      </c>
      <c r="AW120" s="3" t="str">
        <f t="shared" si="121"/>
        <v/>
      </c>
      <c r="AX120" s="3" t="str">
        <f t="shared" si="122"/>
        <v/>
      </c>
      <c r="AY120" s="3" t="str">
        <f t="shared" si="123"/>
        <v/>
      </c>
      <c r="AZ120" s="3" t="str">
        <f t="shared" si="124"/>
        <v/>
      </c>
      <c r="BA120" s="3" t="str">
        <f t="shared" si="125"/>
        <v/>
      </c>
      <c r="BB120" s="3" t="str">
        <f t="shared" si="126"/>
        <v/>
      </c>
      <c r="BC120" s="3" t="str">
        <f t="shared" si="127"/>
        <v/>
      </c>
      <c r="BD120" s="3" t="str">
        <f t="shared" si="128"/>
        <v/>
      </c>
      <c r="BE120" s="3" t="str">
        <f t="shared" si="129"/>
        <v/>
      </c>
      <c r="BF120" s="3" t="str">
        <f t="shared" si="130"/>
        <v/>
      </c>
      <c r="BG120" s="3" t="str">
        <f t="shared" si="131"/>
        <v/>
      </c>
      <c r="BH120" s="3" t="str">
        <f t="shared" si="132"/>
        <v/>
      </c>
      <c r="BI120" s="3" t="str">
        <f t="shared" si="133"/>
        <v/>
      </c>
      <c r="BJ120" s="3" t="str">
        <f t="shared" si="134"/>
        <v/>
      </c>
      <c r="BK120" s="3" t="str">
        <f t="shared" si="135"/>
        <v/>
      </c>
      <c r="BL120" s="3" t="str">
        <f t="shared" si="136"/>
        <v/>
      </c>
      <c r="BM120" s="3" t="str">
        <f t="shared" si="137"/>
        <v/>
      </c>
      <c r="BN120" s="3" t="str">
        <f t="shared" si="138"/>
        <v/>
      </c>
    </row>
    <row r="121" spans="2:66" x14ac:dyDescent="0.25">
      <c r="B121" s="6">
        <v>15</v>
      </c>
      <c r="C121" s="4" t="str">
        <f>IF(B121="","",VLOOKUP(B121,Tabelle2!$A$2:$B$38,2,0))</f>
        <v>6-7-12-18-27-29</v>
      </c>
      <c r="D121" s="3">
        <f t="shared" si="105"/>
        <v>0</v>
      </c>
      <c r="E121" s="7" t="str">
        <f t="shared" si="101"/>
        <v>L</v>
      </c>
      <c r="F121" s="20" t="str">
        <f t="shared" si="102"/>
        <v>No Bet</v>
      </c>
      <c r="G121" s="16">
        <f t="shared" si="103"/>
        <v>-54</v>
      </c>
      <c r="H121" s="12"/>
      <c r="I121" s="16">
        <f t="shared" si="106"/>
        <v>0</v>
      </c>
      <c r="J121" s="16">
        <f t="shared" si="107"/>
        <v>0</v>
      </c>
      <c r="K121" s="12"/>
      <c r="AI121" s="1">
        <f t="shared" si="104"/>
        <v>33</v>
      </c>
      <c r="AJ121" s="3" t="str">
        <f t="shared" si="108"/>
        <v/>
      </c>
      <c r="AK121" s="3" t="str">
        <f t="shared" si="109"/>
        <v/>
      </c>
      <c r="AL121" s="3" t="str">
        <f t="shared" si="110"/>
        <v/>
      </c>
      <c r="AM121" s="3" t="str">
        <f t="shared" si="111"/>
        <v/>
      </c>
      <c r="AN121" s="3" t="str">
        <f t="shared" si="112"/>
        <v/>
      </c>
      <c r="AO121" s="3" t="str">
        <f t="shared" si="113"/>
        <v/>
      </c>
      <c r="AP121" s="3" t="str">
        <f t="shared" si="114"/>
        <v/>
      </c>
      <c r="AQ121" s="3" t="str">
        <f t="shared" si="115"/>
        <v/>
      </c>
      <c r="AR121" s="3" t="str">
        <f t="shared" si="116"/>
        <v/>
      </c>
      <c r="AS121" s="3" t="str">
        <f t="shared" si="117"/>
        <v/>
      </c>
      <c r="AT121" s="3" t="str">
        <f t="shared" si="118"/>
        <v/>
      </c>
      <c r="AU121" s="3" t="str">
        <f t="shared" si="119"/>
        <v/>
      </c>
      <c r="AV121" s="3" t="str">
        <f t="shared" si="120"/>
        <v/>
      </c>
      <c r="AW121" s="3" t="str">
        <f t="shared" si="121"/>
        <v/>
      </c>
      <c r="AX121" s="3" t="str">
        <f t="shared" si="122"/>
        <v/>
      </c>
      <c r="AY121" s="3" t="str">
        <f t="shared" si="123"/>
        <v/>
      </c>
      <c r="AZ121" s="3" t="str">
        <f t="shared" si="124"/>
        <v/>
      </c>
      <c r="BA121" s="3" t="str">
        <f t="shared" si="125"/>
        <v/>
      </c>
      <c r="BB121" s="3" t="str">
        <f t="shared" si="126"/>
        <v/>
      </c>
      <c r="BC121" s="3" t="str">
        <f t="shared" si="127"/>
        <v/>
      </c>
      <c r="BD121" s="3" t="str">
        <f t="shared" si="128"/>
        <v/>
      </c>
      <c r="BE121" s="3" t="str">
        <f t="shared" si="129"/>
        <v/>
      </c>
      <c r="BF121" s="3" t="str">
        <f t="shared" si="130"/>
        <v/>
      </c>
      <c r="BG121" s="3" t="str">
        <f t="shared" si="131"/>
        <v/>
      </c>
      <c r="BH121" s="3" t="str">
        <f t="shared" si="132"/>
        <v/>
      </c>
      <c r="BI121" s="3" t="str">
        <f t="shared" si="133"/>
        <v/>
      </c>
      <c r="BJ121" s="3" t="str">
        <f t="shared" si="134"/>
        <v/>
      </c>
      <c r="BK121" s="3" t="str">
        <f t="shared" si="135"/>
        <v/>
      </c>
      <c r="BL121" s="3" t="str">
        <f t="shared" si="136"/>
        <v/>
      </c>
      <c r="BM121" s="3" t="str">
        <f t="shared" si="137"/>
        <v/>
      </c>
      <c r="BN121" s="3" t="str">
        <f t="shared" si="138"/>
        <v/>
      </c>
    </row>
    <row r="122" spans="2:66" x14ac:dyDescent="0.25">
      <c r="B122" s="6">
        <v>1</v>
      </c>
      <c r="C122" s="4" t="str">
        <f>IF(B122="","",VLOOKUP(B122,Tabelle2!$A$2:$B$38,2,0))</f>
        <v>7-11-12-28-30-36</v>
      </c>
      <c r="D122" s="3">
        <f t="shared" si="105"/>
        <v>0</v>
      </c>
      <c r="E122" s="7" t="str">
        <f t="shared" si="101"/>
        <v>L</v>
      </c>
      <c r="F122" s="20" t="str">
        <f t="shared" si="102"/>
        <v>No Bet</v>
      </c>
      <c r="G122" s="16">
        <f t="shared" si="103"/>
        <v>-54</v>
      </c>
      <c r="H122" s="12"/>
      <c r="I122" s="16">
        <f t="shared" si="106"/>
        <v>0</v>
      </c>
      <c r="J122" s="16">
        <f t="shared" si="107"/>
        <v>0</v>
      </c>
      <c r="K122" s="12"/>
      <c r="AI122" s="1">
        <f t="shared" si="104"/>
        <v>34</v>
      </c>
      <c r="AJ122" s="3" t="str">
        <f t="shared" si="108"/>
        <v/>
      </c>
      <c r="AK122" s="3" t="str">
        <f t="shared" si="109"/>
        <v/>
      </c>
      <c r="AL122" s="3" t="str">
        <f t="shared" si="110"/>
        <v/>
      </c>
      <c r="AM122" s="3" t="str">
        <f t="shared" si="111"/>
        <v/>
      </c>
      <c r="AN122" s="3" t="str">
        <f t="shared" si="112"/>
        <v/>
      </c>
      <c r="AO122" s="3" t="str">
        <f t="shared" si="113"/>
        <v/>
      </c>
      <c r="AP122" s="3" t="str">
        <f t="shared" si="114"/>
        <v/>
      </c>
      <c r="AQ122" s="3" t="str">
        <f t="shared" si="115"/>
        <v/>
      </c>
      <c r="AR122" s="3" t="str">
        <f t="shared" si="116"/>
        <v/>
      </c>
      <c r="AS122" s="3" t="str">
        <f t="shared" si="117"/>
        <v/>
      </c>
      <c r="AT122" s="3" t="str">
        <f t="shared" si="118"/>
        <v/>
      </c>
      <c r="AU122" s="3" t="str">
        <f t="shared" si="119"/>
        <v/>
      </c>
      <c r="AV122" s="3" t="str">
        <f t="shared" si="120"/>
        <v/>
      </c>
      <c r="AW122" s="3" t="str">
        <f t="shared" si="121"/>
        <v/>
      </c>
      <c r="AX122" s="3" t="str">
        <f t="shared" si="122"/>
        <v/>
      </c>
      <c r="AY122" s="3" t="str">
        <f t="shared" si="123"/>
        <v/>
      </c>
      <c r="AZ122" s="3" t="str">
        <f t="shared" si="124"/>
        <v/>
      </c>
      <c r="BA122" s="3" t="str">
        <f t="shared" si="125"/>
        <v/>
      </c>
      <c r="BB122" s="3" t="str">
        <f t="shared" si="126"/>
        <v/>
      </c>
      <c r="BC122" s="3" t="str">
        <f t="shared" si="127"/>
        <v/>
      </c>
      <c r="BD122" s="3" t="str">
        <f t="shared" si="128"/>
        <v/>
      </c>
      <c r="BE122" s="3" t="str">
        <f t="shared" si="129"/>
        <v/>
      </c>
      <c r="BF122" s="3" t="str">
        <f t="shared" si="130"/>
        <v/>
      </c>
      <c r="BG122" s="3" t="str">
        <f t="shared" si="131"/>
        <v/>
      </c>
      <c r="BH122" s="3" t="str">
        <f t="shared" si="132"/>
        <v/>
      </c>
      <c r="BI122" s="3" t="str">
        <f t="shared" si="133"/>
        <v/>
      </c>
      <c r="BJ122" s="3" t="str">
        <f t="shared" si="134"/>
        <v/>
      </c>
      <c r="BK122" s="3" t="str">
        <f t="shared" si="135"/>
        <v/>
      </c>
      <c r="BL122" s="3" t="str">
        <f t="shared" si="136"/>
        <v/>
      </c>
      <c r="BM122" s="3" t="str">
        <f t="shared" si="137"/>
        <v/>
      </c>
      <c r="BN122" s="3" t="str">
        <f t="shared" si="138"/>
        <v/>
      </c>
    </row>
    <row r="123" spans="2:66" x14ac:dyDescent="0.25">
      <c r="B123" s="6">
        <v>29</v>
      </c>
      <c r="C123" s="4" t="str">
        <f>IF(B123="","",VLOOKUP(B123,Tabelle2!$A$2:$B$38,2,0))</f>
        <v>15-16-19-24-32-33</v>
      </c>
      <c r="D123" s="3">
        <f t="shared" si="105"/>
        <v>0</v>
      </c>
      <c r="E123" s="7" t="str">
        <f t="shared" si="101"/>
        <v>L</v>
      </c>
      <c r="F123" s="20" t="str">
        <f t="shared" si="102"/>
        <v>No Bet</v>
      </c>
      <c r="G123" s="16">
        <f t="shared" si="103"/>
        <v>-54</v>
      </c>
      <c r="H123" s="12"/>
      <c r="I123" s="16">
        <f t="shared" si="106"/>
        <v>0</v>
      </c>
      <c r="J123" s="16">
        <f t="shared" si="107"/>
        <v>0</v>
      </c>
      <c r="K123" s="12"/>
      <c r="AI123" s="1">
        <f t="shared" si="104"/>
        <v>35</v>
      </c>
      <c r="AJ123" s="3" t="str">
        <f t="shared" si="108"/>
        <v/>
      </c>
      <c r="AK123" s="3" t="str">
        <f t="shared" si="109"/>
        <v/>
      </c>
      <c r="AL123" s="3" t="str">
        <f t="shared" si="110"/>
        <v/>
      </c>
      <c r="AM123" s="3" t="str">
        <f t="shared" si="111"/>
        <v/>
      </c>
      <c r="AN123" s="3" t="str">
        <f t="shared" si="112"/>
        <v/>
      </c>
      <c r="AO123" s="3" t="str">
        <f t="shared" si="113"/>
        <v/>
      </c>
      <c r="AP123" s="3" t="str">
        <f t="shared" si="114"/>
        <v/>
      </c>
      <c r="AQ123" s="3" t="str">
        <f t="shared" si="115"/>
        <v/>
      </c>
      <c r="AR123" s="3" t="str">
        <f t="shared" si="116"/>
        <v/>
      </c>
      <c r="AS123" s="3" t="str">
        <f t="shared" si="117"/>
        <v/>
      </c>
      <c r="AT123" s="3" t="str">
        <f t="shared" si="118"/>
        <v/>
      </c>
      <c r="AU123" s="3" t="str">
        <f t="shared" si="119"/>
        <v/>
      </c>
      <c r="AV123" s="3" t="str">
        <f t="shared" si="120"/>
        <v/>
      </c>
      <c r="AW123" s="3" t="str">
        <f t="shared" si="121"/>
        <v/>
      </c>
      <c r="AX123" s="3" t="str">
        <f t="shared" si="122"/>
        <v/>
      </c>
      <c r="AY123" s="3" t="str">
        <f t="shared" si="123"/>
        <v/>
      </c>
      <c r="AZ123" s="3" t="str">
        <f t="shared" si="124"/>
        <v/>
      </c>
      <c r="BA123" s="3" t="str">
        <f t="shared" si="125"/>
        <v/>
      </c>
      <c r="BB123" s="3" t="str">
        <f t="shared" si="126"/>
        <v/>
      </c>
      <c r="BC123" s="3" t="str">
        <f t="shared" si="127"/>
        <v/>
      </c>
      <c r="BD123" s="3" t="str">
        <f t="shared" si="128"/>
        <v/>
      </c>
      <c r="BE123" s="3" t="str">
        <f t="shared" si="129"/>
        <v/>
      </c>
      <c r="BF123" s="3" t="str">
        <f t="shared" si="130"/>
        <v/>
      </c>
      <c r="BG123" s="3" t="str">
        <f t="shared" si="131"/>
        <v/>
      </c>
      <c r="BH123" s="3" t="str">
        <f t="shared" si="132"/>
        <v/>
      </c>
      <c r="BI123" s="3" t="str">
        <f t="shared" si="133"/>
        <v/>
      </c>
      <c r="BJ123" s="3" t="str">
        <f t="shared" si="134"/>
        <v/>
      </c>
      <c r="BK123" s="3" t="str">
        <f t="shared" si="135"/>
        <v/>
      </c>
      <c r="BL123" s="3" t="str">
        <f t="shared" si="136"/>
        <v/>
      </c>
      <c r="BM123" s="3" t="str">
        <f t="shared" si="137"/>
        <v/>
      </c>
      <c r="BN123" s="3" t="str">
        <f t="shared" si="138"/>
        <v/>
      </c>
    </row>
    <row r="124" spans="2:66" x14ac:dyDescent="0.25">
      <c r="B124" s="6">
        <v>8</v>
      </c>
      <c r="C124" s="4" t="str">
        <f>IF(B124="","",VLOOKUP(B124,Tabelle2!$A$2:$B$38,2,0))</f>
        <v>2-14-17-20-25-31</v>
      </c>
      <c r="D124" s="3">
        <f t="shared" si="105"/>
        <v>0</v>
      </c>
      <c r="E124" s="7" t="str">
        <f t="shared" si="101"/>
        <v>L</v>
      </c>
      <c r="F124" s="20" t="str">
        <f t="shared" si="102"/>
        <v>No Bet</v>
      </c>
      <c r="G124" s="16">
        <f t="shared" si="103"/>
        <v>-54</v>
      </c>
      <c r="H124" s="12"/>
      <c r="I124" s="16">
        <f t="shared" si="106"/>
        <v>0</v>
      </c>
      <c r="J124" s="16">
        <f t="shared" si="107"/>
        <v>0</v>
      </c>
      <c r="K124" s="12"/>
      <c r="AI124" s="1">
        <f t="shared" si="104"/>
        <v>36</v>
      </c>
      <c r="AJ124" s="3" t="str">
        <f t="shared" si="108"/>
        <v/>
      </c>
      <c r="AK124" s="3" t="str">
        <f t="shared" si="109"/>
        <v/>
      </c>
      <c r="AL124" s="3" t="str">
        <f t="shared" si="110"/>
        <v/>
      </c>
      <c r="AM124" s="3" t="str">
        <f t="shared" si="111"/>
        <v/>
      </c>
      <c r="AN124" s="3" t="str">
        <f t="shared" si="112"/>
        <v/>
      </c>
      <c r="AO124" s="3" t="str">
        <f t="shared" si="113"/>
        <v/>
      </c>
      <c r="AP124" s="3" t="str">
        <f t="shared" si="114"/>
        <v/>
      </c>
      <c r="AQ124" s="3" t="str">
        <f t="shared" si="115"/>
        <v/>
      </c>
      <c r="AR124" s="3" t="str">
        <f t="shared" si="116"/>
        <v/>
      </c>
      <c r="AS124" s="3" t="str">
        <f t="shared" si="117"/>
        <v/>
      </c>
      <c r="AT124" s="3" t="str">
        <f t="shared" si="118"/>
        <v/>
      </c>
      <c r="AU124" s="3" t="str">
        <f t="shared" si="119"/>
        <v/>
      </c>
      <c r="AV124" s="3" t="str">
        <f t="shared" si="120"/>
        <v/>
      </c>
      <c r="AW124" s="3" t="str">
        <f t="shared" si="121"/>
        <v/>
      </c>
      <c r="AX124" s="3" t="str">
        <f t="shared" si="122"/>
        <v/>
      </c>
      <c r="AY124" s="3" t="str">
        <f t="shared" si="123"/>
        <v/>
      </c>
      <c r="AZ124" s="3" t="str">
        <f t="shared" si="124"/>
        <v/>
      </c>
      <c r="BA124" s="3" t="str">
        <f t="shared" si="125"/>
        <v/>
      </c>
      <c r="BB124" s="3" t="str">
        <f t="shared" si="126"/>
        <v/>
      </c>
      <c r="BC124" s="3" t="str">
        <f t="shared" si="127"/>
        <v/>
      </c>
      <c r="BD124" s="3" t="str">
        <f t="shared" si="128"/>
        <v/>
      </c>
      <c r="BE124" s="3" t="str">
        <f t="shared" si="129"/>
        <v/>
      </c>
      <c r="BF124" s="3" t="str">
        <f t="shared" si="130"/>
        <v/>
      </c>
      <c r="BG124" s="3" t="str">
        <f t="shared" si="131"/>
        <v/>
      </c>
      <c r="BH124" s="3" t="str">
        <f t="shared" si="132"/>
        <v/>
      </c>
      <c r="BI124" s="3" t="str">
        <f t="shared" si="133"/>
        <v/>
      </c>
      <c r="BJ124" s="3" t="str">
        <f t="shared" si="134"/>
        <v/>
      </c>
      <c r="BK124" s="3" t="str">
        <f t="shared" si="135"/>
        <v/>
      </c>
      <c r="BL124" s="3" t="str">
        <f t="shared" si="136"/>
        <v/>
      </c>
      <c r="BM124" s="3" t="str">
        <f t="shared" si="137"/>
        <v/>
      </c>
      <c r="BN124" s="3" t="str">
        <f t="shared" si="138"/>
        <v/>
      </c>
    </row>
    <row r="125" spans="2:66" x14ac:dyDescent="0.25">
      <c r="B125" s="6">
        <v>18</v>
      </c>
      <c r="C125" s="4" t="str">
        <f>IF(B125="","",VLOOKUP(B125,Tabelle2!$A$2:$B$38,2,0))</f>
        <v>0-5-15-16-24-32</v>
      </c>
      <c r="D125" s="3">
        <f t="shared" si="105"/>
        <v>0</v>
      </c>
      <c r="E125" s="7" t="str">
        <f t="shared" si="101"/>
        <v>L</v>
      </c>
      <c r="F125" s="20" t="str">
        <f t="shared" si="102"/>
        <v>No Bet</v>
      </c>
      <c r="G125" s="16">
        <f t="shared" si="103"/>
        <v>-54</v>
      </c>
      <c r="H125" s="12"/>
      <c r="I125" s="16">
        <f t="shared" si="106"/>
        <v>0</v>
      </c>
      <c r="J125" s="16">
        <f t="shared" si="107"/>
        <v>0</v>
      </c>
      <c r="K125" s="12"/>
      <c r="AI125" s="1">
        <f t="shared" si="104"/>
        <v>37</v>
      </c>
      <c r="AJ125" s="3" t="str">
        <f t="shared" si="108"/>
        <v/>
      </c>
      <c r="AK125" s="3" t="str">
        <f t="shared" si="109"/>
        <v/>
      </c>
      <c r="AL125" s="3" t="str">
        <f t="shared" si="110"/>
        <v/>
      </c>
      <c r="AM125" s="3" t="str">
        <f t="shared" si="111"/>
        <v/>
      </c>
      <c r="AN125" s="3" t="str">
        <f t="shared" si="112"/>
        <v/>
      </c>
      <c r="AO125" s="3" t="str">
        <f t="shared" si="113"/>
        <v/>
      </c>
      <c r="AP125" s="3" t="str">
        <f t="shared" si="114"/>
        <v/>
      </c>
      <c r="AQ125" s="3" t="str">
        <f t="shared" si="115"/>
        <v/>
      </c>
      <c r="AR125" s="3" t="str">
        <f t="shared" si="116"/>
        <v/>
      </c>
      <c r="AS125" s="3" t="str">
        <f t="shared" si="117"/>
        <v/>
      </c>
      <c r="AT125" s="3" t="str">
        <f t="shared" si="118"/>
        <v/>
      </c>
      <c r="AU125" s="3" t="str">
        <f t="shared" si="119"/>
        <v/>
      </c>
      <c r="AV125" s="3" t="str">
        <f t="shared" si="120"/>
        <v/>
      </c>
      <c r="AW125" s="3" t="str">
        <f t="shared" si="121"/>
        <v/>
      </c>
      <c r="AX125" s="3" t="str">
        <f t="shared" si="122"/>
        <v/>
      </c>
      <c r="AY125" s="3" t="str">
        <f t="shared" si="123"/>
        <v/>
      </c>
      <c r="AZ125" s="3" t="str">
        <f t="shared" si="124"/>
        <v/>
      </c>
      <c r="BA125" s="3" t="str">
        <f t="shared" si="125"/>
        <v/>
      </c>
      <c r="BB125" s="3" t="str">
        <f t="shared" si="126"/>
        <v/>
      </c>
      <c r="BC125" s="3" t="str">
        <f t="shared" si="127"/>
        <v/>
      </c>
      <c r="BD125" s="3" t="str">
        <f t="shared" si="128"/>
        <v/>
      </c>
      <c r="BE125" s="3" t="str">
        <f t="shared" si="129"/>
        <v/>
      </c>
      <c r="BF125" s="3" t="str">
        <f t="shared" si="130"/>
        <v/>
      </c>
      <c r="BG125" s="3" t="str">
        <f t="shared" si="131"/>
        <v/>
      </c>
      <c r="BH125" s="3" t="str">
        <f t="shared" si="132"/>
        <v/>
      </c>
      <c r="BI125" s="3" t="str">
        <f t="shared" si="133"/>
        <v/>
      </c>
      <c r="BJ125" s="3" t="str">
        <f t="shared" si="134"/>
        <v/>
      </c>
      <c r="BK125" s="3" t="str">
        <f t="shared" si="135"/>
        <v/>
      </c>
      <c r="BL125" s="3" t="str">
        <f t="shared" si="136"/>
        <v/>
      </c>
      <c r="BM125" s="3" t="str">
        <f t="shared" si="137"/>
        <v/>
      </c>
      <c r="BN125" s="3">
        <f t="shared" si="138"/>
        <v>1</v>
      </c>
    </row>
    <row r="126" spans="2:66" x14ac:dyDescent="0.25">
      <c r="B126" s="6">
        <v>15</v>
      </c>
      <c r="C126" s="4" t="str">
        <f>IF(B126="","",VLOOKUP(B126,Tabelle2!$A$2:$B$38,2,0))</f>
        <v>6-7-12-18-27-29</v>
      </c>
      <c r="D126" s="3">
        <f t="shared" si="105"/>
        <v>1</v>
      </c>
      <c r="E126" s="7" t="str">
        <f t="shared" si="101"/>
        <v>W</v>
      </c>
      <c r="F126" s="20" t="str">
        <f t="shared" si="102"/>
        <v>No Bet</v>
      </c>
      <c r="G126" s="16">
        <f t="shared" si="103"/>
        <v>-54</v>
      </c>
      <c r="H126" s="12"/>
      <c r="I126" s="16">
        <f t="shared" si="106"/>
        <v>0</v>
      </c>
      <c r="J126" s="16">
        <f t="shared" si="107"/>
        <v>0</v>
      </c>
      <c r="K126" s="12"/>
      <c r="AI126" s="1">
        <f t="shared" si="104"/>
        <v>0</v>
      </c>
      <c r="AJ126" s="3" t="str">
        <f t="shared" si="108"/>
        <v/>
      </c>
      <c r="AK126" s="3" t="str">
        <f t="shared" si="109"/>
        <v/>
      </c>
      <c r="AL126" s="3" t="str">
        <f t="shared" si="110"/>
        <v/>
      </c>
      <c r="AM126" s="3" t="str">
        <f t="shared" si="111"/>
        <v/>
      </c>
      <c r="AN126" s="3" t="str">
        <f t="shared" si="112"/>
        <v/>
      </c>
      <c r="AO126" s="3" t="str">
        <f t="shared" si="113"/>
        <v/>
      </c>
      <c r="AP126" s="3" t="str">
        <f t="shared" si="114"/>
        <v/>
      </c>
      <c r="AQ126" s="3" t="str">
        <f t="shared" si="115"/>
        <v/>
      </c>
      <c r="AR126" s="3" t="str">
        <f t="shared" si="116"/>
        <v/>
      </c>
      <c r="AS126" s="3" t="str">
        <f t="shared" si="117"/>
        <v/>
      </c>
      <c r="AT126" s="3" t="str">
        <f t="shared" si="118"/>
        <v/>
      </c>
      <c r="AU126" s="3" t="str">
        <f t="shared" si="119"/>
        <v/>
      </c>
      <c r="AV126" s="3" t="str">
        <f t="shared" si="120"/>
        <v/>
      </c>
      <c r="AW126" s="3" t="str">
        <f t="shared" si="121"/>
        <v/>
      </c>
      <c r="AX126" s="3" t="str">
        <f t="shared" si="122"/>
        <v/>
      </c>
      <c r="AY126" s="3" t="str">
        <f t="shared" si="123"/>
        <v/>
      </c>
      <c r="AZ126" s="3" t="str">
        <f t="shared" si="124"/>
        <v/>
      </c>
      <c r="BA126" s="3" t="str">
        <f t="shared" si="125"/>
        <v/>
      </c>
      <c r="BB126" s="3" t="str">
        <f t="shared" si="126"/>
        <v/>
      </c>
      <c r="BC126" s="3" t="str">
        <f t="shared" si="127"/>
        <v/>
      </c>
      <c r="BD126" s="3" t="str">
        <f t="shared" si="128"/>
        <v/>
      </c>
      <c r="BE126" s="3" t="str">
        <f t="shared" si="129"/>
        <v/>
      </c>
      <c r="BF126" s="3" t="str">
        <f t="shared" si="130"/>
        <v/>
      </c>
      <c r="BG126" s="3" t="str">
        <f t="shared" si="131"/>
        <v/>
      </c>
      <c r="BH126" s="3" t="str">
        <f t="shared" si="132"/>
        <v/>
      </c>
      <c r="BI126" s="3" t="str">
        <f t="shared" si="133"/>
        <v/>
      </c>
      <c r="BJ126" s="3" t="str">
        <f t="shared" si="134"/>
        <v/>
      </c>
      <c r="BK126" s="3" t="str">
        <f t="shared" si="135"/>
        <v/>
      </c>
      <c r="BL126" s="3" t="str">
        <f t="shared" si="136"/>
        <v/>
      </c>
      <c r="BM126" s="3" t="str">
        <f t="shared" si="137"/>
        <v/>
      </c>
      <c r="BN126" s="3" t="str">
        <f t="shared" si="138"/>
        <v/>
      </c>
    </row>
    <row r="127" spans="2:66" x14ac:dyDescent="0.25">
      <c r="B127" s="6">
        <v>34</v>
      </c>
      <c r="C127" s="4" t="str">
        <f>IF(B127="","",VLOOKUP(B127,Tabelle2!$A$2:$B$38,2,0))</f>
        <v>0-5-10-23-26-32</v>
      </c>
      <c r="D127" s="3">
        <f t="shared" si="105"/>
        <v>0</v>
      </c>
      <c r="E127" s="7" t="str">
        <f t="shared" si="101"/>
        <v>L</v>
      </c>
      <c r="F127" s="20" t="str">
        <f t="shared" si="102"/>
        <v>Bet</v>
      </c>
      <c r="G127" s="16">
        <f t="shared" si="103"/>
        <v>-60</v>
      </c>
      <c r="H127" s="12"/>
      <c r="I127" s="16">
        <f t="shared" si="106"/>
        <v>-1</v>
      </c>
      <c r="J127" s="16">
        <f t="shared" si="107"/>
        <v>-1</v>
      </c>
      <c r="K127" s="12"/>
      <c r="AI127" s="1">
        <f t="shared" si="104"/>
        <v>1</v>
      </c>
      <c r="AJ127" s="3">
        <f t="shared" si="108"/>
        <v>1</v>
      </c>
      <c r="AK127" s="3" t="str">
        <f t="shared" si="109"/>
        <v/>
      </c>
      <c r="AL127" s="3" t="str">
        <f t="shared" si="110"/>
        <v/>
      </c>
      <c r="AM127" s="3" t="str">
        <f t="shared" si="111"/>
        <v/>
      </c>
      <c r="AN127" s="3" t="str">
        <f t="shared" si="112"/>
        <v/>
      </c>
      <c r="AO127" s="3" t="str">
        <f t="shared" si="113"/>
        <v/>
      </c>
      <c r="AP127" s="3" t="str">
        <f t="shared" si="114"/>
        <v/>
      </c>
      <c r="AQ127" s="3" t="str">
        <f t="shared" si="115"/>
        <v/>
      </c>
      <c r="AR127" s="3" t="str">
        <f t="shared" si="116"/>
        <v/>
      </c>
      <c r="AS127" s="3" t="str">
        <f t="shared" si="117"/>
        <v/>
      </c>
      <c r="AT127" s="3" t="str">
        <f t="shared" si="118"/>
        <v/>
      </c>
      <c r="AU127" s="3" t="str">
        <f t="shared" si="119"/>
        <v/>
      </c>
      <c r="AV127" s="3" t="str">
        <f t="shared" si="120"/>
        <v/>
      </c>
      <c r="AW127" s="3" t="str">
        <f t="shared" si="121"/>
        <v/>
      </c>
      <c r="AX127" s="3" t="str">
        <f t="shared" si="122"/>
        <v/>
      </c>
      <c r="AY127" s="3" t="str">
        <f t="shared" si="123"/>
        <v/>
      </c>
      <c r="AZ127" s="3" t="str">
        <f t="shared" si="124"/>
        <v/>
      </c>
      <c r="BA127" s="3" t="str">
        <f t="shared" si="125"/>
        <v/>
      </c>
      <c r="BB127" s="3" t="str">
        <f t="shared" si="126"/>
        <v/>
      </c>
      <c r="BC127" s="3" t="str">
        <f t="shared" si="127"/>
        <v/>
      </c>
      <c r="BD127" s="3" t="str">
        <f t="shared" si="128"/>
        <v/>
      </c>
      <c r="BE127" s="3" t="str">
        <f t="shared" si="129"/>
        <v/>
      </c>
      <c r="BF127" s="3" t="str">
        <f t="shared" si="130"/>
        <v/>
      </c>
      <c r="BG127" s="3" t="str">
        <f t="shared" si="131"/>
        <v/>
      </c>
      <c r="BH127" s="3" t="str">
        <f t="shared" si="132"/>
        <v/>
      </c>
      <c r="BI127" s="3" t="str">
        <f t="shared" si="133"/>
        <v/>
      </c>
      <c r="BJ127" s="3" t="str">
        <f t="shared" si="134"/>
        <v/>
      </c>
      <c r="BK127" s="3" t="str">
        <f t="shared" si="135"/>
        <v/>
      </c>
      <c r="BL127" s="3" t="str">
        <f t="shared" si="136"/>
        <v/>
      </c>
      <c r="BM127" s="3" t="str">
        <f t="shared" si="137"/>
        <v/>
      </c>
      <c r="BN127" s="3" t="str">
        <f t="shared" si="138"/>
        <v/>
      </c>
    </row>
    <row r="128" spans="2:66" x14ac:dyDescent="0.25">
      <c r="B128" s="6">
        <v>23</v>
      </c>
      <c r="C128" s="4" t="str">
        <f>IF(B128="","",VLOOKUP(B128,Tabelle2!$A$2:$B$38,2,0))</f>
        <v>9-14-17-25-31-34</v>
      </c>
      <c r="D128" s="3">
        <f t="shared" si="105"/>
        <v>1</v>
      </c>
      <c r="E128" s="7" t="str">
        <f t="shared" si="101"/>
        <v>W</v>
      </c>
      <c r="F128" s="20" t="str">
        <f t="shared" si="102"/>
        <v>Bet</v>
      </c>
      <c r="G128" s="16">
        <f t="shared" si="103"/>
        <v>-30</v>
      </c>
      <c r="H128" s="12"/>
      <c r="I128" s="16">
        <f t="shared" si="106"/>
        <v>0</v>
      </c>
      <c r="J128" s="16">
        <f t="shared" si="107"/>
        <v>-1</v>
      </c>
      <c r="K128" s="12"/>
      <c r="AI128" s="1">
        <f t="shared" si="104"/>
        <v>0</v>
      </c>
      <c r="AJ128" s="3" t="str">
        <f t="shared" si="108"/>
        <v/>
      </c>
      <c r="AK128" s="3" t="str">
        <f t="shared" si="109"/>
        <v/>
      </c>
      <c r="AL128" s="3" t="str">
        <f t="shared" si="110"/>
        <v/>
      </c>
      <c r="AM128" s="3" t="str">
        <f t="shared" si="111"/>
        <v/>
      </c>
      <c r="AN128" s="3" t="str">
        <f t="shared" si="112"/>
        <v/>
      </c>
      <c r="AO128" s="3" t="str">
        <f t="shared" si="113"/>
        <v/>
      </c>
      <c r="AP128" s="3" t="str">
        <f t="shared" si="114"/>
        <v/>
      </c>
      <c r="AQ128" s="3" t="str">
        <f t="shared" si="115"/>
        <v/>
      </c>
      <c r="AR128" s="3" t="str">
        <f t="shared" si="116"/>
        <v/>
      </c>
      <c r="AS128" s="3" t="str">
        <f t="shared" si="117"/>
        <v/>
      </c>
      <c r="AT128" s="3" t="str">
        <f t="shared" si="118"/>
        <v/>
      </c>
      <c r="AU128" s="3" t="str">
        <f t="shared" si="119"/>
        <v/>
      </c>
      <c r="AV128" s="3" t="str">
        <f t="shared" si="120"/>
        <v/>
      </c>
      <c r="AW128" s="3" t="str">
        <f t="shared" si="121"/>
        <v/>
      </c>
      <c r="AX128" s="3" t="str">
        <f t="shared" si="122"/>
        <v/>
      </c>
      <c r="AY128" s="3" t="str">
        <f t="shared" si="123"/>
        <v/>
      </c>
      <c r="AZ128" s="3" t="str">
        <f t="shared" si="124"/>
        <v/>
      </c>
      <c r="BA128" s="3" t="str">
        <f t="shared" si="125"/>
        <v/>
      </c>
      <c r="BB128" s="3" t="str">
        <f t="shared" si="126"/>
        <v/>
      </c>
      <c r="BC128" s="3" t="str">
        <f t="shared" si="127"/>
        <v/>
      </c>
      <c r="BD128" s="3" t="str">
        <f t="shared" si="128"/>
        <v/>
      </c>
      <c r="BE128" s="3" t="str">
        <f t="shared" si="129"/>
        <v/>
      </c>
      <c r="BF128" s="3" t="str">
        <f t="shared" si="130"/>
        <v/>
      </c>
      <c r="BG128" s="3" t="str">
        <f t="shared" si="131"/>
        <v/>
      </c>
      <c r="BH128" s="3" t="str">
        <f t="shared" si="132"/>
        <v/>
      </c>
      <c r="BI128" s="3" t="str">
        <f t="shared" si="133"/>
        <v/>
      </c>
      <c r="BJ128" s="3" t="str">
        <f t="shared" si="134"/>
        <v/>
      </c>
      <c r="BK128" s="3" t="str">
        <f t="shared" si="135"/>
        <v/>
      </c>
      <c r="BL128" s="3" t="str">
        <f t="shared" si="136"/>
        <v/>
      </c>
      <c r="BM128" s="3" t="str">
        <f t="shared" si="137"/>
        <v/>
      </c>
      <c r="BN128" s="3" t="str">
        <f t="shared" si="138"/>
        <v/>
      </c>
    </row>
    <row r="129" spans="2:66" x14ac:dyDescent="0.25">
      <c r="B129" s="6">
        <v>1</v>
      </c>
      <c r="C129" s="4" t="str">
        <f>IF(B129="","",VLOOKUP(B129,Tabelle2!$A$2:$B$38,2,0))</f>
        <v>7-11-12-28-30-36</v>
      </c>
      <c r="D129" s="3">
        <f t="shared" si="105"/>
        <v>0</v>
      </c>
      <c r="E129" s="7" t="str">
        <f t="shared" si="101"/>
        <v>L</v>
      </c>
      <c r="F129" s="20" t="str">
        <f t="shared" si="102"/>
        <v>Bet</v>
      </c>
      <c r="G129" s="16">
        <f t="shared" si="103"/>
        <v>-36</v>
      </c>
      <c r="H129" s="12"/>
      <c r="I129" s="16">
        <f t="shared" si="106"/>
        <v>-1</v>
      </c>
      <c r="J129" s="16">
        <f t="shared" si="107"/>
        <v>-2</v>
      </c>
      <c r="K129" s="12"/>
      <c r="AI129" s="1">
        <f t="shared" si="104"/>
        <v>1</v>
      </c>
      <c r="AJ129" s="3" t="str">
        <f t="shared" si="108"/>
        <v/>
      </c>
      <c r="AK129" s="3" t="str">
        <f t="shared" si="109"/>
        <v/>
      </c>
      <c r="AL129" s="3" t="str">
        <f t="shared" si="110"/>
        <v/>
      </c>
      <c r="AM129" s="3" t="str">
        <f t="shared" si="111"/>
        <v/>
      </c>
      <c r="AN129" s="3" t="str">
        <f t="shared" si="112"/>
        <v/>
      </c>
      <c r="AO129" s="3" t="str">
        <f t="shared" si="113"/>
        <v/>
      </c>
      <c r="AP129" s="3" t="str">
        <f t="shared" si="114"/>
        <v/>
      </c>
      <c r="AQ129" s="3" t="str">
        <f t="shared" si="115"/>
        <v/>
      </c>
      <c r="AR129" s="3" t="str">
        <f t="shared" si="116"/>
        <v/>
      </c>
      <c r="AS129" s="3" t="str">
        <f t="shared" si="117"/>
        <v/>
      </c>
      <c r="AT129" s="3" t="str">
        <f t="shared" si="118"/>
        <v/>
      </c>
      <c r="AU129" s="3" t="str">
        <f t="shared" si="119"/>
        <v/>
      </c>
      <c r="AV129" s="3" t="str">
        <f t="shared" si="120"/>
        <v/>
      </c>
      <c r="AW129" s="3" t="str">
        <f t="shared" si="121"/>
        <v/>
      </c>
      <c r="AX129" s="3" t="str">
        <f t="shared" si="122"/>
        <v/>
      </c>
      <c r="AY129" s="3" t="str">
        <f t="shared" si="123"/>
        <v/>
      </c>
      <c r="AZ129" s="3" t="str">
        <f t="shared" si="124"/>
        <v/>
      </c>
      <c r="BA129" s="3" t="str">
        <f t="shared" si="125"/>
        <v/>
      </c>
      <c r="BB129" s="3" t="str">
        <f t="shared" si="126"/>
        <v/>
      </c>
      <c r="BC129" s="3" t="str">
        <f t="shared" si="127"/>
        <v/>
      </c>
      <c r="BD129" s="3" t="str">
        <f t="shared" si="128"/>
        <v/>
      </c>
      <c r="BE129" s="3" t="str">
        <f t="shared" si="129"/>
        <v/>
      </c>
      <c r="BF129" s="3" t="str">
        <f t="shared" si="130"/>
        <v/>
      </c>
      <c r="BG129" s="3" t="str">
        <f t="shared" si="131"/>
        <v/>
      </c>
      <c r="BH129" s="3" t="str">
        <f t="shared" si="132"/>
        <v/>
      </c>
      <c r="BI129" s="3" t="str">
        <f t="shared" si="133"/>
        <v/>
      </c>
      <c r="BJ129" s="3" t="str">
        <f t="shared" si="134"/>
        <v/>
      </c>
      <c r="BK129" s="3" t="str">
        <f t="shared" si="135"/>
        <v/>
      </c>
      <c r="BL129" s="3" t="str">
        <f t="shared" si="136"/>
        <v/>
      </c>
      <c r="BM129" s="3" t="str">
        <f t="shared" si="137"/>
        <v/>
      </c>
      <c r="BN129" s="3" t="str">
        <f t="shared" si="138"/>
        <v/>
      </c>
    </row>
    <row r="130" spans="2:66" x14ac:dyDescent="0.25">
      <c r="B130" s="6">
        <v>5</v>
      </c>
      <c r="C130" s="4" t="str">
        <f>IF(B130="","",VLOOKUP(B130,Tabelle2!$A$2:$B$38,2,0))</f>
        <v>6-9-18-22-27-34</v>
      </c>
      <c r="D130" s="3">
        <f t="shared" si="105"/>
        <v>0</v>
      </c>
      <c r="E130" s="7" t="str">
        <f t="shared" ref="E130:E193" si="139">IF(B130="","",IF(D130=1,"W",IF(D130=0,"L","")))</f>
        <v>L</v>
      </c>
      <c r="F130" s="20" t="str">
        <f t="shared" si="102"/>
        <v>Bet</v>
      </c>
      <c r="G130" s="16">
        <f t="shared" si="103"/>
        <v>-42</v>
      </c>
      <c r="H130" s="12"/>
      <c r="I130" s="16">
        <f t="shared" si="106"/>
        <v>0</v>
      </c>
      <c r="J130" s="16">
        <f t="shared" si="107"/>
        <v>-2</v>
      </c>
      <c r="K130" s="12"/>
      <c r="AI130" s="1">
        <f t="shared" si="104"/>
        <v>2</v>
      </c>
      <c r="AJ130" s="3" t="str">
        <f t="shared" si="108"/>
        <v/>
      </c>
      <c r="AK130" s="3" t="str">
        <f t="shared" si="109"/>
        <v/>
      </c>
      <c r="AL130" s="3" t="str">
        <f t="shared" si="110"/>
        <v/>
      </c>
      <c r="AM130" s="3" t="str">
        <f t="shared" si="111"/>
        <v/>
      </c>
      <c r="AN130" s="3" t="str">
        <f t="shared" si="112"/>
        <v/>
      </c>
      <c r="AO130" s="3" t="str">
        <f t="shared" si="113"/>
        <v/>
      </c>
      <c r="AP130" s="3" t="str">
        <f t="shared" si="114"/>
        <v/>
      </c>
      <c r="AQ130" s="3" t="str">
        <f t="shared" si="115"/>
        <v/>
      </c>
      <c r="AR130" s="3" t="str">
        <f t="shared" si="116"/>
        <v/>
      </c>
      <c r="AS130" s="3" t="str">
        <f t="shared" si="117"/>
        <v/>
      </c>
      <c r="AT130" s="3" t="str">
        <f t="shared" si="118"/>
        <v/>
      </c>
      <c r="AU130" s="3" t="str">
        <f t="shared" si="119"/>
        <v/>
      </c>
      <c r="AV130" s="3" t="str">
        <f t="shared" si="120"/>
        <v/>
      </c>
      <c r="AW130" s="3" t="str">
        <f t="shared" si="121"/>
        <v/>
      </c>
      <c r="AX130" s="3" t="str">
        <f t="shared" si="122"/>
        <v/>
      </c>
      <c r="AY130" s="3" t="str">
        <f t="shared" si="123"/>
        <v/>
      </c>
      <c r="AZ130" s="3" t="str">
        <f t="shared" si="124"/>
        <v/>
      </c>
      <c r="BA130" s="3" t="str">
        <f t="shared" si="125"/>
        <v/>
      </c>
      <c r="BB130" s="3" t="str">
        <f t="shared" si="126"/>
        <v/>
      </c>
      <c r="BC130" s="3" t="str">
        <f t="shared" si="127"/>
        <v/>
      </c>
      <c r="BD130" s="3" t="str">
        <f t="shared" si="128"/>
        <v/>
      </c>
      <c r="BE130" s="3" t="str">
        <f t="shared" si="129"/>
        <v/>
      </c>
      <c r="BF130" s="3" t="str">
        <f t="shared" si="130"/>
        <v/>
      </c>
      <c r="BG130" s="3" t="str">
        <f t="shared" si="131"/>
        <v/>
      </c>
      <c r="BH130" s="3" t="str">
        <f t="shared" si="132"/>
        <v/>
      </c>
      <c r="BI130" s="3" t="str">
        <f t="shared" si="133"/>
        <v/>
      </c>
      <c r="BJ130" s="3" t="str">
        <f t="shared" si="134"/>
        <v/>
      </c>
      <c r="BK130" s="3" t="str">
        <f t="shared" si="135"/>
        <v/>
      </c>
      <c r="BL130" s="3" t="str">
        <f t="shared" si="136"/>
        <v/>
      </c>
      <c r="BM130" s="3" t="str">
        <f t="shared" si="137"/>
        <v/>
      </c>
      <c r="BN130" s="3" t="str">
        <f t="shared" si="138"/>
        <v/>
      </c>
    </row>
    <row r="131" spans="2:66" x14ac:dyDescent="0.25">
      <c r="B131" s="6">
        <v>7</v>
      </c>
      <c r="C131" s="4" t="str">
        <f>IF(B131="","",VLOOKUP(B131,Tabelle2!$A$2:$B$38,2,0))</f>
        <v>1-4-15-16-19-33</v>
      </c>
      <c r="D131" s="3">
        <f t="shared" si="105"/>
        <v>0</v>
      </c>
      <c r="E131" s="7" t="str">
        <f t="shared" si="139"/>
        <v>L</v>
      </c>
      <c r="F131" s="20" t="str">
        <f t="shared" ref="F131:F194" si="140">IF(B131="","",IF(AI130&lt;$N$15,"Bet","No Bet"))</f>
        <v>Bet</v>
      </c>
      <c r="G131" s="16">
        <f t="shared" ref="G131:G194" si="141">IF(B131="","",IF(F131="No Bet",G130,IF(E131="L",-6+G130,IF(E131="W",30+G130))))</f>
        <v>-48</v>
      </c>
      <c r="H131" s="12"/>
      <c r="I131" s="16">
        <f t="shared" si="106"/>
        <v>0</v>
      </c>
      <c r="J131" s="16">
        <f t="shared" si="107"/>
        <v>-2</v>
      </c>
      <c r="K131" s="12"/>
      <c r="AI131" s="1">
        <f t="shared" ref="AI131:AI194" si="142">IF(E131="L",AI130+1,IF(E131="W",0,""))</f>
        <v>3</v>
      </c>
      <c r="AJ131" s="3" t="str">
        <f t="shared" si="108"/>
        <v/>
      </c>
      <c r="AK131" s="3" t="str">
        <f t="shared" si="109"/>
        <v/>
      </c>
      <c r="AL131" s="3" t="str">
        <f t="shared" si="110"/>
        <v/>
      </c>
      <c r="AM131" s="3" t="str">
        <f t="shared" si="111"/>
        <v/>
      </c>
      <c r="AN131" s="3" t="str">
        <f t="shared" si="112"/>
        <v/>
      </c>
      <c r="AO131" s="3" t="str">
        <f t="shared" si="113"/>
        <v/>
      </c>
      <c r="AP131" s="3" t="str">
        <f t="shared" si="114"/>
        <v/>
      </c>
      <c r="AQ131" s="3" t="str">
        <f t="shared" si="115"/>
        <v/>
      </c>
      <c r="AR131" s="3" t="str">
        <f t="shared" si="116"/>
        <v/>
      </c>
      <c r="AS131" s="3" t="str">
        <f t="shared" si="117"/>
        <v/>
      </c>
      <c r="AT131" s="3" t="str">
        <f t="shared" si="118"/>
        <v/>
      </c>
      <c r="AU131" s="3" t="str">
        <f t="shared" si="119"/>
        <v/>
      </c>
      <c r="AV131" s="3" t="str">
        <f t="shared" si="120"/>
        <v/>
      </c>
      <c r="AW131" s="3" t="str">
        <f t="shared" si="121"/>
        <v/>
      </c>
      <c r="AX131" s="3" t="str">
        <f t="shared" si="122"/>
        <v/>
      </c>
      <c r="AY131" s="3" t="str">
        <f t="shared" si="123"/>
        <v/>
      </c>
      <c r="AZ131" s="3" t="str">
        <f t="shared" si="124"/>
        <v/>
      </c>
      <c r="BA131" s="3" t="str">
        <f t="shared" si="125"/>
        <v/>
      </c>
      <c r="BB131" s="3" t="str">
        <f t="shared" si="126"/>
        <v/>
      </c>
      <c r="BC131" s="3" t="str">
        <f t="shared" si="127"/>
        <v/>
      </c>
      <c r="BD131" s="3" t="str">
        <f t="shared" si="128"/>
        <v/>
      </c>
      <c r="BE131" s="3" t="str">
        <f t="shared" si="129"/>
        <v/>
      </c>
      <c r="BF131" s="3" t="str">
        <f t="shared" si="130"/>
        <v/>
      </c>
      <c r="BG131" s="3" t="str">
        <f t="shared" si="131"/>
        <v/>
      </c>
      <c r="BH131" s="3" t="str">
        <f t="shared" si="132"/>
        <v/>
      </c>
      <c r="BI131" s="3" t="str">
        <f t="shared" si="133"/>
        <v/>
      </c>
      <c r="BJ131" s="3" t="str">
        <f t="shared" si="134"/>
        <v/>
      </c>
      <c r="BK131" s="3" t="str">
        <f t="shared" si="135"/>
        <v/>
      </c>
      <c r="BL131" s="3" t="str">
        <f t="shared" si="136"/>
        <v/>
      </c>
      <c r="BM131" s="3" t="str">
        <f t="shared" si="137"/>
        <v/>
      </c>
      <c r="BN131" s="3" t="str">
        <f t="shared" si="138"/>
        <v/>
      </c>
    </row>
    <row r="132" spans="2:66" x14ac:dyDescent="0.25">
      <c r="B132" s="6">
        <v>20</v>
      </c>
      <c r="C132" s="4" t="str">
        <f>IF(B132="","",VLOOKUP(B132,Tabelle2!$A$2:$B$38,2,0))</f>
        <v>8-11-12-28-30-36</v>
      </c>
      <c r="D132" s="3">
        <f t="shared" ref="D132:D195" si="143">IF(B132="","",IF(B131=1,COUNTIF($AB$1:$AG$1,B132),IF(B131=2,COUNTIF($AB$2:$AG$2,B132),IF(B131=3,COUNTIF($AB$3:$AG$3,B132),IF(B131=4,COUNTIF($AB$4:$AG$4,B132),IF(B131=5,COUNTIF($AB$5:$AG$5,B132),IF(B131=6,COUNTIF($AB$6:$AG$6,B132),IF(B131=7,COUNTIF($AB$7:$AG$7,B132),IF(B131=8,COUNTIF($AB$8:$AG$8,B132),IF(B131=9,COUNTIF($AB$9:$AG$9,B132),IF(B131=10,COUNTIF($AB$10:$AG$10,B132),IF(B131=11,COUNTIF($AB$11:$AG$11,B132),IF(B131=12,COUNTIF($AB$12:$AG$12,B132),IF(B131=13,COUNTIF($AB$13:$AG$13,B132),IF(B131=14,COUNTIF($AB$14:$AG$14,B132),IF(B131=15,COUNTIF($AB$15:$AG$15,B132),IF(B131=16,COUNTIF($AB$16:$AG$16,B132),IF(B131=17,COUNTIF($AB$17:$AG$17,B132),IF(B131=18,COUNTIF($AB$18:$AG$18,B132),IF(B131=19,COUNTIF($AB$19:$AG$19,B132),IF(B131=20,COUNTIF($AB$20:$AG$20,B132),IF(B131=21,COUNTIF($AB$21:$AG$21,B132),IF(B131=22,COUNTIF($AB$22:$AG$22,B132),IF(B131=23,COUNTIF($AB$23:$AG$23,B132),IF(B131=24,COUNTIF($AB$24:$AG$24,B132),IF(B131=25,COUNTIF($AB$25:$AG$25,B132),IF(B131=26,COUNTIF($AB$26:$AG$26,B132),IF(B131=27,COUNTIF($AB$27:$AG$27,B132),IF(B131=28,COUNTIF($AB$28:$AG$28,B132),IF(B131=29,COUNTIF($AB$29:$AG$29,B132),IF(B131=30,COUNTIF($AB$30:$AG$30,B132),IF(B131=31,COUNTIF($AB$31:$AG$31,B132),IF(B131=32,COUNTIF($AB$32:$AG$32,B132),IF(B131=33,COUNTIF($AB$33:$AG$33,B132),IF(B131=34,COUNTIF($AB$34:$AG$34,B132),IF(B131=35,COUNTIF($AB$35:$AG$35,B132),IF(B131=36,COUNTIF($AB$36:$AG$36,B132),IF(B131=0,COUNTIF($AB$37:$AG$37,B132),""))))))))))))))))))))))))))))))))))))))</f>
        <v>0</v>
      </c>
      <c r="E132" s="7" t="str">
        <f t="shared" si="139"/>
        <v>L</v>
      </c>
      <c r="F132" s="20" t="str">
        <f t="shared" si="140"/>
        <v>Bet</v>
      </c>
      <c r="G132" s="16">
        <f t="shared" si="141"/>
        <v>-54</v>
      </c>
      <c r="H132" s="12"/>
      <c r="I132" s="16">
        <f t="shared" si="106"/>
        <v>0</v>
      </c>
      <c r="J132" s="16">
        <f t="shared" si="107"/>
        <v>-2</v>
      </c>
      <c r="K132" s="12"/>
      <c r="AI132" s="1">
        <f t="shared" si="142"/>
        <v>4</v>
      </c>
      <c r="AJ132" s="3" t="str">
        <f t="shared" si="108"/>
        <v/>
      </c>
      <c r="AK132" s="3" t="str">
        <f t="shared" si="109"/>
        <v/>
      </c>
      <c r="AL132" s="3" t="str">
        <f t="shared" si="110"/>
        <v/>
      </c>
      <c r="AM132" s="3" t="str">
        <f t="shared" si="111"/>
        <v/>
      </c>
      <c r="AN132" s="3" t="str">
        <f t="shared" si="112"/>
        <v/>
      </c>
      <c r="AO132" s="3" t="str">
        <f t="shared" si="113"/>
        <v/>
      </c>
      <c r="AP132" s="3" t="str">
        <f t="shared" si="114"/>
        <v/>
      </c>
      <c r="AQ132" s="3" t="str">
        <f t="shared" si="115"/>
        <v/>
      </c>
      <c r="AR132" s="3" t="str">
        <f t="shared" si="116"/>
        <v/>
      </c>
      <c r="AS132" s="3" t="str">
        <f t="shared" si="117"/>
        <v/>
      </c>
      <c r="AT132" s="3" t="str">
        <f t="shared" si="118"/>
        <v/>
      </c>
      <c r="AU132" s="3" t="str">
        <f t="shared" si="119"/>
        <v/>
      </c>
      <c r="AV132" s="3" t="str">
        <f t="shared" si="120"/>
        <v/>
      </c>
      <c r="AW132" s="3" t="str">
        <f t="shared" si="121"/>
        <v/>
      </c>
      <c r="AX132" s="3" t="str">
        <f t="shared" si="122"/>
        <v/>
      </c>
      <c r="AY132" s="3" t="str">
        <f t="shared" si="123"/>
        <v/>
      </c>
      <c r="AZ132" s="3" t="str">
        <f t="shared" si="124"/>
        <v/>
      </c>
      <c r="BA132" s="3" t="str">
        <f t="shared" si="125"/>
        <v/>
      </c>
      <c r="BB132" s="3" t="str">
        <f t="shared" si="126"/>
        <v/>
      </c>
      <c r="BC132" s="3" t="str">
        <f t="shared" si="127"/>
        <v/>
      </c>
      <c r="BD132" s="3" t="str">
        <f t="shared" si="128"/>
        <v/>
      </c>
      <c r="BE132" s="3" t="str">
        <f t="shared" si="129"/>
        <v/>
      </c>
      <c r="BF132" s="3" t="str">
        <f t="shared" si="130"/>
        <v/>
      </c>
      <c r="BG132" s="3" t="str">
        <f t="shared" si="131"/>
        <v/>
      </c>
      <c r="BH132" s="3" t="str">
        <f t="shared" si="132"/>
        <v/>
      </c>
      <c r="BI132" s="3" t="str">
        <f t="shared" si="133"/>
        <v/>
      </c>
      <c r="BJ132" s="3" t="str">
        <f t="shared" si="134"/>
        <v/>
      </c>
      <c r="BK132" s="3" t="str">
        <f t="shared" si="135"/>
        <v/>
      </c>
      <c r="BL132" s="3" t="str">
        <f t="shared" si="136"/>
        <v/>
      </c>
      <c r="BM132" s="3" t="str">
        <f t="shared" si="137"/>
        <v/>
      </c>
      <c r="BN132" s="3" t="str">
        <f t="shared" si="138"/>
        <v/>
      </c>
    </row>
    <row r="133" spans="2:66" x14ac:dyDescent="0.25">
      <c r="B133" s="6">
        <v>24</v>
      </c>
      <c r="C133" s="4" t="str">
        <f>IF(B133="","",VLOOKUP(B133,Tabelle2!$A$2:$B$38,2,0))</f>
        <v>6-13-18-22-27-29</v>
      </c>
      <c r="D133" s="3">
        <f t="shared" si="143"/>
        <v>0</v>
      </c>
      <c r="E133" s="7" t="str">
        <f t="shared" si="139"/>
        <v>L</v>
      </c>
      <c r="F133" s="20" t="str">
        <f t="shared" si="140"/>
        <v>No Bet</v>
      </c>
      <c r="G133" s="16">
        <f t="shared" si="141"/>
        <v>-54</v>
      </c>
      <c r="H133" s="12"/>
      <c r="I133" s="16">
        <f t="shared" si="106"/>
        <v>0</v>
      </c>
      <c r="J133" s="16">
        <f t="shared" si="107"/>
        <v>-2</v>
      </c>
      <c r="K133" s="12"/>
      <c r="AI133" s="1">
        <f t="shared" si="142"/>
        <v>5</v>
      </c>
      <c r="AJ133" s="3" t="str">
        <f t="shared" si="108"/>
        <v/>
      </c>
      <c r="AK133" s="3" t="str">
        <f t="shared" si="109"/>
        <v/>
      </c>
      <c r="AL133" s="3" t="str">
        <f t="shared" si="110"/>
        <v/>
      </c>
      <c r="AM133" s="3" t="str">
        <f t="shared" si="111"/>
        <v/>
      </c>
      <c r="AN133" s="3" t="str">
        <f t="shared" si="112"/>
        <v/>
      </c>
      <c r="AO133" s="3" t="str">
        <f t="shared" si="113"/>
        <v/>
      </c>
      <c r="AP133" s="3" t="str">
        <f t="shared" si="114"/>
        <v/>
      </c>
      <c r="AQ133" s="3" t="str">
        <f t="shared" si="115"/>
        <v/>
      </c>
      <c r="AR133" s="3" t="str">
        <f t="shared" si="116"/>
        <v/>
      </c>
      <c r="AS133" s="3" t="str">
        <f t="shared" si="117"/>
        <v/>
      </c>
      <c r="AT133" s="3" t="str">
        <f t="shared" si="118"/>
        <v/>
      </c>
      <c r="AU133" s="3" t="str">
        <f t="shared" si="119"/>
        <v/>
      </c>
      <c r="AV133" s="3" t="str">
        <f t="shared" si="120"/>
        <v/>
      </c>
      <c r="AW133" s="3" t="str">
        <f t="shared" si="121"/>
        <v/>
      </c>
      <c r="AX133" s="3" t="str">
        <f t="shared" si="122"/>
        <v/>
      </c>
      <c r="AY133" s="3" t="str">
        <f t="shared" si="123"/>
        <v/>
      </c>
      <c r="AZ133" s="3" t="str">
        <f t="shared" si="124"/>
        <v/>
      </c>
      <c r="BA133" s="3" t="str">
        <f t="shared" si="125"/>
        <v/>
      </c>
      <c r="BB133" s="3" t="str">
        <f t="shared" si="126"/>
        <v/>
      </c>
      <c r="BC133" s="3" t="str">
        <f t="shared" si="127"/>
        <v/>
      </c>
      <c r="BD133" s="3" t="str">
        <f t="shared" si="128"/>
        <v/>
      </c>
      <c r="BE133" s="3" t="str">
        <f t="shared" si="129"/>
        <v/>
      </c>
      <c r="BF133" s="3" t="str">
        <f t="shared" si="130"/>
        <v/>
      </c>
      <c r="BG133" s="3" t="str">
        <f t="shared" si="131"/>
        <v/>
      </c>
      <c r="BH133" s="3" t="str">
        <f t="shared" si="132"/>
        <v/>
      </c>
      <c r="BI133" s="3" t="str">
        <f t="shared" si="133"/>
        <v/>
      </c>
      <c r="BJ133" s="3" t="str">
        <f t="shared" si="134"/>
        <v/>
      </c>
      <c r="BK133" s="3" t="str">
        <f t="shared" si="135"/>
        <v/>
      </c>
      <c r="BL133" s="3" t="str">
        <f t="shared" si="136"/>
        <v/>
      </c>
      <c r="BM133" s="3" t="str">
        <f t="shared" si="137"/>
        <v/>
      </c>
      <c r="BN133" s="3" t="str">
        <f t="shared" si="138"/>
        <v/>
      </c>
    </row>
    <row r="134" spans="2:66" x14ac:dyDescent="0.25">
      <c r="B134" s="6">
        <v>5</v>
      </c>
      <c r="C134" s="4" t="str">
        <f>IF(B134="","",VLOOKUP(B134,Tabelle2!$A$2:$B$38,2,0))</f>
        <v>6-9-18-22-27-34</v>
      </c>
      <c r="D134" s="3">
        <f t="shared" si="143"/>
        <v>0</v>
      </c>
      <c r="E134" s="7" t="str">
        <f t="shared" si="139"/>
        <v>L</v>
      </c>
      <c r="F134" s="20" t="str">
        <f t="shared" si="140"/>
        <v>No Bet</v>
      </c>
      <c r="G134" s="16">
        <f t="shared" si="141"/>
        <v>-54</v>
      </c>
      <c r="H134" s="12"/>
      <c r="I134" s="16">
        <f t="shared" ref="I134:I197" si="144">IF(AND(E132="L",E133="W",E134="W"),5,IF(AND(E132="L",E133="W",E134="L"),-1,))</f>
        <v>0</v>
      </c>
      <c r="J134" s="16">
        <f t="shared" ref="J134:J197" si="145">J133+I134</f>
        <v>-2</v>
      </c>
      <c r="K134" s="12"/>
      <c r="AI134" s="1">
        <f t="shared" si="142"/>
        <v>6</v>
      </c>
      <c r="AJ134" s="3" t="str">
        <f t="shared" si="108"/>
        <v/>
      </c>
      <c r="AK134" s="3" t="str">
        <f t="shared" si="109"/>
        <v/>
      </c>
      <c r="AL134" s="3" t="str">
        <f t="shared" si="110"/>
        <v/>
      </c>
      <c r="AM134" s="3" t="str">
        <f t="shared" si="111"/>
        <v/>
      </c>
      <c r="AN134" s="3" t="str">
        <f t="shared" si="112"/>
        <v/>
      </c>
      <c r="AO134" s="3" t="str">
        <f t="shared" si="113"/>
        <v/>
      </c>
      <c r="AP134" s="3" t="str">
        <f t="shared" si="114"/>
        <v/>
      </c>
      <c r="AQ134" s="3" t="str">
        <f t="shared" si="115"/>
        <v/>
      </c>
      <c r="AR134" s="3" t="str">
        <f t="shared" si="116"/>
        <v/>
      </c>
      <c r="AS134" s="3" t="str">
        <f t="shared" si="117"/>
        <v/>
      </c>
      <c r="AT134" s="3" t="str">
        <f t="shared" si="118"/>
        <v/>
      </c>
      <c r="AU134" s="3" t="str">
        <f t="shared" si="119"/>
        <v/>
      </c>
      <c r="AV134" s="3" t="str">
        <f t="shared" si="120"/>
        <v/>
      </c>
      <c r="AW134" s="3" t="str">
        <f t="shared" si="121"/>
        <v/>
      </c>
      <c r="AX134" s="3" t="str">
        <f t="shared" si="122"/>
        <v/>
      </c>
      <c r="AY134" s="3" t="str">
        <f t="shared" si="123"/>
        <v/>
      </c>
      <c r="AZ134" s="3" t="str">
        <f t="shared" si="124"/>
        <v/>
      </c>
      <c r="BA134" s="3" t="str">
        <f t="shared" si="125"/>
        <v/>
      </c>
      <c r="BB134" s="3" t="str">
        <f t="shared" si="126"/>
        <v/>
      </c>
      <c r="BC134" s="3" t="str">
        <f t="shared" si="127"/>
        <v/>
      </c>
      <c r="BD134" s="3" t="str">
        <f t="shared" si="128"/>
        <v/>
      </c>
      <c r="BE134" s="3" t="str">
        <f t="shared" si="129"/>
        <v/>
      </c>
      <c r="BF134" s="3" t="str">
        <f t="shared" si="130"/>
        <v/>
      </c>
      <c r="BG134" s="3" t="str">
        <f t="shared" si="131"/>
        <v/>
      </c>
      <c r="BH134" s="3" t="str">
        <f t="shared" si="132"/>
        <v/>
      </c>
      <c r="BI134" s="3" t="str">
        <f t="shared" si="133"/>
        <v/>
      </c>
      <c r="BJ134" s="3" t="str">
        <f t="shared" si="134"/>
        <v/>
      </c>
      <c r="BK134" s="3" t="str">
        <f t="shared" si="135"/>
        <v/>
      </c>
      <c r="BL134" s="3" t="str">
        <f t="shared" si="136"/>
        <v/>
      </c>
      <c r="BM134" s="3" t="str">
        <f t="shared" si="137"/>
        <v/>
      </c>
      <c r="BN134" s="3" t="str">
        <f t="shared" si="138"/>
        <v/>
      </c>
    </row>
    <row r="135" spans="2:66" x14ac:dyDescent="0.25">
      <c r="B135" s="6">
        <v>8</v>
      </c>
      <c r="C135" s="4" t="str">
        <f>IF(B135="","",VLOOKUP(B135,Tabelle2!$A$2:$B$38,2,0))</f>
        <v>2-14-17-20-25-31</v>
      </c>
      <c r="D135" s="3">
        <f t="shared" si="143"/>
        <v>0</v>
      </c>
      <c r="E135" s="7" t="str">
        <f t="shared" si="139"/>
        <v>L</v>
      </c>
      <c r="F135" s="20" t="str">
        <f t="shared" si="140"/>
        <v>No Bet</v>
      </c>
      <c r="G135" s="16">
        <f t="shared" si="141"/>
        <v>-54</v>
      </c>
      <c r="H135" s="12"/>
      <c r="I135" s="16">
        <f t="shared" si="144"/>
        <v>0</v>
      </c>
      <c r="J135" s="16">
        <f t="shared" si="145"/>
        <v>-2</v>
      </c>
      <c r="K135" s="12"/>
      <c r="AI135" s="1">
        <f t="shared" si="142"/>
        <v>7</v>
      </c>
      <c r="AJ135" s="3" t="str">
        <f t="shared" si="108"/>
        <v/>
      </c>
      <c r="AK135" s="3" t="str">
        <f t="shared" si="109"/>
        <v/>
      </c>
      <c r="AL135" s="3" t="str">
        <f t="shared" si="110"/>
        <v/>
      </c>
      <c r="AM135" s="3" t="str">
        <f t="shared" si="111"/>
        <v/>
      </c>
      <c r="AN135" s="3" t="str">
        <f t="shared" si="112"/>
        <v/>
      </c>
      <c r="AO135" s="3" t="str">
        <f t="shared" si="113"/>
        <v/>
      </c>
      <c r="AP135" s="3" t="str">
        <f t="shared" si="114"/>
        <v/>
      </c>
      <c r="AQ135" s="3" t="str">
        <f t="shared" si="115"/>
        <v/>
      </c>
      <c r="AR135" s="3" t="str">
        <f t="shared" si="116"/>
        <v/>
      </c>
      <c r="AS135" s="3" t="str">
        <f t="shared" si="117"/>
        <v/>
      </c>
      <c r="AT135" s="3" t="str">
        <f t="shared" si="118"/>
        <v/>
      </c>
      <c r="AU135" s="3" t="str">
        <f t="shared" si="119"/>
        <v/>
      </c>
      <c r="AV135" s="3" t="str">
        <f t="shared" si="120"/>
        <v/>
      </c>
      <c r="AW135" s="3" t="str">
        <f t="shared" si="121"/>
        <v/>
      </c>
      <c r="AX135" s="3" t="str">
        <f t="shared" si="122"/>
        <v/>
      </c>
      <c r="AY135" s="3" t="str">
        <f t="shared" si="123"/>
        <v/>
      </c>
      <c r="AZ135" s="3" t="str">
        <f t="shared" si="124"/>
        <v/>
      </c>
      <c r="BA135" s="3" t="str">
        <f t="shared" si="125"/>
        <v/>
      </c>
      <c r="BB135" s="3" t="str">
        <f t="shared" si="126"/>
        <v/>
      </c>
      <c r="BC135" s="3" t="str">
        <f t="shared" si="127"/>
        <v/>
      </c>
      <c r="BD135" s="3" t="str">
        <f t="shared" si="128"/>
        <v/>
      </c>
      <c r="BE135" s="3" t="str">
        <f t="shared" si="129"/>
        <v/>
      </c>
      <c r="BF135" s="3" t="str">
        <f t="shared" si="130"/>
        <v/>
      </c>
      <c r="BG135" s="3" t="str">
        <f t="shared" si="131"/>
        <v/>
      </c>
      <c r="BH135" s="3" t="str">
        <f t="shared" si="132"/>
        <v/>
      </c>
      <c r="BI135" s="3" t="str">
        <f t="shared" si="133"/>
        <v/>
      </c>
      <c r="BJ135" s="3" t="str">
        <f t="shared" si="134"/>
        <v/>
      </c>
      <c r="BK135" s="3" t="str">
        <f t="shared" si="135"/>
        <v/>
      </c>
      <c r="BL135" s="3" t="str">
        <f t="shared" si="136"/>
        <v/>
      </c>
      <c r="BM135" s="3" t="str">
        <f t="shared" si="137"/>
        <v/>
      </c>
      <c r="BN135" s="3" t="str">
        <f t="shared" si="138"/>
        <v/>
      </c>
    </row>
    <row r="136" spans="2:66" x14ac:dyDescent="0.25">
      <c r="B136" s="6">
        <v>15</v>
      </c>
      <c r="C136" s="4" t="str">
        <f>IF(B136="","",VLOOKUP(B136,Tabelle2!$A$2:$B$38,2,0))</f>
        <v>6-7-12-18-27-29</v>
      </c>
      <c r="D136" s="3">
        <f t="shared" si="143"/>
        <v>0</v>
      </c>
      <c r="E136" s="7" t="str">
        <f t="shared" si="139"/>
        <v>L</v>
      </c>
      <c r="F136" s="20" t="str">
        <f t="shared" si="140"/>
        <v>No Bet</v>
      </c>
      <c r="G136" s="16">
        <f t="shared" si="141"/>
        <v>-54</v>
      </c>
      <c r="H136" s="12"/>
      <c r="I136" s="16">
        <f t="shared" si="144"/>
        <v>0</v>
      </c>
      <c r="J136" s="16">
        <f t="shared" si="145"/>
        <v>-2</v>
      </c>
      <c r="K136" s="12"/>
      <c r="AI136" s="1">
        <f t="shared" si="142"/>
        <v>8</v>
      </c>
      <c r="AJ136" s="3" t="str">
        <f t="shared" si="108"/>
        <v/>
      </c>
      <c r="AK136" s="3" t="str">
        <f t="shared" si="109"/>
        <v/>
      </c>
      <c r="AL136" s="3" t="str">
        <f t="shared" si="110"/>
        <v/>
      </c>
      <c r="AM136" s="3" t="str">
        <f t="shared" si="111"/>
        <v/>
      </c>
      <c r="AN136" s="3" t="str">
        <f t="shared" si="112"/>
        <v/>
      </c>
      <c r="AO136" s="3" t="str">
        <f t="shared" si="113"/>
        <v/>
      </c>
      <c r="AP136" s="3" t="str">
        <f t="shared" si="114"/>
        <v/>
      </c>
      <c r="AQ136" s="3" t="str">
        <f t="shared" si="115"/>
        <v/>
      </c>
      <c r="AR136" s="3" t="str">
        <f t="shared" si="116"/>
        <v/>
      </c>
      <c r="AS136" s="3" t="str">
        <f t="shared" si="117"/>
        <v/>
      </c>
      <c r="AT136" s="3" t="str">
        <f t="shared" si="118"/>
        <v/>
      </c>
      <c r="AU136" s="3" t="str">
        <f t="shared" si="119"/>
        <v/>
      </c>
      <c r="AV136" s="3" t="str">
        <f t="shared" si="120"/>
        <v/>
      </c>
      <c r="AW136" s="3" t="str">
        <f t="shared" si="121"/>
        <v/>
      </c>
      <c r="AX136" s="3" t="str">
        <f t="shared" si="122"/>
        <v/>
      </c>
      <c r="AY136" s="3" t="str">
        <f t="shared" si="123"/>
        <v/>
      </c>
      <c r="AZ136" s="3" t="str">
        <f t="shared" si="124"/>
        <v/>
      </c>
      <c r="BA136" s="3" t="str">
        <f t="shared" si="125"/>
        <v/>
      </c>
      <c r="BB136" s="3" t="str">
        <f t="shared" si="126"/>
        <v/>
      </c>
      <c r="BC136" s="3" t="str">
        <f t="shared" si="127"/>
        <v/>
      </c>
      <c r="BD136" s="3" t="str">
        <f t="shared" si="128"/>
        <v/>
      </c>
      <c r="BE136" s="3" t="str">
        <f t="shared" si="129"/>
        <v/>
      </c>
      <c r="BF136" s="3" t="str">
        <f t="shared" si="130"/>
        <v/>
      </c>
      <c r="BG136" s="3" t="str">
        <f t="shared" si="131"/>
        <v/>
      </c>
      <c r="BH136" s="3" t="str">
        <f t="shared" si="132"/>
        <v/>
      </c>
      <c r="BI136" s="3" t="str">
        <f t="shared" si="133"/>
        <v/>
      </c>
      <c r="BJ136" s="3" t="str">
        <f t="shared" si="134"/>
        <v/>
      </c>
      <c r="BK136" s="3" t="str">
        <f t="shared" si="135"/>
        <v/>
      </c>
      <c r="BL136" s="3" t="str">
        <f t="shared" si="136"/>
        <v/>
      </c>
      <c r="BM136" s="3" t="str">
        <f t="shared" si="137"/>
        <v/>
      </c>
      <c r="BN136" s="3" t="str">
        <f t="shared" si="138"/>
        <v/>
      </c>
    </row>
    <row r="137" spans="2:66" x14ac:dyDescent="0.25">
      <c r="B137" s="6">
        <v>13</v>
      </c>
      <c r="C137" s="4" t="str">
        <f>IF(B137="","",VLOOKUP(B137,Tabelle2!$A$2:$B$38,2,0))</f>
        <v>4-15-16-19-24-33</v>
      </c>
      <c r="D137" s="3">
        <f t="shared" si="143"/>
        <v>0</v>
      </c>
      <c r="E137" s="7" t="str">
        <f t="shared" si="139"/>
        <v>L</v>
      </c>
      <c r="F137" s="20" t="str">
        <f t="shared" si="140"/>
        <v>No Bet</v>
      </c>
      <c r="G137" s="16">
        <f t="shared" si="141"/>
        <v>-54</v>
      </c>
      <c r="H137" s="12"/>
      <c r="I137" s="16">
        <f t="shared" si="144"/>
        <v>0</v>
      </c>
      <c r="J137" s="16">
        <f t="shared" si="145"/>
        <v>-2</v>
      </c>
      <c r="K137" s="12"/>
      <c r="AI137" s="1">
        <f t="shared" si="142"/>
        <v>9</v>
      </c>
      <c r="AJ137" s="3" t="str">
        <f t="shared" si="108"/>
        <v/>
      </c>
      <c r="AK137" s="3" t="str">
        <f t="shared" si="109"/>
        <v/>
      </c>
      <c r="AL137" s="3" t="str">
        <f t="shared" si="110"/>
        <v/>
      </c>
      <c r="AM137" s="3" t="str">
        <f t="shared" si="111"/>
        <v/>
      </c>
      <c r="AN137" s="3" t="str">
        <f t="shared" si="112"/>
        <v/>
      </c>
      <c r="AO137" s="3" t="str">
        <f t="shared" si="113"/>
        <v/>
      </c>
      <c r="AP137" s="3" t="str">
        <f t="shared" si="114"/>
        <v/>
      </c>
      <c r="AQ137" s="3" t="str">
        <f t="shared" si="115"/>
        <v/>
      </c>
      <c r="AR137" s="3" t="str">
        <f t="shared" si="116"/>
        <v/>
      </c>
      <c r="AS137" s="3" t="str">
        <f t="shared" si="117"/>
        <v/>
      </c>
      <c r="AT137" s="3" t="str">
        <f t="shared" si="118"/>
        <v/>
      </c>
      <c r="AU137" s="3" t="str">
        <f t="shared" si="119"/>
        <v/>
      </c>
      <c r="AV137" s="3" t="str">
        <f t="shared" si="120"/>
        <v/>
      </c>
      <c r="AW137" s="3" t="str">
        <f t="shared" si="121"/>
        <v/>
      </c>
      <c r="AX137" s="3" t="str">
        <f t="shared" si="122"/>
        <v/>
      </c>
      <c r="AY137" s="3" t="str">
        <f t="shared" si="123"/>
        <v/>
      </c>
      <c r="AZ137" s="3" t="str">
        <f t="shared" si="124"/>
        <v/>
      </c>
      <c r="BA137" s="3" t="str">
        <f t="shared" si="125"/>
        <v/>
      </c>
      <c r="BB137" s="3" t="str">
        <f t="shared" si="126"/>
        <v/>
      </c>
      <c r="BC137" s="3" t="str">
        <f t="shared" si="127"/>
        <v/>
      </c>
      <c r="BD137" s="3" t="str">
        <f t="shared" si="128"/>
        <v/>
      </c>
      <c r="BE137" s="3" t="str">
        <f t="shared" si="129"/>
        <v/>
      </c>
      <c r="BF137" s="3" t="str">
        <f t="shared" si="130"/>
        <v/>
      </c>
      <c r="BG137" s="3" t="str">
        <f t="shared" si="131"/>
        <v/>
      </c>
      <c r="BH137" s="3" t="str">
        <f t="shared" si="132"/>
        <v/>
      </c>
      <c r="BI137" s="3" t="str">
        <f t="shared" si="133"/>
        <v/>
      </c>
      <c r="BJ137" s="3" t="str">
        <f t="shared" si="134"/>
        <v/>
      </c>
      <c r="BK137" s="3" t="str">
        <f t="shared" si="135"/>
        <v/>
      </c>
      <c r="BL137" s="3" t="str">
        <f t="shared" si="136"/>
        <v/>
      </c>
      <c r="BM137" s="3" t="str">
        <f t="shared" si="137"/>
        <v/>
      </c>
      <c r="BN137" s="3" t="str">
        <f t="shared" si="138"/>
        <v/>
      </c>
    </row>
    <row r="138" spans="2:66" x14ac:dyDescent="0.25">
      <c r="B138" s="6">
        <v>13</v>
      </c>
      <c r="C138" s="4" t="str">
        <f>IF(B138="","",VLOOKUP(B138,Tabelle2!$A$2:$B$38,2,0))</f>
        <v>4-15-16-19-24-33</v>
      </c>
      <c r="D138" s="3">
        <f t="shared" si="143"/>
        <v>0</v>
      </c>
      <c r="E138" s="7" t="str">
        <f t="shared" si="139"/>
        <v>L</v>
      </c>
      <c r="F138" s="20" t="str">
        <f t="shared" si="140"/>
        <v>No Bet</v>
      </c>
      <c r="G138" s="16">
        <f t="shared" si="141"/>
        <v>-54</v>
      </c>
      <c r="H138" s="12"/>
      <c r="I138" s="16">
        <f t="shared" si="144"/>
        <v>0</v>
      </c>
      <c r="J138" s="16">
        <f t="shared" si="145"/>
        <v>-2</v>
      </c>
      <c r="K138" s="12"/>
      <c r="AI138" s="1">
        <f t="shared" si="142"/>
        <v>10</v>
      </c>
      <c r="AJ138" s="3" t="str">
        <f t="shared" si="108"/>
        <v/>
      </c>
      <c r="AK138" s="3" t="str">
        <f t="shared" si="109"/>
        <v/>
      </c>
      <c r="AL138" s="3" t="str">
        <f t="shared" si="110"/>
        <v/>
      </c>
      <c r="AM138" s="3" t="str">
        <f t="shared" si="111"/>
        <v/>
      </c>
      <c r="AN138" s="3" t="str">
        <f t="shared" si="112"/>
        <v/>
      </c>
      <c r="AO138" s="3" t="str">
        <f t="shared" si="113"/>
        <v/>
      </c>
      <c r="AP138" s="3" t="str">
        <f t="shared" si="114"/>
        <v/>
      </c>
      <c r="AQ138" s="3" t="str">
        <f t="shared" si="115"/>
        <v/>
      </c>
      <c r="AR138" s="3" t="str">
        <f t="shared" si="116"/>
        <v/>
      </c>
      <c r="AS138" s="3" t="str">
        <f t="shared" si="117"/>
        <v/>
      </c>
      <c r="AT138" s="3" t="str">
        <f t="shared" si="118"/>
        <v/>
      </c>
      <c r="AU138" s="3" t="str">
        <f t="shared" si="119"/>
        <v/>
      </c>
      <c r="AV138" s="3" t="str">
        <f t="shared" si="120"/>
        <v/>
      </c>
      <c r="AW138" s="3" t="str">
        <f t="shared" si="121"/>
        <v/>
      </c>
      <c r="AX138" s="3" t="str">
        <f t="shared" si="122"/>
        <v/>
      </c>
      <c r="AY138" s="3" t="str">
        <f t="shared" si="123"/>
        <v/>
      </c>
      <c r="AZ138" s="3" t="str">
        <f t="shared" si="124"/>
        <v/>
      </c>
      <c r="BA138" s="3" t="str">
        <f t="shared" si="125"/>
        <v/>
      </c>
      <c r="BB138" s="3" t="str">
        <f t="shared" si="126"/>
        <v/>
      </c>
      <c r="BC138" s="3" t="str">
        <f t="shared" si="127"/>
        <v/>
      </c>
      <c r="BD138" s="3" t="str">
        <f t="shared" si="128"/>
        <v/>
      </c>
      <c r="BE138" s="3" t="str">
        <f t="shared" si="129"/>
        <v/>
      </c>
      <c r="BF138" s="3" t="str">
        <f t="shared" si="130"/>
        <v/>
      </c>
      <c r="BG138" s="3" t="str">
        <f t="shared" si="131"/>
        <v/>
      </c>
      <c r="BH138" s="3" t="str">
        <f t="shared" si="132"/>
        <v/>
      </c>
      <c r="BI138" s="3" t="str">
        <f t="shared" si="133"/>
        <v/>
      </c>
      <c r="BJ138" s="3" t="str">
        <f t="shared" si="134"/>
        <v/>
      </c>
      <c r="BK138" s="3" t="str">
        <f t="shared" si="135"/>
        <v/>
      </c>
      <c r="BL138" s="3" t="str">
        <f t="shared" si="136"/>
        <v/>
      </c>
      <c r="BM138" s="3" t="str">
        <f t="shared" si="137"/>
        <v/>
      </c>
      <c r="BN138" s="3" t="str">
        <f t="shared" si="138"/>
        <v/>
      </c>
    </row>
    <row r="139" spans="2:66" x14ac:dyDescent="0.25">
      <c r="B139" s="6">
        <v>6</v>
      </c>
      <c r="C139" s="4" t="str">
        <f>IF(B139="","",VLOOKUP(B139,Tabelle2!$A$2:$B$38,2,0))</f>
        <v>0-5-10-15-24-32</v>
      </c>
      <c r="D139" s="3">
        <f t="shared" si="143"/>
        <v>0</v>
      </c>
      <c r="E139" s="7" t="str">
        <f t="shared" si="139"/>
        <v>L</v>
      </c>
      <c r="F139" s="20" t="str">
        <f t="shared" si="140"/>
        <v>No Bet</v>
      </c>
      <c r="G139" s="16">
        <f t="shared" si="141"/>
        <v>-54</v>
      </c>
      <c r="H139" s="12"/>
      <c r="I139" s="16">
        <f t="shared" si="144"/>
        <v>0</v>
      </c>
      <c r="J139" s="16">
        <f t="shared" si="145"/>
        <v>-2</v>
      </c>
      <c r="K139" s="12"/>
      <c r="AI139" s="1">
        <f t="shared" si="142"/>
        <v>11</v>
      </c>
      <c r="AJ139" s="3" t="str">
        <f t="shared" si="108"/>
        <v/>
      </c>
      <c r="AK139" s="3" t="str">
        <f t="shared" si="109"/>
        <v/>
      </c>
      <c r="AL139" s="3" t="str">
        <f t="shared" si="110"/>
        <v/>
      </c>
      <c r="AM139" s="3" t="str">
        <f t="shared" si="111"/>
        <v/>
      </c>
      <c r="AN139" s="3" t="str">
        <f t="shared" si="112"/>
        <v/>
      </c>
      <c r="AO139" s="3" t="str">
        <f t="shared" si="113"/>
        <v/>
      </c>
      <c r="AP139" s="3" t="str">
        <f t="shared" si="114"/>
        <v/>
      </c>
      <c r="AQ139" s="3" t="str">
        <f t="shared" si="115"/>
        <v/>
      </c>
      <c r="AR139" s="3" t="str">
        <f t="shared" si="116"/>
        <v/>
      </c>
      <c r="AS139" s="3" t="str">
        <f t="shared" si="117"/>
        <v/>
      </c>
      <c r="AT139" s="3" t="str">
        <f t="shared" si="118"/>
        <v/>
      </c>
      <c r="AU139" s="3" t="str">
        <f t="shared" si="119"/>
        <v/>
      </c>
      <c r="AV139" s="3" t="str">
        <f t="shared" si="120"/>
        <v/>
      </c>
      <c r="AW139" s="3" t="str">
        <f t="shared" si="121"/>
        <v/>
      </c>
      <c r="AX139" s="3" t="str">
        <f t="shared" si="122"/>
        <v/>
      </c>
      <c r="AY139" s="3" t="str">
        <f t="shared" si="123"/>
        <v/>
      </c>
      <c r="AZ139" s="3" t="str">
        <f t="shared" si="124"/>
        <v/>
      </c>
      <c r="BA139" s="3" t="str">
        <f t="shared" si="125"/>
        <v/>
      </c>
      <c r="BB139" s="3" t="str">
        <f t="shared" si="126"/>
        <v/>
      </c>
      <c r="BC139" s="3" t="str">
        <f t="shared" si="127"/>
        <v/>
      </c>
      <c r="BD139" s="3" t="str">
        <f t="shared" si="128"/>
        <v/>
      </c>
      <c r="BE139" s="3" t="str">
        <f t="shared" si="129"/>
        <v/>
      </c>
      <c r="BF139" s="3" t="str">
        <f t="shared" si="130"/>
        <v/>
      </c>
      <c r="BG139" s="3" t="str">
        <f t="shared" si="131"/>
        <v/>
      </c>
      <c r="BH139" s="3" t="str">
        <f t="shared" si="132"/>
        <v/>
      </c>
      <c r="BI139" s="3" t="str">
        <f t="shared" si="133"/>
        <v/>
      </c>
      <c r="BJ139" s="3" t="str">
        <f t="shared" si="134"/>
        <v/>
      </c>
      <c r="BK139" s="3" t="str">
        <f t="shared" si="135"/>
        <v/>
      </c>
      <c r="BL139" s="3" t="str">
        <f t="shared" si="136"/>
        <v/>
      </c>
      <c r="BM139" s="3" t="str">
        <f t="shared" si="137"/>
        <v/>
      </c>
      <c r="BN139" s="3" t="str">
        <f t="shared" si="138"/>
        <v/>
      </c>
    </row>
    <row r="140" spans="2:66" x14ac:dyDescent="0.25">
      <c r="B140" s="6">
        <v>3</v>
      </c>
      <c r="C140" s="4" t="str">
        <f>IF(B140="","",VLOOKUP(B140,Tabelle2!$A$2:$B$38,2,0))</f>
        <v>2-9-14-17-25-31</v>
      </c>
      <c r="D140" s="3">
        <f t="shared" si="143"/>
        <v>0</v>
      </c>
      <c r="E140" s="7" t="str">
        <f t="shared" si="139"/>
        <v>L</v>
      </c>
      <c r="F140" s="20" t="str">
        <f t="shared" si="140"/>
        <v>No Bet</v>
      </c>
      <c r="G140" s="16">
        <f t="shared" si="141"/>
        <v>-54</v>
      </c>
      <c r="H140" s="12"/>
      <c r="I140" s="16">
        <f t="shared" si="144"/>
        <v>0</v>
      </c>
      <c r="J140" s="16">
        <f t="shared" si="145"/>
        <v>-2</v>
      </c>
      <c r="K140" s="12"/>
      <c r="AI140" s="1">
        <f t="shared" si="142"/>
        <v>12</v>
      </c>
      <c r="AJ140" s="3" t="str">
        <f t="shared" si="108"/>
        <v/>
      </c>
      <c r="AK140" s="3" t="str">
        <f t="shared" si="109"/>
        <v/>
      </c>
      <c r="AL140" s="3" t="str">
        <f t="shared" si="110"/>
        <v/>
      </c>
      <c r="AM140" s="3" t="str">
        <f t="shared" si="111"/>
        <v/>
      </c>
      <c r="AN140" s="3" t="str">
        <f t="shared" si="112"/>
        <v/>
      </c>
      <c r="AO140" s="3" t="str">
        <f t="shared" si="113"/>
        <v/>
      </c>
      <c r="AP140" s="3" t="str">
        <f t="shared" si="114"/>
        <v/>
      </c>
      <c r="AQ140" s="3" t="str">
        <f t="shared" si="115"/>
        <v/>
      </c>
      <c r="AR140" s="3" t="str">
        <f t="shared" si="116"/>
        <v/>
      </c>
      <c r="AS140" s="3" t="str">
        <f t="shared" si="117"/>
        <v/>
      </c>
      <c r="AT140" s="3" t="str">
        <f t="shared" si="118"/>
        <v/>
      </c>
      <c r="AU140" s="3" t="str">
        <f t="shared" si="119"/>
        <v/>
      </c>
      <c r="AV140" s="3" t="str">
        <f t="shared" si="120"/>
        <v/>
      </c>
      <c r="AW140" s="3" t="str">
        <f t="shared" si="121"/>
        <v/>
      </c>
      <c r="AX140" s="3" t="str">
        <f t="shared" si="122"/>
        <v/>
      </c>
      <c r="AY140" s="3" t="str">
        <f t="shared" si="123"/>
        <v/>
      </c>
      <c r="AZ140" s="3" t="str">
        <f t="shared" si="124"/>
        <v/>
      </c>
      <c r="BA140" s="3" t="str">
        <f t="shared" si="125"/>
        <v/>
      </c>
      <c r="BB140" s="3" t="str">
        <f t="shared" si="126"/>
        <v/>
      </c>
      <c r="BC140" s="3" t="str">
        <f t="shared" si="127"/>
        <v/>
      </c>
      <c r="BD140" s="3" t="str">
        <f t="shared" si="128"/>
        <v/>
      </c>
      <c r="BE140" s="3" t="str">
        <f t="shared" si="129"/>
        <v/>
      </c>
      <c r="BF140" s="3" t="str">
        <f t="shared" si="130"/>
        <v/>
      </c>
      <c r="BG140" s="3" t="str">
        <f t="shared" si="131"/>
        <v/>
      </c>
      <c r="BH140" s="3" t="str">
        <f t="shared" si="132"/>
        <v/>
      </c>
      <c r="BI140" s="3" t="str">
        <f t="shared" si="133"/>
        <v/>
      </c>
      <c r="BJ140" s="3" t="str">
        <f t="shared" si="134"/>
        <v/>
      </c>
      <c r="BK140" s="3" t="str">
        <f t="shared" si="135"/>
        <v/>
      </c>
      <c r="BL140" s="3" t="str">
        <f t="shared" si="136"/>
        <v/>
      </c>
      <c r="BM140" s="3" t="str">
        <f t="shared" si="137"/>
        <v/>
      </c>
      <c r="BN140" s="3" t="str">
        <f t="shared" si="138"/>
        <v/>
      </c>
    </row>
    <row r="141" spans="2:66" x14ac:dyDescent="0.25">
      <c r="B141" s="6">
        <v>5</v>
      </c>
      <c r="C141" s="4" t="str">
        <f>IF(B141="","",VLOOKUP(B141,Tabelle2!$A$2:$B$38,2,0))</f>
        <v>6-9-18-22-27-34</v>
      </c>
      <c r="D141" s="3">
        <f t="shared" si="143"/>
        <v>0</v>
      </c>
      <c r="E141" s="7" t="str">
        <f t="shared" si="139"/>
        <v>L</v>
      </c>
      <c r="F141" s="20" t="str">
        <f t="shared" si="140"/>
        <v>No Bet</v>
      </c>
      <c r="G141" s="16">
        <f t="shared" si="141"/>
        <v>-54</v>
      </c>
      <c r="H141" s="12"/>
      <c r="I141" s="16">
        <f t="shared" si="144"/>
        <v>0</v>
      </c>
      <c r="J141" s="16">
        <f t="shared" si="145"/>
        <v>-2</v>
      </c>
      <c r="K141" s="12"/>
      <c r="AI141" s="1">
        <f t="shared" si="142"/>
        <v>13</v>
      </c>
      <c r="AJ141" s="3" t="str">
        <f t="shared" ref="AJ141:AJ204" si="146">IF(AND($AI142=0,$AI141=1),1,"")</f>
        <v/>
      </c>
      <c r="AK141" s="3" t="str">
        <f t="shared" ref="AK141:AK204" si="147">IF(AND($AI142=0,$AI141=2),1,"")</f>
        <v/>
      </c>
      <c r="AL141" s="3" t="str">
        <f t="shared" ref="AL141:AL204" si="148">IF(AND($AI142=0,$AI141=3),1,"")</f>
        <v/>
      </c>
      <c r="AM141" s="3" t="str">
        <f t="shared" ref="AM141:AM204" si="149">IF(AND($AI142=0,$AI141=4),1,"")</f>
        <v/>
      </c>
      <c r="AN141" s="3" t="str">
        <f t="shared" ref="AN141:AN204" si="150">IF(AND($AI142=0,$AI141=5),1,"")</f>
        <v/>
      </c>
      <c r="AO141" s="3" t="str">
        <f t="shared" ref="AO141:AO204" si="151">IF(AND($AI142=0,$AI141=6),1,"")</f>
        <v/>
      </c>
      <c r="AP141" s="3" t="str">
        <f t="shared" ref="AP141:AP204" si="152">IF(AND($AI142=0,$AI141=7),1,"")</f>
        <v/>
      </c>
      <c r="AQ141" s="3" t="str">
        <f t="shared" ref="AQ141:AQ204" si="153">IF(AND($AI142=0,$AI141=8),1,"")</f>
        <v/>
      </c>
      <c r="AR141" s="3" t="str">
        <f t="shared" ref="AR141:AR204" si="154">IF(AND($AI142=0,$AI141=9),1,"")</f>
        <v/>
      </c>
      <c r="AS141" s="3" t="str">
        <f t="shared" ref="AS141:AS204" si="155">IF(AND($AI142=0,$AI141=10),1,"")</f>
        <v/>
      </c>
      <c r="AT141" s="3" t="str">
        <f t="shared" ref="AT141:AT204" si="156">IF(AND($AI142=0,$AI141=11),1,"")</f>
        <v/>
      </c>
      <c r="AU141" s="3" t="str">
        <f t="shared" ref="AU141:AU204" si="157">IF(AND($AI142=0,$AI141=12),1,"")</f>
        <v/>
      </c>
      <c r="AV141" s="3" t="str">
        <f t="shared" ref="AV141:AV204" si="158">IF(AND($AI142=0,$AI141=13),1,"")</f>
        <v/>
      </c>
      <c r="AW141" s="3" t="str">
        <f t="shared" ref="AW141:AW204" si="159">IF(AND($AI142=0,$AI141=14),1,"")</f>
        <v/>
      </c>
      <c r="AX141" s="3" t="str">
        <f t="shared" ref="AX141:AX204" si="160">IF(AND($AI142=0,$AI141=15),1,"")</f>
        <v/>
      </c>
      <c r="AY141" s="3" t="str">
        <f t="shared" ref="AY141:AY204" si="161">IF(AND($AI142=0,$AI141=16),1,"")</f>
        <v/>
      </c>
      <c r="AZ141" s="3" t="str">
        <f t="shared" ref="AZ141:AZ204" si="162">IF(AND($AI142=0,$AI141=17),1,"")</f>
        <v/>
      </c>
      <c r="BA141" s="3" t="str">
        <f t="shared" ref="BA141:BA204" si="163">IF(AND($AI142=0,$AI141=18),1,"")</f>
        <v/>
      </c>
      <c r="BB141" s="3" t="str">
        <f t="shared" ref="BB141:BB204" si="164">IF(AND($AI142=0,$AI141=19),1,"")</f>
        <v/>
      </c>
      <c r="BC141" s="3" t="str">
        <f t="shared" ref="BC141:BC204" si="165">IF(AND($AI142=0,$AI141=20),1,"")</f>
        <v/>
      </c>
      <c r="BD141" s="3" t="str">
        <f t="shared" ref="BD141:BD204" si="166">IF(AND($AI142=0,$AI141=21),1,"")</f>
        <v/>
      </c>
      <c r="BE141" s="3" t="str">
        <f t="shared" ref="BE141:BE204" si="167">IF(AND($AI142=0,$AI141=22),1,"")</f>
        <v/>
      </c>
      <c r="BF141" s="3" t="str">
        <f t="shared" ref="BF141:BF204" si="168">IF(AND($AI142=0,$AI141=23),1,"")</f>
        <v/>
      </c>
      <c r="BG141" s="3" t="str">
        <f t="shared" ref="BG141:BG204" si="169">IF(AND($AI142=0,$AI141=24),1,"")</f>
        <v/>
      </c>
      <c r="BH141" s="3" t="str">
        <f t="shared" ref="BH141:BH204" si="170">IF(AND($AI142=0,$AI141=25),1,"")</f>
        <v/>
      </c>
      <c r="BI141" s="3" t="str">
        <f t="shared" ref="BI141:BI204" si="171">IF(AND($AI142=0,$AI141=26),1,"")</f>
        <v/>
      </c>
      <c r="BJ141" s="3" t="str">
        <f t="shared" ref="BJ141:BJ204" si="172">IF(AND($AI142=0,$AI141=27),1,"")</f>
        <v/>
      </c>
      <c r="BK141" s="3" t="str">
        <f t="shared" ref="BK141:BK204" si="173">IF(AND($AI142=0,$AI141=28),1,"")</f>
        <v/>
      </c>
      <c r="BL141" s="3" t="str">
        <f t="shared" ref="BL141:BL204" si="174">IF(AND($AI142=0,$AI141=29),1,"")</f>
        <v/>
      </c>
      <c r="BM141" s="3" t="str">
        <f t="shared" ref="BM141:BM204" si="175">IF(AND($AI142=0,$AI141=30),1,"")</f>
        <v/>
      </c>
      <c r="BN141" s="3" t="str">
        <f t="shared" si="138"/>
        <v/>
      </c>
    </row>
    <row r="142" spans="2:66" x14ac:dyDescent="0.25">
      <c r="B142" s="6">
        <v>19</v>
      </c>
      <c r="C142" s="4" t="str">
        <f>IF(B142="","",VLOOKUP(B142,Tabelle2!$A$2:$B$38,2,0))</f>
        <v>7-13-27-28-29-36</v>
      </c>
      <c r="D142" s="3">
        <f t="shared" si="143"/>
        <v>0</v>
      </c>
      <c r="E142" s="7" t="str">
        <f t="shared" si="139"/>
        <v>L</v>
      </c>
      <c r="F142" s="20" t="str">
        <f t="shared" si="140"/>
        <v>No Bet</v>
      </c>
      <c r="G142" s="16">
        <f t="shared" si="141"/>
        <v>-54</v>
      </c>
      <c r="H142" s="12"/>
      <c r="I142" s="16">
        <f t="shared" si="144"/>
        <v>0</v>
      </c>
      <c r="J142" s="16">
        <f t="shared" si="145"/>
        <v>-2</v>
      </c>
      <c r="K142" s="12"/>
      <c r="AI142" s="1">
        <f t="shared" si="142"/>
        <v>14</v>
      </c>
      <c r="AJ142" s="3" t="str">
        <f t="shared" si="146"/>
        <v/>
      </c>
      <c r="AK142" s="3" t="str">
        <f t="shared" si="147"/>
        <v/>
      </c>
      <c r="AL142" s="3" t="str">
        <f t="shared" si="148"/>
        <v/>
      </c>
      <c r="AM142" s="3" t="str">
        <f t="shared" si="149"/>
        <v/>
      </c>
      <c r="AN142" s="3" t="str">
        <f t="shared" si="150"/>
        <v/>
      </c>
      <c r="AO142" s="3" t="str">
        <f t="shared" si="151"/>
        <v/>
      </c>
      <c r="AP142" s="3" t="str">
        <f t="shared" si="152"/>
        <v/>
      </c>
      <c r="AQ142" s="3" t="str">
        <f t="shared" si="153"/>
        <v/>
      </c>
      <c r="AR142" s="3" t="str">
        <f t="shared" si="154"/>
        <v/>
      </c>
      <c r="AS142" s="3" t="str">
        <f t="shared" si="155"/>
        <v/>
      </c>
      <c r="AT142" s="3" t="str">
        <f t="shared" si="156"/>
        <v/>
      </c>
      <c r="AU142" s="3" t="str">
        <f t="shared" si="157"/>
        <v/>
      </c>
      <c r="AV142" s="3" t="str">
        <f t="shared" si="158"/>
        <v/>
      </c>
      <c r="AW142" s="3" t="str">
        <f t="shared" si="159"/>
        <v/>
      </c>
      <c r="AX142" s="3" t="str">
        <f t="shared" si="160"/>
        <v/>
      </c>
      <c r="AY142" s="3" t="str">
        <f t="shared" si="161"/>
        <v/>
      </c>
      <c r="AZ142" s="3" t="str">
        <f t="shared" si="162"/>
        <v/>
      </c>
      <c r="BA142" s="3" t="str">
        <f t="shared" si="163"/>
        <v/>
      </c>
      <c r="BB142" s="3" t="str">
        <f t="shared" si="164"/>
        <v/>
      </c>
      <c r="BC142" s="3" t="str">
        <f t="shared" si="165"/>
        <v/>
      </c>
      <c r="BD142" s="3" t="str">
        <f t="shared" si="166"/>
        <v/>
      </c>
      <c r="BE142" s="3" t="str">
        <f t="shared" si="167"/>
        <v/>
      </c>
      <c r="BF142" s="3" t="str">
        <f t="shared" si="168"/>
        <v/>
      </c>
      <c r="BG142" s="3" t="str">
        <f t="shared" si="169"/>
        <v/>
      </c>
      <c r="BH142" s="3" t="str">
        <f t="shared" si="170"/>
        <v/>
      </c>
      <c r="BI142" s="3" t="str">
        <f t="shared" si="171"/>
        <v/>
      </c>
      <c r="BJ142" s="3" t="str">
        <f t="shared" si="172"/>
        <v/>
      </c>
      <c r="BK142" s="3" t="str">
        <f t="shared" si="173"/>
        <v/>
      </c>
      <c r="BL142" s="3" t="str">
        <f t="shared" si="174"/>
        <v/>
      </c>
      <c r="BM142" s="3" t="str">
        <f t="shared" si="175"/>
        <v/>
      </c>
      <c r="BN142" s="3" t="str">
        <f t="shared" ref="BN142:BN205" si="176">IF(AI142="","",IF(AND($AI143=0,$AI142&gt;30),1,""))</f>
        <v/>
      </c>
    </row>
    <row r="143" spans="2:66" x14ac:dyDescent="0.25">
      <c r="B143" s="6">
        <v>12</v>
      </c>
      <c r="C143" s="4" t="str">
        <f>IF(B143="","",VLOOKUP(B143,Tabelle2!$A$2:$B$38,2,0))</f>
        <v>1-2-4-14-20-21</v>
      </c>
      <c r="D143" s="3">
        <f t="shared" si="143"/>
        <v>0</v>
      </c>
      <c r="E143" s="7" t="str">
        <f t="shared" si="139"/>
        <v>L</v>
      </c>
      <c r="F143" s="20" t="str">
        <f t="shared" si="140"/>
        <v>No Bet</v>
      </c>
      <c r="G143" s="16">
        <f t="shared" si="141"/>
        <v>-54</v>
      </c>
      <c r="H143" s="12"/>
      <c r="I143" s="16">
        <f t="shared" si="144"/>
        <v>0</v>
      </c>
      <c r="J143" s="16">
        <f t="shared" si="145"/>
        <v>-2</v>
      </c>
      <c r="K143" s="12"/>
      <c r="AI143" s="1">
        <f t="shared" si="142"/>
        <v>15</v>
      </c>
      <c r="AJ143" s="3" t="str">
        <f t="shared" si="146"/>
        <v/>
      </c>
      <c r="AK143" s="3" t="str">
        <f t="shared" si="147"/>
        <v/>
      </c>
      <c r="AL143" s="3" t="str">
        <f t="shared" si="148"/>
        <v/>
      </c>
      <c r="AM143" s="3" t="str">
        <f t="shared" si="149"/>
        <v/>
      </c>
      <c r="AN143" s="3" t="str">
        <f t="shared" si="150"/>
        <v/>
      </c>
      <c r="AO143" s="3" t="str">
        <f t="shared" si="151"/>
        <v/>
      </c>
      <c r="AP143" s="3" t="str">
        <f t="shared" si="152"/>
        <v/>
      </c>
      <c r="AQ143" s="3" t="str">
        <f t="shared" si="153"/>
        <v/>
      </c>
      <c r="AR143" s="3" t="str">
        <f t="shared" si="154"/>
        <v/>
      </c>
      <c r="AS143" s="3" t="str">
        <f t="shared" si="155"/>
        <v/>
      </c>
      <c r="AT143" s="3" t="str">
        <f t="shared" si="156"/>
        <v/>
      </c>
      <c r="AU143" s="3" t="str">
        <f t="shared" si="157"/>
        <v/>
      </c>
      <c r="AV143" s="3" t="str">
        <f t="shared" si="158"/>
        <v/>
      </c>
      <c r="AW143" s="3" t="str">
        <f t="shared" si="159"/>
        <v/>
      </c>
      <c r="AX143" s="3" t="str">
        <f t="shared" si="160"/>
        <v/>
      </c>
      <c r="AY143" s="3" t="str">
        <f t="shared" si="161"/>
        <v/>
      </c>
      <c r="AZ143" s="3" t="str">
        <f t="shared" si="162"/>
        <v/>
      </c>
      <c r="BA143" s="3" t="str">
        <f t="shared" si="163"/>
        <v/>
      </c>
      <c r="BB143" s="3" t="str">
        <f t="shared" si="164"/>
        <v/>
      </c>
      <c r="BC143" s="3" t="str">
        <f t="shared" si="165"/>
        <v/>
      </c>
      <c r="BD143" s="3" t="str">
        <f t="shared" si="166"/>
        <v/>
      </c>
      <c r="BE143" s="3" t="str">
        <f t="shared" si="167"/>
        <v/>
      </c>
      <c r="BF143" s="3" t="str">
        <f t="shared" si="168"/>
        <v/>
      </c>
      <c r="BG143" s="3" t="str">
        <f t="shared" si="169"/>
        <v/>
      </c>
      <c r="BH143" s="3" t="str">
        <f t="shared" si="170"/>
        <v/>
      </c>
      <c r="BI143" s="3" t="str">
        <f t="shared" si="171"/>
        <v/>
      </c>
      <c r="BJ143" s="3" t="str">
        <f t="shared" si="172"/>
        <v/>
      </c>
      <c r="BK143" s="3" t="str">
        <f t="shared" si="173"/>
        <v/>
      </c>
      <c r="BL143" s="3" t="str">
        <f t="shared" si="174"/>
        <v/>
      </c>
      <c r="BM143" s="3" t="str">
        <f t="shared" si="175"/>
        <v/>
      </c>
      <c r="BN143" s="3" t="str">
        <f t="shared" si="176"/>
        <v/>
      </c>
    </row>
    <row r="144" spans="2:66" x14ac:dyDescent="0.25">
      <c r="B144" s="6">
        <v>33</v>
      </c>
      <c r="C144" s="4" t="str">
        <f>IF(B144="","",VLOOKUP(B144,Tabelle2!$A$2:$B$38,2,0))</f>
        <v>7-11-13-28-29-36</v>
      </c>
      <c r="D144" s="3">
        <f t="shared" si="143"/>
        <v>0</v>
      </c>
      <c r="E144" s="7" t="str">
        <f t="shared" si="139"/>
        <v>L</v>
      </c>
      <c r="F144" s="20" t="str">
        <f t="shared" si="140"/>
        <v>No Bet</v>
      </c>
      <c r="G144" s="16">
        <f t="shared" si="141"/>
        <v>-54</v>
      </c>
      <c r="H144" s="12"/>
      <c r="I144" s="16">
        <f t="shared" si="144"/>
        <v>0</v>
      </c>
      <c r="J144" s="16">
        <f t="shared" si="145"/>
        <v>-2</v>
      </c>
      <c r="K144" s="12"/>
      <c r="AI144" s="1">
        <f t="shared" si="142"/>
        <v>16</v>
      </c>
      <c r="AJ144" s="3" t="str">
        <f t="shared" si="146"/>
        <v/>
      </c>
      <c r="AK144" s="3" t="str">
        <f t="shared" si="147"/>
        <v/>
      </c>
      <c r="AL144" s="3" t="str">
        <f t="shared" si="148"/>
        <v/>
      </c>
      <c r="AM144" s="3" t="str">
        <f t="shared" si="149"/>
        <v/>
      </c>
      <c r="AN144" s="3" t="str">
        <f t="shared" si="150"/>
        <v/>
      </c>
      <c r="AO144" s="3" t="str">
        <f t="shared" si="151"/>
        <v/>
      </c>
      <c r="AP144" s="3" t="str">
        <f t="shared" si="152"/>
        <v/>
      </c>
      <c r="AQ144" s="3" t="str">
        <f t="shared" si="153"/>
        <v/>
      </c>
      <c r="AR144" s="3" t="str">
        <f t="shared" si="154"/>
        <v/>
      </c>
      <c r="AS144" s="3" t="str">
        <f t="shared" si="155"/>
        <v/>
      </c>
      <c r="AT144" s="3" t="str">
        <f t="shared" si="156"/>
        <v/>
      </c>
      <c r="AU144" s="3" t="str">
        <f t="shared" si="157"/>
        <v/>
      </c>
      <c r="AV144" s="3" t="str">
        <f t="shared" si="158"/>
        <v/>
      </c>
      <c r="AW144" s="3" t="str">
        <f t="shared" si="159"/>
        <v/>
      </c>
      <c r="AX144" s="3" t="str">
        <f t="shared" si="160"/>
        <v/>
      </c>
      <c r="AY144" s="3" t="str">
        <f t="shared" si="161"/>
        <v/>
      </c>
      <c r="AZ144" s="3" t="str">
        <f t="shared" si="162"/>
        <v/>
      </c>
      <c r="BA144" s="3" t="str">
        <f t="shared" si="163"/>
        <v/>
      </c>
      <c r="BB144" s="3" t="str">
        <f t="shared" si="164"/>
        <v/>
      </c>
      <c r="BC144" s="3" t="str">
        <f t="shared" si="165"/>
        <v/>
      </c>
      <c r="BD144" s="3" t="str">
        <f t="shared" si="166"/>
        <v/>
      </c>
      <c r="BE144" s="3" t="str">
        <f t="shared" si="167"/>
        <v/>
      </c>
      <c r="BF144" s="3" t="str">
        <f t="shared" si="168"/>
        <v/>
      </c>
      <c r="BG144" s="3" t="str">
        <f t="shared" si="169"/>
        <v/>
      </c>
      <c r="BH144" s="3" t="str">
        <f t="shared" si="170"/>
        <v/>
      </c>
      <c r="BI144" s="3" t="str">
        <f t="shared" si="171"/>
        <v/>
      </c>
      <c r="BJ144" s="3" t="str">
        <f t="shared" si="172"/>
        <v/>
      </c>
      <c r="BK144" s="3" t="str">
        <f t="shared" si="173"/>
        <v/>
      </c>
      <c r="BL144" s="3" t="str">
        <f t="shared" si="174"/>
        <v/>
      </c>
      <c r="BM144" s="3" t="str">
        <f t="shared" si="175"/>
        <v/>
      </c>
      <c r="BN144" s="3" t="str">
        <f t="shared" si="176"/>
        <v/>
      </c>
    </row>
    <row r="145" spans="2:66" x14ac:dyDescent="0.25">
      <c r="B145" s="6">
        <v>34</v>
      </c>
      <c r="C145" s="4" t="str">
        <f>IF(B145="","",VLOOKUP(B145,Tabelle2!$A$2:$B$38,2,0))</f>
        <v>0-5-10-23-26-32</v>
      </c>
      <c r="D145" s="3">
        <f t="shared" si="143"/>
        <v>0</v>
      </c>
      <c r="E145" s="7" t="str">
        <f t="shared" si="139"/>
        <v>L</v>
      </c>
      <c r="F145" s="20" t="str">
        <f t="shared" si="140"/>
        <v>No Bet</v>
      </c>
      <c r="G145" s="16">
        <f t="shared" si="141"/>
        <v>-54</v>
      </c>
      <c r="H145" s="12"/>
      <c r="I145" s="16">
        <f t="shared" si="144"/>
        <v>0</v>
      </c>
      <c r="J145" s="16">
        <f t="shared" si="145"/>
        <v>-2</v>
      </c>
      <c r="K145" s="12"/>
      <c r="AI145" s="1">
        <f t="shared" si="142"/>
        <v>17</v>
      </c>
      <c r="AJ145" s="3" t="str">
        <f t="shared" si="146"/>
        <v/>
      </c>
      <c r="AK145" s="3" t="str">
        <f t="shared" si="147"/>
        <v/>
      </c>
      <c r="AL145" s="3" t="str">
        <f t="shared" si="148"/>
        <v/>
      </c>
      <c r="AM145" s="3" t="str">
        <f t="shared" si="149"/>
        <v/>
      </c>
      <c r="AN145" s="3" t="str">
        <f t="shared" si="150"/>
        <v/>
      </c>
      <c r="AO145" s="3" t="str">
        <f t="shared" si="151"/>
        <v/>
      </c>
      <c r="AP145" s="3" t="str">
        <f t="shared" si="152"/>
        <v/>
      </c>
      <c r="AQ145" s="3" t="str">
        <f t="shared" si="153"/>
        <v/>
      </c>
      <c r="AR145" s="3" t="str">
        <f t="shared" si="154"/>
        <v/>
      </c>
      <c r="AS145" s="3" t="str">
        <f t="shared" si="155"/>
        <v/>
      </c>
      <c r="AT145" s="3" t="str">
        <f t="shared" si="156"/>
        <v/>
      </c>
      <c r="AU145" s="3" t="str">
        <f t="shared" si="157"/>
        <v/>
      </c>
      <c r="AV145" s="3" t="str">
        <f t="shared" si="158"/>
        <v/>
      </c>
      <c r="AW145" s="3" t="str">
        <f t="shared" si="159"/>
        <v/>
      </c>
      <c r="AX145" s="3" t="str">
        <f t="shared" si="160"/>
        <v/>
      </c>
      <c r="AY145" s="3" t="str">
        <f t="shared" si="161"/>
        <v/>
      </c>
      <c r="AZ145" s="3" t="str">
        <f t="shared" si="162"/>
        <v/>
      </c>
      <c r="BA145" s="3" t="str">
        <f t="shared" si="163"/>
        <v/>
      </c>
      <c r="BB145" s="3" t="str">
        <f t="shared" si="164"/>
        <v/>
      </c>
      <c r="BC145" s="3" t="str">
        <f t="shared" si="165"/>
        <v/>
      </c>
      <c r="BD145" s="3" t="str">
        <f t="shared" si="166"/>
        <v/>
      </c>
      <c r="BE145" s="3" t="str">
        <f t="shared" si="167"/>
        <v/>
      </c>
      <c r="BF145" s="3" t="str">
        <f t="shared" si="168"/>
        <v/>
      </c>
      <c r="BG145" s="3" t="str">
        <f t="shared" si="169"/>
        <v/>
      </c>
      <c r="BH145" s="3" t="str">
        <f t="shared" si="170"/>
        <v/>
      </c>
      <c r="BI145" s="3" t="str">
        <f t="shared" si="171"/>
        <v/>
      </c>
      <c r="BJ145" s="3" t="str">
        <f t="shared" si="172"/>
        <v/>
      </c>
      <c r="BK145" s="3" t="str">
        <f t="shared" si="173"/>
        <v/>
      </c>
      <c r="BL145" s="3" t="str">
        <f t="shared" si="174"/>
        <v/>
      </c>
      <c r="BM145" s="3" t="str">
        <f t="shared" si="175"/>
        <v/>
      </c>
      <c r="BN145" s="3" t="str">
        <f t="shared" si="176"/>
        <v/>
      </c>
    </row>
    <row r="146" spans="2:66" x14ac:dyDescent="0.25">
      <c r="B146" s="6">
        <v>34</v>
      </c>
      <c r="C146" s="4" t="str">
        <f>IF(B146="","",VLOOKUP(B146,Tabelle2!$A$2:$B$38,2,0))</f>
        <v>0-5-10-23-26-32</v>
      </c>
      <c r="D146" s="3">
        <f t="shared" si="143"/>
        <v>0</v>
      </c>
      <c r="E146" s="7" t="str">
        <f t="shared" si="139"/>
        <v>L</v>
      </c>
      <c r="F146" s="20" t="str">
        <f t="shared" si="140"/>
        <v>No Bet</v>
      </c>
      <c r="G146" s="16">
        <f t="shared" si="141"/>
        <v>-54</v>
      </c>
      <c r="H146" s="12"/>
      <c r="I146" s="16">
        <f t="shared" si="144"/>
        <v>0</v>
      </c>
      <c r="J146" s="16">
        <f t="shared" si="145"/>
        <v>-2</v>
      </c>
      <c r="K146" s="12"/>
      <c r="AI146" s="1">
        <f t="shared" si="142"/>
        <v>18</v>
      </c>
      <c r="AJ146" s="3" t="str">
        <f t="shared" si="146"/>
        <v/>
      </c>
      <c r="AK146" s="3" t="str">
        <f t="shared" si="147"/>
        <v/>
      </c>
      <c r="AL146" s="3" t="str">
        <f t="shared" si="148"/>
        <v/>
      </c>
      <c r="AM146" s="3" t="str">
        <f t="shared" si="149"/>
        <v/>
      </c>
      <c r="AN146" s="3" t="str">
        <f t="shared" si="150"/>
        <v/>
      </c>
      <c r="AO146" s="3" t="str">
        <f t="shared" si="151"/>
        <v/>
      </c>
      <c r="AP146" s="3" t="str">
        <f t="shared" si="152"/>
        <v/>
      </c>
      <c r="AQ146" s="3" t="str">
        <f t="shared" si="153"/>
        <v/>
      </c>
      <c r="AR146" s="3" t="str">
        <f t="shared" si="154"/>
        <v/>
      </c>
      <c r="AS146" s="3" t="str">
        <f t="shared" si="155"/>
        <v/>
      </c>
      <c r="AT146" s="3" t="str">
        <f t="shared" si="156"/>
        <v/>
      </c>
      <c r="AU146" s="3" t="str">
        <f t="shared" si="157"/>
        <v/>
      </c>
      <c r="AV146" s="3" t="str">
        <f t="shared" si="158"/>
        <v/>
      </c>
      <c r="AW146" s="3" t="str">
        <f t="shared" si="159"/>
        <v/>
      </c>
      <c r="AX146" s="3" t="str">
        <f t="shared" si="160"/>
        <v/>
      </c>
      <c r="AY146" s="3" t="str">
        <f t="shared" si="161"/>
        <v/>
      </c>
      <c r="AZ146" s="3" t="str">
        <f t="shared" si="162"/>
        <v/>
      </c>
      <c r="BA146" s="3" t="str">
        <f t="shared" si="163"/>
        <v/>
      </c>
      <c r="BB146" s="3" t="str">
        <f t="shared" si="164"/>
        <v/>
      </c>
      <c r="BC146" s="3" t="str">
        <f t="shared" si="165"/>
        <v/>
      </c>
      <c r="BD146" s="3" t="str">
        <f t="shared" si="166"/>
        <v/>
      </c>
      <c r="BE146" s="3" t="str">
        <f t="shared" si="167"/>
        <v/>
      </c>
      <c r="BF146" s="3" t="str">
        <f t="shared" si="168"/>
        <v/>
      </c>
      <c r="BG146" s="3" t="str">
        <f t="shared" si="169"/>
        <v/>
      </c>
      <c r="BH146" s="3" t="str">
        <f t="shared" si="170"/>
        <v/>
      </c>
      <c r="BI146" s="3" t="str">
        <f t="shared" si="171"/>
        <v/>
      </c>
      <c r="BJ146" s="3" t="str">
        <f t="shared" si="172"/>
        <v/>
      </c>
      <c r="BK146" s="3" t="str">
        <f t="shared" si="173"/>
        <v/>
      </c>
      <c r="BL146" s="3" t="str">
        <f t="shared" si="174"/>
        <v/>
      </c>
      <c r="BM146" s="3" t="str">
        <f t="shared" si="175"/>
        <v/>
      </c>
      <c r="BN146" s="3" t="str">
        <f t="shared" si="176"/>
        <v/>
      </c>
    </row>
    <row r="147" spans="2:66" x14ac:dyDescent="0.25">
      <c r="B147" s="6">
        <v>17</v>
      </c>
      <c r="C147" s="4" t="str">
        <f>IF(B147="","",VLOOKUP(B147,Tabelle2!$A$2:$B$38,2,0))</f>
        <v>0-3-8-10-23-26</v>
      </c>
      <c r="D147" s="3">
        <f t="shared" si="143"/>
        <v>0</v>
      </c>
      <c r="E147" s="7" t="str">
        <f t="shared" si="139"/>
        <v>L</v>
      </c>
      <c r="F147" s="20" t="str">
        <f t="shared" si="140"/>
        <v>No Bet</v>
      </c>
      <c r="G147" s="16">
        <f t="shared" si="141"/>
        <v>-54</v>
      </c>
      <c r="H147" s="12"/>
      <c r="I147" s="16">
        <f t="shared" si="144"/>
        <v>0</v>
      </c>
      <c r="J147" s="16">
        <f t="shared" si="145"/>
        <v>-2</v>
      </c>
      <c r="K147" s="12"/>
      <c r="AI147" s="1">
        <f t="shared" si="142"/>
        <v>19</v>
      </c>
      <c r="AJ147" s="3" t="str">
        <f t="shared" si="146"/>
        <v/>
      </c>
      <c r="AK147" s="3" t="str">
        <f t="shared" si="147"/>
        <v/>
      </c>
      <c r="AL147" s="3" t="str">
        <f t="shared" si="148"/>
        <v/>
      </c>
      <c r="AM147" s="3" t="str">
        <f t="shared" si="149"/>
        <v/>
      </c>
      <c r="AN147" s="3" t="str">
        <f t="shared" si="150"/>
        <v/>
      </c>
      <c r="AO147" s="3" t="str">
        <f t="shared" si="151"/>
        <v/>
      </c>
      <c r="AP147" s="3" t="str">
        <f t="shared" si="152"/>
        <v/>
      </c>
      <c r="AQ147" s="3" t="str">
        <f t="shared" si="153"/>
        <v/>
      </c>
      <c r="AR147" s="3" t="str">
        <f t="shared" si="154"/>
        <v/>
      </c>
      <c r="AS147" s="3" t="str">
        <f t="shared" si="155"/>
        <v/>
      </c>
      <c r="AT147" s="3" t="str">
        <f t="shared" si="156"/>
        <v/>
      </c>
      <c r="AU147" s="3" t="str">
        <f t="shared" si="157"/>
        <v/>
      </c>
      <c r="AV147" s="3" t="str">
        <f t="shared" si="158"/>
        <v/>
      </c>
      <c r="AW147" s="3" t="str">
        <f t="shared" si="159"/>
        <v/>
      </c>
      <c r="AX147" s="3" t="str">
        <f t="shared" si="160"/>
        <v/>
      </c>
      <c r="AY147" s="3" t="str">
        <f t="shared" si="161"/>
        <v/>
      </c>
      <c r="AZ147" s="3" t="str">
        <f t="shared" si="162"/>
        <v/>
      </c>
      <c r="BA147" s="3" t="str">
        <f t="shared" si="163"/>
        <v/>
      </c>
      <c r="BB147" s="3" t="str">
        <f t="shared" si="164"/>
        <v/>
      </c>
      <c r="BC147" s="3" t="str">
        <f t="shared" si="165"/>
        <v/>
      </c>
      <c r="BD147" s="3" t="str">
        <f t="shared" si="166"/>
        <v/>
      </c>
      <c r="BE147" s="3" t="str">
        <f t="shared" si="167"/>
        <v/>
      </c>
      <c r="BF147" s="3" t="str">
        <f t="shared" si="168"/>
        <v/>
      </c>
      <c r="BG147" s="3" t="str">
        <f t="shared" si="169"/>
        <v/>
      </c>
      <c r="BH147" s="3" t="str">
        <f t="shared" si="170"/>
        <v/>
      </c>
      <c r="BI147" s="3" t="str">
        <f t="shared" si="171"/>
        <v/>
      </c>
      <c r="BJ147" s="3" t="str">
        <f t="shared" si="172"/>
        <v/>
      </c>
      <c r="BK147" s="3" t="str">
        <f t="shared" si="173"/>
        <v/>
      </c>
      <c r="BL147" s="3" t="str">
        <f t="shared" si="174"/>
        <v/>
      </c>
      <c r="BM147" s="3" t="str">
        <f t="shared" si="175"/>
        <v/>
      </c>
      <c r="BN147" s="3" t="str">
        <f t="shared" si="176"/>
        <v/>
      </c>
    </row>
    <row r="148" spans="2:66" x14ac:dyDescent="0.25">
      <c r="B148" s="6">
        <v>20</v>
      </c>
      <c r="C148" s="4" t="str">
        <f>IF(B148="","",VLOOKUP(B148,Tabelle2!$A$2:$B$38,2,0))</f>
        <v>8-11-12-28-30-36</v>
      </c>
      <c r="D148" s="3">
        <f t="shared" si="143"/>
        <v>0</v>
      </c>
      <c r="E148" s="7" t="str">
        <f t="shared" si="139"/>
        <v>L</v>
      </c>
      <c r="F148" s="20" t="str">
        <f t="shared" si="140"/>
        <v>No Bet</v>
      </c>
      <c r="G148" s="16">
        <f t="shared" si="141"/>
        <v>-54</v>
      </c>
      <c r="H148" s="12"/>
      <c r="I148" s="16">
        <f t="shared" si="144"/>
        <v>0</v>
      </c>
      <c r="J148" s="16">
        <f t="shared" si="145"/>
        <v>-2</v>
      </c>
      <c r="K148" s="12"/>
      <c r="AI148" s="1">
        <f t="shared" si="142"/>
        <v>20</v>
      </c>
      <c r="AJ148" s="3" t="str">
        <f t="shared" si="146"/>
        <v/>
      </c>
      <c r="AK148" s="3" t="str">
        <f t="shared" si="147"/>
        <v/>
      </c>
      <c r="AL148" s="3" t="str">
        <f t="shared" si="148"/>
        <v/>
      </c>
      <c r="AM148" s="3" t="str">
        <f t="shared" si="149"/>
        <v/>
      </c>
      <c r="AN148" s="3" t="str">
        <f t="shared" si="150"/>
        <v/>
      </c>
      <c r="AO148" s="3" t="str">
        <f t="shared" si="151"/>
        <v/>
      </c>
      <c r="AP148" s="3" t="str">
        <f t="shared" si="152"/>
        <v/>
      </c>
      <c r="AQ148" s="3" t="str">
        <f t="shared" si="153"/>
        <v/>
      </c>
      <c r="AR148" s="3" t="str">
        <f t="shared" si="154"/>
        <v/>
      </c>
      <c r="AS148" s="3" t="str">
        <f t="shared" si="155"/>
        <v/>
      </c>
      <c r="AT148" s="3" t="str">
        <f t="shared" si="156"/>
        <v/>
      </c>
      <c r="AU148" s="3" t="str">
        <f t="shared" si="157"/>
        <v/>
      </c>
      <c r="AV148" s="3" t="str">
        <f t="shared" si="158"/>
        <v/>
      </c>
      <c r="AW148" s="3" t="str">
        <f t="shared" si="159"/>
        <v/>
      </c>
      <c r="AX148" s="3" t="str">
        <f t="shared" si="160"/>
        <v/>
      </c>
      <c r="AY148" s="3" t="str">
        <f t="shared" si="161"/>
        <v/>
      </c>
      <c r="AZ148" s="3" t="str">
        <f t="shared" si="162"/>
        <v/>
      </c>
      <c r="BA148" s="3" t="str">
        <f t="shared" si="163"/>
        <v/>
      </c>
      <c r="BB148" s="3" t="str">
        <f t="shared" si="164"/>
        <v/>
      </c>
      <c r="BC148" s="3" t="str">
        <f t="shared" si="165"/>
        <v/>
      </c>
      <c r="BD148" s="3" t="str">
        <f t="shared" si="166"/>
        <v/>
      </c>
      <c r="BE148" s="3" t="str">
        <f t="shared" si="167"/>
        <v/>
      </c>
      <c r="BF148" s="3" t="str">
        <f t="shared" si="168"/>
        <v/>
      </c>
      <c r="BG148" s="3" t="str">
        <f t="shared" si="169"/>
        <v/>
      </c>
      <c r="BH148" s="3" t="str">
        <f t="shared" si="170"/>
        <v/>
      </c>
      <c r="BI148" s="3" t="str">
        <f t="shared" si="171"/>
        <v/>
      </c>
      <c r="BJ148" s="3" t="str">
        <f t="shared" si="172"/>
        <v/>
      </c>
      <c r="BK148" s="3" t="str">
        <f t="shared" si="173"/>
        <v/>
      </c>
      <c r="BL148" s="3" t="str">
        <f t="shared" si="174"/>
        <v/>
      </c>
      <c r="BM148" s="3" t="str">
        <f t="shared" si="175"/>
        <v/>
      </c>
      <c r="BN148" s="3" t="str">
        <f t="shared" si="176"/>
        <v/>
      </c>
    </row>
    <row r="149" spans="2:66" x14ac:dyDescent="0.25">
      <c r="B149" s="6">
        <v>5</v>
      </c>
      <c r="C149" s="4" t="str">
        <f>IF(B149="","",VLOOKUP(B149,Tabelle2!$A$2:$B$38,2,0))</f>
        <v>6-9-18-22-27-34</v>
      </c>
      <c r="D149" s="3">
        <f t="shared" si="143"/>
        <v>0</v>
      </c>
      <c r="E149" s="7" t="str">
        <f t="shared" si="139"/>
        <v>L</v>
      </c>
      <c r="F149" s="20" t="str">
        <f t="shared" si="140"/>
        <v>No Bet</v>
      </c>
      <c r="G149" s="16">
        <f t="shared" si="141"/>
        <v>-54</v>
      </c>
      <c r="H149" s="12"/>
      <c r="I149" s="16">
        <f t="shared" si="144"/>
        <v>0</v>
      </c>
      <c r="J149" s="16">
        <f t="shared" si="145"/>
        <v>-2</v>
      </c>
      <c r="K149" s="12"/>
      <c r="AI149" s="1">
        <f t="shared" si="142"/>
        <v>21</v>
      </c>
      <c r="AJ149" s="3" t="str">
        <f t="shared" si="146"/>
        <v/>
      </c>
      <c r="AK149" s="3" t="str">
        <f t="shared" si="147"/>
        <v/>
      </c>
      <c r="AL149" s="3" t="str">
        <f t="shared" si="148"/>
        <v/>
      </c>
      <c r="AM149" s="3" t="str">
        <f t="shared" si="149"/>
        <v/>
      </c>
      <c r="AN149" s="3" t="str">
        <f t="shared" si="150"/>
        <v/>
      </c>
      <c r="AO149" s="3" t="str">
        <f t="shared" si="151"/>
        <v/>
      </c>
      <c r="AP149" s="3" t="str">
        <f t="shared" si="152"/>
        <v/>
      </c>
      <c r="AQ149" s="3" t="str">
        <f t="shared" si="153"/>
        <v/>
      </c>
      <c r="AR149" s="3" t="str">
        <f t="shared" si="154"/>
        <v/>
      </c>
      <c r="AS149" s="3" t="str">
        <f t="shared" si="155"/>
        <v/>
      </c>
      <c r="AT149" s="3" t="str">
        <f t="shared" si="156"/>
        <v/>
      </c>
      <c r="AU149" s="3" t="str">
        <f t="shared" si="157"/>
        <v/>
      </c>
      <c r="AV149" s="3" t="str">
        <f t="shared" si="158"/>
        <v/>
      </c>
      <c r="AW149" s="3" t="str">
        <f t="shared" si="159"/>
        <v/>
      </c>
      <c r="AX149" s="3" t="str">
        <f t="shared" si="160"/>
        <v/>
      </c>
      <c r="AY149" s="3" t="str">
        <f t="shared" si="161"/>
        <v/>
      </c>
      <c r="AZ149" s="3" t="str">
        <f t="shared" si="162"/>
        <v/>
      </c>
      <c r="BA149" s="3" t="str">
        <f t="shared" si="163"/>
        <v/>
      </c>
      <c r="BB149" s="3" t="str">
        <f t="shared" si="164"/>
        <v/>
      </c>
      <c r="BC149" s="3" t="str">
        <f t="shared" si="165"/>
        <v/>
      </c>
      <c r="BD149" s="3" t="str">
        <f t="shared" si="166"/>
        <v/>
      </c>
      <c r="BE149" s="3" t="str">
        <f t="shared" si="167"/>
        <v/>
      </c>
      <c r="BF149" s="3" t="str">
        <f t="shared" si="168"/>
        <v/>
      </c>
      <c r="BG149" s="3" t="str">
        <f t="shared" si="169"/>
        <v/>
      </c>
      <c r="BH149" s="3" t="str">
        <f t="shared" si="170"/>
        <v/>
      </c>
      <c r="BI149" s="3" t="str">
        <f t="shared" si="171"/>
        <v/>
      </c>
      <c r="BJ149" s="3" t="str">
        <f t="shared" si="172"/>
        <v/>
      </c>
      <c r="BK149" s="3" t="str">
        <f t="shared" si="173"/>
        <v/>
      </c>
      <c r="BL149" s="3" t="str">
        <f t="shared" si="174"/>
        <v/>
      </c>
      <c r="BM149" s="3" t="str">
        <f t="shared" si="175"/>
        <v/>
      </c>
      <c r="BN149" s="3" t="str">
        <f t="shared" si="176"/>
        <v/>
      </c>
    </row>
    <row r="150" spans="2:66" x14ac:dyDescent="0.25">
      <c r="B150" s="6">
        <v>4</v>
      </c>
      <c r="C150" s="4" t="str">
        <f>IF(B150="","",VLOOKUP(B150,Tabelle2!$A$2:$B$38,2,0))</f>
        <v>7-11-12-13-28-36</v>
      </c>
      <c r="D150" s="3">
        <f t="shared" si="143"/>
        <v>0</v>
      </c>
      <c r="E150" s="7" t="str">
        <f t="shared" si="139"/>
        <v>L</v>
      </c>
      <c r="F150" s="20" t="str">
        <f t="shared" si="140"/>
        <v>No Bet</v>
      </c>
      <c r="G150" s="16">
        <f t="shared" si="141"/>
        <v>-54</v>
      </c>
      <c r="H150" s="12"/>
      <c r="I150" s="16">
        <f t="shared" si="144"/>
        <v>0</v>
      </c>
      <c r="J150" s="16">
        <f t="shared" si="145"/>
        <v>-2</v>
      </c>
      <c r="K150" s="12"/>
      <c r="AI150" s="1">
        <f t="shared" si="142"/>
        <v>22</v>
      </c>
      <c r="AJ150" s="3" t="str">
        <f t="shared" si="146"/>
        <v/>
      </c>
      <c r="AK150" s="3" t="str">
        <f t="shared" si="147"/>
        <v/>
      </c>
      <c r="AL150" s="3" t="str">
        <f t="shared" si="148"/>
        <v/>
      </c>
      <c r="AM150" s="3" t="str">
        <f t="shared" si="149"/>
        <v/>
      </c>
      <c r="AN150" s="3" t="str">
        <f t="shared" si="150"/>
        <v/>
      </c>
      <c r="AO150" s="3" t="str">
        <f t="shared" si="151"/>
        <v/>
      </c>
      <c r="AP150" s="3" t="str">
        <f t="shared" si="152"/>
        <v/>
      </c>
      <c r="AQ150" s="3" t="str">
        <f t="shared" si="153"/>
        <v/>
      </c>
      <c r="AR150" s="3" t="str">
        <f t="shared" si="154"/>
        <v/>
      </c>
      <c r="AS150" s="3" t="str">
        <f t="shared" si="155"/>
        <v/>
      </c>
      <c r="AT150" s="3" t="str">
        <f t="shared" si="156"/>
        <v/>
      </c>
      <c r="AU150" s="3" t="str">
        <f t="shared" si="157"/>
        <v/>
      </c>
      <c r="AV150" s="3" t="str">
        <f t="shared" si="158"/>
        <v/>
      </c>
      <c r="AW150" s="3" t="str">
        <f t="shared" si="159"/>
        <v/>
      </c>
      <c r="AX150" s="3" t="str">
        <f t="shared" si="160"/>
        <v/>
      </c>
      <c r="AY150" s="3" t="str">
        <f t="shared" si="161"/>
        <v/>
      </c>
      <c r="AZ150" s="3" t="str">
        <f t="shared" si="162"/>
        <v/>
      </c>
      <c r="BA150" s="3" t="str">
        <f t="shared" si="163"/>
        <v/>
      </c>
      <c r="BB150" s="3" t="str">
        <f t="shared" si="164"/>
        <v/>
      </c>
      <c r="BC150" s="3" t="str">
        <f t="shared" si="165"/>
        <v/>
      </c>
      <c r="BD150" s="3" t="str">
        <f t="shared" si="166"/>
        <v/>
      </c>
      <c r="BE150" s="3" t="str">
        <f t="shared" si="167"/>
        <v/>
      </c>
      <c r="BF150" s="3" t="str">
        <f t="shared" si="168"/>
        <v/>
      </c>
      <c r="BG150" s="3" t="str">
        <f t="shared" si="169"/>
        <v/>
      </c>
      <c r="BH150" s="3" t="str">
        <f t="shared" si="170"/>
        <v/>
      </c>
      <c r="BI150" s="3" t="str">
        <f t="shared" si="171"/>
        <v/>
      </c>
      <c r="BJ150" s="3" t="str">
        <f t="shared" si="172"/>
        <v/>
      </c>
      <c r="BK150" s="3" t="str">
        <f t="shared" si="173"/>
        <v/>
      </c>
      <c r="BL150" s="3" t="str">
        <f t="shared" si="174"/>
        <v/>
      </c>
      <c r="BM150" s="3" t="str">
        <f t="shared" si="175"/>
        <v/>
      </c>
      <c r="BN150" s="3" t="str">
        <f t="shared" si="176"/>
        <v/>
      </c>
    </row>
    <row r="151" spans="2:66" x14ac:dyDescent="0.25">
      <c r="B151" s="6">
        <v>31</v>
      </c>
      <c r="C151" s="4" t="str">
        <f>IF(B151="","",VLOOKUP(B151,Tabelle2!$A$2:$B$38,2,0))</f>
        <v>3-8-10-23-26-35</v>
      </c>
      <c r="D151" s="3">
        <f t="shared" si="143"/>
        <v>0</v>
      </c>
      <c r="E151" s="7" t="str">
        <f t="shared" si="139"/>
        <v>L</v>
      </c>
      <c r="F151" s="20" t="str">
        <f t="shared" si="140"/>
        <v>No Bet</v>
      </c>
      <c r="G151" s="16">
        <f t="shared" si="141"/>
        <v>-54</v>
      </c>
      <c r="H151" s="12"/>
      <c r="I151" s="16">
        <f t="shared" si="144"/>
        <v>0</v>
      </c>
      <c r="J151" s="16">
        <f t="shared" si="145"/>
        <v>-2</v>
      </c>
      <c r="K151" s="12"/>
      <c r="AI151" s="1">
        <f t="shared" si="142"/>
        <v>23</v>
      </c>
      <c r="AJ151" s="3" t="str">
        <f t="shared" si="146"/>
        <v/>
      </c>
      <c r="AK151" s="3" t="str">
        <f t="shared" si="147"/>
        <v/>
      </c>
      <c r="AL151" s="3" t="str">
        <f t="shared" si="148"/>
        <v/>
      </c>
      <c r="AM151" s="3" t="str">
        <f t="shared" si="149"/>
        <v/>
      </c>
      <c r="AN151" s="3" t="str">
        <f t="shared" si="150"/>
        <v/>
      </c>
      <c r="AO151" s="3" t="str">
        <f t="shared" si="151"/>
        <v/>
      </c>
      <c r="AP151" s="3" t="str">
        <f t="shared" si="152"/>
        <v/>
      </c>
      <c r="AQ151" s="3" t="str">
        <f t="shared" si="153"/>
        <v/>
      </c>
      <c r="AR151" s="3" t="str">
        <f t="shared" si="154"/>
        <v/>
      </c>
      <c r="AS151" s="3" t="str">
        <f t="shared" si="155"/>
        <v/>
      </c>
      <c r="AT151" s="3" t="str">
        <f t="shared" si="156"/>
        <v/>
      </c>
      <c r="AU151" s="3" t="str">
        <f t="shared" si="157"/>
        <v/>
      </c>
      <c r="AV151" s="3" t="str">
        <f t="shared" si="158"/>
        <v/>
      </c>
      <c r="AW151" s="3" t="str">
        <f t="shared" si="159"/>
        <v/>
      </c>
      <c r="AX151" s="3" t="str">
        <f t="shared" si="160"/>
        <v/>
      </c>
      <c r="AY151" s="3" t="str">
        <f t="shared" si="161"/>
        <v/>
      </c>
      <c r="AZ151" s="3" t="str">
        <f t="shared" si="162"/>
        <v/>
      </c>
      <c r="BA151" s="3" t="str">
        <f t="shared" si="163"/>
        <v/>
      </c>
      <c r="BB151" s="3" t="str">
        <f t="shared" si="164"/>
        <v/>
      </c>
      <c r="BC151" s="3" t="str">
        <f t="shared" si="165"/>
        <v/>
      </c>
      <c r="BD151" s="3" t="str">
        <f t="shared" si="166"/>
        <v/>
      </c>
      <c r="BE151" s="3" t="str">
        <f t="shared" si="167"/>
        <v/>
      </c>
      <c r="BF151" s="3" t="str">
        <f t="shared" si="168"/>
        <v/>
      </c>
      <c r="BG151" s="3" t="str">
        <f t="shared" si="169"/>
        <v/>
      </c>
      <c r="BH151" s="3" t="str">
        <f t="shared" si="170"/>
        <v/>
      </c>
      <c r="BI151" s="3" t="str">
        <f t="shared" si="171"/>
        <v/>
      </c>
      <c r="BJ151" s="3" t="str">
        <f t="shared" si="172"/>
        <v/>
      </c>
      <c r="BK151" s="3" t="str">
        <f t="shared" si="173"/>
        <v/>
      </c>
      <c r="BL151" s="3" t="str">
        <f t="shared" si="174"/>
        <v/>
      </c>
      <c r="BM151" s="3" t="str">
        <f t="shared" si="175"/>
        <v/>
      </c>
      <c r="BN151" s="3" t="str">
        <f t="shared" si="176"/>
        <v/>
      </c>
    </row>
    <row r="152" spans="2:66" x14ac:dyDescent="0.25">
      <c r="B152" s="6">
        <v>16</v>
      </c>
      <c r="C152" s="4" t="str">
        <f>IF(B152="","",VLOOKUP(B152,Tabelle2!$A$2:$B$38,2,0))</f>
        <v>7-13-18-27-29-36</v>
      </c>
      <c r="D152" s="3">
        <f t="shared" si="143"/>
        <v>0</v>
      </c>
      <c r="E152" s="7" t="str">
        <f t="shared" si="139"/>
        <v>L</v>
      </c>
      <c r="F152" s="20" t="str">
        <f t="shared" si="140"/>
        <v>No Bet</v>
      </c>
      <c r="G152" s="16">
        <f t="shared" si="141"/>
        <v>-54</v>
      </c>
      <c r="H152" s="12"/>
      <c r="I152" s="16">
        <f t="shared" si="144"/>
        <v>0</v>
      </c>
      <c r="J152" s="16">
        <f t="shared" si="145"/>
        <v>-2</v>
      </c>
      <c r="K152" s="12"/>
      <c r="AI152" s="1">
        <f t="shared" si="142"/>
        <v>24</v>
      </c>
      <c r="AJ152" s="3" t="str">
        <f t="shared" si="146"/>
        <v/>
      </c>
      <c r="AK152" s="3" t="str">
        <f t="shared" si="147"/>
        <v/>
      </c>
      <c r="AL152" s="3" t="str">
        <f t="shared" si="148"/>
        <v/>
      </c>
      <c r="AM152" s="3" t="str">
        <f t="shared" si="149"/>
        <v/>
      </c>
      <c r="AN152" s="3" t="str">
        <f t="shared" si="150"/>
        <v/>
      </c>
      <c r="AO152" s="3" t="str">
        <f t="shared" si="151"/>
        <v/>
      </c>
      <c r="AP152" s="3" t="str">
        <f t="shared" si="152"/>
        <v/>
      </c>
      <c r="AQ152" s="3" t="str">
        <f t="shared" si="153"/>
        <v/>
      </c>
      <c r="AR152" s="3" t="str">
        <f t="shared" si="154"/>
        <v/>
      </c>
      <c r="AS152" s="3" t="str">
        <f t="shared" si="155"/>
        <v/>
      </c>
      <c r="AT152" s="3" t="str">
        <f t="shared" si="156"/>
        <v/>
      </c>
      <c r="AU152" s="3" t="str">
        <f t="shared" si="157"/>
        <v/>
      </c>
      <c r="AV152" s="3" t="str">
        <f t="shared" si="158"/>
        <v/>
      </c>
      <c r="AW152" s="3" t="str">
        <f t="shared" si="159"/>
        <v/>
      </c>
      <c r="AX152" s="3" t="str">
        <f t="shared" si="160"/>
        <v/>
      </c>
      <c r="AY152" s="3" t="str">
        <f t="shared" si="161"/>
        <v/>
      </c>
      <c r="AZ152" s="3" t="str">
        <f t="shared" si="162"/>
        <v/>
      </c>
      <c r="BA152" s="3" t="str">
        <f t="shared" si="163"/>
        <v/>
      </c>
      <c r="BB152" s="3" t="str">
        <f t="shared" si="164"/>
        <v/>
      </c>
      <c r="BC152" s="3" t="str">
        <f t="shared" si="165"/>
        <v/>
      </c>
      <c r="BD152" s="3" t="str">
        <f t="shared" si="166"/>
        <v/>
      </c>
      <c r="BE152" s="3" t="str">
        <f t="shared" si="167"/>
        <v/>
      </c>
      <c r="BF152" s="3" t="str">
        <f t="shared" si="168"/>
        <v/>
      </c>
      <c r="BG152" s="3" t="str">
        <f t="shared" si="169"/>
        <v/>
      </c>
      <c r="BH152" s="3" t="str">
        <f t="shared" si="170"/>
        <v/>
      </c>
      <c r="BI152" s="3" t="str">
        <f t="shared" si="171"/>
        <v/>
      </c>
      <c r="BJ152" s="3" t="str">
        <f t="shared" si="172"/>
        <v/>
      </c>
      <c r="BK152" s="3" t="str">
        <f t="shared" si="173"/>
        <v/>
      </c>
      <c r="BL152" s="3" t="str">
        <f t="shared" si="174"/>
        <v/>
      </c>
      <c r="BM152" s="3" t="str">
        <f t="shared" si="175"/>
        <v/>
      </c>
      <c r="BN152" s="3" t="str">
        <f t="shared" si="176"/>
        <v/>
      </c>
    </row>
    <row r="153" spans="2:66" x14ac:dyDescent="0.25">
      <c r="B153" s="6">
        <v>11</v>
      </c>
      <c r="C153" s="4" t="str">
        <f>IF(B153="","",VLOOKUP(B153,Tabelle2!$A$2:$B$38,2,0))</f>
        <v>1-2-4-20-21-33</v>
      </c>
      <c r="D153" s="3">
        <f t="shared" si="143"/>
        <v>0</v>
      </c>
      <c r="E153" s="7" t="str">
        <f t="shared" si="139"/>
        <v>L</v>
      </c>
      <c r="F153" s="20" t="str">
        <f t="shared" si="140"/>
        <v>No Bet</v>
      </c>
      <c r="G153" s="16">
        <f t="shared" si="141"/>
        <v>-54</v>
      </c>
      <c r="H153" s="12"/>
      <c r="I153" s="16">
        <f t="shared" si="144"/>
        <v>0</v>
      </c>
      <c r="J153" s="16">
        <f t="shared" si="145"/>
        <v>-2</v>
      </c>
      <c r="K153" s="12"/>
      <c r="AI153" s="1">
        <f t="shared" si="142"/>
        <v>25</v>
      </c>
      <c r="AJ153" s="3" t="str">
        <f t="shared" si="146"/>
        <v/>
      </c>
      <c r="AK153" s="3" t="str">
        <f t="shared" si="147"/>
        <v/>
      </c>
      <c r="AL153" s="3" t="str">
        <f t="shared" si="148"/>
        <v/>
      </c>
      <c r="AM153" s="3" t="str">
        <f t="shared" si="149"/>
        <v/>
      </c>
      <c r="AN153" s="3" t="str">
        <f t="shared" si="150"/>
        <v/>
      </c>
      <c r="AO153" s="3" t="str">
        <f t="shared" si="151"/>
        <v/>
      </c>
      <c r="AP153" s="3" t="str">
        <f t="shared" si="152"/>
        <v/>
      </c>
      <c r="AQ153" s="3" t="str">
        <f t="shared" si="153"/>
        <v/>
      </c>
      <c r="AR153" s="3" t="str">
        <f t="shared" si="154"/>
        <v/>
      </c>
      <c r="AS153" s="3" t="str">
        <f t="shared" si="155"/>
        <v/>
      </c>
      <c r="AT153" s="3" t="str">
        <f t="shared" si="156"/>
        <v/>
      </c>
      <c r="AU153" s="3" t="str">
        <f t="shared" si="157"/>
        <v/>
      </c>
      <c r="AV153" s="3" t="str">
        <f t="shared" si="158"/>
        <v/>
      </c>
      <c r="AW153" s="3" t="str">
        <f t="shared" si="159"/>
        <v/>
      </c>
      <c r="AX153" s="3" t="str">
        <f t="shared" si="160"/>
        <v/>
      </c>
      <c r="AY153" s="3" t="str">
        <f t="shared" si="161"/>
        <v/>
      </c>
      <c r="AZ153" s="3" t="str">
        <f t="shared" si="162"/>
        <v/>
      </c>
      <c r="BA153" s="3" t="str">
        <f t="shared" si="163"/>
        <v/>
      </c>
      <c r="BB153" s="3" t="str">
        <f t="shared" si="164"/>
        <v/>
      </c>
      <c r="BC153" s="3" t="str">
        <f t="shared" si="165"/>
        <v/>
      </c>
      <c r="BD153" s="3" t="str">
        <f t="shared" si="166"/>
        <v/>
      </c>
      <c r="BE153" s="3" t="str">
        <f t="shared" si="167"/>
        <v/>
      </c>
      <c r="BF153" s="3" t="str">
        <f t="shared" si="168"/>
        <v/>
      </c>
      <c r="BG153" s="3" t="str">
        <f t="shared" si="169"/>
        <v/>
      </c>
      <c r="BH153" s="3" t="str">
        <f t="shared" si="170"/>
        <v/>
      </c>
      <c r="BI153" s="3" t="str">
        <f t="shared" si="171"/>
        <v/>
      </c>
      <c r="BJ153" s="3" t="str">
        <f t="shared" si="172"/>
        <v/>
      </c>
      <c r="BK153" s="3" t="str">
        <f t="shared" si="173"/>
        <v/>
      </c>
      <c r="BL153" s="3" t="str">
        <f t="shared" si="174"/>
        <v/>
      </c>
      <c r="BM153" s="3" t="str">
        <f t="shared" si="175"/>
        <v/>
      </c>
      <c r="BN153" s="3" t="str">
        <f t="shared" si="176"/>
        <v/>
      </c>
    </row>
    <row r="154" spans="2:66" x14ac:dyDescent="0.25">
      <c r="B154" s="6">
        <v>34</v>
      </c>
      <c r="C154" s="4" t="str">
        <f>IF(B154="","",VLOOKUP(B154,Tabelle2!$A$2:$B$38,2,0))</f>
        <v>0-5-10-23-26-32</v>
      </c>
      <c r="D154" s="3">
        <f t="shared" si="143"/>
        <v>0</v>
      </c>
      <c r="E154" s="7" t="str">
        <f t="shared" si="139"/>
        <v>L</v>
      </c>
      <c r="F154" s="20" t="str">
        <f t="shared" si="140"/>
        <v>No Bet</v>
      </c>
      <c r="G154" s="16">
        <f t="shared" si="141"/>
        <v>-54</v>
      </c>
      <c r="H154" s="12"/>
      <c r="I154" s="16">
        <f t="shared" si="144"/>
        <v>0</v>
      </c>
      <c r="J154" s="16">
        <f t="shared" si="145"/>
        <v>-2</v>
      </c>
      <c r="K154" s="12"/>
      <c r="AI154" s="1">
        <f t="shared" si="142"/>
        <v>26</v>
      </c>
      <c r="AJ154" s="3" t="str">
        <f t="shared" si="146"/>
        <v/>
      </c>
      <c r="AK154" s="3" t="str">
        <f t="shared" si="147"/>
        <v/>
      </c>
      <c r="AL154" s="3" t="str">
        <f t="shared" si="148"/>
        <v/>
      </c>
      <c r="AM154" s="3" t="str">
        <f t="shared" si="149"/>
        <v/>
      </c>
      <c r="AN154" s="3" t="str">
        <f t="shared" si="150"/>
        <v/>
      </c>
      <c r="AO154" s="3" t="str">
        <f t="shared" si="151"/>
        <v/>
      </c>
      <c r="AP154" s="3" t="str">
        <f t="shared" si="152"/>
        <v/>
      </c>
      <c r="AQ154" s="3" t="str">
        <f t="shared" si="153"/>
        <v/>
      </c>
      <c r="AR154" s="3" t="str">
        <f t="shared" si="154"/>
        <v/>
      </c>
      <c r="AS154" s="3" t="str">
        <f t="shared" si="155"/>
        <v/>
      </c>
      <c r="AT154" s="3" t="str">
        <f t="shared" si="156"/>
        <v/>
      </c>
      <c r="AU154" s="3" t="str">
        <f t="shared" si="157"/>
        <v/>
      </c>
      <c r="AV154" s="3" t="str">
        <f t="shared" si="158"/>
        <v/>
      </c>
      <c r="AW154" s="3" t="str">
        <f t="shared" si="159"/>
        <v/>
      </c>
      <c r="AX154" s="3" t="str">
        <f t="shared" si="160"/>
        <v/>
      </c>
      <c r="AY154" s="3" t="str">
        <f t="shared" si="161"/>
        <v/>
      </c>
      <c r="AZ154" s="3" t="str">
        <f t="shared" si="162"/>
        <v/>
      </c>
      <c r="BA154" s="3" t="str">
        <f t="shared" si="163"/>
        <v/>
      </c>
      <c r="BB154" s="3" t="str">
        <f t="shared" si="164"/>
        <v/>
      </c>
      <c r="BC154" s="3" t="str">
        <f t="shared" si="165"/>
        <v/>
      </c>
      <c r="BD154" s="3" t="str">
        <f t="shared" si="166"/>
        <v/>
      </c>
      <c r="BE154" s="3" t="str">
        <f t="shared" si="167"/>
        <v/>
      </c>
      <c r="BF154" s="3" t="str">
        <f t="shared" si="168"/>
        <v/>
      </c>
      <c r="BG154" s="3" t="str">
        <f t="shared" si="169"/>
        <v/>
      </c>
      <c r="BH154" s="3" t="str">
        <f t="shared" si="170"/>
        <v/>
      </c>
      <c r="BI154" s="3" t="str">
        <f t="shared" si="171"/>
        <v/>
      </c>
      <c r="BJ154" s="3" t="str">
        <f t="shared" si="172"/>
        <v/>
      </c>
      <c r="BK154" s="3" t="str">
        <f t="shared" si="173"/>
        <v/>
      </c>
      <c r="BL154" s="3" t="str">
        <f t="shared" si="174"/>
        <v/>
      </c>
      <c r="BM154" s="3" t="str">
        <f t="shared" si="175"/>
        <v/>
      </c>
      <c r="BN154" s="3" t="str">
        <f t="shared" si="176"/>
        <v/>
      </c>
    </row>
    <row r="155" spans="2:66" x14ac:dyDescent="0.25">
      <c r="B155" s="6">
        <v>4</v>
      </c>
      <c r="C155" s="4" t="str">
        <f>IF(B155="","",VLOOKUP(B155,Tabelle2!$A$2:$B$38,2,0))</f>
        <v>7-11-12-13-28-36</v>
      </c>
      <c r="D155" s="3">
        <f t="shared" si="143"/>
        <v>0</v>
      </c>
      <c r="E155" s="7" t="str">
        <f t="shared" si="139"/>
        <v>L</v>
      </c>
      <c r="F155" s="20" t="str">
        <f t="shared" si="140"/>
        <v>No Bet</v>
      </c>
      <c r="G155" s="16">
        <f t="shared" si="141"/>
        <v>-54</v>
      </c>
      <c r="H155" s="12"/>
      <c r="I155" s="16">
        <f t="shared" si="144"/>
        <v>0</v>
      </c>
      <c r="J155" s="16">
        <f t="shared" si="145"/>
        <v>-2</v>
      </c>
      <c r="K155" s="12"/>
      <c r="AI155" s="1">
        <f t="shared" si="142"/>
        <v>27</v>
      </c>
      <c r="AJ155" s="3" t="str">
        <f t="shared" si="146"/>
        <v/>
      </c>
      <c r="AK155" s="3" t="str">
        <f t="shared" si="147"/>
        <v/>
      </c>
      <c r="AL155" s="3" t="str">
        <f t="shared" si="148"/>
        <v/>
      </c>
      <c r="AM155" s="3" t="str">
        <f t="shared" si="149"/>
        <v/>
      </c>
      <c r="AN155" s="3" t="str">
        <f t="shared" si="150"/>
        <v/>
      </c>
      <c r="AO155" s="3" t="str">
        <f t="shared" si="151"/>
        <v/>
      </c>
      <c r="AP155" s="3" t="str">
        <f t="shared" si="152"/>
        <v/>
      </c>
      <c r="AQ155" s="3" t="str">
        <f t="shared" si="153"/>
        <v/>
      </c>
      <c r="AR155" s="3" t="str">
        <f t="shared" si="154"/>
        <v/>
      </c>
      <c r="AS155" s="3" t="str">
        <f t="shared" si="155"/>
        <v/>
      </c>
      <c r="AT155" s="3" t="str">
        <f t="shared" si="156"/>
        <v/>
      </c>
      <c r="AU155" s="3" t="str">
        <f t="shared" si="157"/>
        <v/>
      </c>
      <c r="AV155" s="3" t="str">
        <f t="shared" si="158"/>
        <v/>
      </c>
      <c r="AW155" s="3" t="str">
        <f t="shared" si="159"/>
        <v/>
      </c>
      <c r="AX155" s="3" t="str">
        <f t="shared" si="160"/>
        <v/>
      </c>
      <c r="AY155" s="3" t="str">
        <f t="shared" si="161"/>
        <v/>
      </c>
      <c r="AZ155" s="3" t="str">
        <f t="shared" si="162"/>
        <v/>
      </c>
      <c r="BA155" s="3" t="str">
        <f t="shared" si="163"/>
        <v/>
      </c>
      <c r="BB155" s="3" t="str">
        <f t="shared" si="164"/>
        <v/>
      </c>
      <c r="BC155" s="3" t="str">
        <f t="shared" si="165"/>
        <v/>
      </c>
      <c r="BD155" s="3" t="str">
        <f t="shared" si="166"/>
        <v/>
      </c>
      <c r="BE155" s="3" t="str">
        <f t="shared" si="167"/>
        <v/>
      </c>
      <c r="BF155" s="3" t="str">
        <f t="shared" si="168"/>
        <v/>
      </c>
      <c r="BG155" s="3" t="str">
        <f t="shared" si="169"/>
        <v/>
      </c>
      <c r="BH155" s="3" t="str">
        <f t="shared" si="170"/>
        <v/>
      </c>
      <c r="BI155" s="3" t="str">
        <f t="shared" si="171"/>
        <v/>
      </c>
      <c r="BJ155" s="3" t="str">
        <f t="shared" si="172"/>
        <v/>
      </c>
      <c r="BK155" s="3" t="str">
        <f t="shared" si="173"/>
        <v/>
      </c>
      <c r="BL155" s="3" t="str">
        <f t="shared" si="174"/>
        <v/>
      </c>
      <c r="BM155" s="3" t="str">
        <f t="shared" si="175"/>
        <v/>
      </c>
      <c r="BN155" s="3" t="str">
        <f t="shared" si="176"/>
        <v/>
      </c>
    </row>
    <row r="156" spans="2:66" x14ac:dyDescent="0.25">
      <c r="B156" s="6">
        <v>17</v>
      </c>
      <c r="C156" s="4" t="str">
        <f>IF(B156="","",VLOOKUP(B156,Tabelle2!$A$2:$B$38,2,0))</f>
        <v>0-3-8-10-23-26</v>
      </c>
      <c r="D156" s="3">
        <f t="shared" si="143"/>
        <v>0</v>
      </c>
      <c r="E156" s="7" t="str">
        <f t="shared" si="139"/>
        <v>L</v>
      </c>
      <c r="F156" s="20" t="str">
        <f t="shared" si="140"/>
        <v>No Bet</v>
      </c>
      <c r="G156" s="16">
        <f t="shared" si="141"/>
        <v>-54</v>
      </c>
      <c r="H156" s="12"/>
      <c r="I156" s="16">
        <f t="shared" si="144"/>
        <v>0</v>
      </c>
      <c r="J156" s="16">
        <f t="shared" si="145"/>
        <v>-2</v>
      </c>
      <c r="K156" s="12"/>
      <c r="AI156" s="1">
        <f t="shared" si="142"/>
        <v>28</v>
      </c>
      <c r="AJ156" s="3" t="str">
        <f t="shared" si="146"/>
        <v/>
      </c>
      <c r="AK156" s="3" t="str">
        <f t="shared" si="147"/>
        <v/>
      </c>
      <c r="AL156" s="3" t="str">
        <f t="shared" si="148"/>
        <v/>
      </c>
      <c r="AM156" s="3" t="str">
        <f t="shared" si="149"/>
        <v/>
      </c>
      <c r="AN156" s="3" t="str">
        <f t="shared" si="150"/>
        <v/>
      </c>
      <c r="AO156" s="3" t="str">
        <f t="shared" si="151"/>
        <v/>
      </c>
      <c r="AP156" s="3" t="str">
        <f t="shared" si="152"/>
        <v/>
      </c>
      <c r="AQ156" s="3" t="str">
        <f t="shared" si="153"/>
        <v/>
      </c>
      <c r="AR156" s="3" t="str">
        <f t="shared" si="154"/>
        <v/>
      </c>
      <c r="AS156" s="3" t="str">
        <f t="shared" si="155"/>
        <v/>
      </c>
      <c r="AT156" s="3" t="str">
        <f t="shared" si="156"/>
        <v/>
      </c>
      <c r="AU156" s="3" t="str">
        <f t="shared" si="157"/>
        <v/>
      </c>
      <c r="AV156" s="3" t="str">
        <f t="shared" si="158"/>
        <v/>
      </c>
      <c r="AW156" s="3" t="str">
        <f t="shared" si="159"/>
        <v/>
      </c>
      <c r="AX156" s="3" t="str">
        <f t="shared" si="160"/>
        <v/>
      </c>
      <c r="AY156" s="3" t="str">
        <f t="shared" si="161"/>
        <v/>
      </c>
      <c r="AZ156" s="3" t="str">
        <f t="shared" si="162"/>
        <v/>
      </c>
      <c r="BA156" s="3" t="str">
        <f t="shared" si="163"/>
        <v/>
      </c>
      <c r="BB156" s="3" t="str">
        <f t="shared" si="164"/>
        <v/>
      </c>
      <c r="BC156" s="3" t="str">
        <f t="shared" si="165"/>
        <v/>
      </c>
      <c r="BD156" s="3" t="str">
        <f t="shared" si="166"/>
        <v/>
      </c>
      <c r="BE156" s="3" t="str">
        <f t="shared" si="167"/>
        <v/>
      </c>
      <c r="BF156" s="3" t="str">
        <f t="shared" si="168"/>
        <v/>
      </c>
      <c r="BG156" s="3" t="str">
        <f t="shared" si="169"/>
        <v/>
      </c>
      <c r="BH156" s="3" t="str">
        <f t="shared" si="170"/>
        <v/>
      </c>
      <c r="BI156" s="3" t="str">
        <f t="shared" si="171"/>
        <v/>
      </c>
      <c r="BJ156" s="3" t="str">
        <f t="shared" si="172"/>
        <v/>
      </c>
      <c r="BK156" s="3" t="str">
        <f t="shared" si="173"/>
        <v/>
      </c>
      <c r="BL156" s="3" t="str">
        <f t="shared" si="174"/>
        <v/>
      </c>
      <c r="BM156" s="3" t="str">
        <f t="shared" si="175"/>
        <v/>
      </c>
      <c r="BN156" s="3" t="str">
        <f t="shared" si="176"/>
        <v/>
      </c>
    </row>
    <row r="157" spans="2:66" x14ac:dyDescent="0.25">
      <c r="B157" s="6">
        <v>34</v>
      </c>
      <c r="C157" s="4" t="str">
        <f>IF(B157="","",VLOOKUP(B157,Tabelle2!$A$2:$B$38,2,0))</f>
        <v>0-5-10-23-26-32</v>
      </c>
      <c r="D157" s="3">
        <f t="shared" si="143"/>
        <v>0</v>
      </c>
      <c r="E157" s="7" t="str">
        <f t="shared" si="139"/>
        <v>L</v>
      </c>
      <c r="F157" s="20" t="str">
        <f t="shared" si="140"/>
        <v>No Bet</v>
      </c>
      <c r="G157" s="16">
        <f t="shared" si="141"/>
        <v>-54</v>
      </c>
      <c r="H157" s="12"/>
      <c r="I157" s="16">
        <f t="shared" si="144"/>
        <v>0</v>
      </c>
      <c r="J157" s="16">
        <f t="shared" si="145"/>
        <v>-2</v>
      </c>
      <c r="K157" s="12"/>
      <c r="AI157" s="1">
        <f t="shared" si="142"/>
        <v>29</v>
      </c>
      <c r="AJ157" s="3" t="str">
        <f t="shared" si="146"/>
        <v/>
      </c>
      <c r="AK157" s="3" t="str">
        <f t="shared" si="147"/>
        <v/>
      </c>
      <c r="AL157" s="3" t="str">
        <f t="shared" si="148"/>
        <v/>
      </c>
      <c r="AM157" s="3" t="str">
        <f t="shared" si="149"/>
        <v/>
      </c>
      <c r="AN157" s="3" t="str">
        <f t="shared" si="150"/>
        <v/>
      </c>
      <c r="AO157" s="3" t="str">
        <f t="shared" si="151"/>
        <v/>
      </c>
      <c r="AP157" s="3" t="str">
        <f t="shared" si="152"/>
        <v/>
      </c>
      <c r="AQ157" s="3" t="str">
        <f t="shared" si="153"/>
        <v/>
      </c>
      <c r="AR157" s="3" t="str">
        <f t="shared" si="154"/>
        <v/>
      </c>
      <c r="AS157" s="3" t="str">
        <f t="shared" si="155"/>
        <v/>
      </c>
      <c r="AT157" s="3" t="str">
        <f t="shared" si="156"/>
        <v/>
      </c>
      <c r="AU157" s="3" t="str">
        <f t="shared" si="157"/>
        <v/>
      </c>
      <c r="AV157" s="3" t="str">
        <f t="shared" si="158"/>
        <v/>
      </c>
      <c r="AW157" s="3" t="str">
        <f t="shared" si="159"/>
        <v/>
      </c>
      <c r="AX157" s="3" t="str">
        <f t="shared" si="160"/>
        <v/>
      </c>
      <c r="AY157" s="3" t="str">
        <f t="shared" si="161"/>
        <v/>
      </c>
      <c r="AZ157" s="3" t="str">
        <f t="shared" si="162"/>
        <v/>
      </c>
      <c r="BA157" s="3" t="str">
        <f t="shared" si="163"/>
        <v/>
      </c>
      <c r="BB157" s="3" t="str">
        <f t="shared" si="164"/>
        <v/>
      </c>
      <c r="BC157" s="3" t="str">
        <f t="shared" si="165"/>
        <v/>
      </c>
      <c r="BD157" s="3" t="str">
        <f t="shared" si="166"/>
        <v/>
      </c>
      <c r="BE157" s="3" t="str">
        <f t="shared" si="167"/>
        <v/>
      </c>
      <c r="BF157" s="3" t="str">
        <f t="shared" si="168"/>
        <v/>
      </c>
      <c r="BG157" s="3" t="str">
        <f t="shared" si="169"/>
        <v/>
      </c>
      <c r="BH157" s="3" t="str">
        <f t="shared" si="170"/>
        <v/>
      </c>
      <c r="BI157" s="3" t="str">
        <f t="shared" si="171"/>
        <v/>
      </c>
      <c r="BJ157" s="3" t="str">
        <f t="shared" si="172"/>
        <v/>
      </c>
      <c r="BK157" s="3" t="str">
        <f t="shared" si="173"/>
        <v/>
      </c>
      <c r="BL157" s="3" t="str">
        <f t="shared" si="174"/>
        <v/>
      </c>
      <c r="BM157" s="3" t="str">
        <f t="shared" si="175"/>
        <v/>
      </c>
      <c r="BN157" s="3" t="str">
        <f t="shared" si="176"/>
        <v/>
      </c>
    </row>
    <row r="158" spans="2:66" x14ac:dyDescent="0.25">
      <c r="B158" s="6">
        <v>6</v>
      </c>
      <c r="C158" s="4" t="str">
        <f>IF(B158="","",VLOOKUP(B158,Tabelle2!$A$2:$B$38,2,0))</f>
        <v>0-5-10-15-24-32</v>
      </c>
      <c r="D158" s="3">
        <f t="shared" si="143"/>
        <v>0</v>
      </c>
      <c r="E158" s="7" t="str">
        <f t="shared" si="139"/>
        <v>L</v>
      </c>
      <c r="F158" s="20" t="str">
        <f t="shared" si="140"/>
        <v>No Bet</v>
      </c>
      <c r="G158" s="16">
        <f t="shared" si="141"/>
        <v>-54</v>
      </c>
      <c r="H158" s="12"/>
      <c r="I158" s="16">
        <f t="shared" si="144"/>
        <v>0</v>
      </c>
      <c r="J158" s="16">
        <f t="shared" si="145"/>
        <v>-2</v>
      </c>
      <c r="K158" s="12"/>
      <c r="AI158" s="1">
        <f t="shared" si="142"/>
        <v>30</v>
      </c>
      <c r="AJ158" s="3" t="str">
        <f t="shared" si="146"/>
        <v/>
      </c>
      <c r="AK158" s="3" t="str">
        <f t="shared" si="147"/>
        <v/>
      </c>
      <c r="AL158" s="3" t="str">
        <f t="shared" si="148"/>
        <v/>
      </c>
      <c r="AM158" s="3" t="str">
        <f t="shared" si="149"/>
        <v/>
      </c>
      <c r="AN158" s="3" t="str">
        <f t="shared" si="150"/>
        <v/>
      </c>
      <c r="AO158" s="3" t="str">
        <f t="shared" si="151"/>
        <v/>
      </c>
      <c r="AP158" s="3" t="str">
        <f t="shared" si="152"/>
        <v/>
      </c>
      <c r="AQ158" s="3" t="str">
        <f t="shared" si="153"/>
        <v/>
      </c>
      <c r="AR158" s="3" t="str">
        <f t="shared" si="154"/>
        <v/>
      </c>
      <c r="AS158" s="3" t="str">
        <f t="shared" si="155"/>
        <v/>
      </c>
      <c r="AT158" s="3" t="str">
        <f t="shared" si="156"/>
        <v/>
      </c>
      <c r="AU158" s="3" t="str">
        <f t="shared" si="157"/>
        <v/>
      </c>
      <c r="AV158" s="3" t="str">
        <f t="shared" si="158"/>
        <v/>
      </c>
      <c r="AW158" s="3" t="str">
        <f t="shared" si="159"/>
        <v/>
      </c>
      <c r="AX158" s="3" t="str">
        <f t="shared" si="160"/>
        <v/>
      </c>
      <c r="AY158" s="3" t="str">
        <f t="shared" si="161"/>
        <v/>
      </c>
      <c r="AZ158" s="3" t="str">
        <f t="shared" si="162"/>
        <v/>
      </c>
      <c r="BA158" s="3" t="str">
        <f t="shared" si="163"/>
        <v/>
      </c>
      <c r="BB158" s="3" t="str">
        <f t="shared" si="164"/>
        <v/>
      </c>
      <c r="BC158" s="3" t="str">
        <f t="shared" si="165"/>
        <v/>
      </c>
      <c r="BD158" s="3" t="str">
        <f t="shared" si="166"/>
        <v/>
      </c>
      <c r="BE158" s="3" t="str">
        <f t="shared" si="167"/>
        <v/>
      </c>
      <c r="BF158" s="3" t="str">
        <f t="shared" si="168"/>
        <v/>
      </c>
      <c r="BG158" s="3" t="str">
        <f t="shared" si="169"/>
        <v/>
      </c>
      <c r="BH158" s="3" t="str">
        <f t="shared" si="170"/>
        <v/>
      </c>
      <c r="BI158" s="3" t="str">
        <f t="shared" si="171"/>
        <v/>
      </c>
      <c r="BJ158" s="3" t="str">
        <f t="shared" si="172"/>
        <v/>
      </c>
      <c r="BK158" s="3" t="str">
        <f t="shared" si="173"/>
        <v/>
      </c>
      <c r="BL158" s="3" t="str">
        <f t="shared" si="174"/>
        <v/>
      </c>
      <c r="BM158" s="3">
        <f t="shared" si="175"/>
        <v>1</v>
      </c>
      <c r="BN158" s="3" t="str">
        <f t="shared" si="176"/>
        <v/>
      </c>
    </row>
    <row r="159" spans="2:66" x14ac:dyDescent="0.25">
      <c r="B159" s="6">
        <v>15</v>
      </c>
      <c r="C159" s="4" t="str">
        <f>IF(B159="","",VLOOKUP(B159,Tabelle2!$A$2:$B$38,2,0))</f>
        <v>6-7-12-18-27-29</v>
      </c>
      <c r="D159" s="3">
        <f t="shared" si="143"/>
        <v>1</v>
      </c>
      <c r="E159" s="7" t="str">
        <f t="shared" si="139"/>
        <v>W</v>
      </c>
      <c r="F159" s="20" t="str">
        <f t="shared" si="140"/>
        <v>No Bet</v>
      </c>
      <c r="G159" s="16">
        <f t="shared" si="141"/>
        <v>-54</v>
      </c>
      <c r="H159" s="12"/>
      <c r="I159" s="16">
        <f t="shared" si="144"/>
        <v>0</v>
      </c>
      <c r="J159" s="16">
        <f t="shared" si="145"/>
        <v>-2</v>
      </c>
      <c r="K159" s="12"/>
      <c r="AI159" s="1">
        <f t="shared" si="142"/>
        <v>0</v>
      </c>
      <c r="AJ159" s="3" t="str">
        <f t="shared" si="146"/>
        <v/>
      </c>
      <c r="AK159" s="3" t="str">
        <f t="shared" si="147"/>
        <v/>
      </c>
      <c r="AL159" s="3" t="str">
        <f t="shared" si="148"/>
        <v/>
      </c>
      <c r="AM159" s="3" t="str">
        <f t="shared" si="149"/>
        <v/>
      </c>
      <c r="AN159" s="3" t="str">
        <f t="shared" si="150"/>
        <v/>
      </c>
      <c r="AO159" s="3" t="str">
        <f t="shared" si="151"/>
        <v/>
      </c>
      <c r="AP159" s="3" t="str">
        <f t="shared" si="152"/>
        <v/>
      </c>
      <c r="AQ159" s="3" t="str">
        <f t="shared" si="153"/>
        <v/>
      </c>
      <c r="AR159" s="3" t="str">
        <f t="shared" si="154"/>
        <v/>
      </c>
      <c r="AS159" s="3" t="str">
        <f t="shared" si="155"/>
        <v/>
      </c>
      <c r="AT159" s="3" t="str">
        <f t="shared" si="156"/>
        <v/>
      </c>
      <c r="AU159" s="3" t="str">
        <f t="shared" si="157"/>
        <v/>
      </c>
      <c r="AV159" s="3" t="str">
        <f t="shared" si="158"/>
        <v/>
      </c>
      <c r="AW159" s="3" t="str">
        <f t="shared" si="159"/>
        <v/>
      </c>
      <c r="AX159" s="3" t="str">
        <f t="shared" si="160"/>
        <v/>
      </c>
      <c r="AY159" s="3" t="str">
        <f t="shared" si="161"/>
        <v/>
      </c>
      <c r="AZ159" s="3" t="str">
        <f t="shared" si="162"/>
        <v/>
      </c>
      <c r="BA159" s="3" t="str">
        <f t="shared" si="163"/>
        <v/>
      </c>
      <c r="BB159" s="3" t="str">
        <f t="shared" si="164"/>
        <v/>
      </c>
      <c r="BC159" s="3" t="str">
        <f t="shared" si="165"/>
        <v/>
      </c>
      <c r="BD159" s="3" t="str">
        <f t="shared" si="166"/>
        <v/>
      </c>
      <c r="BE159" s="3" t="str">
        <f t="shared" si="167"/>
        <v/>
      </c>
      <c r="BF159" s="3" t="str">
        <f t="shared" si="168"/>
        <v/>
      </c>
      <c r="BG159" s="3" t="str">
        <f t="shared" si="169"/>
        <v/>
      </c>
      <c r="BH159" s="3" t="str">
        <f t="shared" si="170"/>
        <v/>
      </c>
      <c r="BI159" s="3" t="str">
        <f t="shared" si="171"/>
        <v/>
      </c>
      <c r="BJ159" s="3" t="str">
        <f t="shared" si="172"/>
        <v/>
      </c>
      <c r="BK159" s="3" t="str">
        <f t="shared" si="173"/>
        <v/>
      </c>
      <c r="BL159" s="3" t="str">
        <f t="shared" si="174"/>
        <v/>
      </c>
      <c r="BM159" s="3" t="str">
        <f t="shared" si="175"/>
        <v/>
      </c>
      <c r="BN159" s="3" t="str">
        <f t="shared" si="176"/>
        <v/>
      </c>
    </row>
    <row r="160" spans="2:66" x14ac:dyDescent="0.25">
      <c r="B160" s="6">
        <v>16</v>
      </c>
      <c r="C160" s="4" t="str">
        <f>IF(B160="","",VLOOKUP(B160,Tabelle2!$A$2:$B$38,2,0))</f>
        <v>7-13-18-27-29-36</v>
      </c>
      <c r="D160" s="3">
        <f t="shared" si="143"/>
        <v>0</v>
      </c>
      <c r="E160" s="7" t="str">
        <f t="shared" si="139"/>
        <v>L</v>
      </c>
      <c r="F160" s="20" t="str">
        <f t="shared" si="140"/>
        <v>Bet</v>
      </c>
      <c r="G160" s="16">
        <f t="shared" si="141"/>
        <v>-60</v>
      </c>
      <c r="H160" s="12"/>
      <c r="I160" s="16">
        <f t="shared" si="144"/>
        <v>-1</v>
      </c>
      <c r="J160" s="16">
        <f t="shared" si="145"/>
        <v>-3</v>
      </c>
      <c r="K160" s="12"/>
      <c r="AI160" s="1">
        <f t="shared" si="142"/>
        <v>1</v>
      </c>
      <c r="AJ160" s="3" t="str">
        <f t="shared" si="146"/>
        <v/>
      </c>
      <c r="AK160" s="3" t="str">
        <f t="shared" si="147"/>
        <v/>
      </c>
      <c r="AL160" s="3" t="str">
        <f t="shared" si="148"/>
        <v/>
      </c>
      <c r="AM160" s="3" t="str">
        <f t="shared" si="149"/>
        <v/>
      </c>
      <c r="AN160" s="3" t="str">
        <f t="shared" si="150"/>
        <v/>
      </c>
      <c r="AO160" s="3" t="str">
        <f t="shared" si="151"/>
        <v/>
      </c>
      <c r="AP160" s="3" t="str">
        <f t="shared" si="152"/>
        <v/>
      </c>
      <c r="AQ160" s="3" t="str">
        <f t="shared" si="153"/>
        <v/>
      </c>
      <c r="AR160" s="3" t="str">
        <f t="shared" si="154"/>
        <v/>
      </c>
      <c r="AS160" s="3" t="str">
        <f t="shared" si="155"/>
        <v/>
      </c>
      <c r="AT160" s="3" t="str">
        <f t="shared" si="156"/>
        <v/>
      </c>
      <c r="AU160" s="3" t="str">
        <f t="shared" si="157"/>
        <v/>
      </c>
      <c r="AV160" s="3" t="str">
        <f t="shared" si="158"/>
        <v/>
      </c>
      <c r="AW160" s="3" t="str">
        <f t="shared" si="159"/>
        <v/>
      </c>
      <c r="AX160" s="3" t="str">
        <f t="shared" si="160"/>
        <v/>
      </c>
      <c r="AY160" s="3" t="str">
        <f t="shared" si="161"/>
        <v/>
      </c>
      <c r="AZ160" s="3" t="str">
        <f t="shared" si="162"/>
        <v/>
      </c>
      <c r="BA160" s="3" t="str">
        <f t="shared" si="163"/>
        <v/>
      </c>
      <c r="BB160" s="3" t="str">
        <f t="shared" si="164"/>
        <v/>
      </c>
      <c r="BC160" s="3" t="str">
        <f t="shared" si="165"/>
        <v/>
      </c>
      <c r="BD160" s="3" t="str">
        <f t="shared" si="166"/>
        <v/>
      </c>
      <c r="BE160" s="3" t="str">
        <f t="shared" si="167"/>
        <v/>
      </c>
      <c r="BF160" s="3" t="str">
        <f t="shared" si="168"/>
        <v/>
      </c>
      <c r="BG160" s="3" t="str">
        <f t="shared" si="169"/>
        <v/>
      </c>
      <c r="BH160" s="3" t="str">
        <f t="shared" si="170"/>
        <v/>
      </c>
      <c r="BI160" s="3" t="str">
        <f t="shared" si="171"/>
        <v/>
      </c>
      <c r="BJ160" s="3" t="str">
        <f t="shared" si="172"/>
        <v/>
      </c>
      <c r="BK160" s="3" t="str">
        <f t="shared" si="173"/>
        <v/>
      </c>
      <c r="BL160" s="3" t="str">
        <f t="shared" si="174"/>
        <v/>
      </c>
      <c r="BM160" s="3" t="str">
        <f t="shared" si="175"/>
        <v/>
      </c>
      <c r="BN160" s="3" t="str">
        <f t="shared" si="176"/>
        <v/>
      </c>
    </row>
    <row r="161" spans="2:66" x14ac:dyDescent="0.25">
      <c r="B161" s="6">
        <v>12</v>
      </c>
      <c r="C161" s="4" t="str">
        <f>IF(B161="","",VLOOKUP(B161,Tabelle2!$A$2:$B$38,2,0))</f>
        <v>1-2-4-14-20-21</v>
      </c>
      <c r="D161" s="3">
        <f t="shared" si="143"/>
        <v>0</v>
      </c>
      <c r="E161" s="7" t="str">
        <f t="shared" si="139"/>
        <v>L</v>
      </c>
      <c r="F161" s="20" t="str">
        <f t="shared" si="140"/>
        <v>Bet</v>
      </c>
      <c r="G161" s="16">
        <f t="shared" si="141"/>
        <v>-66</v>
      </c>
      <c r="H161" s="12"/>
      <c r="I161" s="16">
        <f t="shared" si="144"/>
        <v>0</v>
      </c>
      <c r="J161" s="16">
        <f t="shared" si="145"/>
        <v>-3</v>
      </c>
      <c r="K161" s="12"/>
      <c r="AI161" s="1">
        <f t="shared" si="142"/>
        <v>2</v>
      </c>
      <c r="AJ161" s="3" t="str">
        <f t="shared" si="146"/>
        <v/>
      </c>
      <c r="AK161" s="3" t="str">
        <f t="shared" si="147"/>
        <v/>
      </c>
      <c r="AL161" s="3" t="str">
        <f t="shared" si="148"/>
        <v/>
      </c>
      <c r="AM161" s="3" t="str">
        <f t="shared" si="149"/>
        <v/>
      </c>
      <c r="AN161" s="3" t="str">
        <f t="shared" si="150"/>
        <v/>
      </c>
      <c r="AO161" s="3" t="str">
        <f t="shared" si="151"/>
        <v/>
      </c>
      <c r="AP161" s="3" t="str">
        <f t="shared" si="152"/>
        <v/>
      </c>
      <c r="AQ161" s="3" t="str">
        <f t="shared" si="153"/>
        <v/>
      </c>
      <c r="AR161" s="3" t="str">
        <f t="shared" si="154"/>
        <v/>
      </c>
      <c r="AS161" s="3" t="str">
        <f t="shared" si="155"/>
        <v/>
      </c>
      <c r="AT161" s="3" t="str">
        <f t="shared" si="156"/>
        <v/>
      </c>
      <c r="AU161" s="3" t="str">
        <f t="shared" si="157"/>
        <v/>
      </c>
      <c r="AV161" s="3" t="str">
        <f t="shared" si="158"/>
        <v/>
      </c>
      <c r="AW161" s="3" t="str">
        <f t="shared" si="159"/>
        <v/>
      </c>
      <c r="AX161" s="3" t="str">
        <f t="shared" si="160"/>
        <v/>
      </c>
      <c r="AY161" s="3" t="str">
        <f t="shared" si="161"/>
        <v/>
      </c>
      <c r="AZ161" s="3" t="str">
        <f t="shared" si="162"/>
        <v/>
      </c>
      <c r="BA161" s="3" t="str">
        <f t="shared" si="163"/>
        <v/>
      </c>
      <c r="BB161" s="3" t="str">
        <f t="shared" si="164"/>
        <v/>
      </c>
      <c r="BC161" s="3" t="str">
        <f t="shared" si="165"/>
        <v/>
      </c>
      <c r="BD161" s="3" t="str">
        <f t="shared" si="166"/>
        <v/>
      </c>
      <c r="BE161" s="3" t="str">
        <f t="shared" si="167"/>
        <v/>
      </c>
      <c r="BF161" s="3" t="str">
        <f t="shared" si="168"/>
        <v/>
      </c>
      <c r="BG161" s="3" t="str">
        <f t="shared" si="169"/>
        <v/>
      </c>
      <c r="BH161" s="3" t="str">
        <f t="shared" si="170"/>
        <v/>
      </c>
      <c r="BI161" s="3" t="str">
        <f t="shared" si="171"/>
        <v/>
      </c>
      <c r="BJ161" s="3" t="str">
        <f t="shared" si="172"/>
        <v/>
      </c>
      <c r="BK161" s="3" t="str">
        <f t="shared" si="173"/>
        <v/>
      </c>
      <c r="BL161" s="3" t="str">
        <f t="shared" si="174"/>
        <v/>
      </c>
      <c r="BM161" s="3" t="str">
        <f t="shared" si="175"/>
        <v/>
      </c>
      <c r="BN161" s="3" t="str">
        <f t="shared" si="176"/>
        <v/>
      </c>
    </row>
    <row r="162" spans="2:66" x14ac:dyDescent="0.25">
      <c r="B162" s="6">
        <v>8</v>
      </c>
      <c r="C162" s="4" t="str">
        <f>IF(B162="","",VLOOKUP(B162,Tabelle2!$A$2:$B$38,2,0))</f>
        <v>2-14-17-20-25-31</v>
      </c>
      <c r="D162" s="3">
        <f t="shared" si="143"/>
        <v>0</v>
      </c>
      <c r="E162" s="7" t="str">
        <f t="shared" si="139"/>
        <v>L</v>
      </c>
      <c r="F162" s="20" t="str">
        <f t="shared" si="140"/>
        <v>Bet</v>
      </c>
      <c r="G162" s="16">
        <f t="shared" si="141"/>
        <v>-72</v>
      </c>
      <c r="H162" s="12"/>
      <c r="I162" s="16">
        <f t="shared" si="144"/>
        <v>0</v>
      </c>
      <c r="J162" s="16">
        <f t="shared" si="145"/>
        <v>-3</v>
      </c>
      <c r="K162" s="12"/>
      <c r="AI162" s="1">
        <f t="shared" si="142"/>
        <v>3</v>
      </c>
      <c r="AJ162" s="3" t="str">
        <f t="shared" si="146"/>
        <v/>
      </c>
      <c r="AK162" s="3" t="str">
        <f t="shared" si="147"/>
        <v/>
      </c>
      <c r="AL162" s="3" t="str">
        <f t="shared" si="148"/>
        <v/>
      </c>
      <c r="AM162" s="3" t="str">
        <f t="shared" si="149"/>
        <v/>
      </c>
      <c r="AN162" s="3" t="str">
        <f t="shared" si="150"/>
        <v/>
      </c>
      <c r="AO162" s="3" t="str">
        <f t="shared" si="151"/>
        <v/>
      </c>
      <c r="AP162" s="3" t="str">
        <f t="shared" si="152"/>
        <v/>
      </c>
      <c r="AQ162" s="3" t="str">
        <f t="shared" si="153"/>
        <v/>
      </c>
      <c r="AR162" s="3" t="str">
        <f t="shared" si="154"/>
        <v/>
      </c>
      <c r="AS162" s="3" t="str">
        <f t="shared" si="155"/>
        <v/>
      </c>
      <c r="AT162" s="3" t="str">
        <f t="shared" si="156"/>
        <v/>
      </c>
      <c r="AU162" s="3" t="str">
        <f t="shared" si="157"/>
        <v/>
      </c>
      <c r="AV162" s="3" t="str">
        <f t="shared" si="158"/>
        <v/>
      </c>
      <c r="AW162" s="3" t="str">
        <f t="shared" si="159"/>
        <v/>
      </c>
      <c r="AX162" s="3" t="str">
        <f t="shared" si="160"/>
        <v/>
      </c>
      <c r="AY162" s="3" t="str">
        <f t="shared" si="161"/>
        <v/>
      </c>
      <c r="AZ162" s="3" t="str">
        <f t="shared" si="162"/>
        <v/>
      </c>
      <c r="BA162" s="3" t="str">
        <f t="shared" si="163"/>
        <v/>
      </c>
      <c r="BB162" s="3" t="str">
        <f t="shared" si="164"/>
        <v/>
      </c>
      <c r="BC162" s="3" t="str">
        <f t="shared" si="165"/>
        <v/>
      </c>
      <c r="BD162" s="3" t="str">
        <f t="shared" si="166"/>
        <v/>
      </c>
      <c r="BE162" s="3" t="str">
        <f t="shared" si="167"/>
        <v/>
      </c>
      <c r="BF162" s="3" t="str">
        <f t="shared" si="168"/>
        <v/>
      </c>
      <c r="BG162" s="3" t="str">
        <f t="shared" si="169"/>
        <v/>
      </c>
      <c r="BH162" s="3" t="str">
        <f t="shared" si="170"/>
        <v/>
      </c>
      <c r="BI162" s="3" t="str">
        <f t="shared" si="171"/>
        <v/>
      </c>
      <c r="BJ162" s="3" t="str">
        <f t="shared" si="172"/>
        <v/>
      </c>
      <c r="BK162" s="3" t="str">
        <f t="shared" si="173"/>
        <v/>
      </c>
      <c r="BL162" s="3" t="str">
        <f t="shared" si="174"/>
        <v/>
      </c>
      <c r="BM162" s="3" t="str">
        <f t="shared" si="175"/>
        <v/>
      </c>
      <c r="BN162" s="3" t="str">
        <f t="shared" si="176"/>
        <v/>
      </c>
    </row>
    <row r="163" spans="2:66" x14ac:dyDescent="0.25">
      <c r="B163" s="6">
        <v>11</v>
      </c>
      <c r="C163" s="4" t="str">
        <f>IF(B163="","",VLOOKUP(B163,Tabelle2!$A$2:$B$38,2,0))</f>
        <v>1-2-4-20-21-33</v>
      </c>
      <c r="D163" s="3">
        <f t="shared" si="143"/>
        <v>0</v>
      </c>
      <c r="E163" s="7" t="str">
        <f t="shared" si="139"/>
        <v>L</v>
      </c>
      <c r="F163" s="20" t="str">
        <f t="shared" si="140"/>
        <v>Bet</v>
      </c>
      <c r="G163" s="16">
        <f t="shared" si="141"/>
        <v>-78</v>
      </c>
      <c r="H163" s="12"/>
      <c r="I163" s="16">
        <f t="shared" si="144"/>
        <v>0</v>
      </c>
      <c r="J163" s="16">
        <f t="shared" si="145"/>
        <v>-3</v>
      </c>
      <c r="K163" s="12"/>
      <c r="AI163" s="1">
        <f t="shared" si="142"/>
        <v>4</v>
      </c>
      <c r="AJ163" s="3" t="str">
        <f t="shared" si="146"/>
        <v/>
      </c>
      <c r="AK163" s="3" t="str">
        <f t="shared" si="147"/>
        <v/>
      </c>
      <c r="AL163" s="3" t="str">
        <f t="shared" si="148"/>
        <v/>
      </c>
      <c r="AM163" s="3" t="str">
        <f t="shared" si="149"/>
        <v/>
      </c>
      <c r="AN163" s="3" t="str">
        <f t="shared" si="150"/>
        <v/>
      </c>
      <c r="AO163" s="3" t="str">
        <f t="shared" si="151"/>
        <v/>
      </c>
      <c r="AP163" s="3" t="str">
        <f t="shared" si="152"/>
        <v/>
      </c>
      <c r="AQ163" s="3" t="str">
        <f t="shared" si="153"/>
        <v/>
      </c>
      <c r="AR163" s="3" t="str">
        <f t="shared" si="154"/>
        <v/>
      </c>
      <c r="AS163" s="3" t="str">
        <f t="shared" si="155"/>
        <v/>
      </c>
      <c r="AT163" s="3" t="str">
        <f t="shared" si="156"/>
        <v/>
      </c>
      <c r="AU163" s="3" t="str">
        <f t="shared" si="157"/>
        <v/>
      </c>
      <c r="AV163" s="3" t="str">
        <f t="shared" si="158"/>
        <v/>
      </c>
      <c r="AW163" s="3" t="str">
        <f t="shared" si="159"/>
        <v/>
      </c>
      <c r="AX163" s="3" t="str">
        <f t="shared" si="160"/>
        <v/>
      </c>
      <c r="AY163" s="3" t="str">
        <f t="shared" si="161"/>
        <v/>
      </c>
      <c r="AZ163" s="3" t="str">
        <f t="shared" si="162"/>
        <v/>
      </c>
      <c r="BA163" s="3" t="str">
        <f t="shared" si="163"/>
        <v/>
      </c>
      <c r="BB163" s="3" t="str">
        <f t="shared" si="164"/>
        <v/>
      </c>
      <c r="BC163" s="3" t="str">
        <f t="shared" si="165"/>
        <v/>
      </c>
      <c r="BD163" s="3" t="str">
        <f t="shared" si="166"/>
        <v/>
      </c>
      <c r="BE163" s="3" t="str">
        <f t="shared" si="167"/>
        <v/>
      </c>
      <c r="BF163" s="3" t="str">
        <f t="shared" si="168"/>
        <v/>
      </c>
      <c r="BG163" s="3" t="str">
        <f t="shared" si="169"/>
        <v/>
      </c>
      <c r="BH163" s="3" t="str">
        <f t="shared" si="170"/>
        <v/>
      </c>
      <c r="BI163" s="3" t="str">
        <f t="shared" si="171"/>
        <v/>
      </c>
      <c r="BJ163" s="3" t="str">
        <f t="shared" si="172"/>
        <v/>
      </c>
      <c r="BK163" s="3" t="str">
        <f t="shared" si="173"/>
        <v/>
      </c>
      <c r="BL163" s="3" t="str">
        <f t="shared" si="174"/>
        <v/>
      </c>
      <c r="BM163" s="3" t="str">
        <f t="shared" si="175"/>
        <v/>
      </c>
      <c r="BN163" s="3" t="str">
        <f t="shared" si="176"/>
        <v/>
      </c>
    </row>
    <row r="164" spans="2:66" x14ac:dyDescent="0.25">
      <c r="B164" s="6">
        <v>14</v>
      </c>
      <c r="C164" s="4" t="str">
        <f>IF(B164="","",VLOOKUP(B164,Tabelle2!$A$2:$B$38,2,0))</f>
        <v>3-8-12-23-30-35</v>
      </c>
      <c r="D164" s="3">
        <f t="shared" si="143"/>
        <v>0</v>
      </c>
      <c r="E164" s="7" t="str">
        <f t="shared" si="139"/>
        <v>L</v>
      </c>
      <c r="F164" s="20" t="str">
        <f t="shared" si="140"/>
        <v>No Bet</v>
      </c>
      <c r="G164" s="16">
        <f t="shared" si="141"/>
        <v>-78</v>
      </c>
      <c r="H164" s="12"/>
      <c r="I164" s="16">
        <f t="shared" si="144"/>
        <v>0</v>
      </c>
      <c r="J164" s="16">
        <f t="shared" si="145"/>
        <v>-3</v>
      </c>
      <c r="K164" s="12"/>
      <c r="AI164" s="1">
        <f t="shared" si="142"/>
        <v>5</v>
      </c>
      <c r="AJ164" s="3" t="str">
        <f t="shared" si="146"/>
        <v/>
      </c>
      <c r="AK164" s="3" t="str">
        <f t="shared" si="147"/>
        <v/>
      </c>
      <c r="AL164" s="3" t="str">
        <f t="shared" si="148"/>
        <v/>
      </c>
      <c r="AM164" s="3" t="str">
        <f t="shared" si="149"/>
        <v/>
      </c>
      <c r="AN164" s="3" t="str">
        <f t="shared" si="150"/>
        <v/>
      </c>
      <c r="AO164" s="3" t="str">
        <f t="shared" si="151"/>
        <v/>
      </c>
      <c r="AP164" s="3" t="str">
        <f t="shared" si="152"/>
        <v/>
      </c>
      <c r="AQ164" s="3" t="str">
        <f t="shared" si="153"/>
        <v/>
      </c>
      <c r="AR164" s="3" t="str">
        <f t="shared" si="154"/>
        <v/>
      </c>
      <c r="AS164" s="3" t="str">
        <f t="shared" si="155"/>
        <v/>
      </c>
      <c r="AT164" s="3" t="str">
        <f t="shared" si="156"/>
        <v/>
      </c>
      <c r="AU164" s="3" t="str">
        <f t="shared" si="157"/>
        <v/>
      </c>
      <c r="AV164" s="3" t="str">
        <f t="shared" si="158"/>
        <v/>
      </c>
      <c r="AW164" s="3" t="str">
        <f t="shared" si="159"/>
        <v/>
      </c>
      <c r="AX164" s="3" t="str">
        <f t="shared" si="160"/>
        <v/>
      </c>
      <c r="AY164" s="3" t="str">
        <f t="shared" si="161"/>
        <v/>
      </c>
      <c r="AZ164" s="3" t="str">
        <f t="shared" si="162"/>
        <v/>
      </c>
      <c r="BA164" s="3" t="str">
        <f t="shared" si="163"/>
        <v/>
      </c>
      <c r="BB164" s="3" t="str">
        <f t="shared" si="164"/>
        <v/>
      </c>
      <c r="BC164" s="3" t="str">
        <f t="shared" si="165"/>
        <v/>
      </c>
      <c r="BD164" s="3" t="str">
        <f t="shared" si="166"/>
        <v/>
      </c>
      <c r="BE164" s="3" t="str">
        <f t="shared" si="167"/>
        <v/>
      </c>
      <c r="BF164" s="3" t="str">
        <f t="shared" si="168"/>
        <v/>
      </c>
      <c r="BG164" s="3" t="str">
        <f t="shared" si="169"/>
        <v/>
      </c>
      <c r="BH164" s="3" t="str">
        <f t="shared" si="170"/>
        <v/>
      </c>
      <c r="BI164" s="3" t="str">
        <f t="shared" si="171"/>
        <v/>
      </c>
      <c r="BJ164" s="3" t="str">
        <f t="shared" si="172"/>
        <v/>
      </c>
      <c r="BK164" s="3" t="str">
        <f t="shared" si="173"/>
        <v/>
      </c>
      <c r="BL164" s="3" t="str">
        <f t="shared" si="174"/>
        <v/>
      </c>
      <c r="BM164" s="3" t="str">
        <f t="shared" si="175"/>
        <v/>
      </c>
      <c r="BN164" s="3" t="str">
        <f t="shared" si="176"/>
        <v/>
      </c>
    </row>
    <row r="165" spans="2:66" x14ac:dyDescent="0.25">
      <c r="B165" s="6">
        <v>19</v>
      </c>
      <c r="C165" s="4" t="str">
        <f>IF(B165="","",VLOOKUP(B165,Tabelle2!$A$2:$B$38,2,0))</f>
        <v>7-13-27-28-29-36</v>
      </c>
      <c r="D165" s="3">
        <f t="shared" si="143"/>
        <v>0</v>
      </c>
      <c r="E165" s="7" t="str">
        <f t="shared" si="139"/>
        <v>L</v>
      </c>
      <c r="F165" s="20" t="str">
        <f t="shared" si="140"/>
        <v>No Bet</v>
      </c>
      <c r="G165" s="16">
        <f t="shared" si="141"/>
        <v>-78</v>
      </c>
      <c r="H165" s="12"/>
      <c r="I165" s="16">
        <f t="shared" si="144"/>
        <v>0</v>
      </c>
      <c r="J165" s="16">
        <f t="shared" si="145"/>
        <v>-3</v>
      </c>
      <c r="K165" s="12"/>
      <c r="AI165" s="1">
        <f t="shared" si="142"/>
        <v>6</v>
      </c>
      <c r="AJ165" s="3" t="str">
        <f t="shared" si="146"/>
        <v/>
      </c>
      <c r="AK165" s="3" t="str">
        <f t="shared" si="147"/>
        <v/>
      </c>
      <c r="AL165" s="3" t="str">
        <f t="shared" si="148"/>
        <v/>
      </c>
      <c r="AM165" s="3" t="str">
        <f t="shared" si="149"/>
        <v/>
      </c>
      <c r="AN165" s="3" t="str">
        <f t="shared" si="150"/>
        <v/>
      </c>
      <c r="AO165" s="3">
        <f t="shared" si="151"/>
        <v>1</v>
      </c>
      <c r="AP165" s="3" t="str">
        <f t="shared" si="152"/>
        <v/>
      </c>
      <c r="AQ165" s="3" t="str">
        <f t="shared" si="153"/>
        <v/>
      </c>
      <c r="AR165" s="3" t="str">
        <f t="shared" si="154"/>
        <v/>
      </c>
      <c r="AS165" s="3" t="str">
        <f t="shared" si="155"/>
        <v/>
      </c>
      <c r="AT165" s="3" t="str">
        <f t="shared" si="156"/>
        <v/>
      </c>
      <c r="AU165" s="3" t="str">
        <f t="shared" si="157"/>
        <v/>
      </c>
      <c r="AV165" s="3" t="str">
        <f t="shared" si="158"/>
        <v/>
      </c>
      <c r="AW165" s="3" t="str">
        <f t="shared" si="159"/>
        <v/>
      </c>
      <c r="AX165" s="3" t="str">
        <f t="shared" si="160"/>
        <v/>
      </c>
      <c r="AY165" s="3" t="str">
        <f t="shared" si="161"/>
        <v/>
      </c>
      <c r="AZ165" s="3" t="str">
        <f t="shared" si="162"/>
        <v/>
      </c>
      <c r="BA165" s="3" t="str">
        <f t="shared" si="163"/>
        <v/>
      </c>
      <c r="BB165" s="3" t="str">
        <f t="shared" si="164"/>
        <v/>
      </c>
      <c r="BC165" s="3" t="str">
        <f t="shared" si="165"/>
        <v/>
      </c>
      <c r="BD165" s="3" t="str">
        <f t="shared" si="166"/>
        <v/>
      </c>
      <c r="BE165" s="3" t="str">
        <f t="shared" si="167"/>
        <v/>
      </c>
      <c r="BF165" s="3" t="str">
        <f t="shared" si="168"/>
        <v/>
      </c>
      <c r="BG165" s="3" t="str">
        <f t="shared" si="169"/>
        <v/>
      </c>
      <c r="BH165" s="3" t="str">
        <f t="shared" si="170"/>
        <v/>
      </c>
      <c r="BI165" s="3" t="str">
        <f t="shared" si="171"/>
        <v/>
      </c>
      <c r="BJ165" s="3" t="str">
        <f t="shared" si="172"/>
        <v/>
      </c>
      <c r="BK165" s="3" t="str">
        <f t="shared" si="173"/>
        <v/>
      </c>
      <c r="BL165" s="3" t="str">
        <f t="shared" si="174"/>
        <v/>
      </c>
      <c r="BM165" s="3" t="str">
        <f t="shared" si="175"/>
        <v/>
      </c>
      <c r="BN165" s="3" t="str">
        <f t="shared" si="176"/>
        <v/>
      </c>
    </row>
    <row r="166" spans="2:66" x14ac:dyDescent="0.25">
      <c r="B166" s="6">
        <v>27</v>
      </c>
      <c r="C166" s="4" t="str">
        <f>IF(B166="","",VLOOKUP(B166,Tabelle2!$A$2:$B$38,2,0))</f>
        <v>5-15-16-19-24-32</v>
      </c>
      <c r="D166" s="3">
        <f t="shared" si="143"/>
        <v>1</v>
      </c>
      <c r="E166" s="7" t="str">
        <f t="shared" si="139"/>
        <v>W</v>
      </c>
      <c r="F166" s="20" t="str">
        <f t="shared" si="140"/>
        <v>No Bet</v>
      </c>
      <c r="G166" s="16">
        <f t="shared" si="141"/>
        <v>-78</v>
      </c>
      <c r="H166" s="12"/>
      <c r="I166" s="16">
        <f t="shared" si="144"/>
        <v>0</v>
      </c>
      <c r="J166" s="16">
        <f t="shared" si="145"/>
        <v>-3</v>
      </c>
      <c r="K166" s="12"/>
      <c r="AI166" s="1">
        <f t="shared" si="142"/>
        <v>0</v>
      </c>
      <c r="AJ166" s="3" t="str">
        <f t="shared" si="146"/>
        <v/>
      </c>
      <c r="AK166" s="3" t="str">
        <f t="shared" si="147"/>
        <v/>
      </c>
      <c r="AL166" s="3" t="str">
        <f t="shared" si="148"/>
        <v/>
      </c>
      <c r="AM166" s="3" t="str">
        <f t="shared" si="149"/>
        <v/>
      </c>
      <c r="AN166" s="3" t="str">
        <f t="shared" si="150"/>
        <v/>
      </c>
      <c r="AO166" s="3" t="str">
        <f t="shared" si="151"/>
        <v/>
      </c>
      <c r="AP166" s="3" t="str">
        <f t="shared" si="152"/>
        <v/>
      </c>
      <c r="AQ166" s="3" t="str">
        <f t="shared" si="153"/>
        <v/>
      </c>
      <c r="AR166" s="3" t="str">
        <f t="shared" si="154"/>
        <v/>
      </c>
      <c r="AS166" s="3" t="str">
        <f t="shared" si="155"/>
        <v/>
      </c>
      <c r="AT166" s="3" t="str">
        <f t="shared" si="156"/>
        <v/>
      </c>
      <c r="AU166" s="3" t="str">
        <f t="shared" si="157"/>
        <v/>
      </c>
      <c r="AV166" s="3" t="str">
        <f t="shared" si="158"/>
        <v/>
      </c>
      <c r="AW166" s="3" t="str">
        <f t="shared" si="159"/>
        <v/>
      </c>
      <c r="AX166" s="3" t="str">
        <f t="shared" si="160"/>
        <v/>
      </c>
      <c r="AY166" s="3" t="str">
        <f t="shared" si="161"/>
        <v/>
      </c>
      <c r="AZ166" s="3" t="str">
        <f t="shared" si="162"/>
        <v/>
      </c>
      <c r="BA166" s="3" t="str">
        <f t="shared" si="163"/>
        <v/>
      </c>
      <c r="BB166" s="3" t="str">
        <f t="shared" si="164"/>
        <v/>
      </c>
      <c r="BC166" s="3" t="str">
        <f t="shared" si="165"/>
        <v/>
      </c>
      <c r="BD166" s="3" t="str">
        <f t="shared" si="166"/>
        <v/>
      </c>
      <c r="BE166" s="3" t="str">
        <f t="shared" si="167"/>
        <v/>
      </c>
      <c r="BF166" s="3" t="str">
        <f t="shared" si="168"/>
        <v/>
      </c>
      <c r="BG166" s="3" t="str">
        <f t="shared" si="169"/>
        <v/>
      </c>
      <c r="BH166" s="3" t="str">
        <f t="shared" si="170"/>
        <v/>
      </c>
      <c r="BI166" s="3" t="str">
        <f t="shared" si="171"/>
        <v/>
      </c>
      <c r="BJ166" s="3" t="str">
        <f t="shared" si="172"/>
        <v/>
      </c>
      <c r="BK166" s="3" t="str">
        <f t="shared" si="173"/>
        <v/>
      </c>
      <c r="BL166" s="3" t="str">
        <f t="shared" si="174"/>
        <v/>
      </c>
      <c r="BM166" s="3" t="str">
        <f t="shared" si="175"/>
        <v/>
      </c>
      <c r="BN166" s="3" t="str">
        <f t="shared" si="176"/>
        <v/>
      </c>
    </row>
    <row r="167" spans="2:66" x14ac:dyDescent="0.25">
      <c r="B167" s="6">
        <v>20</v>
      </c>
      <c r="C167" s="4" t="str">
        <f>IF(B167="","",VLOOKUP(B167,Tabelle2!$A$2:$B$38,2,0))</f>
        <v>8-11-12-28-30-36</v>
      </c>
      <c r="D167" s="3">
        <f t="shared" si="143"/>
        <v>0</v>
      </c>
      <c r="E167" s="7" t="str">
        <f t="shared" si="139"/>
        <v>L</v>
      </c>
      <c r="F167" s="20" t="str">
        <f t="shared" si="140"/>
        <v>Bet</v>
      </c>
      <c r="G167" s="16">
        <f t="shared" si="141"/>
        <v>-84</v>
      </c>
      <c r="H167" s="12"/>
      <c r="I167" s="16">
        <f t="shared" si="144"/>
        <v>-1</v>
      </c>
      <c r="J167" s="16">
        <f t="shared" si="145"/>
        <v>-4</v>
      </c>
      <c r="K167" s="12"/>
      <c r="AI167" s="1">
        <f t="shared" si="142"/>
        <v>1</v>
      </c>
      <c r="AJ167" s="3" t="str">
        <f t="shared" si="146"/>
        <v/>
      </c>
      <c r="AK167" s="3" t="str">
        <f t="shared" si="147"/>
        <v/>
      </c>
      <c r="AL167" s="3" t="str">
        <f t="shared" si="148"/>
        <v/>
      </c>
      <c r="AM167" s="3" t="str">
        <f t="shared" si="149"/>
        <v/>
      </c>
      <c r="AN167" s="3" t="str">
        <f t="shared" si="150"/>
        <v/>
      </c>
      <c r="AO167" s="3" t="str">
        <f t="shared" si="151"/>
        <v/>
      </c>
      <c r="AP167" s="3" t="str">
        <f t="shared" si="152"/>
        <v/>
      </c>
      <c r="AQ167" s="3" t="str">
        <f t="shared" si="153"/>
        <v/>
      </c>
      <c r="AR167" s="3" t="str">
        <f t="shared" si="154"/>
        <v/>
      </c>
      <c r="AS167" s="3" t="str">
        <f t="shared" si="155"/>
        <v/>
      </c>
      <c r="AT167" s="3" t="str">
        <f t="shared" si="156"/>
        <v/>
      </c>
      <c r="AU167" s="3" t="str">
        <f t="shared" si="157"/>
        <v/>
      </c>
      <c r="AV167" s="3" t="str">
        <f t="shared" si="158"/>
        <v/>
      </c>
      <c r="AW167" s="3" t="str">
        <f t="shared" si="159"/>
        <v/>
      </c>
      <c r="AX167" s="3" t="str">
        <f t="shared" si="160"/>
        <v/>
      </c>
      <c r="AY167" s="3" t="str">
        <f t="shared" si="161"/>
        <v/>
      </c>
      <c r="AZ167" s="3" t="str">
        <f t="shared" si="162"/>
        <v/>
      </c>
      <c r="BA167" s="3" t="str">
        <f t="shared" si="163"/>
        <v/>
      </c>
      <c r="BB167" s="3" t="str">
        <f t="shared" si="164"/>
        <v/>
      </c>
      <c r="BC167" s="3" t="str">
        <f t="shared" si="165"/>
        <v/>
      </c>
      <c r="BD167" s="3" t="str">
        <f t="shared" si="166"/>
        <v/>
      </c>
      <c r="BE167" s="3" t="str">
        <f t="shared" si="167"/>
        <v/>
      </c>
      <c r="BF167" s="3" t="str">
        <f t="shared" si="168"/>
        <v/>
      </c>
      <c r="BG167" s="3" t="str">
        <f t="shared" si="169"/>
        <v/>
      </c>
      <c r="BH167" s="3" t="str">
        <f t="shared" si="170"/>
        <v/>
      </c>
      <c r="BI167" s="3" t="str">
        <f t="shared" si="171"/>
        <v/>
      </c>
      <c r="BJ167" s="3" t="str">
        <f t="shared" si="172"/>
        <v/>
      </c>
      <c r="BK167" s="3" t="str">
        <f t="shared" si="173"/>
        <v/>
      </c>
      <c r="BL167" s="3" t="str">
        <f t="shared" si="174"/>
        <v/>
      </c>
      <c r="BM167" s="3" t="str">
        <f t="shared" si="175"/>
        <v/>
      </c>
      <c r="BN167" s="3" t="str">
        <f t="shared" si="176"/>
        <v/>
      </c>
    </row>
    <row r="168" spans="2:66" x14ac:dyDescent="0.25">
      <c r="B168" s="6">
        <v>7</v>
      </c>
      <c r="C168" s="4" t="str">
        <f>IF(B168="","",VLOOKUP(B168,Tabelle2!$A$2:$B$38,2,0))</f>
        <v>1-4-15-16-19-33</v>
      </c>
      <c r="D168" s="3">
        <f t="shared" si="143"/>
        <v>0</v>
      </c>
      <c r="E168" s="7" t="str">
        <f t="shared" si="139"/>
        <v>L</v>
      </c>
      <c r="F168" s="20" t="str">
        <f t="shared" si="140"/>
        <v>Bet</v>
      </c>
      <c r="G168" s="16">
        <f t="shared" si="141"/>
        <v>-90</v>
      </c>
      <c r="H168" s="12"/>
      <c r="I168" s="16">
        <f t="shared" si="144"/>
        <v>0</v>
      </c>
      <c r="J168" s="16">
        <f t="shared" si="145"/>
        <v>-4</v>
      </c>
      <c r="K168" s="12"/>
      <c r="AI168" s="1">
        <f t="shared" si="142"/>
        <v>2</v>
      </c>
      <c r="AJ168" s="3" t="str">
        <f t="shared" si="146"/>
        <v/>
      </c>
      <c r="AK168" s="3" t="str">
        <f t="shared" si="147"/>
        <v/>
      </c>
      <c r="AL168" s="3" t="str">
        <f t="shared" si="148"/>
        <v/>
      </c>
      <c r="AM168" s="3" t="str">
        <f t="shared" si="149"/>
        <v/>
      </c>
      <c r="AN168" s="3" t="str">
        <f t="shared" si="150"/>
        <v/>
      </c>
      <c r="AO168" s="3" t="str">
        <f t="shared" si="151"/>
        <v/>
      </c>
      <c r="AP168" s="3" t="str">
        <f t="shared" si="152"/>
        <v/>
      </c>
      <c r="AQ168" s="3" t="str">
        <f t="shared" si="153"/>
        <v/>
      </c>
      <c r="AR168" s="3" t="str">
        <f t="shared" si="154"/>
        <v/>
      </c>
      <c r="AS168" s="3" t="str">
        <f t="shared" si="155"/>
        <v/>
      </c>
      <c r="AT168" s="3" t="str">
        <f t="shared" si="156"/>
        <v/>
      </c>
      <c r="AU168" s="3" t="str">
        <f t="shared" si="157"/>
        <v/>
      </c>
      <c r="AV168" s="3" t="str">
        <f t="shared" si="158"/>
        <v/>
      </c>
      <c r="AW168" s="3" t="str">
        <f t="shared" si="159"/>
        <v/>
      </c>
      <c r="AX168" s="3" t="str">
        <f t="shared" si="160"/>
        <v/>
      </c>
      <c r="AY168" s="3" t="str">
        <f t="shared" si="161"/>
        <v/>
      </c>
      <c r="AZ168" s="3" t="str">
        <f t="shared" si="162"/>
        <v/>
      </c>
      <c r="BA168" s="3" t="str">
        <f t="shared" si="163"/>
        <v/>
      </c>
      <c r="BB168" s="3" t="str">
        <f t="shared" si="164"/>
        <v/>
      </c>
      <c r="BC168" s="3" t="str">
        <f t="shared" si="165"/>
        <v/>
      </c>
      <c r="BD168" s="3" t="str">
        <f t="shared" si="166"/>
        <v/>
      </c>
      <c r="BE168" s="3" t="str">
        <f t="shared" si="167"/>
        <v/>
      </c>
      <c r="BF168" s="3" t="str">
        <f t="shared" si="168"/>
        <v/>
      </c>
      <c r="BG168" s="3" t="str">
        <f t="shared" si="169"/>
        <v/>
      </c>
      <c r="BH168" s="3" t="str">
        <f t="shared" si="170"/>
        <v/>
      </c>
      <c r="BI168" s="3" t="str">
        <f t="shared" si="171"/>
        <v/>
      </c>
      <c r="BJ168" s="3" t="str">
        <f t="shared" si="172"/>
        <v/>
      </c>
      <c r="BK168" s="3" t="str">
        <f t="shared" si="173"/>
        <v/>
      </c>
      <c r="BL168" s="3" t="str">
        <f t="shared" si="174"/>
        <v/>
      </c>
      <c r="BM168" s="3" t="str">
        <f t="shared" si="175"/>
        <v/>
      </c>
      <c r="BN168" s="3" t="str">
        <f t="shared" si="176"/>
        <v/>
      </c>
    </row>
    <row r="169" spans="2:66" x14ac:dyDescent="0.25">
      <c r="B169" s="6">
        <v>14</v>
      </c>
      <c r="C169" s="4" t="str">
        <f>IF(B169="","",VLOOKUP(B169,Tabelle2!$A$2:$B$38,2,0))</f>
        <v>3-8-12-23-30-35</v>
      </c>
      <c r="D169" s="3">
        <f t="shared" si="143"/>
        <v>0</v>
      </c>
      <c r="E169" s="7" t="str">
        <f t="shared" si="139"/>
        <v>L</v>
      </c>
      <c r="F169" s="20" t="str">
        <f t="shared" si="140"/>
        <v>Bet</v>
      </c>
      <c r="G169" s="16">
        <f t="shared" si="141"/>
        <v>-96</v>
      </c>
      <c r="H169" s="12"/>
      <c r="I169" s="16">
        <f t="shared" si="144"/>
        <v>0</v>
      </c>
      <c r="J169" s="16">
        <f t="shared" si="145"/>
        <v>-4</v>
      </c>
      <c r="K169" s="12"/>
      <c r="AI169" s="1">
        <f t="shared" si="142"/>
        <v>3</v>
      </c>
      <c r="AJ169" s="3" t="str">
        <f t="shared" si="146"/>
        <v/>
      </c>
      <c r="AK169" s="3" t="str">
        <f t="shared" si="147"/>
        <v/>
      </c>
      <c r="AL169" s="3" t="str">
        <f t="shared" si="148"/>
        <v/>
      </c>
      <c r="AM169" s="3" t="str">
        <f t="shared" si="149"/>
        <v/>
      </c>
      <c r="AN169" s="3" t="str">
        <f t="shared" si="150"/>
        <v/>
      </c>
      <c r="AO169" s="3" t="str">
        <f t="shared" si="151"/>
        <v/>
      </c>
      <c r="AP169" s="3" t="str">
        <f t="shared" si="152"/>
        <v/>
      </c>
      <c r="AQ169" s="3" t="str">
        <f t="shared" si="153"/>
        <v/>
      </c>
      <c r="AR169" s="3" t="str">
        <f t="shared" si="154"/>
        <v/>
      </c>
      <c r="AS169" s="3" t="str">
        <f t="shared" si="155"/>
        <v/>
      </c>
      <c r="AT169" s="3" t="str">
        <f t="shared" si="156"/>
        <v/>
      </c>
      <c r="AU169" s="3" t="str">
        <f t="shared" si="157"/>
        <v/>
      </c>
      <c r="AV169" s="3" t="str">
        <f t="shared" si="158"/>
        <v/>
      </c>
      <c r="AW169" s="3" t="str">
        <f t="shared" si="159"/>
        <v/>
      </c>
      <c r="AX169" s="3" t="str">
        <f t="shared" si="160"/>
        <v/>
      </c>
      <c r="AY169" s="3" t="str">
        <f t="shared" si="161"/>
        <v/>
      </c>
      <c r="AZ169" s="3" t="str">
        <f t="shared" si="162"/>
        <v/>
      </c>
      <c r="BA169" s="3" t="str">
        <f t="shared" si="163"/>
        <v/>
      </c>
      <c r="BB169" s="3" t="str">
        <f t="shared" si="164"/>
        <v/>
      </c>
      <c r="BC169" s="3" t="str">
        <f t="shared" si="165"/>
        <v/>
      </c>
      <c r="BD169" s="3" t="str">
        <f t="shared" si="166"/>
        <v/>
      </c>
      <c r="BE169" s="3" t="str">
        <f t="shared" si="167"/>
        <v/>
      </c>
      <c r="BF169" s="3" t="str">
        <f t="shared" si="168"/>
        <v/>
      </c>
      <c r="BG169" s="3" t="str">
        <f t="shared" si="169"/>
        <v/>
      </c>
      <c r="BH169" s="3" t="str">
        <f t="shared" si="170"/>
        <v/>
      </c>
      <c r="BI169" s="3" t="str">
        <f t="shared" si="171"/>
        <v/>
      </c>
      <c r="BJ169" s="3" t="str">
        <f t="shared" si="172"/>
        <v/>
      </c>
      <c r="BK169" s="3" t="str">
        <f t="shared" si="173"/>
        <v/>
      </c>
      <c r="BL169" s="3" t="str">
        <f t="shared" si="174"/>
        <v/>
      </c>
      <c r="BM169" s="3" t="str">
        <f t="shared" si="175"/>
        <v/>
      </c>
      <c r="BN169" s="3" t="str">
        <f t="shared" si="176"/>
        <v/>
      </c>
    </row>
    <row r="170" spans="2:66" x14ac:dyDescent="0.25">
      <c r="B170" s="6">
        <v>27</v>
      </c>
      <c r="C170" s="4" t="str">
        <f>IF(B170="","",VLOOKUP(B170,Tabelle2!$A$2:$B$38,2,0))</f>
        <v>5-15-16-19-24-32</v>
      </c>
      <c r="D170" s="3">
        <f t="shared" si="143"/>
        <v>0</v>
      </c>
      <c r="E170" s="7" t="str">
        <f t="shared" si="139"/>
        <v>L</v>
      </c>
      <c r="F170" s="20" t="str">
        <f t="shared" si="140"/>
        <v>Bet</v>
      </c>
      <c r="G170" s="16">
        <f t="shared" si="141"/>
        <v>-102</v>
      </c>
      <c r="H170" s="12"/>
      <c r="I170" s="16">
        <f t="shared" si="144"/>
        <v>0</v>
      </c>
      <c r="J170" s="16">
        <f t="shared" si="145"/>
        <v>-4</v>
      </c>
      <c r="K170" s="12"/>
      <c r="AI170" s="1">
        <f t="shared" si="142"/>
        <v>4</v>
      </c>
      <c r="AJ170" s="3" t="str">
        <f t="shared" si="146"/>
        <v/>
      </c>
      <c r="AK170" s="3" t="str">
        <f t="shared" si="147"/>
        <v/>
      </c>
      <c r="AL170" s="3" t="str">
        <f t="shared" si="148"/>
        <v/>
      </c>
      <c r="AM170" s="3" t="str">
        <f t="shared" si="149"/>
        <v/>
      </c>
      <c r="AN170" s="3" t="str">
        <f t="shared" si="150"/>
        <v/>
      </c>
      <c r="AO170" s="3" t="str">
        <f t="shared" si="151"/>
        <v/>
      </c>
      <c r="AP170" s="3" t="str">
        <f t="shared" si="152"/>
        <v/>
      </c>
      <c r="AQ170" s="3" t="str">
        <f t="shared" si="153"/>
        <v/>
      </c>
      <c r="AR170" s="3" t="str">
        <f t="shared" si="154"/>
        <v/>
      </c>
      <c r="AS170" s="3" t="str">
        <f t="shared" si="155"/>
        <v/>
      </c>
      <c r="AT170" s="3" t="str">
        <f t="shared" si="156"/>
        <v/>
      </c>
      <c r="AU170" s="3" t="str">
        <f t="shared" si="157"/>
        <v/>
      </c>
      <c r="AV170" s="3" t="str">
        <f t="shared" si="158"/>
        <v/>
      </c>
      <c r="AW170" s="3" t="str">
        <f t="shared" si="159"/>
        <v/>
      </c>
      <c r="AX170" s="3" t="str">
        <f t="shared" si="160"/>
        <v/>
      </c>
      <c r="AY170" s="3" t="str">
        <f t="shared" si="161"/>
        <v/>
      </c>
      <c r="AZ170" s="3" t="str">
        <f t="shared" si="162"/>
        <v/>
      </c>
      <c r="BA170" s="3" t="str">
        <f t="shared" si="163"/>
        <v/>
      </c>
      <c r="BB170" s="3" t="str">
        <f t="shared" si="164"/>
        <v/>
      </c>
      <c r="BC170" s="3" t="str">
        <f t="shared" si="165"/>
        <v/>
      </c>
      <c r="BD170" s="3" t="str">
        <f t="shared" si="166"/>
        <v/>
      </c>
      <c r="BE170" s="3" t="str">
        <f t="shared" si="167"/>
        <v/>
      </c>
      <c r="BF170" s="3" t="str">
        <f t="shared" si="168"/>
        <v/>
      </c>
      <c r="BG170" s="3" t="str">
        <f t="shared" si="169"/>
        <v/>
      </c>
      <c r="BH170" s="3" t="str">
        <f t="shared" si="170"/>
        <v/>
      </c>
      <c r="BI170" s="3" t="str">
        <f t="shared" si="171"/>
        <v/>
      </c>
      <c r="BJ170" s="3" t="str">
        <f t="shared" si="172"/>
        <v/>
      </c>
      <c r="BK170" s="3" t="str">
        <f t="shared" si="173"/>
        <v/>
      </c>
      <c r="BL170" s="3" t="str">
        <f t="shared" si="174"/>
        <v/>
      </c>
      <c r="BM170" s="3" t="str">
        <f t="shared" si="175"/>
        <v/>
      </c>
      <c r="BN170" s="3" t="str">
        <f t="shared" si="176"/>
        <v/>
      </c>
    </row>
    <row r="171" spans="2:66" x14ac:dyDescent="0.25">
      <c r="B171" s="6">
        <v>14</v>
      </c>
      <c r="C171" s="4" t="str">
        <f>IF(B171="","",VLOOKUP(B171,Tabelle2!$A$2:$B$38,2,0))</f>
        <v>3-8-12-23-30-35</v>
      </c>
      <c r="D171" s="3">
        <f t="shared" si="143"/>
        <v>0</v>
      </c>
      <c r="E171" s="7" t="str">
        <f t="shared" si="139"/>
        <v>L</v>
      </c>
      <c r="F171" s="20" t="str">
        <f t="shared" si="140"/>
        <v>No Bet</v>
      </c>
      <c r="G171" s="16">
        <f t="shared" si="141"/>
        <v>-102</v>
      </c>
      <c r="H171" s="12"/>
      <c r="I171" s="16">
        <f t="shared" si="144"/>
        <v>0</v>
      </c>
      <c r="J171" s="16">
        <f t="shared" si="145"/>
        <v>-4</v>
      </c>
      <c r="K171" s="12"/>
      <c r="AI171" s="1">
        <f t="shared" si="142"/>
        <v>5</v>
      </c>
      <c r="AJ171" s="3" t="str">
        <f t="shared" si="146"/>
        <v/>
      </c>
      <c r="AK171" s="3" t="str">
        <f t="shared" si="147"/>
        <v/>
      </c>
      <c r="AL171" s="3" t="str">
        <f t="shared" si="148"/>
        <v/>
      </c>
      <c r="AM171" s="3" t="str">
        <f t="shared" si="149"/>
        <v/>
      </c>
      <c r="AN171" s="3" t="str">
        <f t="shared" si="150"/>
        <v/>
      </c>
      <c r="AO171" s="3" t="str">
        <f t="shared" si="151"/>
        <v/>
      </c>
      <c r="AP171" s="3" t="str">
        <f t="shared" si="152"/>
        <v/>
      </c>
      <c r="AQ171" s="3" t="str">
        <f t="shared" si="153"/>
        <v/>
      </c>
      <c r="AR171" s="3" t="str">
        <f t="shared" si="154"/>
        <v/>
      </c>
      <c r="AS171" s="3" t="str">
        <f t="shared" si="155"/>
        <v/>
      </c>
      <c r="AT171" s="3" t="str">
        <f t="shared" si="156"/>
        <v/>
      </c>
      <c r="AU171" s="3" t="str">
        <f t="shared" si="157"/>
        <v/>
      </c>
      <c r="AV171" s="3" t="str">
        <f t="shared" si="158"/>
        <v/>
      </c>
      <c r="AW171" s="3" t="str">
        <f t="shared" si="159"/>
        <v/>
      </c>
      <c r="AX171" s="3" t="str">
        <f t="shared" si="160"/>
        <v/>
      </c>
      <c r="AY171" s="3" t="str">
        <f t="shared" si="161"/>
        <v/>
      </c>
      <c r="AZ171" s="3" t="str">
        <f t="shared" si="162"/>
        <v/>
      </c>
      <c r="BA171" s="3" t="str">
        <f t="shared" si="163"/>
        <v/>
      </c>
      <c r="BB171" s="3" t="str">
        <f t="shared" si="164"/>
        <v/>
      </c>
      <c r="BC171" s="3" t="str">
        <f t="shared" si="165"/>
        <v/>
      </c>
      <c r="BD171" s="3" t="str">
        <f t="shared" si="166"/>
        <v/>
      </c>
      <c r="BE171" s="3" t="str">
        <f t="shared" si="167"/>
        <v/>
      </c>
      <c r="BF171" s="3" t="str">
        <f t="shared" si="168"/>
        <v/>
      </c>
      <c r="BG171" s="3" t="str">
        <f t="shared" si="169"/>
        <v/>
      </c>
      <c r="BH171" s="3" t="str">
        <f t="shared" si="170"/>
        <v/>
      </c>
      <c r="BI171" s="3" t="str">
        <f t="shared" si="171"/>
        <v/>
      </c>
      <c r="BJ171" s="3" t="str">
        <f t="shared" si="172"/>
        <v/>
      </c>
      <c r="BK171" s="3" t="str">
        <f t="shared" si="173"/>
        <v/>
      </c>
      <c r="BL171" s="3" t="str">
        <f t="shared" si="174"/>
        <v/>
      </c>
      <c r="BM171" s="3" t="str">
        <f t="shared" si="175"/>
        <v/>
      </c>
      <c r="BN171" s="3" t="str">
        <f t="shared" si="176"/>
        <v/>
      </c>
    </row>
    <row r="172" spans="2:66" x14ac:dyDescent="0.25">
      <c r="B172" s="6">
        <v>7</v>
      </c>
      <c r="C172" s="4" t="str">
        <f>IF(B172="","",VLOOKUP(B172,Tabelle2!$A$2:$B$38,2,0))</f>
        <v>1-4-15-16-19-33</v>
      </c>
      <c r="D172" s="3">
        <f t="shared" si="143"/>
        <v>0</v>
      </c>
      <c r="E172" s="7" t="str">
        <f t="shared" si="139"/>
        <v>L</v>
      </c>
      <c r="F172" s="20" t="str">
        <f t="shared" si="140"/>
        <v>No Bet</v>
      </c>
      <c r="G172" s="16">
        <f t="shared" si="141"/>
        <v>-102</v>
      </c>
      <c r="H172" s="12"/>
      <c r="I172" s="16">
        <f t="shared" si="144"/>
        <v>0</v>
      </c>
      <c r="J172" s="16">
        <f t="shared" si="145"/>
        <v>-4</v>
      </c>
      <c r="K172" s="12"/>
      <c r="AI172" s="1">
        <f t="shared" si="142"/>
        <v>6</v>
      </c>
      <c r="AJ172" s="3" t="str">
        <f t="shared" si="146"/>
        <v/>
      </c>
      <c r="AK172" s="3" t="str">
        <f t="shared" si="147"/>
        <v/>
      </c>
      <c r="AL172" s="3" t="str">
        <f t="shared" si="148"/>
        <v/>
      </c>
      <c r="AM172" s="3" t="str">
        <f t="shared" si="149"/>
        <v/>
      </c>
      <c r="AN172" s="3" t="str">
        <f t="shared" si="150"/>
        <v/>
      </c>
      <c r="AO172" s="3">
        <f t="shared" si="151"/>
        <v>1</v>
      </c>
      <c r="AP172" s="3" t="str">
        <f t="shared" si="152"/>
        <v/>
      </c>
      <c r="AQ172" s="3" t="str">
        <f t="shared" si="153"/>
        <v/>
      </c>
      <c r="AR172" s="3" t="str">
        <f t="shared" si="154"/>
        <v/>
      </c>
      <c r="AS172" s="3" t="str">
        <f t="shared" si="155"/>
        <v/>
      </c>
      <c r="AT172" s="3" t="str">
        <f t="shared" si="156"/>
        <v/>
      </c>
      <c r="AU172" s="3" t="str">
        <f t="shared" si="157"/>
        <v/>
      </c>
      <c r="AV172" s="3" t="str">
        <f t="shared" si="158"/>
        <v/>
      </c>
      <c r="AW172" s="3" t="str">
        <f t="shared" si="159"/>
        <v/>
      </c>
      <c r="AX172" s="3" t="str">
        <f t="shared" si="160"/>
        <v/>
      </c>
      <c r="AY172" s="3" t="str">
        <f t="shared" si="161"/>
        <v/>
      </c>
      <c r="AZ172" s="3" t="str">
        <f t="shared" si="162"/>
        <v/>
      </c>
      <c r="BA172" s="3" t="str">
        <f t="shared" si="163"/>
        <v/>
      </c>
      <c r="BB172" s="3" t="str">
        <f t="shared" si="164"/>
        <v/>
      </c>
      <c r="BC172" s="3" t="str">
        <f t="shared" si="165"/>
        <v/>
      </c>
      <c r="BD172" s="3" t="str">
        <f t="shared" si="166"/>
        <v/>
      </c>
      <c r="BE172" s="3" t="str">
        <f t="shared" si="167"/>
        <v/>
      </c>
      <c r="BF172" s="3" t="str">
        <f t="shared" si="168"/>
        <v/>
      </c>
      <c r="BG172" s="3" t="str">
        <f t="shared" si="169"/>
        <v/>
      </c>
      <c r="BH172" s="3" t="str">
        <f t="shared" si="170"/>
        <v/>
      </c>
      <c r="BI172" s="3" t="str">
        <f t="shared" si="171"/>
        <v/>
      </c>
      <c r="BJ172" s="3" t="str">
        <f t="shared" si="172"/>
        <v/>
      </c>
      <c r="BK172" s="3" t="str">
        <f t="shared" si="173"/>
        <v/>
      </c>
      <c r="BL172" s="3" t="str">
        <f t="shared" si="174"/>
        <v/>
      </c>
      <c r="BM172" s="3" t="str">
        <f t="shared" si="175"/>
        <v/>
      </c>
      <c r="BN172" s="3" t="str">
        <f t="shared" si="176"/>
        <v/>
      </c>
    </row>
    <row r="173" spans="2:66" x14ac:dyDescent="0.25">
      <c r="B173" s="6">
        <v>1</v>
      </c>
      <c r="C173" s="4" t="str">
        <f>IF(B173="","",VLOOKUP(B173,Tabelle2!$A$2:$B$38,2,0))</f>
        <v>7-11-12-28-30-36</v>
      </c>
      <c r="D173" s="3">
        <f t="shared" si="143"/>
        <v>1</v>
      </c>
      <c r="E173" s="7" t="str">
        <f t="shared" si="139"/>
        <v>W</v>
      </c>
      <c r="F173" s="20" t="str">
        <f t="shared" si="140"/>
        <v>No Bet</v>
      </c>
      <c r="G173" s="16">
        <f t="shared" si="141"/>
        <v>-102</v>
      </c>
      <c r="H173" s="12"/>
      <c r="I173" s="16">
        <f t="shared" si="144"/>
        <v>0</v>
      </c>
      <c r="J173" s="16">
        <f t="shared" si="145"/>
        <v>-4</v>
      </c>
      <c r="K173" s="12"/>
      <c r="AI173" s="1">
        <f t="shared" si="142"/>
        <v>0</v>
      </c>
      <c r="AJ173" s="3" t="str">
        <f t="shared" si="146"/>
        <v/>
      </c>
      <c r="AK173" s="3" t="str">
        <f t="shared" si="147"/>
        <v/>
      </c>
      <c r="AL173" s="3" t="str">
        <f t="shared" si="148"/>
        <v/>
      </c>
      <c r="AM173" s="3" t="str">
        <f t="shared" si="149"/>
        <v/>
      </c>
      <c r="AN173" s="3" t="str">
        <f t="shared" si="150"/>
        <v/>
      </c>
      <c r="AO173" s="3" t="str">
        <f t="shared" si="151"/>
        <v/>
      </c>
      <c r="AP173" s="3" t="str">
        <f t="shared" si="152"/>
        <v/>
      </c>
      <c r="AQ173" s="3" t="str">
        <f t="shared" si="153"/>
        <v/>
      </c>
      <c r="AR173" s="3" t="str">
        <f t="shared" si="154"/>
        <v/>
      </c>
      <c r="AS173" s="3" t="str">
        <f t="shared" si="155"/>
        <v/>
      </c>
      <c r="AT173" s="3" t="str">
        <f t="shared" si="156"/>
        <v/>
      </c>
      <c r="AU173" s="3" t="str">
        <f t="shared" si="157"/>
        <v/>
      </c>
      <c r="AV173" s="3" t="str">
        <f t="shared" si="158"/>
        <v/>
      </c>
      <c r="AW173" s="3" t="str">
        <f t="shared" si="159"/>
        <v/>
      </c>
      <c r="AX173" s="3" t="str">
        <f t="shared" si="160"/>
        <v/>
      </c>
      <c r="AY173" s="3" t="str">
        <f t="shared" si="161"/>
        <v/>
      </c>
      <c r="AZ173" s="3" t="str">
        <f t="shared" si="162"/>
        <v/>
      </c>
      <c r="BA173" s="3" t="str">
        <f t="shared" si="163"/>
        <v/>
      </c>
      <c r="BB173" s="3" t="str">
        <f t="shared" si="164"/>
        <v/>
      </c>
      <c r="BC173" s="3" t="str">
        <f t="shared" si="165"/>
        <v/>
      </c>
      <c r="BD173" s="3" t="str">
        <f t="shared" si="166"/>
        <v/>
      </c>
      <c r="BE173" s="3" t="str">
        <f t="shared" si="167"/>
        <v/>
      </c>
      <c r="BF173" s="3" t="str">
        <f t="shared" si="168"/>
        <v/>
      </c>
      <c r="BG173" s="3" t="str">
        <f t="shared" si="169"/>
        <v/>
      </c>
      <c r="BH173" s="3" t="str">
        <f t="shared" si="170"/>
        <v/>
      </c>
      <c r="BI173" s="3" t="str">
        <f t="shared" si="171"/>
        <v/>
      </c>
      <c r="BJ173" s="3" t="str">
        <f t="shared" si="172"/>
        <v/>
      </c>
      <c r="BK173" s="3" t="str">
        <f t="shared" si="173"/>
        <v/>
      </c>
      <c r="BL173" s="3" t="str">
        <f t="shared" si="174"/>
        <v/>
      </c>
      <c r="BM173" s="3" t="str">
        <f t="shared" si="175"/>
        <v/>
      </c>
      <c r="BN173" s="3" t="str">
        <f t="shared" si="176"/>
        <v/>
      </c>
    </row>
    <row r="174" spans="2:66" x14ac:dyDescent="0.25">
      <c r="B174" s="6">
        <v>35</v>
      </c>
      <c r="C174" s="4" t="str">
        <f>IF(B174="","",VLOOKUP(B174,Tabelle2!$A$2:$B$38,2,0))</f>
        <v>2-14-20-21-25-31</v>
      </c>
      <c r="D174" s="3">
        <f t="shared" si="143"/>
        <v>0</v>
      </c>
      <c r="E174" s="7" t="str">
        <f t="shared" si="139"/>
        <v>L</v>
      </c>
      <c r="F174" s="20" t="str">
        <f t="shared" si="140"/>
        <v>Bet</v>
      </c>
      <c r="G174" s="16">
        <f t="shared" si="141"/>
        <v>-108</v>
      </c>
      <c r="H174" s="12"/>
      <c r="I174" s="16">
        <f t="shared" si="144"/>
        <v>-1</v>
      </c>
      <c r="J174" s="16">
        <f t="shared" si="145"/>
        <v>-5</v>
      </c>
      <c r="K174" s="12"/>
      <c r="AI174" s="1">
        <f t="shared" si="142"/>
        <v>1</v>
      </c>
      <c r="AJ174" s="3">
        <f t="shared" si="146"/>
        <v>1</v>
      </c>
      <c r="AK174" s="3" t="str">
        <f t="shared" si="147"/>
        <v/>
      </c>
      <c r="AL174" s="3" t="str">
        <f t="shared" si="148"/>
        <v/>
      </c>
      <c r="AM174" s="3" t="str">
        <f t="shared" si="149"/>
        <v/>
      </c>
      <c r="AN174" s="3" t="str">
        <f t="shared" si="150"/>
        <v/>
      </c>
      <c r="AO174" s="3" t="str">
        <f t="shared" si="151"/>
        <v/>
      </c>
      <c r="AP174" s="3" t="str">
        <f t="shared" si="152"/>
        <v/>
      </c>
      <c r="AQ174" s="3" t="str">
        <f t="shared" si="153"/>
        <v/>
      </c>
      <c r="AR174" s="3" t="str">
        <f t="shared" si="154"/>
        <v/>
      </c>
      <c r="AS174" s="3" t="str">
        <f t="shared" si="155"/>
        <v/>
      </c>
      <c r="AT174" s="3" t="str">
        <f t="shared" si="156"/>
        <v/>
      </c>
      <c r="AU174" s="3" t="str">
        <f t="shared" si="157"/>
        <v/>
      </c>
      <c r="AV174" s="3" t="str">
        <f t="shared" si="158"/>
        <v/>
      </c>
      <c r="AW174" s="3" t="str">
        <f t="shared" si="159"/>
        <v/>
      </c>
      <c r="AX174" s="3" t="str">
        <f t="shared" si="160"/>
        <v/>
      </c>
      <c r="AY174" s="3" t="str">
        <f t="shared" si="161"/>
        <v/>
      </c>
      <c r="AZ174" s="3" t="str">
        <f t="shared" si="162"/>
        <v/>
      </c>
      <c r="BA174" s="3" t="str">
        <f t="shared" si="163"/>
        <v/>
      </c>
      <c r="BB174" s="3" t="str">
        <f t="shared" si="164"/>
        <v/>
      </c>
      <c r="BC174" s="3" t="str">
        <f t="shared" si="165"/>
        <v/>
      </c>
      <c r="BD174" s="3" t="str">
        <f t="shared" si="166"/>
        <v/>
      </c>
      <c r="BE174" s="3" t="str">
        <f t="shared" si="167"/>
        <v/>
      </c>
      <c r="BF174" s="3" t="str">
        <f t="shared" si="168"/>
        <v/>
      </c>
      <c r="BG174" s="3" t="str">
        <f t="shared" si="169"/>
        <v/>
      </c>
      <c r="BH174" s="3" t="str">
        <f t="shared" si="170"/>
        <v/>
      </c>
      <c r="BI174" s="3" t="str">
        <f t="shared" si="171"/>
        <v/>
      </c>
      <c r="BJ174" s="3" t="str">
        <f t="shared" si="172"/>
        <v/>
      </c>
      <c r="BK174" s="3" t="str">
        <f t="shared" si="173"/>
        <v/>
      </c>
      <c r="BL174" s="3" t="str">
        <f t="shared" si="174"/>
        <v/>
      </c>
      <c r="BM174" s="3" t="str">
        <f t="shared" si="175"/>
        <v/>
      </c>
      <c r="BN174" s="3" t="str">
        <f t="shared" si="176"/>
        <v/>
      </c>
    </row>
    <row r="175" spans="2:66" x14ac:dyDescent="0.25">
      <c r="B175" s="6">
        <v>2</v>
      </c>
      <c r="C175" s="4" t="str">
        <f>IF(B175="","",VLOOKUP(B175,Tabelle2!$A$2:$B$38,2,0))</f>
        <v>3-8-11-12-30-35</v>
      </c>
      <c r="D175" s="3">
        <f t="shared" si="143"/>
        <v>1</v>
      </c>
      <c r="E175" s="7" t="str">
        <f t="shared" si="139"/>
        <v>W</v>
      </c>
      <c r="F175" s="20" t="str">
        <f t="shared" si="140"/>
        <v>Bet</v>
      </c>
      <c r="G175" s="16">
        <f t="shared" si="141"/>
        <v>-78</v>
      </c>
      <c r="H175" s="12"/>
      <c r="I175" s="16">
        <f t="shared" si="144"/>
        <v>0</v>
      </c>
      <c r="J175" s="16">
        <f t="shared" si="145"/>
        <v>-5</v>
      </c>
      <c r="K175" s="12"/>
      <c r="AI175" s="1">
        <f t="shared" si="142"/>
        <v>0</v>
      </c>
      <c r="AJ175" s="3" t="str">
        <f t="shared" si="146"/>
        <v/>
      </c>
      <c r="AK175" s="3" t="str">
        <f t="shared" si="147"/>
        <v/>
      </c>
      <c r="AL175" s="3" t="str">
        <f t="shared" si="148"/>
        <v/>
      </c>
      <c r="AM175" s="3" t="str">
        <f t="shared" si="149"/>
        <v/>
      </c>
      <c r="AN175" s="3" t="str">
        <f t="shared" si="150"/>
        <v/>
      </c>
      <c r="AO175" s="3" t="str">
        <f t="shared" si="151"/>
        <v/>
      </c>
      <c r="AP175" s="3" t="str">
        <f t="shared" si="152"/>
        <v/>
      </c>
      <c r="AQ175" s="3" t="str">
        <f t="shared" si="153"/>
        <v/>
      </c>
      <c r="AR175" s="3" t="str">
        <f t="shared" si="154"/>
        <v/>
      </c>
      <c r="AS175" s="3" t="str">
        <f t="shared" si="155"/>
        <v/>
      </c>
      <c r="AT175" s="3" t="str">
        <f t="shared" si="156"/>
        <v/>
      </c>
      <c r="AU175" s="3" t="str">
        <f t="shared" si="157"/>
        <v/>
      </c>
      <c r="AV175" s="3" t="str">
        <f t="shared" si="158"/>
        <v/>
      </c>
      <c r="AW175" s="3" t="str">
        <f t="shared" si="159"/>
        <v/>
      </c>
      <c r="AX175" s="3" t="str">
        <f t="shared" si="160"/>
        <v/>
      </c>
      <c r="AY175" s="3" t="str">
        <f t="shared" si="161"/>
        <v/>
      </c>
      <c r="AZ175" s="3" t="str">
        <f t="shared" si="162"/>
        <v/>
      </c>
      <c r="BA175" s="3" t="str">
        <f t="shared" si="163"/>
        <v/>
      </c>
      <c r="BB175" s="3" t="str">
        <f t="shared" si="164"/>
        <v/>
      </c>
      <c r="BC175" s="3" t="str">
        <f t="shared" si="165"/>
        <v/>
      </c>
      <c r="BD175" s="3" t="str">
        <f t="shared" si="166"/>
        <v/>
      </c>
      <c r="BE175" s="3" t="str">
        <f t="shared" si="167"/>
        <v/>
      </c>
      <c r="BF175" s="3" t="str">
        <f t="shared" si="168"/>
        <v/>
      </c>
      <c r="BG175" s="3" t="str">
        <f t="shared" si="169"/>
        <v/>
      </c>
      <c r="BH175" s="3" t="str">
        <f t="shared" si="170"/>
        <v/>
      </c>
      <c r="BI175" s="3" t="str">
        <f t="shared" si="171"/>
        <v/>
      </c>
      <c r="BJ175" s="3" t="str">
        <f t="shared" si="172"/>
        <v/>
      </c>
      <c r="BK175" s="3" t="str">
        <f t="shared" si="173"/>
        <v/>
      </c>
      <c r="BL175" s="3" t="str">
        <f t="shared" si="174"/>
        <v/>
      </c>
      <c r="BM175" s="3" t="str">
        <f t="shared" si="175"/>
        <v/>
      </c>
      <c r="BN175" s="3" t="str">
        <f t="shared" si="176"/>
        <v/>
      </c>
    </row>
    <row r="176" spans="2:66" x14ac:dyDescent="0.25">
      <c r="B176" s="6">
        <v>16</v>
      </c>
      <c r="C176" s="4" t="str">
        <f>IF(B176="","",VLOOKUP(B176,Tabelle2!$A$2:$B$38,2,0))</f>
        <v>7-13-18-27-29-36</v>
      </c>
      <c r="D176" s="3">
        <f t="shared" si="143"/>
        <v>0</v>
      </c>
      <c r="E176" s="7" t="str">
        <f t="shared" si="139"/>
        <v>L</v>
      </c>
      <c r="F176" s="20" t="str">
        <f t="shared" si="140"/>
        <v>Bet</v>
      </c>
      <c r="G176" s="16">
        <f t="shared" si="141"/>
        <v>-84</v>
      </c>
      <c r="H176" s="12"/>
      <c r="I176" s="16">
        <f t="shared" si="144"/>
        <v>-1</v>
      </c>
      <c r="J176" s="16">
        <f t="shared" si="145"/>
        <v>-6</v>
      </c>
      <c r="K176" s="12"/>
      <c r="AI176" s="1">
        <f t="shared" si="142"/>
        <v>1</v>
      </c>
      <c r="AJ176" s="3" t="str">
        <f t="shared" si="146"/>
        <v/>
      </c>
      <c r="AK176" s="3" t="str">
        <f t="shared" si="147"/>
        <v/>
      </c>
      <c r="AL176" s="3" t="str">
        <f t="shared" si="148"/>
        <v/>
      </c>
      <c r="AM176" s="3" t="str">
        <f t="shared" si="149"/>
        <v/>
      </c>
      <c r="AN176" s="3" t="str">
        <f t="shared" si="150"/>
        <v/>
      </c>
      <c r="AO176" s="3" t="str">
        <f t="shared" si="151"/>
        <v/>
      </c>
      <c r="AP176" s="3" t="str">
        <f t="shared" si="152"/>
        <v/>
      </c>
      <c r="AQ176" s="3" t="str">
        <f t="shared" si="153"/>
        <v/>
      </c>
      <c r="AR176" s="3" t="str">
        <f t="shared" si="154"/>
        <v/>
      </c>
      <c r="AS176" s="3" t="str">
        <f t="shared" si="155"/>
        <v/>
      </c>
      <c r="AT176" s="3" t="str">
        <f t="shared" si="156"/>
        <v/>
      </c>
      <c r="AU176" s="3" t="str">
        <f t="shared" si="157"/>
        <v/>
      </c>
      <c r="AV176" s="3" t="str">
        <f t="shared" si="158"/>
        <v/>
      </c>
      <c r="AW176" s="3" t="str">
        <f t="shared" si="159"/>
        <v/>
      </c>
      <c r="AX176" s="3" t="str">
        <f t="shared" si="160"/>
        <v/>
      </c>
      <c r="AY176" s="3" t="str">
        <f t="shared" si="161"/>
        <v/>
      </c>
      <c r="AZ176" s="3" t="str">
        <f t="shared" si="162"/>
        <v/>
      </c>
      <c r="BA176" s="3" t="str">
        <f t="shared" si="163"/>
        <v/>
      </c>
      <c r="BB176" s="3" t="str">
        <f t="shared" si="164"/>
        <v/>
      </c>
      <c r="BC176" s="3" t="str">
        <f t="shared" si="165"/>
        <v/>
      </c>
      <c r="BD176" s="3" t="str">
        <f t="shared" si="166"/>
        <v/>
      </c>
      <c r="BE176" s="3" t="str">
        <f t="shared" si="167"/>
        <v/>
      </c>
      <c r="BF176" s="3" t="str">
        <f t="shared" si="168"/>
        <v/>
      </c>
      <c r="BG176" s="3" t="str">
        <f t="shared" si="169"/>
        <v/>
      </c>
      <c r="BH176" s="3" t="str">
        <f t="shared" si="170"/>
        <v/>
      </c>
      <c r="BI176" s="3" t="str">
        <f t="shared" si="171"/>
        <v/>
      </c>
      <c r="BJ176" s="3" t="str">
        <f t="shared" si="172"/>
        <v/>
      </c>
      <c r="BK176" s="3" t="str">
        <f t="shared" si="173"/>
        <v/>
      </c>
      <c r="BL176" s="3" t="str">
        <f t="shared" si="174"/>
        <v/>
      </c>
      <c r="BM176" s="3" t="str">
        <f t="shared" si="175"/>
        <v/>
      </c>
      <c r="BN176" s="3" t="str">
        <f t="shared" si="176"/>
        <v/>
      </c>
    </row>
    <row r="177" spans="2:66" x14ac:dyDescent="0.25">
      <c r="B177" s="6">
        <v>11</v>
      </c>
      <c r="C177" s="4" t="str">
        <f>IF(B177="","",VLOOKUP(B177,Tabelle2!$A$2:$B$38,2,0))</f>
        <v>1-2-4-20-21-33</v>
      </c>
      <c r="D177" s="3">
        <f t="shared" si="143"/>
        <v>0</v>
      </c>
      <c r="E177" s="7" t="str">
        <f t="shared" si="139"/>
        <v>L</v>
      </c>
      <c r="F177" s="20" t="str">
        <f t="shared" si="140"/>
        <v>Bet</v>
      </c>
      <c r="G177" s="16">
        <f t="shared" si="141"/>
        <v>-90</v>
      </c>
      <c r="H177" s="12"/>
      <c r="I177" s="16">
        <f t="shared" si="144"/>
        <v>0</v>
      </c>
      <c r="J177" s="16">
        <f t="shared" si="145"/>
        <v>-6</v>
      </c>
      <c r="K177" s="12"/>
      <c r="AI177" s="1">
        <f t="shared" si="142"/>
        <v>2</v>
      </c>
      <c r="AJ177" s="3" t="str">
        <f t="shared" si="146"/>
        <v/>
      </c>
      <c r="AK177" s="3" t="str">
        <f t="shared" si="147"/>
        <v/>
      </c>
      <c r="AL177" s="3" t="str">
        <f t="shared" si="148"/>
        <v/>
      </c>
      <c r="AM177" s="3" t="str">
        <f t="shared" si="149"/>
        <v/>
      </c>
      <c r="AN177" s="3" t="str">
        <f t="shared" si="150"/>
        <v/>
      </c>
      <c r="AO177" s="3" t="str">
        <f t="shared" si="151"/>
        <v/>
      </c>
      <c r="AP177" s="3" t="str">
        <f t="shared" si="152"/>
        <v/>
      </c>
      <c r="AQ177" s="3" t="str">
        <f t="shared" si="153"/>
        <v/>
      </c>
      <c r="AR177" s="3" t="str">
        <f t="shared" si="154"/>
        <v/>
      </c>
      <c r="AS177" s="3" t="str">
        <f t="shared" si="155"/>
        <v/>
      </c>
      <c r="AT177" s="3" t="str">
        <f t="shared" si="156"/>
        <v/>
      </c>
      <c r="AU177" s="3" t="str">
        <f t="shared" si="157"/>
        <v/>
      </c>
      <c r="AV177" s="3" t="str">
        <f t="shared" si="158"/>
        <v/>
      </c>
      <c r="AW177" s="3" t="str">
        <f t="shared" si="159"/>
        <v/>
      </c>
      <c r="AX177" s="3" t="str">
        <f t="shared" si="160"/>
        <v/>
      </c>
      <c r="AY177" s="3" t="str">
        <f t="shared" si="161"/>
        <v/>
      </c>
      <c r="AZ177" s="3" t="str">
        <f t="shared" si="162"/>
        <v/>
      </c>
      <c r="BA177" s="3" t="str">
        <f t="shared" si="163"/>
        <v/>
      </c>
      <c r="BB177" s="3" t="str">
        <f t="shared" si="164"/>
        <v/>
      </c>
      <c r="BC177" s="3" t="str">
        <f t="shared" si="165"/>
        <v/>
      </c>
      <c r="BD177" s="3" t="str">
        <f t="shared" si="166"/>
        <v/>
      </c>
      <c r="BE177" s="3" t="str">
        <f t="shared" si="167"/>
        <v/>
      </c>
      <c r="BF177" s="3" t="str">
        <f t="shared" si="168"/>
        <v/>
      </c>
      <c r="BG177" s="3" t="str">
        <f t="shared" si="169"/>
        <v/>
      </c>
      <c r="BH177" s="3" t="str">
        <f t="shared" si="170"/>
        <v/>
      </c>
      <c r="BI177" s="3" t="str">
        <f t="shared" si="171"/>
        <v/>
      </c>
      <c r="BJ177" s="3" t="str">
        <f t="shared" si="172"/>
        <v/>
      </c>
      <c r="BK177" s="3" t="str">
        <f t="shared" si="173"/>
        <v/>
      </c>
      <c r="BL177" s="3" t="str">
        <f t="shared" si="174"/>
        <v/>
      </c>
      <c r="BM177" s="3" t="str">
        <f t="shared" si="175"/>
        <v/>
      </c>
      <c r="BN177" s="3" t="str">
        <f t="shared" si="176"/>
        <v/>
      </c>
    </row>
    <row r="178" spans="2:66" x14ac:dyDescent="0.25">
      <c r="B178" s="6">
        <v>30</v>
      </c>
      <c r="C178" s="4" t="str">
        <f>IF(B178="","",VLOOKUP(B178,Tabelle2!$A$2:$B$38,2,0))</f>
        <v>1-2-14-20-21-25</v>
      </c>
      <c r="D178" s="3">
        <f t="shared" si="143"/>
        <v>0</v>
      </c>
      <c r="E178" s="7" t="str">
        <f t="shared" si="139"/>
        <v>L</v>
      </c>
      <c r="F178" s="20" t="str">
        <f t="shared" si="140"/>
        <v>Bet</v>
      </c>
      <c r="G178" s="16">
        <f t="shared" si="141"/>
        <v>-96</v>
      </c>
      <c r="H178" s="12"/>
      <c r="I178" s="16">
        <f t="shared" si="144"/>
        <v>0</v>
      </c>
      <c r="J178" s="16">
        <f t="shared" si="145"/>
        <v>-6</v>
      </c>
      <c r="K178" s="12"/>
      <c r="AI178" s="1">
        <f t="shared" si="142"/>
        <v>3</v>
      </c>
      <c r="AJ178" s="3" t="str">
        <f t="shared" si="146"/>
        <v/>
      </c>
      <c r="AK178" s="3" t="str">
        <f t="shared" si="147"/>
        <v/>
      </c>
      <c r="AL178" s="3" t="str">
        <f t="shared" si="148"/>
        <v/>
      </c>
      <c r="AM178" s="3" t="str">
        <f t="shared" si="149"/>
        <v/>
      </c>
      <c r="AN178" s="3" t="str">
        <f t="shared" si="150"/>
        <v/>
      </c>
      <c r="AO178" s="3" t="str">
        <f t="shared" si="151"/>
        <v/>
      </c>
      <c r="AP178" s="3" t="str">
        <f t="shared" si="152"/>
        <v/>
      </c>
      <c r="AQ178" s="3" t="str">
        <f t="shared" si="153"/>
        <v/>
      </c>
      <c r="AR178" s="3" t="str">
        <f t="shared" si="154"/>
        <v/>
      </c>
      <c r="AS178" s="3" t="str">
        <f t="shared" si="155"/>
        <v/>
      </c>
      <c r="AT178" s="3" t="str">
        <f t="shared" si="156"/>
        <v/>
      </c>
      <c r="AU178" s="3" t="str">
        <f t="shared" si="157"/>
        <v/>
      </c>
      <c r="AV178" s="3" t="str">
        <f t="shared" si="158"/>
        <v/>
      </c>
      <c r="AW178" s="3" t="str">
        <f t="shared" si="159"/>
        <v/>
      </c>
      <c r="AX178" s="3" t="str">
        <f t="shared" si="160"/>
        <v/>
      </c>
      <c r="AY178" s="3" t="str">
        <f t="shared" si="161"/>
        <v/>
      </c>
      <c r="AZ178" s="3" t="str">
        <f t="shared" si="162"/>
        <v/>
      </c>
      <c r="BA178" s="3" t="str">
        <f t="shared" si="163"/>
        <v/>
      </c>
      <c r="BB178" s="3" t="str">
        <f t="shared" si="164"/>
        <v/>
      </c>
      <c r="BC178" s="3" t="str">
        <f t="shared" si="165"/>
        <v/>
      </c>
      <c r="BD178" s="3" t="str">
        <f t="shared" si="166"/>
        <v/>
      </c>
      <c r="BE178" s="3" t="str">
        <f t="shared" si="167"/>
        <v/>
      </c>
      <c r="BF178" s="3" t="str">
        <f t="shared" si="168"/>
        <v/>
      </c>
      <c r="BG178" s="3" t="str">
        <f t="shared" si="169"/>
        <v/>
      </c>
      <c r="BH178" s="3" t="str">
        <f t="shared" si="170"/>
        <v/>
      </c>
      <c r="BI178" s="3" t="str">
        <f t="shared" si="171"/>
        <v/>
      </c>
      <c r="BJ178" s="3" t="str">
        <f t="shared" si="172"/>
        <v/>
      </c>
      <c r="BK178" s="3" t="str">
        <f t="shared" si="173"/>
        <v/>
      </c>
      <c r="BL178" s="3" t="str">
        <f t="shared" si="174"/>
        <v/>
      </c>
      <c r="BM178" s="3" t="str">
        <f t="shared" si="175"/>
        <v/>
      </c>
      <c r="BN178" s="3" t="str">
        <f t="shared" si="176"/>
        <v/>
      </c>
    </row>
    <row r="179" spans="2:66" x14ac:dyDescent="0.25">
      <c r="B179" s="6">
        <v>31</v>
      </c>
      <c r="C179" s="4" t="str">
        <f>IF(B179="","",VLOOKUP(B179,Tabelle2!$A$2:$B$38,2,0))</f>
        <v>3-8-10-23-26-35</v>
      </c>
      <c r="D179" s="3">
        <f t="shared" si="143"/>
        <v>0</v>
      </c>
      <c r="E179" s="7" t="str">
        <f t="shared" si="139"/>
        <v>L</v>
      </c>
      <c r="F179" s="20" t="str">
        <f t="shared" si="140"/>
        <v>Bet</v>
      </c>
      <c r="G179" s="16">
        <f t="shared" si="141"/>
        <v>-102</v>
      </c>
      <c r="H179" s="12"/>
      <c r="I179" s="16">
        <f t="shared" si="144"/>
        <v>0</v>
      </c>
      <c r="J179" s="16">
        <f t="shared" si="145"/>
        <v>-6</v>
      </c>
      <c r="K179" s="12"/>
      <c r="AI179" s="1">
        <f t="shared" si="142"/>
        <v>4</v>
      </c>
      <c r="AJ179" s="3" t="str">
        <f t="shared" si="146"/>
        <v/>
      </c>
      <c r="AK179" s="3" t="str">
        <f t="shared" si="147"/>
        <v/>
      </c>
      <c r="AL179" s="3" t="str">
        <f t="shared" si="148"/>
        <v/>
      </c>
      <c r="AM179" s="3" t="str">
        <f t="shared" si="149"/>
        <v/>
      </c>
      <c r="AN179" s="3" t="str">
        <f t="shared" si="150"/>
        <v/>
      </c>
      <c r="AO179" s="3" t="str">
        <f t="shared" si="151"/>
        <v/>
      </c>
      <c r="AP179" s="3" t="str">
        <f t="shared" si="152"/>
        <v/>
      </c>
      <c r="AQ179" s="3" t="str">
        <f t="shared" si="153"/>
        <v/>
      </c>
      <c r="AR179" s="3" t="str">
        <f t="shared" si="154"/>
        <v/>
      </c>
      <c r="AS179" s="3" t="str">
        <f t="shared" si="155"/>
        <v/>
      </c>
      <c r="AT179" s="3" t="str">
        <f t="shared" si="156"/>
        <v/>
      </c>
      <c r="AU179" s="3" t="str">
        <f t="shared" si="157"/>
        <v/>
      </c>
      <c r="AV179" s="3" t="str">
        <f t="shared" si="158"/>
        <v/>
      </c>
      <c r="AW179" s="3" t="str">
        <f t="shared" si="159"/>
        <v/>
      </c>
      <c r="AX179" s="3" t="str">
        <f t="shared" si="160"/>
        <v/>
      </c>
      <c r="AY179" s="3" t="str">
        <f t="shared" si="161"/>
        <v/>
      </c>
      <c r="AZ179" s="3" t="str">
        <f t="shared" si="162"/>
        <v/>
      </c>
      <c r="BA179" s="3" t="str">
        <f t="shared" si="163"/>
        <v/>
      </c>
      <c r="BB179" s="3" t="str">
        <f t="shared" si="164"/>
        <v/>
      </c>
      <c r="BC179" s="3" t="str">
        <f t="shared" si="165"/>
        <v/>
      </c>
      <c r="BD179" s="3" t="str">
        <f t="shared" si="166"/>
        <v/>
      </c>
      <c r="BE179" s="3" t="str">
        <f t="shared" si="167"/>
        <v/>
      </c>
      <c r="BF179" s="3" t="str">
        <f t="shared" si="168"/>
        <v/>
      </c>
      <c r="BG179" s="3" t="str">
        <f t="shared" si="169"/>
        <v/>
      </c>
      <c r="BH179" s="3" t="str">
        <f t="shared" si="170"/>
        <v/>
      </c>
      <c r="BI179" s="3" t="str">
        <f t="shared" si="171"/>
        <v/>
      </c>
      <c r="BJ179" s="3" t="str">
        <f t="shared" si="172"/>
        <v/>
      </c>
      <c r="BK179" s="3" t="str">
        <f t="shared" si="173"/>
        <v/>
      </c>
      <c r="BL179" s="3" t="str">
        <f t="shared" si="174"/>
        <v/>
      </c>
      <c r="BM179" s="3" t="str">
        <f t="shared" si="175"/>
        <v/>
      </c>
      <c r="BN179" s="3" t="str">
        <f t="shared" si="176"/>
        <v/>
      </c>
    </row>
    <row r="180" spans="2:66" x14ac:dyDescent="0.25">
      <c r="B180" s="6">
        <v>30</v>
      </c>
      <c r="C180" s="4" t="str">
        <f>IF(B180="","",VLOOKUP(B180,Tabelle2!$A$2:$B$38,2,0))</f>
        <v>1-2-14-20-21-25</v>
      </c>
      <c r="D180" s="3">
        <f t="shared" si="143"/>
        <v>0</v>
      </c>
      <c r="E180" s="7" t="str">
        <f t="shared" si="139"/>
        <v>L</v>
      </c>
      <c r="F180" s="20" t="str">
        <f t="shared" si="140"/>
        <v>No Bet</v>
      </c>
      <c r="G180" s="16">
        <f t="shared" si="141"/>
        <v>-102</v>
      </c>
      <c r="H180" s="12"/>
      <c r="I180" s="16">
        <f t="shared" si="144"/>
        <v>0</v>
      </c>
      <c r="J180" s="16">
        <f t="shared" si="145"/>
        <v>-6</v>
      </c>
      <c r="K180" s="12"/>
      <c r="AI180" s="1">
        <f t="shared" si="142"/>
        <v>5</v>
      </c>
      <c r="AJ180" s="3" t="str">
        <f t="shared" si="146"/>
        <v/>
      </c>
      <c r="AK180" s="3" t="str">
        <f t="shared" si="147"/>
        <v/>
      </c>
      <c r="AL180" s="3" t="str">
        <f t="shared" si="148"/>
        <v/>
      </c>
      <c r="AM180" s="3" t="str">
        <f t="shared" si="149"/>
        <v/>
      </c>
      <c r="AN180" s="3" t="str">
        <f t="shared" si="150"/>
        <v/>
      </c>
      <c r="AO180" s="3" t="str">
        <f t="shared" si="151"/>
        <v/>
      </c>
      <c r="AP180" s="3" t="str">
        <f t="shared" si="152"/>
        <v/>
      </c>
      <c r="AQ180" s="3" t="str">
        <f t="shared" si="153"/>
        <v/>
      </c>
      <c r="AR180" s="3" t="str">
        <f t="shared" si="154"/>
        <v/>
      </c>
      <c r="AS180" s="3" t="str">
        <f t="shared" si="155"/>
        <v/>
      </c>
      <c r="AT180" s="3" t="str">
        <f t="shared" si="156"/>
        <v/>
      </c>
      <c r="AU180" s="3" t="str">
        <f t="shared" si="157"/>
        <v/>
      </c>
      <c r="AV180" s="3" t="str">
        <f t="shared" si="158"/>
        <v/>
      </c>
      <c r="AW180" s="3" t="str">
        <f t="shared" si="159"/>
        <v/>
      </c>
      <c r="AX180" s="3" t="str">
        <f t="shared" si="160"/>
        <v/>
      </c>
      <c r="AY180" s="3" t="str">
        <f t="shared" si="161"/>
        <v/>
      </c>
      <c r="AZ180" s="3" t="str">
        <f t="shared" si="162"/>
        <v/>
      </c>
      <c r="BA180" s="3" t="str">
        <f t="shared" si="163"/>
        <v/>
      </c>
      <c r="BB180" s="3" t="str">
        <f t="shared" si="164"/>
        <v/>
      </c>
      <c r="BC180" s="3" t="str">
        <f t="shared" si="165"/>
        <v/>
      </c>
      <c r="BD180" s="3" t="str">
        <f t="shared" si="166"/>
        <v/>
      </c>
      <c r="BE180" s="3" t="str">
        <f t="shared" si="167"/>
        <v/>
      </c>
      <c r="BF180" s="3" t="str">
        <f t="shared" si="168"/>
        <v/>
      </c>
      <c r="BG180" s="3" t="str">
        <f t="shared" si="169"/>
        <v/>
      </c>
      <c r="BH180" s="3" t="str">
        <f t="shared" si="170"/>
        <v/>
      </c>
      <c r="BI180" s="3" t="str">
        <f t="shared" si="171"/>
        <v/>
      </c>
      <c r="BJ180" s="3" t="str">
        <f t="shared" si="172"/>
        <v/>
      </c>
      <c r="BK180" s="3" t="str">
        <f t="shared" si="173"/>
        <v/>
      </c>
      <c r="BL180" s="3" t="str">
        <f t="shared" si="174"/>
        <v/>
      </c>
      <c r="BM180" s="3" t="str">
        <f t="shared" si="175"/>
        <v/>
      </c>
      <c r="BN180" s="3" t="str">
        <f t="shared" si="176"/>
        <v/>
      </c>
    </row>
    <row r="181" spans="2:66" x14ac:dyDescent="0.25">
      <c r="B181" s="6">
        <v>18</v>
      </c>
      <c r="C181" s="4" t="str">
        <f>IF(B181="","",VLOOKUP(B181,Tabelle2!$A$2:$B$38,2,0))</f>
        <v>0-5-15-16-24-32</v>
      </c>
      <c r="D181" s="3">
        <f t="shared" si="143"/>
        <v>0</v>
      </c>
      <c r="E181" s="7" t="str">
        <f t="shared" si="139"/>
        <v>L</v>
      </c>
      <c r="F181" s="20" t="str">
        <f t="shared" si="140"/>
        <v>No Bet</v>
      </c>
      <c r="G181" s="16">
        <f t="shared" si="141"/>
        <v>-102</v>
      </c>
      <c r="H181" s="12"/>
      <c r="I181" s="16">
        <f t="shared" si="144"/>
        <v>0</v>
      </c>
      <c r="J181" s="16">
        <f t="shared" si="145"/>
        <v>-6</v>
      </c>
      <c r="K181" s="12"/>
      <c r="AI181" s="1">
        <f t="shared" si="142"/>
        <v>6</v>
      </c>
      <c r="AJ181" s="3" t="str">
        <f t="shared" si="146"/>
        <v/>
      </c>
      <c r="AK181" s="3" t="str">
        <f t="shared" si="147"/>
        <v/>
      </c>
      <c r="AL181" s="3" t="str">
        <f t="shared" si="148"/>
        <v/>
      </c>
      <c r="AM181" s="3" t="str">
        <f t="shared" si="149"/>
        <v/>
      </c>
      <c r="AN181" s="3" t="str">
        <f t="shared" si="150"/>
        <v/>
      </c>
      <c r="AO181" s="3" t="str">
        <f t="shared" si="151"/>
        <v/>
      </c>
      <c r="AP181" s="3" t="str">
        <f t="shared" si="152"/>
        <v/>
      </c>
      <c r="AQ181" s="3" t="str">
        <f t="shared" si="153"/>
        <v/>
      </c>
      <c r="AR181" s="3" t="str">
        <f t="shared" si="154"/>
        <v/>
      </c>
      <c r="AS181" s="3" t="str">
        <f t="shared" si="155"/>
        <v/>
      </c>
      <c r="AT181" s="3" t="str">
        <f t="shared" si="156"/>
        <v/>
      </c>
      <c r="AU181" s="3" t="str">
        <f t="shared" si="157"/>
        <v/>
      </c>
      <c r="AV181" s="3" t="str">
        <f t="shared" si="158"/>
        <v/>
      </c>
      <c r="AW181" s="3" t="str">
        <f t="shared" si="159"/>
        <v/>
      </c>
      <c r="AX181" s="3" t="str">
        <f t="shared" si="160"/>
        <v/>
      </c>
      <c r="AY181" s="3" t="str">
        <f t="shared" si="161"/>
        <v/>
      </c>
      <c r="AZ181" s="3" t="str">
        <f t="shared" si="162"/>
        <v/>
      </c>
      <c r="BA181" s="3" t="str">
        <f t="shared" si="163"/>
        <v/>
      </c>
      <c r="BB181" s="3" t="str">
        <f t="shared" si="164"/>
        <v/>
      </c>
      <c r="BC181" s="3" t="str">
        <f t="shared" si="165"/>
        <v/>
      </c>
      <c r="BD181" s="3" t="str">
        <f t="shared" si="166"/>
        <v/>
      </c>
      <c r="BE181" s="3" t="str">
        <f t="shared" si="167"/>
        <v/>
      </c>
      <c r="BF181" s="3" t="str">
        <f t="shared" si="168"/>
        <v/>
      </c>
      <c r="BG181" s="3" t="str">
        <f t="shared" si="169"/>
        <v/>
      </c>
      <c r="BH181" s="3" t="str">
        <f t="shared" si="170"/>
        <v/>
      </c>
      <c r="BI181" s="3" t="str">
        <f t="shared" si="171"/>
        <v/>
      </c>
      <c r="BJ181" s="3" t="str">
        <f t="shared" si="172"/>
        <v/>
      </c>
      <c r="BK181" s="3" t="str">
        <f t="shared" si="173"/>
        <v/>
      </c>
      <c r="BL181" s="3" t="str">
        <f t="shared" si="174"/>
        <v/>
      </c>
      <c r="BM181" s="3" t="str">
        <f t="shared" si="175"/>
        <v/>
      </c>
      <c r="BN181" s="3" t="str">
        <f t="shared" si="176"/>
        <v/>
      </c>
    </row>
    <row r="182" spans="2:66" x14ac:dyDescent="0.25">
      <c r="B182" s="6">
        <v>21</v>
      </c>
      <c r="C182" s="4" t="str">
        <f>IF(B182="","",VLOOKUP(B182,Tabelle2!$A$2:$B$38,2,0))</f>
        <v>11-12-28-30-35-36</v>
      </c>
      <c r="D182" s="3">
        <f t="shared" si="143"/>
        <v>0</v>
      </c>
      <c r="E182" s="7" t="str">
        <f t="shared" si="139"/>
        <v>L</v>
      </c>
      <c r="F182" s="20" t="str">
        <f t="shared" si="140"/>
        <v>No Bet</v>
      </c>
      <c r="G182" s="16">
        <f t="shared" si="141"/>
        <v>-102</v>
      </c>
      <c r="H182" s="12"/>
      <c r="I182" s="16">
        <f t="shared" si="144"/>
        <v>0</v>
      </c>
      <c r="J182" s="16">
        <f t="shared" si="145"/>
        <v>-6</v>
      </c>
      <c r="K182" s="12"/>
      <c r="AI182" s="1">
        <f t="shared" si="142"/>
        <v>7</v>
      </c>
      <c r="AJ182" s="3" t="str">
        <f t="shared" si="146"/>
        <v/>
      </c>
      <c r="AK182" s="3" t="str">
        <f t="shared" si="147"/>
        <v/>
      </c>
      <c r="AL182" s="3" t="str">
        <f t="shared" si="148"/>
        <v/>
      </c>
      <c r="AM182" s="3" t="str">
        <f t="shared" si="149"/>
        <v/>
      </c>
      <c r="AN182" s="3" t="str">
        <f t="shared" si="150"/>
        <v/>
      </c>
      <c r="AO182" s="3" t="str">
        <f t="shared" si="151"/>
        <v/>
      </c>
      <c r="AP182" s="3" t="str">
        <f t="shared" si="152"/>
        <v/>
      </c>
      <c r="AQ182" s="3" t="str">
        <f t="shared" si="153"/>
        <v/>
      </c>
      <c r="AR182" s="3" t="str">
        <f t="shared" si="154"/>
        <v/>
      </c>
      <c r="AS182" s="3" t="str">
        <f t="shared" si="155"/>
        <v/>
      </c>
      <c r="AT182" s="3" t="str">
        <f t="shared" si="156"/>
        <v/>
      </c>
      <c r="AU182" s="3" t="str">
        <f t="shared" si="157"/>
        <v/>
      </c>
      <c r="AV182" s="3" t="str">
        <f t="shared" si="158"/>
        <v/>
      </c>
      <c r="AW182" s="3" t="str">
        <f t="shared" si="159"/>
        <v/>
      </c>
      <c r="AX182" s="3" t="str">
        <f t="shared" si="160"/>
        <v/>
      </c>
      <c r="AY182" s="3" t="str">
        <f t="shared" si="161"/>
        <v/>
      </c>
      <c r="AZ182" s="3" t="str">
        <f t="shared" si="162"/>
        <v/>
      </c>
      <c r="BA182" s="3" t="str">
        <f t="shared" si="163"/>
        <v/>
      </c>
      <c r="BB182" s="3" t="str">
        <f t="shared" si="164"/>
        <v/>
      </c>
      <c r="BC182" s="3" t="str">
        <f t="shared" si="165"/>
        <v/>
      </c>
      <c r="BD182" s="3" t="str">
        <f t="shared" si="166"/>
        <v/>
      </c>
      <c r="BE182" s="3" t="str">
        <f t="shared" si="167"/>
        <v/>
      </c>
      <c r="BF182" s="3" t="str">
        <f t="shared" si="168"/>
        <v/>
      </c>
      <c r="BG182" s="3" t="str">
        <f t="shared" si="169"/>
        <v/>
      </c>
      <c r="BH182" s="3" t="str">
        <f t="shared" si="170"/>
        <v/>
      </c>
      <c r="BI182" s="3" t="str">
        <f t="shared" si="171"/>
        <v/>
      </c>
      <c r="BJ182" s="3" t="str">
        <f t="shared" si="172"/>
        <v/>
      </c>
      <c r="BK182" s="3" t="str">
        <f t="shared" si="173"/>
        <v/>
      </c>
      <c r="BL182" s="3" t="str">
        <f t="shared" si="174"/>
        <v/>
      </c>
      <c r="BM182" s="3" t="str">
        <f t="shared" si="175"/>
        <v/>
      </c>
      <c r="BN182" s="3" t="str">
        <f t="shared" si="176"/>
        <v/>
      </c>
    </row>
    <row r="183" spans="2:66" x14ac:dyDescent="0.25">
      <c r="B183" s="6">
        <v>32</v>
      </c>
      <c r="C183" s="4" t="str">
        <f>IF(B183="","",VLOOKUP(B183,Tabelle2!$A$2:$B$38,2,0))</f>
        <v>6-18-22-27-29-34</v>
      </c>
      <c r="D183" s="3">
        <f t="shared" si="143"/>
        <v>0</v>
      </c>
      <c r="E183" s="7" t="str">
        <f t="shared" si="139"/>
        <v>L</v>
      </c>
      <c r="F183" s="20" t="str">
        <f t="shared" si="140"/>
        <v>No Bet</v>
      </c>
      <c r="G183" s="16">
        <f t="shared" si="141"/>
        <v>-102</v>
      </c>
      <c r="H183" s="12"/>
      <c r="I183" s="16">
        <f t="shared" si="144"/>
        <v>0</v>
      </c>
      <c r="J183" s="16">
        <f t="shared" si="145"/>
        <v>-6</v>
      </c>
      <c r="K183" s="12"/>
      <c r="AI183" s="1">
        <f t="shared" si="142"/>
        <v>8</v>
      </c>
      <c r="AJ183" s="3" t="str">
        <f t="shared" si="146"/>
        <v/>
      </c>
      <c r="AK183" s="3" t="str">
        <f t="shared" si="147"/>
        <v/>
      </c>
      <c r="AL183" s="3" t="str">
        <f t="shared" si="148"/>
        <v/>
      </c>
      <c r="AM183" s="3" t="str">
        <f t="shared" si="149"/>
        <v/>
      </c>
      <c r="AN183" s="3" t="str">
        <f t="shared" si="150"/>
        <v/>
      </c>
      <c r="AO183" s="3" t="str">
        <f t="shared" si="151"/>
        <v/>
      </c>
      <c r="AP183" s="3" t="str">
        <f t="shared" si="152"/>
        <v/>
      </c>
      <c r="AQ183" s="3" t="str">
        <f t="shared" si="153"/>
        <v/>
      </c>
      <c r="AR183" s="3" t="str">
        <f t="shared" si="154"/>
        <v/>
      </c>
      <c r="AS183" s="3" t="str">
        <f t="shared" si="155"/>
        <v/>
      </c>
      <c r="AT183" s="3" t="str">
        <f t="shared" si="156"/>
        <v/>
      </c>
      <c r="AU183" s="3" t="str">
        <f t="shared" si="157"/>
        <v/>
      </c>
      <c r="AV183" s="3" t="str">
        <f t="shared" si="158"/>
        <v/>
      </c>
      <c r="AW183" s="3" t="str">
        <f t="shared" si="159"/>
        <v/>
      </c>
      <c r="AX183" s="3" t="str">
        <f t="shared" si="160"/>
        <v/>
      </c>
      <c r="AY183" s="3" t="str">
        <f t="shared" si="161"/>
        <v/>
      </c>
      <c r="AZ183" s="3" t="str">
        <f t="shared" si="162"/>
        <v/>
      </c>
      <c r="BA183" s="3" t="str">
        <f t="shared" si="163"/>
        <v/>
      </c>
      <c r="BB183" s="3" t="str">
        <f t="shared" si="164"/>
        <v/>
      </c>
      <c r="BC183" s="3" t="str">
        <f t="shared" si="165"/>
        <v/>
      </c>
      <c r="BD183" s="3" t="str">
        <f t="shared" si="166"/>
        <v/>
      </c>
      <c r="BE183" s="3" t="str">
        <f t="shared" si="167"/>
        <v/>
      </c>
      <c r="BF183" s="3" t="str">
        <f t="shared" si="168"/>
        <v/>
      </c>
      <c r="BG183" s="3" t="str">
        <f t="shared" si="169"/>
        <v/>
      </c>
      <c r="BH183" s="3" t="str">
        <f t="shared" si="170"/>
        <v/>
      </c>
      <c r="BI183" s="3" t="str">
        <f t="shared" si="171"/>
        <v/>
      </c>
      <c r="BJ183" s="3" t="str">
        <f t="shared" si="172"/>
        <v/>
      </c>
      <c r="BK183" s="3" t="str">
        <f t="shared" si="173"/>
        <v/>
      </c>
      <c r="BL183" s="3" t="str">
        <f t="shared" si="174"/>
        <v/>
      </c>
      <c r="BM183" s="3" t="str">
        <f t="shared" si="175"/>
        <v/>
      </c>
      <c r="BN183" s="3" t="str">
        <f t="shared" si="176"/>
        <v/>
      </c>
    </row>
    <row r="184" spans="2:66" x14ac:dyDescent="0.25">
      <c r="B184" s="6">
        <v>16</v>
      </c>
      <c r="C184" s="4" t="str">
        <f>IF(B184="","",VLOOKUP(B184,Tabelle2!$A$2:$B$38,2,0))</f>
        <v>7-13-18-27-29-36</v>
      </c>
      <c r="D184" s="3">
        <f t="shared" si="143"/>
        <v>0</v>
      </c>
      <c r="E184" s="7" t="str">
        <f t="shared" si="139"/>
        <v>L</v>
      </c>
      <c r="F184" s="20" t="str">
        <f t="shared" si="140"/>
        <v>No Bet</v>
      </c>
      <c r="G184" s="16">
        <f t="shared" si="141"/>
        <v>-102</v>
      </c>
      <c r="H184" s="12"/>
      <c r="I184" s="16">
        <f t="shared" si="144"/>
        <v>0</v>
      </c>
      <c r="J184" s="16">
        <f t="shared" si="145"/>
        <v>-6</v>
      </c>
      <c r="K184" s="12"/>
      <c r="AI184" s="1">
        <f t="shared" si="142"/>
        <v>9</v>
      </c>
      <c r="AJ184" s="3" t="str">
        <f t="shared" si="146"/>
        <v/>
      </c>
      <c r="AK184" s="3" t="str">
        <f t="shared" si="147"/>
        <v/>
      </c>
      <c r="AL184" s="3" t="str">
        <f t="shared" si="148"/>
        <v/>
      </c>
      <c r="AM184" s="3" t="str">
        <f t="shared" si="149"/>
        <v/>
      </c>
      <c r="AN184" s="3" t="str">
        <f t="shared" si="150"/>
        <v/>
      </c>
      <c r="AO184" s="3" t="str">
        <f t="shared" si="151"/>
        <v/>
      </c>
      <c r="AP184" s="3" t="str">
        <f t="shared" si="152"/>
        <v/>
      </c>
      <c r="AQ184" s="3" t="str">
        <f t="shared" si="153"/>
        <v/>
      </c>
      <c r="AR184" s="3" t="str">
        <f t="shared" si="154"/>
        <v/>
      </c>
      <c r="AS184" s="3" t="str">
        <f t="shared" si="155"/>
        <v/>
      </c>
      <c r="AT184" s="3" t="str">
        <f t="shared" si="156"/>
        <v/>
      </c>
      <c r="AU184" s="3" t="str">
        <f t="shared" si="157"/>
        <v/>
      </c>
      <c r="AV184" s="3" t="str">
        <f t="shared" si="158"/>
        <v/>
      </c>
      <c r="AW184" s="3" t="str">
        <f t="shared" si="159"/>
        <v/>
      </c>
      <c r="AX184" s="3" t="str">
        <f t="shared" si="160"/>
        <v/>
      </c>
      <c r="AY184" s="3" t="str">
        <f t="shared" si="161"/>
        <v/>
      </c>
      <c r="AZ184" s="3" t="str">
        <f t="shared" si="162"/>
        <v/>
      </c>
      <c r="BA184" s="3" t="str">
        <f t="shared" si="163"/>
        <v/>
      </c>
      <c r="BB184" s="3" t="str">
        <f t="shared" si="164"/>
        <v/>
      </c>
      <c r="BC184" s="3" t="str">
        <f t="shared" si="165"/>
        <v/>
      </c>
      <c r="BD184" s="3" t="str">
        <f t="shared" si="166"/>
        <v/>
      </c>
      <c r="BE184" s="3" t="str">
        <f t="shared" si="167"/>
        <v/>
      </c>
      <c r="BF184" s="3" t="str">
        <f t="shared" si="168"/>
        <v/>
      </c>
      <c r="BG184" s="3" t="str">
        <f t="shared" si="169"/>
        <v/>
      </c>
      <c r="BH184" s="3" t="str">
        <f t="shared" si="170"/>
        <v/>
      </c>
      <c r="BI184" s="3" t="str">
        <f t="shared" si="171"/>
        <v/>
      </c>
      <c r="BJ184" s="3" t="str">
        <f t="shared" si="172"/>
        <v/>
      </c>
      <c r="BK184" s="3" t="str">
        <f t="shared" si="173"/>
        <v/>
      </c>
      <c r="BL184" s="3" t="str">
        <f t="shared" si="174"/>
        <v/>
      </c>
      <c r="BM184" s="3" t="str">
        <f t="shared" si="175"/>
        <v/>
      </c>
      <c r="BN184" s="3" t="str">
        <f t="shared" si="176"/>
        <v/>
      </c>
    </row>
    <row r="185" spans="2:66" x14ac:dyDescent="0.25">
      <c r="B185" s="6">
        <v>23</v>
      </c>
      <c r="C185" s="4" t="str">
        <f>IF(B185="","",VLOOKUP(B185,Tabelle2!$A$2:$B$38,2,0))</f>
        <v>9-14-17-25-31-34</v>
      </c>
      <c r="D185" s="3">
        <f t="shared" si="143"/>
        <v>0</v>
      </c>
      <c r="E185" s="7" t="str">
        <f t="shared" si="139"/>
        <v>L</v>
      </c>
      <c r="F185" s="20" t="str">
        <f t="shared" si="140"/>
        <v>No Bet</v>
      </c>
      <c r="G185" s="16">
        <f t="shared" si="141"/>
        <v>-102</v>
      </c>
      <c r="H185" s="12"/>
      <c r="I185" s="16">
        <f t="shared" si="144"/>
        <v>0</v>
      </c>
      <c r="J185" s="16">
        <f t="shared" si="145"/>
        <v>-6</v>
      </c>
      <c r="K185" s="12"/>
      <c r="AI185" s="1">
        <f t="shared" si="142"/>
        <v>10</v>
      </c>
      <c r="AJ185" s="3" t="str">
        <f t="shared" si="146"/>
        <v/>
      </c>
      <c r="AK185" s="3" t="str">
        <f t="shared" si="147"/>
        <v/>
      </c>
      <c r="AL185" s="3" t="str">
        <f t="shared" si="148"/>
        <v/>
      </c>
      <c r="AM185" s="3" t="str">
        <f t="shared" si="149"/>
        <v/>
      </c>
      <c r="AN185" s="3" t="str">
        <f t="shared" si="150"/>
        <v/>
      </c>
      <c r="AO185" s="3" t="str">
        <f t="shared" si="151"/>
        <v/>
      </c>
      <c r="AP185" s="3" t="str">
        <f t="shared" si="152"/>
        <v/>
      </c>
      <c r="AQ185" s="3" t="str">
        <f t="shared" si="153"/>
        <v/>
      </c>
      <c r="AR185" s="3" t="str">
        <f t="shared" si="154"/>
        <v/>
      </c>
      <c r="AS185" s="3" t="str">
        <f t="shared" si="155"/>
        <v/>
      </c>
      <c r="AT185" s="3" t="str">
        <f t="shared" si="156"/>
        <v/>
      </c>
      <c r="AU185" s="3" t="str">
        <f t="shared" si="157"/>
        <v/>
      </c>
      <c r="AV185" s="3" t="str">
        <f t="shared" si="158"/>
        <v/>
      </c>
      <c r="AW185" s="3" t="str">
        <f t="shared" si="159"/>
        <v/>
      </c>
      <c r="AX185" s="3" t="str">
        <f t="shared" si="160"/>
        <v/>
      </c>
      <c r="AY185" s="3" t="str">
        <f t="shared" si="161"/>
        <v/>
      </c>
      <c r="AZ185" s="3" t="str">
        <f t="shared" si="162"/>
        <v/>
      </c>
      <c r="BA185" s="3" t="str">
        <f t="shared" si="163"/>
        <v/>
      </c>
      <c r="BB185" s="3" t="str">
        <f t="shared" si="164"/>
        <v/>
      </c>
      <c r="BC185" s="3" t="str">
        <f t="shared" si="165"/>
        <v/>
      </c>
      <c r="BD185" s="3" t="str">
        <f t="shared" si="166"/>
        <v/>
      </c>
      <c r="BE185" s="3" t="str">
        <f t="shared" si="167"/>
        <v/>
      </c>
      <c r="BF185" s="3" t="str">
        <f t="shared" si="168"/>
        <v/>
      </c>
      <c r="BG185" s="3" t="str">
        <f t="shared" si="169"/>
        <v/>
      </c>
      <c r="BH185" s="3" t="str">
        <f t="shared" si="170"/>
        <v/>
      </c>
      <c r="BI185" s="3" t="str">
        <f t="shared" si="171"/>
        <v/>
      </c>
      <c r="BJ185" s="3" t="str">
        <f t="shared" si="172"/>
        <v/>
      </c>
      <c r="BK185" s="3" t="str">
        <f t="shared" si="173"/>
        <v/>
      </c>
      <c r="BL185" s="3" t="str">
        <f t="shared" si="174"/>
        <v/>
      </c>
      <c r="BM185" s="3" t="str">
        <f t="shared" si="175"/>
        <v/>
      </c>
      <c r="BN185" s="3" t="str">
        <f t="shared" si="176"/>
        <v/>
      </c>
    </row>
    <row r="186" spans="2:66" x14ac:dyDescent="0.25">
      <c r="B186" s="6">
        <v>10</v>
      </c>
      <c r="C186" s="4" t="str">
        <f>IF(B186="","",VLOOKUP(B186,Tabelle2!$A$2:$B$38,2,0))</f>
        <v>6-9-17-22-31-34</v>
      </c>
      <c r="D186" s="3">
        <f t="shared" si="143"/>
        <v>0</v>
      </c>
      <c r="E186" s="7" t="str">
        <f t="shared" si="139"/>
        <v>L</v>
      </c>
      <c r="F186" s="20" t="str">
        <f t="shared" si="140"/>
        <v>No Bet</v>
      </c>
      <c r="G186" s="16">
        <f t="shared" si="141"/>
        <v>-102</v>
      </c>
      <c r="H186" s="12"/>
      <c r="I186" s="16">
        <f t="shared" si="144"/>
        <v>0</v>
      </c>
      <c r="J186" s="16">
        <f t="shared" si="145"/>
        <v>-6</v>
      </c>
      <c r="K186" s="12"/>
      <c r="AI186" s="1">
        <f t="shared" si="142"/>
        <v>11</v>
      </c>
      <c r="AJ186" s="3" t="str">
        <f t="shared" si="146"/>
        <v/>
      </c>
      <c r="AK186" s="3" t="str">
        <f t="shared" si="147"/>
        <v/>
      </c>
      <c r="AL186" s="3" t="str">
        <f t="shared" si="148"/>
        <v/>
      </c>
      <c r="AM186" s="3" t="str">
        <f t="shared" si="149"/>
        <v/>
      </c>
      <c r="AN186" s="3" t="str">
        <f t="shared" si="150"/>
        <v/>
      </c>
      <c r="AO186" s="3" t="str">
        <f t="shared" si="151"/>
        <v/>
      </c>
      <c r="AP186" s="3" t="str">
        <f t="shared" si="152"/>
        <v/>
      </c>
      <c r="AQ186" s="3" t="str">
        <f t="shared" si="153"/>
        <v/>
      </c>
      <c r="AR186" s="3" t="str">
        <f t="shared" si="154"/>
        <v/>
      </c>
      <c r="AS186" s="3" t="str">
        <f t="shared" si="155"/>
        <v/>
      </c>
      <c r="AT186" s="3">
        <f t="shared" si="156"/>
        <v>1</v>
      </c>
      <c r="AU186" s="3" t="str">
        <f t="shared" si="157"/>
        <v/>
      </c>
      <c r="AV186" s="3" t="str">
        <f t="shared" si="158"/>
        <v/>
      </c>
      <c r="AW186" s="3" t="str">
        <f t="shared" si="159"/>
        <v/>
      </c>
      <c r="AX186" s="3" t="str">
        <f t="shared" si="160"/>
        <v/>
      </c>
      <c r="AY186" s="3" t="str">
        <f t="shared" si="161"/>
        <v/>
      </c>
      <c r="AZ186" s="3" t="str">
        <f t="shared" si="162"/>
        <v/>
      </c>
      <c r="BA186" s="3" t="str">
        <f t="shared" si="163"/>
        <v/>
      </c>
      <c r="BB186" s="3" t="str">
        <f t="shared" si="164"/>
        <v/>
      </c>
      <c r="BC186" s="3" t="str">
        <f t="shared" si="165"/>
        <v/>
      </c>
      <c r="BD186" s="3" t="str">
        <f t="shared" si="166"/>
        <v/>
      </c>
      <c r="BE186" s="3" t="str">
        <f t="shared" si="167"/>
        <v/>
      </c>
      <c r="BF186" s="3" t="str">
        <f t="shared" si="168"/>
        <v/>
      </c>
      <c r="BG186" s="3" t="str">
        <f t="shared" si="169"/>
        <v/>
      </c>
      <c r="BH186" s="3" t="str">
        <f t="shared" si="170"/>
        <v/>
      </c>
      <c r="BI186" s="3" t="str">
        <f t="shared" si="171"/>
        <v/>
      </c>
      <c r="BJ186" s="3" t="str">
        <f t="shared" si="172"/>
        <v/>
      </c>
      <c r="BK186" s="3" t="str">
        <f t="shared" si="173"/>
        <v/>
      </c>
      <c r="BL186" s="3" t="str">
        <f t="shared" si="174"/>
        <v/>
      </c>
      <c r="BM186" s="3" t="str">
        <f t="shared" si="175"/>
        <v/>
      </c>
      <c r="BN186" s="3" t="str">
        <f t="shared" si="176"/>
        <v/>
      </c>
    </row>
    <row r="187" spans="2:66" x14ac:dyDescent="0.25">
      <c r="B187" s="6">
        <v>22</v>
      </c>
      <c r="C187" s="4" t="str">
        <f>IF(B187="","",VLOOKUP(B187,Tabelle2!$A$2:$B$38,2,0))</f>
        <v>0-5-10-24-26-32</v>
      </c>
      <c r="D187" s="3">
        <f t="shared" si="143"/>
        <v>1</v>
      </c>
      <c r="E187" s="7" t="str">
        <f t="shared" si="139"/>
        <v>W</v>
      </c>
      <c r="F187" s="20" t="str">
        <f t="shared" si="140"/>
        <v>No Bet</v>
      </c>
      <c r="G187" s="16">
        <f t="shared" si="141"/>
        <v>-102</v>
      </c>
      <c r="H187" s="12"/>
      <c r="I187" s="16">
        <f t="shared" si="144"/>
        <v>0</v>
      </c>
      <c r="J187" s="16">
        <f t="shared" si="145"/>
        <v>-6</v>
      </c>
      <c r="K187" s="12"/>
      <c r="AI187" s="1">
        <f t="shared" si="142"/>
        <v>0</v>
      </c>
      <c r="AJ187" s="3" t="str">
        <f t="shared" si="146"/>
        <v/>
      </c>
      <c r="AK187" s="3" t="str">
        <f t="shared" si="147"/>
        <v/>
      </c>
      <c r="AL187" s="3" t="str">
        <f t="shared" si="148"/>
        <v/>
      </c>
      <c r="AM187" s="3" t="str">
        <f t="shared" si="149"/>
        <v/>
      </c>
      <c r="AN187" s="3" t="str">
        <f t="shared" si="150"/>
        <v/>
      </c>
      <c r="AO187" s="3" t="str">
        <f t="shared" si="151"/>
        <v/>
      </c>
      <c r="AP187" s="3" t="str">
        <f t="shared" si="152"/>
        <v/>
      </c>
      <c r="AQ187" s="3" t="str">
        <f t="shared" si="153"/>
        <v/>
      </c>
      <c r="AR187" s="3" t="str">
        <f t="shared" si="154"/>
        <v/>
      </c>
      <c r="AS187" s="3" t="str">
        <f t="shared" si="155"/>
        <v/>
      </c>
      <c r="AT187" s="3" t="str">
        <f t="shared" si="156"/>
        <v/>
      </c>
      <c r="AU187" s="3" t="str">
        <f t="shared" si="157"/>
        <v/>
      </c>
      <c r="AV187" s="3" t="str">
        <f t="shared" si="158"/>
        <v/>
      </c>
      <c r="AW187" s="3" t="str">
        <f t="shared" si="159"/>
        <v/>
      </c>
      <c r="AX187" s="3" t="str">
        <f t="shared" si="160"/>
        <v/>
      </c>
      <c r="AY187" s="3" t="str">
        <f t="shared" si="161"/>
        <v/>
      </c>
      <c r="AZ187" s="3" t="str">
        <f t="shared" si="162"/>
        <v/>
      </c>
      <c r="BA187" s="3" t="str">
        <f t="shared" si="163"/>
        <v/>
      </c>
      <c r="BB187" s="3" t="str">
        <f t="shared" si="164"/>
        <v/>
      </c>
      <c r="BC187" s="3" t="str">
        <f t="shared" si="165"/>
        <v/>
      </c>
      <c r="BD187" s="3" t="str">
        <f t="shared" si="166"/>
        <v/>
      </c>
      <c r="BE187" s="3" t="str">
        <f t="shared" si="167"/>
        <v/>
      </c>
      <c r="BF187" s="3" t="str">
        <f t="shared" si="168"/>
        <v/>
      </c>
      <c r="BG187" s="3" t="str">
        <f t="shared" si="169"/>
        <v/>
      </c>
      <c r="BH187" s="3" t="str">
        <f t="shared" si="170"/>
        <v/>
      </c>
      <c r="BI187" s="3" t="str">
        <f t="shared" si="171"/>
        <v/>
      </c>
      <c r="BJ187" s="3" t="str">
        <f t="shared" si="172"/>
        <v/>
      </c>
      <c r="BK187" s="3" t="str">
        <f t="shared" si="173"/>
        <v/>
      </c>
      <c r="BL187" s="3" t="str">
        <f t="shared" si="174"/>
        <v/>
      </c>
      <c r="BM187" s="3" t="str">
        <f t="shared" si="175"/>
        <v/>
      </c>
      <c r="BN187" s="3" t="str">
        <f t="shared" si="176"/>
        <v/>
      </c>
    </row>
    <row r="188" spans="2:66" x14ac:dyDescent="0.25">
      <c r="B188" s="6">
        <v>22</v>
      </c>
      <c r="C188" s="4" t="str">
        <f>IF(B188="","",VLOOKUP(B188,Tabelle2!$A$2:$B$38,2,0))</f>
        <v>0-5-10-24-26-32</v>
      </c>
      <c r="D188" s="3">
        <f t="shared" si="143"/>
        <v>0</v>
      </c>
      <c r="E188" s="7" t="str">
        <f t="shared" si="139"/>
        <v>L</v>
      </c>
      <c r="F188" s="20" t="str">
        <f t="shared" si="140"/>
        <v>Bet</v>
      </c>
      <c r="G188" s="16">
        <f t="shared" si="141"/>
        <v>-108</v>
      </c>
      <c r="H188" s="12"/>
      <c r="I188" s="16">
        <f t="shared" si="144"/>
        <v>-1</v>
      </c>
      <c r="J188" s="16">
        <f t="shared" si="145"/>
        <v>-7</v>
      </c>
      <c r="K188" s="12"/>
      <c r="AI188" s="1">
        <f t="shared" si="142"/>
        <v>1</v>
      </c>
      <c r="AJ188" s="3">
        <f t="shared" si="146"/>
        <v>1</v>
      </c>
      <c r="AK188" s="3" t="str">
        <f t="shared" si="147"/>
        <v/>
      </c>
      <c r="AL188" s="3" t="str">
        <f t="shared" si="148"/>
        <v/>
      </c>
      <c r="AM188" s="3" t="str">
        <f t="shared" si="149"/>
        <v/>
      </c>
      <c r="AN188" s="3" t="str">
        <f t="shared" si="150"/>
        <v/>
      </c>
      <c r="AO188" s="3" t="str">
        <f t="shared" si="151"/>
        <v/>
      </c>
      <c r="AP188" s="3" t="str">
        <f t="shared" si="152"/>
        <v/>
      </c>
      <c r="AQ188" s="3" t="str">
        <f t="shared" si="153"/>
        <v/>
      </c>
      <c r="AR188" s="3" t="str">
        <f t="shared" si="154"/>
        <v/>
      </c>
      <c r="AS188" s="3" t="str">
        <f t="shared" si="155"/>
        <v/>
      </c>
      <c r="AT188" s="3" t="str">
        <f t="shared" si="156"/>
        <v/>
      </c>
      <c r="AU188" s="3" t="str">
        <f t="shared" si="157"/>
        <v/>
      </c>
      <c r="AV188" s="3" t="str">
        <f t="shared" si="158"/>
        <v/>
      </c>
      <c r="AW188" s="3" t="str">
        <f t="shared" si="159"/>
        <v/>
      </c>
      <c r="AX188" s="3" t="str">
        <f t="shared" si="160"/>
        <v/>
      </c>
      <c r="AY188" s="3" t="str">
        <f t="shared" si="161"/>
        <v/>
      </c>
      <c r="AZ188" s="3" t="str">
        <f t="shared" si="162"/>
        <v/>
      </c>
      <c r="BA188" s="3" t="str">
        <f t="shared" si="163"/>
        <v/>
      </c>
      <c r="BB188" s="3" t="str">
        <f t="shared" si="164"/>
        <v/>
      </c>
      <c r="BC188" s="3" t="str">
        <f t="shared" si="165"/>
        <v/>
      </c>
      <c r="BD188" s="3" t="str">
        <f t="shared" si="166"/>
        <v/>
      </c>
      <c r="BE188" s="3" t="str">
        <f t="shared" si="167"/>
        <v/>
      </c>
      <c r="BF188" s="3" t="str">
        <f t="shared" si="168"/>
        <v/>
      </c>
      <c r="BG188" s="3" t="str">
        <f t="shared" si="169"/>
        <v/>
      </c>
      <c r="BH188" s="3" t="str">
        <f t="shared" si="170"/>
        <v/>
      </c>
      <c r="BI188" s="3" t="str">
        <f t="shared" si="171"/>
        <v/>
      </c>
      <c r="BJ188" s="3" t="str">
        <f t="shared" si="172"/>
        <v/>
      </c>
      <c r="BK188" s="3" t="str">
        <f t="shared" si="173"/>
        <v/>
      </c>
      <c r="BL188" s="3" t="str">
        <f t="shared" si="174"/>
        <v/>
      </c>
      <c r="BM188" s="3" t="str">
        <f t="shared" si="175"/>
        <v/>
      </c>
      <c r="BN188" s="3" t="str">
        <f t="shared" si="176"/>
        <v/>
      </c>
    </row>
    <row r="189" spans="2:66" x14ac:dyDescent="0.25">
      <c r="B189" s="6">
        <v>10</v>
      </c>
      <c r="C189" s="4" t="str">
        <f>IF(B189="","",VLOOKUP(B189,Tabelle2!$A$2:$B$38,2,0))</f>
        <v>6-9-17-22-31-34</v>
      </c>
      <c r="D189" s="3">
        <f t="shared" si="143"/>
        <v>1</v>
      </c>
      <c r="E189" s="7" t="str">
        <f t="shared" si="139"/>
        <v>W</v>
      </c>
      <c r="F189" s="20" t="str">
        <f t="shared" si="140"/>
        <v>Bet</v>
      </c>
      <c r="G189" s="16">
        <f t="shared" si="141"/>
        <v>-78</v>
      </c>
      <c r="H189" s="12"/>
      <c r="I189" s="16">
        <f t="shared" si="144"/>
        <v>0</v>
      </c>
      <c r="J189" s="16">
        <f t="shared" si="145"/>
        <v>-7</v>
      </c>
      <c r="K189" s="12"/>
      <c r="AI189" s="1">
        <f t="shared" si="142"/>
        <v>0</v>
      </c>
      <c r="AJ189" s="3" t="str">
        <f t="shared" si="146"/>
        <v/>
      </c>
      <c r="AK189" s="3" t="str">
        <f t="shared" si="147"/>
        <v/>
      </c>
      <c r="AL189" s="3" t="str">
        <f t="shared" si="148"/>
        <v/>
      </c>
      <c r="AM189" s="3" t="str">
        <f t="shared" si="149"/>
        <v/>
      </c>
      <c r="AN189" s="3" t="str">
        <f t="shared" si="150"/>
        <v/>
      </c>
      <c r="AO189" s="3" t="str">
        <f t="shared" si="151"/>
        <v/>
      </c>
      <c r="AP189" s="3" t="str">
        <f t="shared" si="152"/>
        <v/>
      </c>
      <c r="AQ189" s="3" t="str">
        <f t="shared" si="153"/>
        <v/>
      </c>
      <c r="AR189" s="3" t="str">
        <f t="shared" si="154"/>
        <v/>
      </c>
      <c r="AS189" s="3" t="str">
        <f t="shared" si="155"/>
        <v/>
      </c>
      <c r="AT189" s="3" t="str">
        <f t="shared" si="156"/>
        <v/>
      </c>
      <c r="AU189" s="3" t="str">
        <f t="shared" si="157"/>
        <v/>
      </c>
      <c r="AV189" s="3" t="str">
        <f t="shared" si="158"/>
        <v/>
      </c>
      <c r="AW189" s="3" t="str">
        <f t="shared" si="159"/>
        <v/>
      </c>
      <c r="AX189" s="3" t="str">
        <f t="shared" si="160"/>
        <v/>
      </c>
      <c r="AY189" s="3" t="str">
        <f t="shared" si="161"/>
        <v/>
      </c>
      <c r="AZ189" s="3" t="str">
        <f t="shared" si="162"/>
        <v/>
      </c>
      <c r="BA189" s="3" t="str">
        <f t="shared" si="163"/>
        <v/>
      </c>
      <c r="BB189" s="3" t="str">
        <f t="shared" si="164"/>
        <v/>
      </c>
      <c r="BC189" s="3" t="str">
        <f t="shared" si="165"/>
        <v/>
      </c>
      <c r="BD189" s="3" t="str">
        <f t="shared" si="166"/>
        <v/>
      </c>
      <c r="BE189" s="3" t="str">
        <f t="shared" si="167"/>
        <v/>
      </c>
      <c r="BF189" s="3" t="str">
        <f t="shared" si="168"/>
        <v/>
      </c>
      <c r="BG189" s="3" t="str">
        <f t="shared" si="169"/>
        <v/>
      </c>
      <c r="BH189" s="3" t="str">
        <f t="shared" si="170"/>
        <v/>
      </c>
      <c r="BI189" s="3" t="str">
        <f t="shared" si="171"/>
        <v/>
      </c>
      <c r="BJ189" s="3" t="str">
        <f t="shared" si="172"/>
        <v/>
      </c>
      <c r="BK189" s="3" t="str">
        <f t="shared" si="173"/>
        <v/>
      </c>
      <c r="BL189" s="3" t="str">
        <f t="shared" si="174"/>
        <v/>
      </c>
      <c r="BM189" s="3" t="str">
        <f t="shared" si="175"/>
        <v/>
      </c>
      <c r="BN189" s="3" t="str">
        <f t="shared" si="176"/>
        <v/>
      </c>
    </row>
    <row r="190" spans="2:66" x14ac:dyDescent="0.25">
      <c r="B190" s="6">
        <v>6</v>
      </c>
      <c r="C190" s="4" t="str">
        <f>IF(B190="","",VLOOKUP(B190,Tabelle2!$A$2:$B$38,2,0))</f>
        <v>0-5-10-15-24-32</v>
      </c>
      <c r="D190" s="3">
        <f t="shared" si="143"/>
        <v>1</v>
      </c>
      <c r="E190" s="7" t="str">
        <f t="shared" si="139"/>
        <v>W</v>
      </c>
      <c r="F190" s="20" t="str">
        <f t="shared" si="140"/>
        <v>Bet</v>
      </c>
      <c r="G190" s="16">
        <f t="shared" si="141"/>
        <v>-48</v>
      </c>
      <c r="H190" s="12"/>
      <c r="I190" s="16">
        <f t="shared" si="144"/>
        <v>5</v>
      </c>
      <c r="J190" s="16">
        <f t="shared" si="145"/>
        <v>-2</v>
      </c>
      <c r="K190" s="12"/>
      <c r="AI190" s="1">
        <f t="shared" si="142"/>
        <v>0</v>
      </c>
      <c r="AJ190" s="3" t="str">
        <f t="shared" si="146"/>
        <v/>
      </c>
      <c r="AK190" s="3" t="str">
        <f t="shared" si="147"/>
        <v/>
      </c>
      <c r="AL190" s="3" t="str">
        <f t="shared" si="148"/>
        <v/>
      </c>
      <c r="AM190" s="3" t="str">
        <f t="shared" si="149"/>
        <v/>
      </c>
      <c r="AN190" s="3" t="str">
        <f t="shared" si="150"/>
        <v/>
      </c>
      <c r="AO190" s="3" t="str">
        <f t="shared" si="151"/>
        <v/>
      </c>
      <c r="AP190" s="3" t="str">
        <f t="shared" si="152"/>
        <v/>
      </c>
      <c r="AQ190" s="3" t="str">
        <f t="shared" si="153"/>
        <v/>
      </c>
      <c r="AR190" s="3" t="str">
        <f t="shared" si="154"/>
        <v/>
      </c>
      <c r="AS190" s="3" t="str">
        <f t="shared" si="155"/>
        <v/>
      </c>
      <c r="AT190" s="3" t="str">
        <f t="shared" si="156"/>
        <v/>
      </c>
      <c r="AU190" s="3" t="str">
        <f t="shared" si="157"/>
        <v/>
      </c>
      <c r="AV190" s="3" t="str">
        <f t="shared" si="158"/>
        <v/>
      </c>
      <c r="AW190" s="3" t="str">
        <f t="shared" si="159"/>
        <v/>
      </c>
      <c r="AX190" s="3" t="str">
        <f t="shared" si="160"/>
        <v/>
      </c>
      <c r="AY190" s="3" t="str">
        <f t="shared" si="161"/>
        <v/>
      </c>
      <c r="AZ190" s="3" t="str">
        <f t="shared" si="162"/>
        <v/>
      </c>
      <c r="BA190" s="3" t="str">
        <f t="shared" si="163"/>
        <v/>
      </c>
      <c r="BB190" s="3" t="str">
        <f t="shared" si="164"/>
        <v/>
      </c>
      <c r="BC190" s="3" t="str">
        <f t="shared" si="165"/>
        <v/>
      </c>
      <c r="BD190" s="3" t="str">
        <f t="shared" si="166"/>
        <v/>
      </c>
      <c r="BE190" s="3" t="str">
        <f t="shared" si="167"/>
        <v/>
      </c>
      <c r="BF190" s="3" t="str">
        <f t="shared" si="168"/>
        <v/>
      </c>
      <c r="BG190" s="3" t="str">
        <f t="shared" si="169"/>
        <v/>
      </c>
      <c r="BH190" s="3" t="str">
        <f t="shared" si="170"/>
        <v/>
      </c>
      <c r="BI190" s="3" t="str">
        <f t="shared" si="171"/>
        <v/>
      </c>
      <c r="BJ190" s="3" t="str">
        <f t="shared" si="172"/>
        <v/>
      </c>
      <c r="BK190" s="3" t="str">
        <f t="shared" si="173"/>
        <v/>
      </c>
      <c r="BL190" s="3" t="str">
        <f t="shared" si="174"/>
        <v/>
      </c>
      <c r="BM190" s="3" t="str">
        <f t="shared" si="175"/>
        <v/>
      </c>
      <c r="BN190" s="3" t="str">
        <f t="shared" si="176"/>
        <v/>
      </c>
    </row>
    <row r="191" spans="2:66" x14ac:dyDescent="0.25">
      <c r="B191" s="6">
        <v>6</v>
      </c>
      <c r="C191" s="4" t="str">
        <f>IF(B191="","",VLOOKUP(B191,Tabelle2!$A$2:$B$38,2,0))</f>
        <v>0-5-10-15-24-32</v>
      </c>
      <c r="D191" s="3">
        <f t="shared" si="143"/>
        <v>0</v>
      </c>
      <c r="E191" s="7" t="str">
        <f t="shared" si="139"/>
        <v>L</v>
      </c>
      <c r="F191" s="20" t="str">
        <f t="shared" si="140"/>
        <v>Bet</v>
      </c>
      <c r="G191" s="16">
        <f t="shared" si="141"/>
        <v>-54</v>
      </c>
      <c r="H191" s="12"/>
      <c r="I191" s="16">
        <f t="shared" si="144"/>
        <v>0</v>
      </c>
      <c r="J191" s="16">
        <f t="shared" si="145"/>
        <v>-2</v>
      </c>
      <c r="K191" s="12"/>
      <c r="AI191" s="1">
        <f t="shared" si="142"/>
        <v>1</v>
      </c>
      <c r="AJ191" s="3" t="str">
        <f t="shared" si="146"/>
        <v/>
      </c>
      <c r="AK191" s="3" t="str">
        <f t="shared" si="147"/>
        <v/>
      </c>
      <c r="AL191" s="3" t="str">
        <f t="shared" si="148"/>
        <v/>
      </c>
      <c r="AM191" s="3" t="str">
        <f t="shared" si="149"/>
        <v/>
      </c>
      <c r="AN191" s="3" t="str">
        <f t="shared" si="150"/>
        <v/>
      </c>
      <c r="AO191" s="3" t="str">
        <f t="shared" si="151"/>
        <v/>
      </c>
      <c r="AP191" s="3" t="str">
        <f t="shared" si="152"/>
        <v/>
      </c>
      <c r="AQ191" s="3" t="str">
        <f t="shared" si="153"/>
        <v/>
      </c>
      <c r="AR191" s="3" t="str">
        <f t="shared" si="154"/>
        <v/>
      </c>
      <c r="AS191" s="3" t="str">
        <f t="shared" si="155"/>
        <v/>
      </c>
      <c r="AT191" s="3" t="str">
        <f t="shared" si="156"/>
        <v/>
      </c>
      <c r="AU191" s="3" t="str">
        <f t="shared" si="157"/>
        <v/>
      </c>
      <c r="AV191" s="3" t="str">
        <f t="shared" si="158"/>
        <v/>
      </c>
      <c r="AW191" s="3" t="str">
        <f t="shared" si="159"/>
        <v/>
      </c>
      <c r="AX191" s="3" t="str">
        <f t="shared" si="160"/>
        <v/>
      </c>
      <c r="AY191" s="3" t="str">
        <f t="shared" si="161"/>
        <v/>
      </c>
      <c r="AZ191" s="3" t="str">
        <f t="shared" si="162"/>
        <v/>
      </c>
      <c r="BA191" s="3" t="str">
        <f t="shared" si="163"/>
        <v/>
      </c>
      <c r="BB191" s="3" t="str">
        <f t="shared" si="164"/>
        <v/>
      </c>
      <c r="BC191" s="3" t="str">
        <f t="shared" si="165"/>
        <v/>
      </c>
      <c r="BD191" s="3" t="str">
        <f t="shared" si="166"/>
        <v/>
      </c>
      <c r="BE191" s="3" t="str">
        <f t="shared" si="167"/>
        <v/>
      </c>
      <c r="BF191" s="3" t="str">
        <f t="shared" si="168"/>
        <v/>
      </c>
      <c r="BG191" s="3" t="str">
        <f t="shared" si="169"/>
        <v/>
      </c>
      <c r="BH191" s="3" t="str">
        <f t="shared" si="170"/>
        <v/>
      </c>
      <c r="BI191" s="3" t="str">
        <f t="shared" si="171"/>
        <v/>
      </c>
      <c r="BJ191" s="3" t="str">
        <f t="shared" si="172"/>
        <v/>
      </c>
      <c r="BK191" s="3" t="str">
        <f t="shared" si="173"/>
        <v/>
      </c>
      <c r="BL191" s="3" t="str">
        <f t="shared" si="174"/>
        <v/>
      </c>
      <c r="BM191" s="3" t="str">
        <f t="shared" si="175"/>
        <v/>
      </c>
      <c r="BN191" s="3" t="str">
        <f t="shared" si="176"/>
        <v/>
      </c>
    </row>
    <row r="192" spans="2:66" x14ac:dyDescent="0.25">
      <c r="B192" s="6">
        <v>20</v>
      </c>
      <c r="C192" s="4" t="str">
        <f>IF(B192="","",VLOOKUP(B192,Tabelle2!$A$2:$B$38,2,0))</f>
        <v>8-11-12-28-30-36</v>
      </c>
      <c r="D192" s="3">
        <f t="shared" si="143"/>
        <v>0</v>
      </c>
      <c r="E192" s="7" t="str">
        <f t="shared" si="139"/>
        <v>L</v>
      </c>
      <c r="F192" s="20" t="str">
        <f t="shared" si="140"/>
        <v>Bet</v>
      </c>
      <c r="G192" s="16">
        <f t="shared" si="141"/>
        <v>-60</v>
      </c>
      <c r="H192" s="12"/>
      <c r="I192" s="16">
        <f t="shared" si="144"/>
        <v>0</v>
      </c>
      <c r="J192" s="16">
        <f t="shared" si="145"/>
        <v>-2</v>
      </c>
      <c r="K192" s="12"/>
      <c r="AI192" s="1">
        <f t="shared" si="142"/>
        <v>2</v>
      </c>
      <c r="AJ192" s="3" t="str">
        <f t="shared" si="146"/>
        <v/>
      </c>
      <c r="AK192" s="3" t="str">
        <f t="shared" si="147"/>
        <v/>
      </c>
      <c r="AL192" s="3" t="str">
        <f t="shared" si="148"/>
        <v/>
      </c>
      <c r="AM192" s="3" t="str">
        <f t="shared" si="149"/>
        <v/>
      </c>
      <c r="AN192" s="3" t="str">
        <f t="shared" si="150"/>
        <v/>
      </c>
      <c r="AO192" s="3" t="str">
        <f t="shared" si="151"/>
        <v/>
      </c>
      <c r="AP192" s="3" t="str">
        <f t="shared" si="152"/>
        <v/>
      </c>
      <c r="AQ192" s="3" t="str">
        <f t="shared" si="153"/>
        <v/>
      </c>
      <c r="AR192" s="3" t="str">
        <f t="shared" si="154"/>
        <v/>
      </c>
      <c r="AS192" s="3" t="str">
        <f t="shared" si="155"/>
        <v/>
      </c>
      <c r="AT192" s="3" t="str">
        <f t="shared" si="156"/>
        <v/>
      </c>
      <c r="AU192" s="3" t="str">
        <f t="shared" si="157"/>
        <v/>
      </c>
      <c r="AV192" s="3" t="str">
        <f t="shared" si="158"/>
        <v/>
      </c>
      <c r="AW192" s="3" t="str">
        <f t="shared" si="159"/>
        <v/>
      </c>
      <c r="AX192" s="3" t="str">
        <f t="shared" si="160"/>
        <v/>
      </c>
      <c r="AY192" s="3" t="str">
        <f t="shared" si="161"/>
        <v/>
      </c>
      <c r="AZ192" s="3" t="str">
        <f t="shared" si="162"/>
        <v/>
      </c>
      <c r="BA192" s="3" t="str">
        <f t="shared" si="163"/>
        <v/>
      </c>
      <c r="BB192" s="3" t="str">
        <f t="shared" si="164"/>
        <v/>
      </c>
      <c r="BC192" s="3" t="str">
        <f t="shared" si="165"/>
        <v/>
      </c>
      <c r="BD192" s="3" t="str">
        <f t="shared" si="166"/>
        <v/>
      </c>
      <c r="BE192" s="3" t="str">
        <f t="shared" si="167"/>
        <v/>
      </c>
      <c r="BF192" s="3" t="str">
        <f t="shared" si="168"/>
        <v/>
      </c>
      <c r="BG192" s="3" t="str">
        <f t="shared" si="169"/>
        <v/>
      </c>
      <c r="BH192" s="3" t="str">
        <f t="shared" si="170"/>
        <v/>
      </c>
      <c r="BI192" s="3" t="str">
        <f t="shared" si="171"/>
        <v/>
      </c>
      <c r="BJ192" s="3" t="str">
        <f t="shared" si="172"/>
        <v/>
      </c>
      <c r="BK192" s="3" t="str">
        <f t="shared" si="173"/>
        <v/>
      </c>
      <c r="BL192" s="3" t="str">
        <f t="shared" si="174"/>
        <v/>
      </c>
      <c r="BM192" s="3" t="str">
        <f t="shared" si="175"/>
        <v/>
      </c>
      <c r="BN192" s="3" t="str">
        <f t="shared" si="176"/>
        <v/>
      </c>
    </row>
    <row r="193" spans="2:66" x14ac:dyDescent="0.25">
      <c r="B193" s="6">
        <v>36</v>
      </c>
      <c r="C193" s="4" t="str">
        <f>IF(B193="","",VLOOKUP(B193,Tabelle2!$A$2:$B$38,2,0))</f>
        <v>1-4-16-19-21-33</v>
      </c>
      <c r="D193" s="3">
        <f t="shared" si="143"/>
        <v>0</v>
      </c>
      <c r="E193" s="7" t="str">
        <f t="shared" si="139"/>
        <v>L</v>
      </c>
      <c r="F193" s="20" t="str">
        <f t="shared" si="140"/>
        <v>Bet</v>
      </c>
      <c r="G193" s="16">
        <f t="shared" si="141"/>
        <v>-66</v>
      </c>
      <c r="H193" s="12"/>
      <c r="I193" s="16">
        <f t="shared" si="144"/>
        <v>0</v>
      </c>
      <c r="J193" s="16">
        <f t="shared" si="145"/>
        <v>-2</v>
      </c>
      <c r="K193" s="12"/>
      <c r="AI193" s="1">
        <f t="shared" si="142"/>
        <v>3</v>
      </c>
      <c r="AJ193" s="3" t="str">
        <f t="shared" si="146"/>
        <v/>
      </c>
      <c r="AK193" s="3" t="str">
        <f t="shared" si="147"/>
        <v/>
      </c>
      <c r="AL193" s="3" t="str">
        <f t="shared" si="148"/>
        <v/>
      </c>
      <c r="AM193" s="3" t="str">
        <f t="shared" si="149"/>
        <v/>
      </c>
      <c r="AN193" s="3" t="str">
        <f t="shared" si="150"/>
        <v/>
      </c>
      <c r="AO193" s="3" t="str">
        <f t="shared" si="151"/>
        <v/>
      </c>
      <c r="AP193" s="3" t="str">
        <f t="shared" si="152"/>
        <v/>
      </c>
      <c r="AQ193" s="3" t="str">
        <f t="shared" si="153"/>
        <v/>
      </c>
      <c r="AR193" s="3" t="str">
        <f t="shared" si="154"/>
        <v/>
      </c>
      <c r="AS193" s="3" t="str">
        <f t="shared" si="155"/>
        <v/>
      </c>
      <c r="AT193" s="3" t="str">
        <f t="shared" si="156"/>
        <v/>
      </c>
      <c r="AU193" s="3" t="str">
        <f t="shared" si="157"/>
        <v/>
      </c>
      <c r="AV193" s="3" t="str">
        <f t="shared" si="158"/>
        <v/>
      </c>
      <c r="AW193" s="3" t="str">
        <f t="shared" si="159"/>
        <v/>
      </c>
      <c r="AX193" s="3" t="str">
        <f t="shared" si="160"/>
        <v/>
      </c>
      <c r="AY193" s="3" t="str">
        <f t="shared" si="161"/>
        <v/>
      </c>
      <c r="AZ193" s="3" t="str">
        <f t="shared" si="162"/>
        <v/>
      </c>
      <c r="BA193" s="3" t="str">
        <f t="shared" si="163"/>
        <v/>
      </c>
      <c r="BB193" s="3" t="str">
        <f t="shared" si="164"/>
        <v/>
      </c>
      <c r="BC193" s="3" t="str">
        <f t="shared" si="165"/>
        <v/>
      </c>
      <c r="BD193" s="3" t="str">
        <f t="shared" si="166"/>
        <v/>
      </c>
      <c r="BE193" s="3" t="str">
        <f t="shared" si="167"/>
        <v/>
      </c>
      <c r="BF193" s="3" t="str">
        <f t="shared" si="168"/>
        <v/>
      </c>
      <c r="BG193" s="3" t="str">
        <f t="shared" si="169"/>
        <v/>
      </c>
      <c r="BH193" s="3" t="str">
        <f t="shared" si="170"/>
        <v/>
      </c>
      <c r="BI193" s="3" t="str">
        <f t="shared" si="171"/>
        <v/>
      </c>
      <c r="BJ193" s="3" t="str">
        <f t="shared" si="172"/>
        <v/>
      </c>
      <c r="BK193" s="3" t="str">
        <f t="shared" si="173"/>
        <v/>
      </c>
      <c r="BL193" s="3" t="str">
        <f t="shared" si="174"/>
        <v/>
      </c>
      <c r="BM193" s="3" t="str">
        <f t="shared" si="175"/>
        <v/>
      </c>
      <c r="BN193" s="3" t="str">
        <f t="shared" si="176"/>
        <v/>
      </c>
    </row>
    <row r="194" spans="2:66" x14ac:dyDescent="0.25">
      <c r="B194" s="6">
        <v>29</v>
      </c>
      <c r="C194" s="4" t="str">
        <f>IF(B194="","",VLOOKUP(B194,Tabelle2!$A$2:$B$38,2,0))</f>
        <v>15-16-19-24-32-33</v>
      </c>
      <c r="D194" s="3">
        <f t="shared" si="143"/>
        <v>0</v>
      </c>
      <c r="E194" s="7" t="str">
        <f t="shared" ref="E194:E257" si="177">IF(B194="","",IF(D194=1,"W",IF(D194=0,"L","")))</f>
        <v>L</v>
      </c>
      <c r="F194" s="20" t="str">
        <f t="shared" si="140"/>
        <v>Bet</v>
      </c>
      <c r="G194" s="16">
        <f t="shared" si="141"/>
        <v>-72</v>
      </c>
      <c r="H194" s="12"/>
      <c r="I194" s="16">
        <f t="shared" si="144"/>
        <v>0</v>
      </c>
      <c r="J194" s="16">
        <f t="shared" si="145"/>
        <v>-2</v>
      </c>
      <c r="K194" s="12"/>
      <c r="AI194" s="1">
        <f t="shared" si="142"/>
        <v>4</v>
      </c>
      <c r="AJ194" s="3" t="str">
        <f t="shared" si="146"/>
        <v/>
      </c>
      <c r="AK194" s="3" t="str">
        <f t="shared" si="147"/>
        <v/>
      </c>
      <c r="AL194" s="3" t="str">
        <f t="shared" si="148"/>
        <v/>
      </c>
      <c r="AM194" s="3" t="str">
        <f t="shared" si="149"/>
        <v/>
      </c>
      <c r="AN194" s="3" t="str">
        <f t="shared" si="150"/>
        <v/>
      </c>
      <c r="AO194" s="3" t="str">
        <f t="shared" si="151"/>
        <v/>
      </c>
      <c r="AP194" s="3" t="str">
        <f t="shared" si="152"/>
        <v/>
      </c>
      <c r="AQ194" s="3" t="str">
        <f t="shared" si="153"/>
        <v/>
      </c>
      <c r="AR194" s="3" t="str">
        <f t="shared" si="154"/>
        <v/>
      </c>
      <c r="AS194" s="3" t="str">
        <f t="shared" si="155"/>
        <v/>
      </c>
      <c r="AT194" s="3" t="str">
        <f t="shared" si="156"/>
        <v/>
      </c>
      <c r="AU194" s="3" t="str">
        <f t="shared" si="157"/>
        <v/>
      </c>
      <c r="AV194" s="3" t="str">
        <f t="shared" si="158"/>
        <v/>
      </c>
      <c r="AW194" s="3" t="str">
        <f t="shared" si="159"/>
        <v/>
      </c>
      <c r="AX194" s="3" t="str">
        <f t="shared" si="160"/>
        <v/>
      </c>
      <c r="AY194" s="3" t="str">
        <f t="shared" si="161"/>
        <v/>
      </c>
      <c r="AZ194" s="3" t="str">
        <f t="shared" si="162"/>
        <v/>
      </c>
      <c r="BA194" s="3" t="str">
        <f t="shared" si="163"/>
        <v/>
      </c>
      <c r="BB194" s="3" t="str">
        <f t="shared" si="164"/>
        <v/>
      </c>
      <c r="BC194" s="3" t="str">
        <f t="shared" si="165"/>
        <v/>
      </c>
      <c r="BD194" s="3" t="str">
        <f t="shared" si="166"/>
        <v/>
      </c>
      <c r="BE194" s="3" t="str">
        <f t="shared" si="167"/>
        <v/>
      </c>
      <c r="BF194" s="3" t="str">
        <f t="shared" si="168"/>
        <v/>
      </c>
      <c r="BG194" s="3" t="str">
        <f t="shared" si="169"/>
        <v/>
      </c>
      <c r="BH194" s="3" t="str">
        <f t="shared" si="170"/>
        <v/>
      </c>
      <c r="BI194" s="3" t="str">
        <f t="shared" si="171"/>
        <v/>
      </c>
      <c r="BJ194" s="3" t="str">
        <f t="shared" si="172"/>
        <v/>
      </c>
      <c r="BK194" s="3" t="str">
        <f t="shared" si="173"/>
        <v/>
      </c>
      <c r="BL194" s="3" t="str">
        <f t="shared" si="174"/>
        <v/>
      </c>
      <c r="BM194" s="3" t="str">
        <f t="shared" si="175"/>
        <v/>
      </c>
      <c r="BN194" s="3" t="str">
        <f t="shared" si="176"/>
        <v/>
      </c>
    </row>
    <row r="195" spans="2:66" x14ac:dyDescent="0.25">
      <c r="B195" s="6">
        <v>0</v>
      </c>
      <c r="C195" s="4" t="str">
        <f>IF(B195="","",VLOOKUP(B195,Tabelle2!$A$2:$B$38,2,0))</f>
        <v>6-9-17-18-22-34</v>
      </c>
      <c r="D195" s="3">
        <f t="shared" si="143"/>
        <v>0</v>
      </c>
      <c r="E195" s="7" t="str">
        <f t="shared" si="177"/>
        <v>L</v>
      </c>
      <c r="F195" s="20" t="str">
        <f t="shared" ref="F195:F258" si="178">IF(B195="","",IF(AI194&lt;$N$15,"Bet","No Bet"))</f>
        <v>No Bet</v>
      </c>
      <c r="G195" s="16">
        <f t="shared" ref="G195:G258" si="179">IF(B195="","",IF(F195="No Bet",G194,IF(E195="L",-6+G194,IF(E195="W",30+G194))))</f>
        <v>-72</v>
      </c>
      <c r="H195" s="12"/>
      <c r="I195" s="16">
        <f t="shared" si="144"/>
        <v>0</v>
      </c>
      <c r="J195" s="16">
        <f t="shared" si="145"/>
        <v>-2</v>
      </c>
      <c r="K195" s="12"/>
      <c r="AI195" s="1">
        <f t="shared" ref="AI195:AI258" si="180">IF(E195="L",AI194+1,IF(E195="W",0,""))</f>
        <v>5</v>
      </c>
      <c r="AJ195" s="3" t="str">
        <f t="shared" si="146"/>
        <v/>
      </c>
      <c r="AK195" s="3" t="str">
        <f t="shared" si="147"/>
        <v/>
      </c>
      <c r="AL195" s="3" t="str">
        <f t="shared" si="148"/>
        <v/>
      </c>
      <c r="AM195" s="3" t="str">
        <f t="shared" si="149"/>
        <v/>
      </c>
      <c r="AN195" s="3" t="str">
        <f t="shared" si="150"/>
        <v/>
      </c>
      <c r="AO195" s="3" t="str">
        <f t="shared" si="151"/>
        <v/>
      </c>
      <c r="AP195" s="3" t="str">
        <f t="shared" si="152"/>
        <v/>
      </c>
      <c r="AQ195" s="3" t="str">
        <f t="shared" si="153"/>
        <v/>
      </c>
      <c r="AR195" s="3" t="str">
        <f t="shared" si="154"/>
        <v/>
      </c>
      <c r="AS195" s="3" t="str">
        <f t="shared" si="155"/>
        <v/>
      </c>
      <c r="AT195" s="3" t="str">
        <f t="shared" si="156"/>
        <v/>
      </c>
      <c r="AU195" s="3" t="str">
        <f t="shared" si="157"/>
        <v/>
      </c>
      <c r="AV195" s="3" t="str">
        <f t="shared" si="158"/>
        <v/>
      </c>
      <c r="AW195" s="3" t="str">
        <f t="shared" si="159"/>
        <v/>
      </c>
      <c r="AX195" s="3" t="str">
        <f t="shared" si="160"/>
        <v/>
      </c>
      <c r="AY195" s="3" t="str">
        <f t="shared" si="161"/>
        <v/>
      </c>
      <c r="AZ195" s="3" t="str">
        <f t="shared" si="162"/>
        <v/>
      </c>
      <c r="BA195" s="3" t="str">
        <f t="shared" si="163"/>
        <v/>
      </c>
      <c r="BB195" s="3" t="str">
        <f t="shared" si="164"/>
        <v/>
      </c>
      <c r="BC195" s="3" t="str">
        <f t="shared" si="165"/>
        <v/>
      </c>
      <c r="BD195" s="3" t="str">
        <f t="shared" si="166"/>
        <v/>
      </c>
      <c r="BE195" s="3" t="str">
        <f t="shared" si="167"/>
        <v/>
      </c>
      <c r="BF195" s="3" t="str">
        <f t="shared" si="168"/>
        <v/>
      </c>
      <c r="BG195" s="3" t="str">
        <f t="shared" si="169"/>
        <v/>
      </c>
      <c r="BH195" s="3" t="str">
        <f t="shared" si="170"/>
        <v/>
      </c>
      <c r="BI195" s="3" t="str">
        <f t="shared" si="171"/>
        <v/>
      </c>
      <c r="BJ195" s="3" t="str">
        <f t="shared" si="172"/>
        <v/>
      </c>
      <c r="BK195" s="3" t="str">
        <f t="shared" si="173"/>
        <v/>
      </c>
      <c r="BL195" s="3" t="str">
        <f t="shared" si="174"/>
        <v/>
      </c>
      <c r="BM195" s="3" t="str">
        <f t="shared" si="175"/>
        <v/>
      </c>
      <c r="BN195" s="3" t="str">
        <f t="shared" si="176"/>
        <v/>
      </c>
    </row>
    <row r="196" spans="2:66" x14ac:dyDescent="0.25">
      <c r="B196" s="6">
        <v>16</v>
      </c>
      <c r="C196" s="4" t="str">
        <f>IF(B196="","",VLOOKUP(B196,Tabelle2!$A$2:$B$38,2,0))</f>
        <v>7-13-18-27-29-36</v>
      </c>
      <c r="D196" s="3">
        <f t="shared" ref="D196:D259" si="181">IF(B196="","",IF(B195=1,COUNTIF($AB$1:$AG$1,B196),IF(B195=2,COUNTIF($AB$2:$AG$2,B196),IF(B195=3,COUNTIF($AB$3:$AG$3,B196),IF(B195=4,COUNTIF($AB$4:$AG$4,B196),IF(B195=5,COUNTIF($AB$5:$AG$5,B196),IF(B195=6,COUNTIF($AB$6:$AG$6,B196),IF(B195=7,COUNTIF($AB$7:$AG$7,B196),IF(B195=8,COUNTIF($AB$8:$AG$8,B196),IF(B195=9,COUNTIF($AB$9:$AG$9,B196),IF(B195=10,COUNTIF($AB$10:$AG$10,B196),IF(B195=11,COUNTIF($AB$11:$AG$11,B196),IF(B195=12,COUNTIF($AB$12:$AG$12,B196),IF(B195=13,COUNTIF($AB$13:$AG$13,B196),IF(B195=14,COUNTIF($AB$14:$AG$14,B196),IF(B195=15,COUNTIF($AB$15:$AG$15,B196),IF(B195=16,COUNTIF($AB$16:$AG$16,B196),IF(B195=17,COUNTIF($AB$17:$AG$17,B196),IF(B195=18,COUNTIF($AB$18:$AG$18,B196),IF(B195=19,COUNTIF($AB$19:$AG$19,B196),IF(B195=20,COUNTIF($AB$20:$AG$20,B196),IF(B195=21,COUNTIF($AB$21:$AG$21,B196),IF(B195=22,COUNTIF($AB$22:$AG$22,B196),IF(B195=23,COUNTIF($AB$23:$AG$23,B196),IF(B195=24,COUNTIF($AB$24:$AG$24,B196),IF(B195=25,COUNTIF($AB$25:$AG$25,B196),IF(B195=26,COUNTIF($AB$26:$AG$26,B196),IF(B195=27,COUNTIF($AB$27:$AG$27,B196),IF(B195=28,COUNTIF($AB$28:$AG$28,B196),IF(B195=29,COUNTIF($AB$29:$AG$29,B196),IF(B195=30,COUNTIF($AB$30:$AG$30,B196),IF(B195=31,COUNTIF($AB$31:$AG$31,B196),IF(B195=32,COUNTIF($AB$32:$AG$32,B196),IF(B195=33,COUNTIF($AB$33:$AG$33,B196),IF(B195=34,COUNTIF($AB$34:$AG$34,B196),IF(B195=35,COUNTIF($AB$35:$AG$35,B196),IF(B195=36,COUNTIF($AB$36:$AG$36,B196),IF(B195=0,COUNTIF($AB$37:$AG$37,B196),""))))))))))))))))))))))))))))))))))))))</f>
        <v>0</v>
      </c>
      <c r="E196" s="7" t="str">
        <f t="shared" si="177"/>
        <v>L</v>
      </c>
      <c r="F196" s="20" t="str">
        <f t="shared" si="178"/>
        <v>No Bet</v>
      </c>
      <c r="G196" s="16">
        <f t="shared" si="179"/>
        <v>-72</v>
      </c>
      <c r="H196" s="12"/>
      <c r="I196" s="16">
        <f t="shared" si="144"/>
        <v>0</v>
      </c>
      <c r="J196" s="16">
        <f t="shared" si="145"/>
        <v>-2</v>
      </c>
      <c r="K196" s="12"/>
      <c r="AI196" s="1">
        <f t="shared" si="180"/>
        <v>6</v>
      </c>
      <c r="AJ196" s="3" t="str">
        <f t="shared" si="146"/>
        <v/>
      </c>
      <c r="AK196" s="3" t="str">
        <f t="shared" si="147"/>
        <v/>
      </c>
      <c r="AL196" s="3" t="str">
        <f t="shared" si="148"/>
        <v/>
      </c>
      <c r="AM196" s="3" t="str">
        <f t="shared" si="149"/>
        <v/>
      </c>
      <c r="AN196" s="3" t="str">
        <f t="shared" si="150"/>
        <v/>
      </c>
      <c r="AO196" s="3" t="str">
        <f t="shared" si="151"/>
        <v/>
      </c>
      <c r="AP196" s="3" t="str">
        <f t="shared" si="152"/>
        <v/>
      </c>
      <c r="AQ196" s="3" t="str">
        <f t="shared" si="153"/>
        <v/>
      </c>
      <c r="AR196" s="3" t="str">
        <f t="shared" si="154"/>
        <v/>
      </c>
      <c r="AS196" s="3" t="str">
        <f t="shared" si="155"/>
        <v/>
      </c>
      <c r="AT196" s="3" t="str">
        <f t="shared" si="156"/>
        <v/>
      </c>
      <c r="AU196" s="3" t="str">
        <f t="shared" si="157"/>
        <v/>
      </c>
      <c r="AV196" s="3" t="str">
        <f t="shared" si="158"/>
        <v/>
      </c>
      <c r="AW196" s="3" t="str">
        <f t="shared" si="159"/>
        <v/>
      </c>
      <c r="AX196" s="3" t="str">
        <f t="shared" si="160"/>
        <v/>
      </c>
      <c r="AY196" s="3" t="str">
        <f t="shared" si="161"/>
        <v/>
      </c>
      <c r="AZ196" s="3" t="str">
        <f t="shared" si="162"/>
        <v/>
      </c>
      <c r="BA196" s="3" t="str">
        <f t="shared" si="163"/>
        <v/>
      </c>
      <c r="BB196" s="3" t="str">
        <f t="shared" si="164"/>
        <v/>
      </c>
      <c r="BC196" s="3" t="str">
        <f t="shared" si="165"/>
        <v/>
      </c>
      <c r="BD196" s="3" t="str">
        <f t="shared" si="166"/>
        <v/>
      </c>
      <c r="BE196" s="3" t="str">
        <f t="shared" si="167"/>
        <v/>
      </c>
      <c r="BF196" s="3" t="str">
        <f t="shared" si="168"/>
        <v/>
      </c>
      <c r="BG196" s="3" t="str">
        <f t="shared" si="169"/>
        <v/>
      </c>
      <c r="BH196" s="3" t="str">
        <f t="shared" si="170"/>
        <v/>
      </c>
      <c r="BI196" s="3" t="str">
        <f t="shared" si="171"/>
        <v/>
      </c>
      <c r="BJ196" s="3" t="str">
        <f t="shared" si="172"/>
        <v/>
      </c>
      <c r="BK196" s="3" t="str">
        <f t="shared" si="173"/>
        <v/>
      </c>
      <c r="BL196" s="3" t="str">
        <f t="shared" si="174"/>
        <v/>
      </c>
      <c r="BM196" s="3" t="str">
        <f t="shared" si="175"/>
        <v/>
      </c>
      <c r="BN196" s="3" t="str">
        <f t="shared" si="176"/>
        <v/>
      </c>
    </row>
    <row r="197" spans="2:66" x14ac:dyDescent="0.25">
      <c r="B197" s="6">
        <v>33</v>
      </c>
      <c r="C197" s="4" t="str">
        <f>IF(B197="","",VLOOKUP(B197,Tabelle2!$A$2:$B$38,2,0))</f>
        <v>7-11-13-28-29-36</v>
      </c>
      <c r="D197" s="3">
        <f t="shared" si="181"/>
        <v>0</v>
      </c>
      <c r="E197" s="7" t="str">
        <f t="shared" si="177"/>
        <v>L</v>
      </c>
      <c r="F197" s="20" t="str">
        <f t="shared" si="178"/>
        <v>No Bet</v>
      </c>
      <c r="G197" s="16">
        <f t="shared" si="179"/>
        <v>-72</v>
      </c>
      <c r="H197" s="12"/>
      <c r="I197" s="16">
        <f t="shared" si="144"/>
        <v>0</v>
      </c>
      <c r="J197" s="16">
        <f t="shared" si="145"/>
        <v>-2</v>
      </c>
      <c r="K197" s="12"/>
      <c r="AI197" s="1">
        <f t="shared" si="180"/>
        <v>7</v>
      </c>
      <c r="AJ197" s="3" t="str">
        <f t="shared" si="146"/>
        <v/>
      </c>
      <c r="AK197" s="3" t="str">
        <f t="shared" si="147"/>
        <v/>
      </c>
      <c r="AL197" s="3" t="str">
        <f t="shared" si="148"/>
        <v/>
      </c>
      <c r="AM197" s="3" t="str">
        <f t="shared" si="149"/>
        <v/>
      </c>
      <c r="AN197" s="3" t="str">
        <f t="shared" si="150"/>
        <v/>
      </c>
      <c r="AO197" s="3" t="str">
        <f t="shared" si="151"/>
        <v/>
      </c>
      <c r="AP197" s="3" t="str">
        <f t="shared" si="152"/>
        <v/>
      </c>
      <c r="AQ197" s="3" t="str">
        <f t="shared" si="153"/>
        <v/>
      </c>
      <c r="AR197" s="3" t="str">
        <f t="shared" si="154"/>
        <v/>
      </c>
      <c r="AS197" s="3" t="str">
        <f t="shared" si="155"/>
        <v/>
      </c>
      <c r="AT197" s="3" t="str">
        <f t="shared" si="156"/>
        <v/>
      </c>
      <c r="AU197" s="3" t="str">
        <f t="shared" si="157"/>
        <v/>
      </c>
      <c r="AV197" s="3" t="str">
        <f t="shared" si="158"/>
        <v/>
      </c>
      <c r="AW197" s="3" t="str">
        <f t="shared" si="159"/>
        <v/>
      </c>
      <c r="AX197" s="3" t="str">
        <f t="shared" si="160"/>
        <v/>
      </c>
      <c r="AY197" s="3" t="str">
        <f t="shared" si="161"/>
        <v/>
      </c>
      <c r="AZ197" s="3" t="str">
        <f t="shared" si="162"/>
        <v/>
      </c>
      <c r="BA197" s="3" t="str">
        <f t="shared" si="163"/>
        <v/>
      </c>
      <c r="BB197" s="3" t="str">
        <f t="shared" si="164"/>
        <v/>
      </c>
      <c r="BC197" s="3" t="str">
        <f t="shared" si="165"/>
        <v/>
      </c>
      <c r="BD197" s="3" t="str">
        <f t="shared" si="166"/>
        <v/>
      </c>
      <c r="BE197" s="3" t="str">
        <f t="shared" si="167"/>
        <v/>
      </c>
      <c r="BF197" s="3" t="str">
        <f t="shared" si="168"/>
        <v/>
      </c>
      <c r="BG197" s="3" t="str">
        <f t="shared" si="169"/>
        <v/>
      </c>
      <c r="BH197" s="3" t="str">
        <f t="shared" si="170"/>
        <v/>
      </c>
      <c r="BI197" s="3" t="str">
        <f t="shared" si="171"/>
        <v/>
      </c>
      <c r="BJ197" s="3" t="str">
        <f t="shared" si="172"/>
        <v/>
      </c>
      <c r="BK197" s="3" t="str">
        <f t="shared" si="173"/>
        <v/>
      </c>
      <c r="BL197" s="3" t="str">
        <f t="shared" si="174"/>
        <v/>
      </c>
      <c r="BM197" s="3" t="str">
        <f t="shared" si="175"/>
        <v/>
      </c>
      <c r="BN197" s="3" t="str">
        <f t="shared" si="176"/>
        <v/>
      </c>
    </row>
    <row r="198" spans="2:66" x14ac:dyDescent="0.25">
      <c r="B198" s="6">
        <v>31</v>
      </c>
      <c r="C198" s="4" t="str">
        <f>IF(B198="","",VLOOKUP(B198,Tabelle2!$A$2:$B$38,2,0))</f>
        <v>3-8-10-23-26-35</v>
      </c>
      <c r="D198" s="3">
        <f t="shared" si="181"/>
        <v>0</v>
      </c>
      <c r="E198" s="7" t="str">
        <f t="shared" si="177"/>
        <v>L</v>
      </c>
      <c r="F198" s="20" t="str">
        <f t="shared" si="178"/>
        <v>No Bet</v>
      </c>
      <c r="G198" s="16">
        <f t="shared" si="179"/>
        <v>-72</v>
      </c>
      <c r="H198" s="12"/>
      <c r="I198" s="16">
        <f t="shared" ref="I198:I261" si="182">IF(AND(E196="L",E197="W",E198="W"),5,IF(AND(E196="L",E197="W",E198="L"),-1,))</f>
        <v>0</v>
      </c>
      <c r="J198" s="16">
        <f t="shared" ref="J198:J261" si="183">J197+I198</f>
        <v>-2</v>
      </c>
      <c r="K198" s="12"/>
      <c r="AI198" s="1">
        <f t="shared" si="180"/>
        <v>8</v>
      </c>
      <c r="AJ198" s="3" t="str">
        <f t="shared" si="146"/>
        <v/>
      </c>
      <c r="AK198" s="3" t="str">
        <f t="shared" si="147"/>
        <v/>
      </c>
      <c r="AL198" s="3" t="str">
        <f t="shared" si="148"/>
        <v/>
      </c>
      <c r="AM198" s="3" t="str">
        <f t="shared" si="149"/>
        <v/>
      </c>
      <c r="AN198" s="3" t="str">
        <f t="shared" si="150"/>
        <v/>
      </c>
      <c r="AO198" s="3" t="str">
        <f t="shared" si="151"/>
        <v/>
      </c>
      <c r="AP198" s="3" t="str">
        <f t="shared" si="152"/>
        <v/>
      </c>
      <c r="AQ198" s="3" t="str">
        <f t="shared" si="153"/>
        <v/>
      </c>
      <c r="AR198" s="3" t="str">
        <f t="shared" si="154"/>
        <v/>
      </c>
      <c r="AS198" s="3" t="str">
        <f t="shared" si="155"/>
        <v/>
      </c>
      <c r="AT198" s="3" t="str">
        <f t="shared" si="156"/>
        <v/>
      </c>
      <c r="AU198" s="3" t="str">
        <f t="shared" si="157"/>
        <v/>
      </c>
      <c r="AV198" s="3" t="str">
        <f t="shared" si="158"/>
        <v/>
      </c>
      <c r="AW198" s="3" t="str">
        <f t="shared" si="159"/>
        <v/>
      </c>
      <c r="AX198" s="3" t="str">
        <f t="shared" si="160"/>
        <v/>
      </c>
      <c r="AY198" s="3" t="str">
        <f t="shared" si="161"/>
        <v/>
      </c>
      <c r="AZ198" s="3" t="str">
        <f t="shared" si="162"/>
        <v/>
      </c>
      <c r="BA198" s="3" t="str">
        <f t="shared" si="163"/>
        <v/>
      </c>
      <c r="BB198" s="3" t="str">
        <f t="shared" si="164"/>
        <v/>
      </c>
      <c r="BC198" s="3" t="str">
        <f t="shared" si="165"/>
        <v/>
      </c>
      <c r="BD198" s="3" t="str">
        <f t="shared" si="166"/>
        <v/>
      </c>
      <c r="BE198" s="3" t="str">
        <f t="shared" si="167"/>
        <v/>
      </c>
      <c r="BF198" s="3" t="str">
        <f t="shared" si="168"/>
        <v/>
      </c>
      <c r="BG198" s="3" t="str">
        <f t="shared" si="169"/>
        <v/>
      </c>
      <c r="BH198" s="3" t="str">
        <f t="shared" si="170"/>
        <v/>
      </c>
      <c r="BI198" s="3" t="str">
        <f t="shared" si="171"/>
        <v/>
      </c>
      <c r="BJ198" s="3" t="str">
        <f t="shared" si="172"/>
        <v/>
      </c>
      <c r="BK198" s="3" t="str">
        <f t="shared" si="173"/>
        <v/>
      </c>
      <c r="BL198" s="3" t="str">
        <f t="shared" si="174"/>
        <v/>
      </c>
      <c r="BM198" s="3" t="str">
        <f t="shared" si="175"/>
        <v/>
      </c>
      <c r="BN198" s="3" t="str">
        <f t="shared" si="176"/>
        <v/>
      </c>
    </row>
    <row r="199" spans="2:66" x14ac:dyDescent="0.25">
      <c r="B199" s="6">
        <v>25</v>
      </c>
      <c r="C199" s="4" t="str">
        <f>IF(B199="","",VLOOKUP(B199,Tabelle2!$A$2:$B$38,2,0))</f>
        <v>3-8-23-26-30-35</v>
      </c>
      <c r="D199" s="3">
        <f t="shared" si="181"/>
        <v>0</v>
      </c>
      <c r="E199" s="7" t="str">
        <f t="shared" si="177"/>
        <v>L</v>
      </c>
      <c r="F199" s="20" t="str">
        <f t="shared" si="178"/>
        <v>No Bet</v>
      </c>
      <c r="G199" s="16">
        <f t="shared" si="179"/>
        <v>-72</v>
      </c>
      <c r="H199" s="12"/>
      <c r="I199" s="16">
        <f t="shared" si="182"/>
        <v>0</v>
      </c>
      <c r="J199" s="16">
        <f t="shared" si="183"/>
        <v>-2</v>
      </c>
      <c r="K199" s="12"/>
      <c r="AI199" s="1">
        <f t="shared" si="180"/>
        <v>9</v>
      </c>
      <c r="AJ199" s="3" t="str">
        <f t="shared" si="146"/>
        <v/>
      </c>
      <c r="AK199" s="3" t="str">
        <f t="shared" si="147"/>
        <v/>
      </c>
      <c r="AL199" s="3" t="str">
        <f t="shared" si="148"/>
        <v/>
      </c>
      <c r="AM199" s="3" t="str">
        <f t="shared" si="149"/>
        <v/>
      </c>
      <c r="AN199" s="3" t="str">
        <f t="shared" si="150"/>
        <v/>
      </c>
      <c r="AO199" s="3" t="str">
        <f t="shared" si="151"/>
        <v/>
      </c>
      <c r="AP199" s="3" t="str">
        <f t="shared" si="152"/>
        <v/>
      </c>
      <c r="AQ199" s="3" t="str">
        <f t="shared" si="153"/>
        <v/>
      </c>
      <c r="AR199" s="3" t="str">
        <f t="shared" si="154"/>
        <v/>
      </c>
      <c r="AS199" s="3" t="str">
        <f t="shared" si="155"/>
        <v/>
      </c>
      <c r="AT199" s="3" t="str">
        <f t="shared" si="156"/>
        <v/>
      </c>
      <c r="AU199" s="3" t="str">
        <f t="shared" si="157"/>
        <v/>
      </c>
      <c r="AV199" s="3" t="str">
        <f t="shared" si="158"/>
        <v/>
      </c>
      <c r="AW199" s="3" t="str">
        <f t="shared" si="159"/>
        <v/>
      </c>
      <c r="AX199" s="3" t="str">
        <f t="shared" si="160"/>
        <v/>
      </c>
      <c r="AY199" s="3" t="str">
        <f t="shared" si="161"/>
        <v/>
      </c>
      <c r="AZ199" s="3" t="str">
        <f t="shared" si="162"/>
        <v/>
      </c>
      <c r="BA199" s="3" t="str">
        <f t="shared" si="163"/>
        <v/>
      </c>
      <c r="BB199" s="3" t="str">
        <f t="shared" si="164"/>
        <v/>
      </c>
      <c r="BC199" s="3" t="str">
        <f t="shared" si="165"/>
        <v/>
      </c>
      <c r="BD199" s="3" t="str">
        <f t="shared" si="166"/>
        <v/>
      </c>
      <c r="BE199" s="3" t="str">
        <f t="shared" si="167"/>
        <v/>
      </c>
      <c r="BF199" s="3" t="str">
        <f t="shared" si="168"/>
        <v/>
      </c>
      <c r="BG199" s="3" t="str">
        <f t="shared" si="169"/>
        <v/>
      </c>
      <c r="BH199" s="3" t="str">
        <f t="shared" si="170"/>
        <v/>
      </c>
      <c r="BI199" s="3" t="str">
        <f t="shared" si="171"/>
        <v/>
      </c>
      <c r="BJ199" s="3" t="str">
        <f t="shared" si="172"/>
        <v/>
      </c>
      <c r="BK199" s="3" t="str">
        <f t="shared" si="173"/>
        <v/>
      </c>
      <c r="BL199" s="3" t="str">
        <f t="shared" si="174"/>
        <v/>
      </c>
      <c r="BM199" s="3" t="str">
        <f t="shared" si="175"/>
        <v/>
      </c>
      <c r="BN199" s="3" t="str">
        <f t="shared" si="176"/>
        <v/>
      </c>
    </row>
    <row r="200" spans="2:66" x14ac:dyDescent="0.25">
      <c r="B200" s="6">
        <v>14</v>
      </c>
      <c r="C200" s="4" t="str">
        <f>IF(B200="","",VLOOKUP(B200,Tabelle2!$A$2:$B$38,2,0))</f>
        <v>3-8-12-23-30-35</v>
      </c>
      <c r="D200" s="3">
        <f t="shared" si="181"/>
        <v>0</v>
      </c>
      <c r="E200" s="7" t="str">
        <f t="shared" si="177"/>
        <v>L</v>
      </c>
      <c r="F200" s="20" t="str">
        <f t="shared" si="178"/>
        <v>No Bet</v>
      </c>
      <c r="G200" s="16">
        <f t="shared" si="179"/>
        <v>-72</v>
      </c>
      <c r="H200" s="12"/>
      <c r="I200" s="16">
        <f t="shared" si="182"/>
        <v>0</v>
      </c>
      <c r="J200" s="16">
        <f t="shared" si="183"/>
        <v>-2</v>
      </c>
      <c r="K200" s="12"/>
      <c r="AI200" s="1">
        <f t="shared" si="180"/>
        <v>10</v>
      </c>
      <c r="AJ200" s="3" t="str">
        <f t="shared" si="146"/>
        <v/>
      </c>
      <c r="AK200" s="3" t="str">
        <f t="shared" si="147"/>
        <v/>
      </c>
      <c r="AL200" s="3" t="str">
        <f t="shared" si="148"/>
        <v/>
      </c>
      <c r="AM200" s="3" t="str">
        <f t="shared" si="149"/>
        <v/>
      </c>
      <c r="AN200" s="3" t="str">
        <f t="shared" si="150"/>
        <v/>
      </c>
      <c r="AO200" s="3" t="str">
        <f t="shared" si="151"/>
        <v/>
      </c>
      <c r="AP200" s="3" t="str">
        <f t="shared" si="152"/>
        <v/>
      </c>
      <c r="AQ200" s="3" t="str">
        <f t="shared" si="153"/>
        <v/>
      </c>
      <c r="AR200" s="3" t="str">
        <f t="shared" si="154"/>
        <v/>
      </c>
      <c r="AS200" s="3" t="str">
        <f t="shared" si="155"/>
        <v/>
      </c>
      <c r="AT200" s="3" t="str">
        <f t="shared" si="156"/>
        <v/>
      </c>
      <c r="AU200" s="3" t="str">
        <f t="shared" si="157"/>
        <v/>
      </c>
      <c r="AV200" s="3" t="str">
        <f t="shared" si="158"/>
        <v/>
      </c>
      <c r="AW200" s="3" t="str">
        <f t="shared" si="159"/>
        <v/>
      </c>
      <c r="AX200" s="3" t="str">
        <f t="shared" si="160"/>
        <v/>
      </c>
      <c r="AY200" s="3" t="str">
        <f t="shared" si="161"/>
        <v/>
      </c>
      <c r="AZ200" s="3" t="str">
        <f t="shared" si="162"/>
        <v/>
      </c>
      <c r="BA200" s="3" t="str">
        <f t="shared" si="163"/>
        <v/>
      </c>
      <c r="BB200" s="3" t="str">
        <f t="shared" si="164"/>
        <v/>
      </c>
      <c r="BC200" s="3" t="str">
        <f t="shared" si="165"/>
        <v/>
      </c>
      <c r="BD200" s="3" t="str">
        <f t="shared" si="166"/>
        <v/>
      </c>
      <c r="BE200" s="3" t="str">
        <f t="shared" si="167"/>
        <v/>
      </c>
      <c r="BF200" s="3" t="str">
        <f t="shared" si="168"/>
        <v/>
      </c>
      <c r="BG200" s="3" t="str">
        <f t="shared" si="169"/>
        <v/>
      </c>
      <c r="BH200" s="3" t="str">
        <f t="shared" si="170"/>
        <v/>
      </c>
      <c r="BI200" s="3" t="str">
        <f t="shared" si="171"/>
        <v/>
      </c>
      <c r="BJ200" s="3" t="str">
        <f t="shared" si="172"/>
        <v/>
      </c>
      <c r="BK200" s="3" t="str">
        <f t="shared" si="173"/>
        <v/>
      </c>
      <c r="BL200" s="3" t="str">
        <f t="shared" si="174"/>
        <v/>
      </c>
      <c r="BM200" s="3" t="str">
        <f t="shared" si="175"/>
        <v/>
      </c>
      <c r="BN200" s="3" t="str">
        <f t="shared" si="176"/>
        <v/>
      </c>
    </row>
    <row r="201" spans="2:66" x14ac:dyDescent="0.25">
      <c r="B201" s="6">
        <v>7</v>
      </c>
      <c r="C201" s="4" t="str">
        <f>IF(B201="","",VLOOKUP(B201,Tabelle2!$A$2:$B$38,2,0))</f>
        <v>1-4-15-16-19-33</v>
      </c>
      <c r="D201" s="3">
        <f t="shared" si="181"/>
        <v>0</v>
      </c>
      <c r="E201" s="7" t="str">
        <f t="shared" si="177"/>
        <v>L</v>
      </c>
      <c r="F201" s="20" t="str">
        <f t="shared" si="178"/>
        <v>No Bet</v>
      </c>
      <c r="G201" s="16">
        <f t="shared" si="179"/>
        <v>-72</v>
      </c>
      <c r="H201" s="12"/>
      <c r="I201" s="16">
        <f t="shared" si="182"/>
        <v>0</v>
      </c>
      <c r="J201" s="16">
        <f t="shared" si="183"/>
        <v>-2</v>
      </c>
      <c r="K201" s="12"/>
      <c r="AI201" s="1">
        <f t="shared" si="180"/>
        <v>11</v>
      </c>
      <c r="AJ201" s="3" t="str">
        <f t="shared" si="146"/>
        <v/>
      </c>
      <c r="AK201" s="3" t="str">
        <f t="shared" si="147"/>
        <v/>
      </c>
      <c r="AL201" s="3" t="str">
        <f t="shared" si="148"/>
        <v/>
      </c>
      <c r="AM201" s="3" t="str">
        <f t="shared" si="149"/>
        <v/>
      </c>
      <c r="AN201" s="3" t="str">
        <f t="shared" si="150"/>
        <v/>
      </c>
      <c r="AO201" s="3" t="str">
        <f t="shared" si="151"/>
        <v/>
      </c>
      <c r="AP201" s="3" t="str">
        <f t="shared" si="152"/>
        <v/>
      </c>
      <c r="AQ201" s="3" t="str">
        <f t="shared" si="153"/>
        <v/>
      </c>
      <c r="AR201" s="3" t="str">
        <f t="shared" si="154"/>
        <v/>
      </c>
      <c r="AS201" s="3" t="str">
        <f t="shared" si="155"/>
        <v/>
      </c>
      <c r="AT201" s="3">
        <f t="shared" si="156"/>
        <v>1</v>
      </c>
      <c r="AU201" s="3" t="str">
        <f t="shared" si="157"/>
        <v/>
      </c>
      <c r="AV201" s="3" t="str">
        <f t="shared" si="158"/>
        <v/>
      </c>
      <c r="AW201" s="3" t="str">
        <f t="shared" si="159"/>
        <v/>
      </c>
      <c r="AX201" s="3" t="str">
        <f t="shared" si="160"/>
        <v/>
      </c>
      <c r="AY201" s="3" t="str">
        <f t="shared" si="161"/>
        <v/>
      </c>
      <c r="AZ201" s="3" t="str">
        <f t="shared" si="162"/>
        <v/>
      </c>
      <c r="BA201" s="3" t="str">
        <f t="shared" si="163"/>
        <v/>
      </c>
      <c r="BB201" s="3" t="str">
        <f t="shared" si="164"/>
        <v/>
      </c>
      <c r="BC201" s="3" t="str">
        <f t="shared" si="165"/>
        <v/>
      </c>
      <c r="BD201" s="3" t="str">
        <f t="shared" si="166"/>
        <v/>
      </c>
      <c r="BE201" s="3" t="str">
        <f t="shared" si="167"/>
        <v/>
      </c>
      <c r="BF201" s="3" t="str">
        <f t="shared" si="168"/>
        <v/>
      </c>
      <c r="BG201" s="3" t="str">
        <f t="shared" si="169"/>
        <v/>
      </c>
      <c r="BH201" s="3" t="str">
        <f t="shared" si="170"/>
        <v/>
      </c>
      <c r="BI201" s="3" t="str">
        <f t="shared" si="171"/>
        <v/>
      </c>
      <c r="BJ201" s="3" t="str">
        <f t="shared" si="172"/>
        <v/>
      </c>
      <c r="BK201" s="3" t="str">
        <f t="shared" si="173"/>
        <v/>
      </c>
      <c r="BL201" s="3" t="str">
        <f t="shared" si="174"/>
        <v/>
      </c>
      <c r="BM201" s="3" t="str">
        <f t="shared" si="175"/>
        <v/>
      </c>
      <c r="BN201" s="3" t="str">
        <f t="shared" si="176"/>
        <v/>
      </c>
    </row>
    <row r="202" spans="2:66" x14ac:dyDescent="0.25">
      <c r="B202" s="6">
        <v>16</v>
      </c>
      <c r="C202" s="4" t="str">
        <f>IF(B202="","",VLOOKUP(B202,Tabelle2!$A$2:$B$38,2,0))</f>
        <v>7-13-18-27-29-36</v>
      </c>
      <c r="D202" s="3">
        <f t="shared" si="181"/>
        <v>1</v>
      </c>
      <c r="E202" s="7" t="str">
        <f t="shared" si="177"/>
        <v>W</v>
      </c>
      <c r="F202" s="20" t="str">
        <f t="shared" si="178"/>
        <v>No Bet</v>
      </c>
      <c r="G202" s="16">
        <f t="shared" si="179"/>
        <v>-72</v>
      </c>
      <c r="H202" s="12"/>
      <c r="I202" s="16">
        <f t="shared" si="182"/>
        <v>0</v>
      </c>
      <c r="J202" s="16">
        <f t="shared" si="183"/>
        <v>-2</v>
      </c>
      <c r="K202" s="12"/>
      <c r="AI202" s="1">
        <f t="shared" si="180"/>
        <v>0</v>
      </c>
      <c r="AJ202" s="3" t="str">
        <f t="shared" si="146"/>
        <v/>
      </c>
      <c r="AK202" s="3" t="str">
        <f t="shared" si="147"/>
        <v/>
      </c>
      <c r="AL202" s="3" t="str">
        <f t="shared" si="148"/>
        <v/>
      </c>
      <c r="AM202" s="3" t="str">
        <f t="shared" si="149"/>
        <v/>
      </c>
      <c r="AN202" s="3" t="str">
        <f t="shared" si="150"/>
        <v/>
      </c>
      <c r="AO202" s="3" t="str">
        <f t="shared" si="151"/>
        <v/>
      </c>
      <c r="AP202" s="3" t="str">
        <f t="shared" si="152"/>
        <v/>
      </c>
      <c r="AQ202" s="3" t="str">
        <f t="shared" si="153"/>
        <v/>
      </c>
      <c r="AR202" s="3" t="str">
        <f t="shared" si="154"/>
        <v/>
      </c>
      <c r="AS202" s="3" t="str">
        <f t="shared" si="155"/>
        <v/>
      </c>
      <c r="AT202" s="3" t="str">
        <f t="shared" si="156"/>
        <v/>
      </c>
      <c r="AU202" s="3" t="str">
        <f t="shared" si="157"/>
        <v/>
      </c>
      <c r="AV202" s="3" t="str">
        <f t="shared" si="158"/>
        <v/>
      </c>
      <c r="AW202" s="3" t="str">
        <f t="shared" si="159"/>
        <v/>
      </c>
      <c r="AX202" s="3" t="str">
        <f t="shared" si="160"/>
        <v/>
      </c>
      <c r="AY202" s="3" t="str">
        <f t="shared" si="161"/>
        <v/>
      </c>
      <c r="AZ202" s="3" t="str">
        <f t="shared" si="162"/>
        <v/>
      </c>
      <c r="BA202" s="3" t="str">
        <f t="shared" si="163"/>
        <v/>
      </c>
      <c r="BB202" s="3" t="str">
        <f t="shared" si="164"/>
        <v/>
      </c>
      <c r="BC202" s="3" t="str">
        <f t="shared" si="165"/>
        <v/>
      </c>
      <c r="BD202" s="3" t="str">
        <f t="shared" si="166"/>
        <v/>
      </c>
      <c r="BE202" s="3" t="str">
        <f t="shared" si="167"/>
        <v/>
      </c>
      <c r="BF202" s="3" t="str">
        <f t="shared" si="168"/>
        <v/>
      </c>
      <c r="BG202" s="3" t="str">
        <f t="shared" si="169"/>
        <v/>
      </c>
      <c r="BH202" s="3" t="str">
        <f t="shared" si="170"/>
        <v/>
      </c>
      <c r="BI202" s="3" t="str">
        <f t="shared" si="171"/>
        <v/>
      </c>
      <c r="BJ202" s="3" t="str">
        <f t="shared" si="172"/>
        <v/>
      </c>
      <c r="BK202" s="3" t="str">
        <f t="shared" si="173"/>
        <v/>
      </c>
      <c r="BL202" s="3" t="str">
        <f t="shared" si="174"/>
        <v/>
      </c>
      <c r="BM202" s="3" t="str">
        <f t="shared" si="175"/>
        <v/>
      </c>
      <c r="BN202" s="3" t="str">
        <f t="shared" si="176"/>
        <v/>
      </c>
    </row>
    <row r="203" spans="2:66" x14ac:dyDescent="0.25">
      <c r="B203" s="6">
        <v>8</v>
      </c>
      <c r="C203" s="4" t="str">
        <f>IF(B203="","",VLOOKUP(B203,Tabelle2!$A$2:$B$38,2,0))</f>
        <v>2-14-17-20-25-31</v>
      </c>
      <c r="D203" s="3">
        <f t="shared" si="181"/>
        <v>0</v>
      </c>
      <c r="E203" s="7" t="str">
        <f t="shared" si="177"/>
        <v>L</v>
      </c>
      <c r="F203" s="20" t="str">
        <f t="shared" si="178"/>
        <v>Bet</v>
      </c>
      <c r="G203" s="16">
        <f t="shared" si="179"/>
        <v>-78</v>
      </c>
      <c r="H203" s="12"/>
      <c r="I203" s="16">
        <f t="shared" si="182"/>
        <v>-1</v>
      </c>
      <c r="J203" s="16">
        <f t="shared" si="183"/>
        <v>-3</v>
      </c>
      <c r="K203" s="12"/>
      <c r="AI203" s="1">
        <f t="shared" si="180"/>
        <v>1</v>
      </c>
      <c r="AJ203" s="3" t="str">
        <f t="shared" si="146"/>
        <v/>
      </c>
      <c r="AK203" s="3" t="str">
        <f t="shared" si="147"/>
        <v/>
      </c>
      <c r="AL203" s="3" t="str">
        <f t="shared" si="148"/>
        <v/>
      </c>
      <c r="AM203" s="3" t="str">
        <f t="shared" si="149"/>
        <v/>
      </c>
      <c r="AN203" s="3" t="str">
        <f t="shared" si="150"/>
        <v/>
      </c>
      <c r="AO203" s="3" t="str">
        <f t="shared" si="151"/>
        <v/>
      </c>
      <c r="AP203" s="3" t="str">
        <f t="shared" si="152"/>
        <v/>
      </c>
      <c r="AQ203" s="3" t="str">
        <f t="shared" si="153"/>
        <v/>
      </c>
      <c r="AR203" s="3" t="str">
        <f t="shared" si="154"/>
        <v/>
      </c>
      <c r="AS203" s="3" t="str">
        <f t="shared" si="155"/>
        <v/>
      </c>
      <c r="AT203" s="3" t="str">
        <f t="shared" si="156"/>
        <v/>
      </c>
      <c r="AU203" s="3" t="str">
        <f t="shared" si="157"/>
        <v/>
      </c>
      <c r="AV203" s="3" t="str">
        <f t="shared" si="158"/>
        <v/>
      </c>
      <c r="AW203" s="3" t="str">
        <f t="shared" si="159"/>
        <v/>
      </c>
      <c r="AX203" s="3" t="str">
        <f t="shared" si="160"/>
        <v/>
      </c>
      <c r="AY203" s="3" t="str">
        <f t="shared" si="161"/>
        <v/>
      </c>
      <c r="AZ203" s="3" t="str">
        <f t="shared" si="162"/>
        <v/>
      </c>
      <c r="BA203" s="3" t="str">
        <f t="shared" si="163"/>
        <v/>
      </c>
      <c r="BB203" s="3" t="str">
        <f t="shared" si="164"/>
        <v/>
      </c>
      <c r="BC203" s="3" t="str">
        <f t="shared" si="165"/>
        <v/>
      </c>
      <c r="BD203" s="3" t="str">
        <f t="shared" si="166"/>
        <v/>
      </c>
      <c r="BE203" s="3" t="str">
        <f t="shared" si="167"/>
        <v/>
      </c>
      <c r="BF203" s="3" t="str">
        <f t="shared" si="168"/>
        <v/>
      </c>
      <c r="BG203" s="3" t="str">
        <f t="shared" si="169"/>
        <v/>
      </c>
      <c r="BH203" s="3" t="str">
        <f t="shared" si="170"/>
        <v/>
      </c>
      <c r="BI203" s="3" t="str">
        <f t="shared" si="171"/>
        <v/>
      </c>
      <c r="BJ203" s="3" t="str">
        <f t="shared" si="172"/>
        <v/>
      </c>
      <c r="BK203" s="3" t="str">
        <f t="shared" si="173"/>
        <v/>
      </c>
      <c r="BL203" s="3" t="str">
        <f t="shared" si="174"/>
        <v/>
      </c>
      <c r="BM203" s="3" t="str">
        <f t="shared" si="175"/>
        <v/>
      </c>
      <c r="BN203" s="3" t="str">
        <f t="shared" si="176"/>
        <v/>
      </c>
    </row>
    <row r="204" spans="2:66" x14ac:dyDescent="0.25">
      <c r="B204" s="6">
        <v>9</v>
      </c>
      <c r="C204" s="4" t="str">
        <f>IF(B204="","",VLOOKUP(B204,Tabelle2!$A$2:$B$38,2,0))</f>
        <v>0-3-5-10-23-26</v>
      </c>
      <c r="D204" s="3">
        <f t="shared" si="181"/>
        <v>0</v>
      </c>
      <c r="E204" s="7" t="str">
        <f t="shared" si="177"/>
        <v>L</v>
      </c>
      <c r="F204" s="20" t="str">
        <f t="shared" si="178"/>
        <v>Bet</v>
      </c>
      <c r="G204" s="16">
        <f t="shared" si="179"/>
        <v>-84</v>
      </c>
      <c r="H204" s="12"/>
      <c r="I204" s="16">
        <f t="shared" si="182"/>
        <v>0</v>
      </c>
      <c r="J204" s="16">
        <f t="shared" si="183"/>
        <v>-3</v>
      </c>
      <c r="K204" s="12"/>
      <c r="AI204" s="1">
        <f t="shared" si="180"/>
        <v>2</v>
      </c>
      <c r="AJ204" s="3" t="str">
        <f t="shared" si="146"/>
        <v/>
      </c>
      <c r="AK204" s="3" t="str">
        <f t="shared" si="147"/>
        <v/>
      </c>
      <c r="AL204" s="3" t="str">
        <f t="shared" si="148"/>
        <v/>
      </c>
      <c r="AM204" s="3" t="str">
        <f t="shared" si="149"/>
        <v/>
      </c>
      <c r="AN204" s="3" t="str">
        <f t="shared" si="150"/>
        <v/>
      </c>
      <c r="AO204" s="3" t="str">
        <f t="shared" si="151"/>
        <v/>
      </c>
      <c r="AP204" s="3" t="str">
        <f t="shared" si="152"/>
        <v/>
      </c>
      <c r="AQ204" s="3" t="str">
        <f t="shared" si="153"/>
        <v/>
      </c>
      <c r="AR204" s="3" t="str">
        <f t="shared" si="154"/>
        <v/>
      </c>
      <c r="AS204" s="3" t="str">
        <f t="shared" si="155"/>
        <v/>
      </c>
      <c r="AT204" s="3" t="str">
        <f t="shared" si="156"/>
        <v/>
      </c>
      <c r="AU204" s="3" t="str">
        <f t="shared" si="157"/>
        <v/>
      </c>
      <c r="AV204" s="3" t="str">
        <f t="shared" si="158"/>
        <v/>
      </c>
      <c r="AW204" s="3" t="str">
        <f t="shared" si="159"/>
        <v/>
      </c>
      <c r="AX204" s="3" t="str">
        <f t="shared" si="160"/>
        <v/>
      </c>
      <c r="AY204" s="3" t="str">
        <f t="shared" si="161"/>
        <v/>
      </c>
      <c r="AZ204" s="3" t="str">
        <f t="shared" si="162"/>
        <v/>
      </c>
      <c r="BA204" s="3" t="str">
        <f t="shared" si="163"/>
        <v/>
      </c>
      <c r="BB204" s="3" t="str">
        <f t="shared" si="164"/>
        <v/>
      </c>
      <c r="BC204" s="3" t="str">
        <f t="shared" si="165"/>
        <v/>
      </c>
      <c r="BD204" s="3" t="str">
        <f t="shared" si="166"/>
        <v/>
      </c>
      <c r="BE204" s="3" t="str">
        <f t="shared" si="167"/>
        <v/>
      </c>
      <c r="BF204" s="3" t="str">
        <f t="shared" si="168"/>
        <v/>
      </c>
      <c r="BG204" s="3" t="str">
        <f t="shared" si="169"/>
        <v/>
      </c>
      <c r="BH204" s="3" t="str">
        <f t="shared" si="170"/>
        <v/>
      </c>
      <c r="BI204" s="3" t="str">
        <f t="shared" si="171"/>
        <v/>
      </c>
      <c r="BJ204" s="3" t="str">
        <f t="shared" si="172"/>
        <v/>
      </c>
      <c r="BK204" s="3" t="str">
        <f t="shared" si="173"/>
        <v/>
      </c>
      <c r="BL204" s="3" t="str">
        <f t="shared" si="174"/>
        <v/>
      </c>
      <c r="BM204" s="3" t="str">
        <f t="shared" si="175"/>
        <v/>
      </c>
      <c r="BN204" s="3" t="str">
        <f t="shared" si="176"/>
        <v/>
      </c>
    </row>
    <row r="205" spans="2:66" x14ac:dyDescent="0.25">
      <c r="B205" s="6">
        <v>31</v>
      </c>
      <c r="C205" s="4" t="str">
        <f>IF(B205="","",VLOOKUP(B205,Tabelle2!$A$2:$B$38,2,0))</f>
        <v>3-8-10-23-26-35</v>
      </c>
      <c r="D205" s="3">
        <f t="shared" si="181"/>
        <v>0</v>
      </c>
      <c r="E205" s="7" t="str">
        <f t="shared" si="177"/>
        <v>L</v>
      </c>
      <c r="F205" s="20" t="str">
        <f t="shared" si="178"/>
        <v>Bet</v>
      </c>
      <c r="G205" s="16">
        <f t="shared" si="179"/>
        <v>-90</v>
      </c>
      <c r="H205" s="12"/>
      <c r="I205" s="16">
        <f t="shared" si="182"/>
        <v>0</v>
      </c>
      <c r="J205" s="16">
        <f t="shared" si="183"/>
        <v>-3</v>
      </c>
      <c r="K205" s="12"/>
      <c r="AI205" s="1">
        <f t="shared" si="180"/>
        <v>3</v>
      </c>
      <c r="AJ205" s="3" t="str">
        <f t="shared" ref="AJ205:AJ268" si="184">IF(AND($AI206=0,$AI205=1),1,"")</f>
        <v/>
      </c>
      <c r="AK205" s="3" t="str">
        <f t="shared" ref="AK205:AK268" si="185">IF(AND($AI206=0,$AI205=2),1,"")</f>
        <v/>
      </c>
      <c r="AL205" s="3" t="str">
        <f t="shared" ref="AL205:AL268" si="186">IF(AND($AI206=0,$AI205=3),1,"")</f>
        <v/>
      </c>
      <c r="AM205" s="3" t="str">
        <f t="shared" ref="AM205:AM268" si="187">IF(AND($AI206=0,$AI205=4),1,"")</f>
        <v/>
      </c>
      <c r="AN205" s="3" t="str">
        <f t="shared" ref="AN205:AN268" si="188">IF(AND($AI206=0,$AI205=5),1,"")</f>
        <v/>
      </c>
      <c r="AO205" s="3" t="str">
        <f t="shared" ref="AO205:AO268" si="189">IF(AND($AI206=0,$AI205=6),1,"")</f>
        <v/>
      </c>
      <c r="AP205" s="3" t="str">
        <f t="shared" ref="AP205:AP268" si="190">IF(AND($AI206=0,$AI205=7),1,"")</f>
        <v/>
      </c>
      <c r="AQ205" s="3" t="str">
        <f t="shared" ref="AQ205:AQ268" si="191">IF(AND($AI206=0,$AI205=8),1,"")</f>
        <v/>
      </c>
      <c r="AR205" s="3" t="str">
        <f t="shared" ref="AR205:AR268" si="192">IF(AND($AI206=0,$AI205=9),1,"")</f>
        <v/>
      </c>
      <c r="AS205" s="3" t="str">
        <f t="shared" ref="AS205:AS268" si="193">IF(AND($AI206=0,$AI205=10),1,"")</f>
        <v/>
      </c>
      <c r="AT205" s="3" t="str">
        <f t="shared" ref="AT205:AT268" si="194">IF(AND($AI206=0,$AI205=11),1,"")</f>
        <v/>
      </c>
      <c r="AU205" s="3" t="str">
        <f t="shared" ref="AU205:AU268" si="195">IF(AND($AI206=0,$AI205=12),1,"")</f>
        <v/>
      </c>
      <c r="AV205" s="3" t="str">
        <f t="shared" ref="AV205:AV268" si="196">IF(AND($AI206=0,$AI205=13),1,"")</f>
        <v/>
      </c>
      <c r="AW205" s="3" t="str">
        <f t="shared" ref="AW205:AW268" si="197">IF(AND($AI206=0,$AI205=14),1,"")</f>
        <v/>
      </c>
      <c r="AX205" s="3" t="str">
        <f t="shared" ref="AX205:AX268" si="198">IF(AND($AI206=0,$AI205=15),1,"")</f>
        <v/>
      </c>
      <c r="AY205" s="3" t="str">
        <f t="shared" ref="AY205:AY268" si="199">IF(AND($AI206=0,$AI205=16),1,"")</f>
        <v/>
      </c>
      <c r="AZ205" s="3" t="str">
        <f t="shared" ref="AZ205:AZ268" si="200">IF(AND($AI206=0,$AI205=17),1,"")</f>
        <v/>
      </c>
      <c r="BA205" s="3" t="str">
        <f t="shared" ref="BA205:BA268" si="201">IF(AND($AI206=0,$AI205=18),1,"")</f>
        <v/>
      </c>
      <c r="BB205" s="3" t="str">
        <f t="shared" ref="BB205:BB268" si="202">IF(AND($AI206=0,$AI205=19),1,"")</f>
        <v/>
      </c>
      <c r="BC205" s="3" t="str">
        <f t="shared" ref="BC205:BC268" si="203">IF(AND($AI206=0,$AI205=20),1,"")</f>
        <v/>
      </c>
      <c r="BD205" s="3" t="str">
        <f t="shared" ref="BD205:BD268" si="204">IF(AND($AI206=0,$AI205=21),1,"")</f>
        <v/>
      </c>
      <c r="BE205" s="3" t="str">
        <f t="shared" ref="BE205:BE268" si="205">IF(AND($AI206=0,$AI205=22),1,"")</f>
        <v/>
      </c>
      <c r="BF205" s="3" t="str">
        <f t="shared" ref="BF205:BF268" si="206">IF(AND($AI206=0,$AI205=23),1,"")</f>
        <v/>
      </c>
      <c r="BG205" s="3" t="str">
        <f t="shared" ref="BG205:BG268" si="207">IF(AND($AI206=0,$AI205=24),1,"")</f>
        <v/>
      </c>
      <c r="BH205" s="3" t="str">
        <f t="shared" ref="BH205:BH268" si="208">IF(AND($AI206=0,$AI205=25),1,"")</f>
        <v/>
      </c>
      <c r="BI205" s="3" t="str">
        <f t="shared" ref="BI205:BI268" si="209">IF(AND($AI206=0,$AI205=26),1,"")</f>
        <v/>
      </c>
      <c r="BJ205" s="3" t="str">
        <f t="shared" ref="BJ205:BJ268" si="210">IF(AND($AI206=0,$AI205=27),1,"")</f>
        <v/>
      </c>
      <c r="BK205" s="3" t="str">
        <f t="shared" ref="BK205:BK268" si="211">IF(AND($AI206=0,$AI205=28),1,"")</f>
        <v/>
      </c>
      <c r="BL205" s="3" t="str">
        <f t="shared" ref="BL205:BL268" si="212">IF(AND($AI206=0,$AI205=29),1,"")</f>
        <v/>
      </c>
      <c r="BM205" s="3" t="str">
        <f t="shared" ref="BM205:BM268" si="213">IF(AND($AI206=0,$AI205=30),1,"")</f>
        <v/>
      </c>
      <c r="BN205" s="3" t="str">
        <f t="shared" si="176"/>
        <v/>
      </c>
    </row>
    <row r="206" spans="2:66" x14ac:dyDescent="0.25">
      <c r="B206" s="6">
        <v>7</v>
      </c>
      <c r="C206" s="4" t="str">
        <f>IF(B206="","",VLOOKUP(B206,Tabelle2!$A$2:$B$38,2,0))</f>
        <v>1-4-15-16-19-33</v>
      </c>
      <c r="D206" s="3">
        <f t="shared" si="181"/>
        <v>0</v>
      </c>
      <c r="E206" s="7" t="str">
        <f t="shared" si="177"/>
        <v>L</v>
      </c>
      <c r="F206" s="20" t="str">
        <f t="shared" si="178"/>
        <v>Bet</v>
      </c>
      <c r="G206" s="16">
        <f t="shared" si="179"/>
        <v>-96</v>
      </c>
      <c r="H206" s="12"/>
      <c r="I206" s="16">
        <f t="shared" si="182"/>
        <v>0</v>
      </c>
      <c r="J206" s="16">
        <f t="shared" si="183"/>
        <v>-3</v>
      </c>
      <c r="K206" s="12"/>
      <c r="AI206" s="1">
        <f t="shared" si="180"/>
        <v>4</v>
      </c>
      <c r="AJ206" s="3" t="str">
        <f t="shared" si="184"/>
        <v/>
      </c>
      <c r="AK206" s="3" t="str">
        <f t="shared" si="185"/>
        <v/>
      </c>
      <c r="AL206" s="3" t="str">
        <f t="shared" si="186"/>
        <v/>
      </c>
      <c r="AM206" s="3" t="str">
        <f t="shared" si="187"/>
        <v/>
      </c>
      <c r="AN206" s="3" t="str">
        <f t="shared" si="188"/>
        <v/>
      </c>
      <c r="AO206" s="3" t="str">
        <f t="shared" si="189"/>
        <v/>
      </c>
      <c r="AP206" s="3" t="str">
        <f t="shared" si="190"/>
        <v/>
      </c>
      <c r="AQ206" s="3" t="str">
        <f t="shared" si="191"/>
        <v/>
      </c>
      <c r="AR206" s="3" t="str">
        <f t="shared" si="192"/>
        <v/>
      </c>
      <c r="AS206" s="3" t="str">
        <f t="shared" si="193"/>
        <v/>
      </c>
      <c r="AT206" s="3" t="str">
        <f t="shared" si="194"/>
        <v/>
      </c>
      <c r="AU206" s="3" t="str">
        <f t="shared" si="195"/>
        <v/>
      </c>
      <c r="AV206" s="3" t="str">
        <f t="shared" si="196"/>
        <v/>
      </c>
      <c r="AW206" s="3" t="str">
        <f t="shared" si="197"/>
        <v/>
      </c>
      <c r="AX206" s="3" t="str">
        <f t="shared" si="198"/>
        <v/>
      </c>
      <c r="AY206" s="3" t="str">
        <f t="shared" si="199"/>
        <v/>
      </c>
      <c r="AZ206" s="3" t="str">
        <f t="shared" si="200"/>
        <v/>
      </c>
      <c r="BA206" s="3" t="str">
        <f t="shared" si="201"/>
        <v/>
      </c>
      <c r="BB206" s="3" t="str">
        <f t="shared" si="202"/>
        <v/>
      </c>
      <c r="BC206" s="3" t="str">
        <f t="shared" si="203"/>
        <v/>
      </c>
      <c r="BD206" s="3" t="str">
        <f t="shared" si="204"/>
        <v/>
      </c>
      <c r="BE206" s="3" t="str">
        <f t="shared" si="205"/>
        <v/>
      </c>
      <c r="BF206" s="3" t="str">
        <f t="shared" si="206"/>
        <v/>
      </c>
      <c r="BG206" s="3" t="str">
        <f t="shared" si="207"/>
        <v/>
      </c>
      <c r="BH206" s="3" t="str">
        <f t="shared" si="208"/>
        <v/>
      </c>
      <c r="BI206" s="3" t="str">
        <f t="shared" si="209"/>
        <v/>
      </c>
      <c r="BJ206" s="3" t="str">
        <f t="shared" si="210"/>
        <v/>
      </c>
      <c r="BK206" s="3" t="str">
        <f t="shared" si="211"/>
        <v/>
      </c>
      <c r="BL206" s="3" t="str">
        <f t="shared" si="212"/>
        <v/>
      </c>
      <c r="BM206" s="3" t="str">
        <f t="shared" si="213"/>
        <v/>
      </c>
      <c r="BN206" s="3" t="str">
        <f t="shared" ref="BN206:BN269" si="214">IF(AI206="","",IF(AND($AI207=0,$AI206&gt;30),1,""))</f>
        <v/>
      </c>
    </row>
    <row r="207" spans="2:66" x14ac:dyDescent="0.25">
      <c r="B207" s="6">
        <v>27</v>
      </c>
      <c r="C207" s="4" t="str">
        <f>IF(B207="","",VLOOKUP(B207,Tabelle2!$A$2:$B$38,2,0))</f>
        <v>5-15-16-19-24-32</v>
      </c>
      <c r="D207" s="3">
        <f t="shared" si="181"/>
        <v>0</v>
      </c>
      <c r="E207" s="7" t="str">
        <f t="shared" si="177"/>
        <v>L</v>
      </c>
      <c r="F207" s="20" t="str">
        <f t="shared" si="178"/>
        <v>No Bet</v>
      </c>
      <c r="G207" s="16">
        <f t="shared" si="179"/>
        <v>-96</v>
      </c>
      <c r="H207" s="12"/>
      <c r="I207" s="16">
        <f t="shared" si="182"/>
        <v>0</v>
      </c>
      <c r="J207" s="16">
        <f t="shared" si="183"/>
        <v>-3</v>
      </c>
      <c r="K207" s="12"/>
      <c r="AI207" s="1">
        <f t="shared" si="180"/>
        <v>5</v>
      </c>
      <c r="AJ207" s="3" t="str">
        <f t="shared" si="184"/>
        <v/>
      </c>
      <c r="AK207" s="3" t="str">
        <f t="shared" si="185"/>
        <v/>
      </c>
      <c r="AL207" s="3" t="str">
        <f t="shared" si="186"/>
        <v/>
      </c>
      <c r="AM207" s="3" t="str">
        <f t="shared" si="187"/>
        <v/>
      </c>
      <c r="AN207" s="3" t="str">
        <f t="shared" si="188"/>
        <v/>
      </c>
      <c r="AO207" s="3" t="str">
        <f t="shared" si="189"/>
        <v/>
      </c>
      <c r="AP207" s="3" t="str">
        <f t="shared" si="190"/>
        <v/>
      </c>
      <c r="AQ207" s="3" t="str">
        <f t="shared" si="191"/>
        <v/>
      </c>
      <c r="AR207" s="3" t="str">
        <f t="shared" si="192"/>
        <v/>
      </c>
      <c r="AS207" s="3" t="str">
        <f t="shared" si="193"/>
        <v/>
      </c>
      <c r="AT207" s="3" t="str">
        <f t="shared" si="194"/>
        <v/>
      </c>
      <c r="AU207" s="3" t="str">
        <f t="shared" si="195"/>
        <v/>
      </c>
      <c r="AV207" s="3" t="str">
        <f t="shared" si="196"/>
        <v/>
      </c>
      <c r="AW207" s="3" t="str">
        <f t="shared" si="197"/>
        <v/>
      </c>
      <c r="AX207" s="3" t="str">
        <f t="shared" si="198"/>
        <v/>
      </c>
      <c r="AY207" s="3" t="str">
        <f t="shared" si="199"/>
        <v/>
      </c>
      <c r="AZ207" s="3" t="str">
        <f t="shared" si="200"/>
        <v/>
      </c>
      <c r="BA207" s="3" t="str">
        <f t="shared" si="201"/>
        <v/>
      </c>
      <c r="BB207" s="3" t="str">
        <f t="shared" si="202"/>
        <v/>
      </c>
      <c r="BC207" s="3" t="str">
        <f t="shared" si="203"/>
        <v/>
      </c>
      <c r="BD207" s="3" t="str">
        <f t="shared" si="204"/>
        <v/>
      </c>
      <c r="BE207" s="3" t="str">
        <f t="shared" si="205"/>
        <v/>
      </c>
      <c r="BF207" s="3" t="str">
        <f t="shared" si="206"/>
        <v/>
      </c>
      <c r="BG207" s="3" t="str">
        <f t="shared" si="207"/>
        <v/>
      </c>
      <c r="BH207" s="3" t="str">
        <f t="shared" si="208"/>
        <v/>
      </c>
      <c r="BI207" s="3" t="str">
        <f t="shared" si="209"/>
        <v/>
      </c>
      <c r="BJ207" s="3" t="str">
        <f t="shared" si="210"/>
        <v/>
      </c>
      <c r="BK207" s="3" t="str">
        <f t="shared" si="211"/>
        <v/>
      </c>
      <c r="BL207" s="3" t="str">
        <f t="shared" si="212"/>
        <v/>
      </c>
      <c r="BM207" s="3" t="str">
        <f t="shared" si="213"/>
        <v/>
      </c>
      <c r="BN207" s="3" t="str">
        <f t="shared" si="214"/>
        <v/>
      </c>
    </row>
    <row r="208" spans="2:66" x14ac:dyDescent="0.25">
      <c r="B208" s="6">
        <v>4</v>
      </c>
      <c r="C208" s="4" t="str">
        <f>IF(B208="","",VLOOKUP(B208,Tabelle2!$A$2:$B$38,2,0))</f>
        <v>7-11-12-13-28-36</v>
      </c>
      <c r="D208" s="3">
        <f t="shared" si="181"/>
        <v>0</v>
      </c>
      <c r="E208" s="7" t="str">
        <f t="shared" si="177"/>
        <v>L</v>
      </c>
      <c r="F208" s="20" t="str">
        <f t="shared" si="178"/>
        <v>No Bet</v>
      </c>
      <c r="G208" s="16">
        <f t="shared" si="179"/>
        <v>-96</v>
      </c>
      <c r="H208" s="12"/>
      <c r="I208" s="16">
        <f t="shared" si="182"/>
        <v>0</v>
      </c>
      <c r="J208" s="16">
        <f t="shared" si="183"/>
        <v>-3</v>
      </c>
      <c r="K208" s="12"/>
      <c r="AI208" s="1">
        <f t="shared" si="180"/>
        <v>6</v>
      </c>
      <c r="AJ208" s="3" t="str">
        <f t="shared" si="184"/>
        <v/>
      </c>
      <c r="AK208" s="3" t="str">
        <f t="shared" si="185"/>
        <v/>
      </c>
      <c r="AL208" s="3" t="str">
        <f t="shared" si="186"/>
        <v/>
      </c>
      <c r="AM208" s="3" t="str">
        <f t="shared" si="187"/>
        <v/>
      </c>
      <c r="AN208" s="3" t="str">
        <f t="shared" si="188"/>
        <v/>
      </c>
      <c r="AO208" s="3" t="str">
        <f t="shared" si="189"/>
        <v/>
      </c>
      <c r="AP208" s="3" t="str">
        <f t="shared" si="190"/>
        <v/>
      </c>
      <c r="AQ208" s="3" t="str">
        <f t="shared" si="191"/>
        <v/>
      </c>
      <c r="AR208" s="3" t="str">
        <f t="shared" si="192"/>
        <v/>
      </c>
      <c r="AS208" s="3" t="str">
        <f t="shared" si="193"/>
        <v/>
      </c>
      <c r="AT208" s="3" t="str">
        <f t="shared" si="194"/>
        <v/>
      </c>
      <c r="AU208" s="3" t="str">
        <f t="shared" si="195"/>
        <v/>
      </c>
      <c r="AV208" s="3" t="str">
        <f t="shared" si="196"/>
        <v/>
      </c>
      <c r="AW208" s="3" t="str">
        <f t="shared" si="197"/>
        <v/>
      </c>
      <c r="AX208" s="3" t="str">
        <f t="shared" si="198"/>
        <v/>
      </c>
      <c r="AY208" s="3" t="str">
        <f t="shared" si="199"/>
        <v/>
      </c>
      <c r="AZ208" s="3" t="str">
        <f t="shared" si="200"/>
        <v/>
      </c>
      <c r="BA208" s="3" t="str">
        <f t="shared" si="201"/>
        <v/>
      </c>
      <c r="BB208" s="3" t="str">
        <f t="shared" si="202"/>
        <v/>
      </c>
      <c r="BC208" s="3" t="str">
        <f t="shared" si="203"/>
        <v/>
      </c>
      <c r="BD208" s="3" t="str">
        <f t="shared" si="204"/>
        <v/>
      </c>
      <c r="BE208" s="3" t="str">
        <f t="shared" si="205"/>
        <v/>
      </c>
      <c r="BF208" s="3" t="str">
        <f t="shared" si="206"/>
        <v/>
      </c>
      <c r="BG208" s="3" t="str">
        <f t="shared" si="207"/>
        <v/>
      </c>
      <c r="BH208" s="3" t="str">
        <f t="shared" si="208"/>
        <v/>
      </c>
      <c r="BI208" s="3" t="str">
        <f t="shared" si="209"/>
        <v/>
      </c>
      <c r="BJ208" s="3" t="str">
        <f t="shared" si="210"/>
        <v/>
      </c>
      <c r="BK208" s="3" t="str">
        <f t="shared" si="211"/>
        <v/>
      </c>
      <c r="BL208" s="3" t="str">
        <f t="shared" si="212"/>
        <v/>
      </c>
      <c r="BM208" s="3" t="str">
        <f t="shared" si="213"/>
        <v/>
      </c>
      <c r="BN208" s="3" t="str">
        <f t="shared" si="214"/>
        <v/>
      </c>
    </row>
    <row r="209" spans="2:66" x14ac:dyDescent="0.25">
      <c r="B209" s="6">
        <v>21</v>
      </c>
      <c r="C209" s="4" t="str">
        <f>IF(B209="","",VLOOKUP(B209,Tabelle2!$A$2:$B$38,2,0))</f>
        <v>11-12-28-30-35-36</v>
      </c>
      <c r="D209" s="3">
        <f t="shared" si="181"/>
        <v>0</v>
      </c>
      <c r="E209" s="7" t="str">
        <f t="shared" si="177"/>
        <v>L</v>
      </c>
      <c r="F209" s="20" t="str">
        <f t="shared" si="178"/>
        <v>No Bet</v>
      </c>
      <c r="G209" s="16">
        <f t="shared" si="179"/>
        <v>-96</v>
      </c>
      <c r="H209" s="12"/>
      <c r="I209" s="16">
        <f t="shared" si="182"/>
        <v>0</v>
      </c>
      <c r="J209" s="16">
        <f t="shared" si="183"/>
        <v>-3</v>
      </c>
      <c r="K209" s="12"/>
      <c r="AI209" s="1">
        <f t="shared" si="180"/>
        <v>7</v>
      </c>
      <c r="AJ209" s="3" t="str">
        <f t="shared" si="184"/>
        <v/>
      </c>
      <c r="AK209" s="3" t="str">
        <f t="shared" si="185"/>
        <v/>
      </c>
      <c r="AL209" s="3" t="str">
        <f t="shared" si="186"/>
        <v/>
      </c>
      <c r="AM209" s="3" t="str">
        <f t="shared" si="187"/>
        <v/>
      </c>
      <c r="AN209" s="3" t="str">
        <f t="shared" si="188"/>
        <v/>
      </c>
      <c r="AO209" s="3" t="str">
        <f t="shared" si="189"/>
        <v/>
      </c>
      <c r="AP209" s="3" t="str">
        <f t="shared" si="190"/>
        <v/>
      </c>
      <c r="AQ209" s="3" t="str">
        <f t="shared" si="191"/>
        <v/>
      </c>
      <c r="AR209" s="3" t="str">
        <f t="shared" si="192"/>
        <v/>
      </c>
      <c r="AS209" s="3" t="str">
        <f t="shared" si="193"/>
        <v/>
      </c>
      <c r="AT209" s="3" t="str">
        <f t="shared" si="194"/>
        <v/>
      </c>
      <c r="AU209" s="3" t="str">
        <f t="shared" si="195"/>
        <v/>
      </c>
      <c r="AV209" s="3" t="str">
        <f t="shared" si="196"/>
        <v/>
      </c>
      <c r="AW209" s="3" t="str">
        <f t="shared" si="197"/>
        <v/>
      </c>
      <c r="AX209" s="3" t="str">
        <f t="shared" si="198"/>
        <v/>
      </c>
      <c r="AY209" s="3" t="str">
        <f t="shared" si="199"/>
        <v/>
      </c>
      <c r="AZ209" s="3" t="str">
        <f t="shared" si="200"/>
        <v/>
      </c>
      <c r="BA209" s="3" t="str">
        <f t="shared" si="201"/>
        <v/>
      </c>
      <c r="BB209" s="3" t="str">
        <f t="shared" si="202"/>
        <v/>
      </c>
      <c r="BC209" s="3" t="str">
        <f t="shared" si="203"/>
        <v/>
      </c>
      <c r="BD209" s="3" t="str">
        <f t="shared" si="204"/>
        <v/>
      </c>
      <c r="BE209" s="3" t="str">
        <f t="shared" si="205"/>
        <v/>
      </c>
      <c r="BF209" s="3" t="str">
        <f t="shared" si="206"/>
        <v/>
      </c>
      <c r="BG209" s="3" t="str">
        <f t="shared" si="207"/>
        <v/>
      </c>
      <c r="BH209" s="3" t="str">
        <f t="shared" si="208"/>
        <v/>
      </c>
      <c r="BI209" s="3" t="str">
        <f t="shared" si="209"/>
        <v/>
      </c>
      <c r="BJ209" s="3" t="str">
        <f t="shared" si="210"/>
        <v/>
      </c>
      <c r="BK209" s="3" t="str">
        <f t="shared" si="211"/>
        <v/>
      </c>
      <c r="BL209" s="3" t="str">
        <f t="shared" si="212"/>
        <v/>
      </c>
      <c r="BM209" s="3" t="str">
        <f t="shared" si="213"/>
        <v/>
      </c>
      <c r="BN209" s="3" t="str">
        <f t="shared" si="214"/>
        <v/>
      </c>
    </row>
    <row r="210" spans="2:66" x14ac:dyDescent="0.25">
      <c r="B210" s="6">
        <v>23</v>
      </c>
      <c r="C210" s="4" t="str">
        <f>IF(B210="","",VLOOKUP(B210,Tabelle2!$A$2:$B$38,2,0))</f>
        <v>9-14-17-25-31-34</v>
      </c>
      <c r="D210" s="3">
        <f t="shared" si="181"/>
        <v>0</v>
      </c>
      <c r="E210" s="7" t="str">
        <f t="shared" si="177"/>
        <v>L</v>
      </c>
      <c r="F210" s="20" t="str">
        <f t="shared" si="178"/>
        <v>No Bet</v>
      </c>
      <c r="G210" s="16">
        <f t="shared" si="179"/>
        <v>-96</v>
      </c>
      <c r="H210" s="12"/>
      <c r="I210" s="16">
        <f t="shared" si="182"/>
        <v>0</v>
      </c>
      <c r="J210" s="16">
        <f t="shared" si="183"/>
        <v>-3</v>
      </c>
      <c r="K210" s="12"/>
      <c r="AI210" s="1">
        <f t="shared" si="180"/>
        <v>8</v>
      </c>
      <c r="AJ210" s="3" t="str">
        <f t="shared" si="184"/>
        <v/>
      </c>
      <c r="AK210" s="3" t="str">
        <f t="shared" si="185"/>
        <v/>
      </c>
      <c r="AL210" s="3" t="str">
        <f t="shared" si="186"/>
        <v/>
      </c>
      <c r="AM210" s="3" t="str">
        <f t="shared" si="187"/>
        <v/>
      </c>
      <c r="AN210" s="3" t="str">
        <f t="shared" si="188"/>
        <v/>
      </c>
      <c r="AO210" s="3" t="str">
        <f t="shared" si="189"/>
        <v/>
      </c>
      <c r="AP210" s="3" t="str">
        <f t="shared" si="190"/>
        <v/>
      </c>
      <c r="AQ210" s="3" t="str">
        <f t="shared" si="191"/>
        <v/>
      </c>
      <c r="AR210" s="3" t="str">
        <f t="shared" si="192"/>
        <v/>
      </c>
      <c r="AS210" s="3" t="str">
        <f t="shared" si="193"/>
        <v/>
      </c>
      <c r="AT210" s="3" t="str">
        <f t="shared" si="194"/>
        <v/>
      </c>
      <c r="AU210" s="3" t="str">
        <f t="shared" si="195"/>
        <v/>
      </c>
      <c r="AV210" s="3" t="str">
        <f t="shared" si="196"/>
        <v/>
      </c>
      <c r="AW210" s="3" t="str">
        <f t="shared" si="197"/>
        <v/>
      </c>
      <c r="AX210" s="3" t="str">
        <f t="shared" si="198"/>
        <v/>
      </c>
      <c r="AY210" s="3" t="str">
        <f t="shared" si="199"/>
        <v/>
      </c>
      <c r="AZ210" s="3" t="str">
        <f t="shared" si="200"/>
        <v/>
      </c>
      <c r="BA210" s="3" t="str">
        <f t="shared" si="201"/>
        <v/>
      </c>
      <c r="BB210" s="3" t="str">
        <f t="shared" si="202"/>
        <v/>
      </c>
      <c r="BC210" s="3" t="str">
        <f t="shared" si="203"/>
        <v/>
      </c>
      <c r="BD210" s="3" t="str">
        <f t="shared" si="204"/>
        <v/>
      </c>
      <c r="BE210" s="3" t="str">
        <f t="shared" si="205"/>
        <v/>
      </c>
      <c r="BF210" s="3" t="str">
        <f t="shared" si="206"/>
        <v/>
      </c>
      <c r="BG210" s="3" t="str">
        <f t="shared" si="207"/>
        <v/>
      </c>
      <c r="BH210" s="3" t="str">
        <f t="shared" si="208"/>
        <v/>
      </c>
      <c r="BI210" s="3" t="str">
        <f t="shared" si="209"/>
        <v/>
      </c>
      <c r="BJ210" s="3" t="str">
        <f t="shared" si="210"/>
        <v/>
      </c>
      <c r="BK210" s="3" t="str">
        <f t="shared" si="211"/>
        <v/>
      </c>
      <c r="BL210" s="3" t="str">
        <f t="shared" si="212"/>
        <v/>
      </c>
      <c r="BM210" s="3" t="str">
        <f t="shared" si="213"/>
        <v/>
      </c>
      <c r="BN210" s="3" t="str">
        <f t="shared" si="214"/>
        <v/>
      </c>
    </row>
    <row r="211" spans="2:66" x14ac:dyDescent="0.25">
      <c r="B211" s="6">
        <v>4</v>
      </c>
      <c r="C211" s="4" t="str">
        <f>IF(B211="","",VLOOKUP(B211,Tabelle2!$A$2:$B$38,2,0))</f>
        <v>7-11-12-13-28-36</v>
      </c>
      <c r="D211" s="3">
        <f t="shared" si="181"/>
        <v>0</v>
      </c>
      <c r="E211" s="7" t="str">
        <f t="shared" si="177"/>
        <v>L</v>
      </c>
      <c r="F211" s="20" t="str">
        <f t="shared" si="178"/>
        <v>No Bet</v>
      </c>
      <c r="G211" s="16">
        <f t="shared" si="179"/>
        <v>-96</v>
      </c>
      <c r="H211" s="12"/>
      <c r="I211" s="16">
        <f t="shared" si="182"/>
        <v>0</v>
      </c>
      <c r="J211" s="16">
        <f t="shared" si="183"/>
        <v>-3</v>
      </c>
      <c r="K211" s="12"/>
      <c r="AI211" s="1">
        <f t="shared" si="180"/>
        <v>9</v>
      </c>
      <c r="AJ211" s="3" t="str">
        <f t="shared" si="184"/>
        <v/>
      </c>
      <c r="AK211" s="3" t="str">
        <f t="shared" si="185"/>
        <v/>
      </c>
      <c r="AL211" s="3" t="str">
        <f t="shared" si="186"/>
        <v/>
      </c>
      <c r="AM211" s="3" t="str">
        <f t="shared" si="187"/>
        <v/>
      </c>
      <c r="AN211" s="3" t="str">
        <f t="shared" si="188"/>
        <v/>
      </c>
      <c r="AO211" s="3" t="str">
        <f t="shared" si="189"/>
        <v/>
      </c>
      <c r="AP211" s="3" t="str">
        <f t="shared" si="190"/>
        <v/>
      </c>
      <c r="AQ211" s="3" t="str">
        <f t="shared" si="191"/>
        <v/>
      </c>
      <c r="AR211" s="3" t="str">
        <f t="shared" si="192"/>
        <v/>
      </c>
      <c r="AS211" s="3" t="str">
        <f t="shared" si="193"/>
        <v/>
      </c>
      <c r="AT211" s="3" t="str">
        <f t="shared" si="194"/>
        <v/>
      </c>
      <c r="AU211" s="3" t="str">
        <f t="shared" si="195"/>
        <v/>
      </c>
      <c r="AV211" s="3" t="str">
        <f t="shared" si="196"/>
        <v/>
      </c>
      <c r="AW211" s="3" t="str">
        <f t="shared" si="197"/>
        <v/>
      </c>
      <c r="AX211" s="3" t="str">
        <f t="shared" si="198"/>
        <v/>
      </c>
      <c r="AY211" s="3" t="str">
        <f t="shared" si="199"/>
        <v/>
      </c>
      <c r="AZ211" s="3" t="str">
        <f t="shared" si="200"/>
        <v/>
      </c>
      <c r="BA211" s="3" t="str">
        <f t="shared" si="201"/>
        <v/>
      </c>
      <c r="BB211" s="3" t="str">
        <f t="shared" si="202"/>
        <v/>
      </c>
      <c r="BC211" s="3" t="str">
        <f t="shared" si="203"/>
        <v/>
      </c>
      <c r="BD211" s="3" t="str">
        <f t="shared" si="204"/>
        <v/>
      </c>
      <c r="BE211" s="3" t="str">
        <f t="shared" si="205"/>
        <v/>
      </c>
      <c r="BF211" s="3" t="str">
        <f t="shared" si="206"/>
        <v/>
      </c>
      <c r="BG211" s="3" t="str">
        <f t="shared" si="207"/>
        <v/>
      </c>
      <c r="BH211" s="3" t="str">
        <f t="shared" si="208"/>
        <v/>
      </c>
      <c r="BI211" s="3" t="str">
        <f t="shared" si="209"/>
        <v/>
      </c>
      <c r="BJ211" s="3" t="str">
        <f t="shared" si="210"/>
        <v/>
      </c>
      <c r="BK211" s="3" t="str">
        <f t="shared" si="211"/>
        <v/>
      </c>
      <c r="BL211" s="3" t="str">
        <f t="shared" si="212"/>
        <v/>
      </c>
      <c r="BM211" s="3" t="str">
        <f t="shared" si="213"/>
        <v/>
      </c>
      <c r="BN211" s="3" t="str">
        <f t="shared" si="214"/>
        <v/>
      </c>
    </row>
    <row r="212" spans="2:66" x14ac:dyDescent="0.25">
      <c r="B212" s="6">
        <v>18</v>
      </c>
      <c r="C212" s="4" t="str">
        <f>IF(B212="","",VLOOKUP(B212,Tabelle2!$A$2:$B$38,2,0))</f>
        <v>0-5-15-16-24-32</v>
      </c>
      <c r="D212" s="3">
        <f t="shared" si="181"/>
        <v>0</v>
      </c>
      <c r="E212" s="7" t="str">
        <f t="shared" si="177"/>
        <v>L</v>
      </c>
      <c r="F212" s="20" t="str">
        <f t="shared" si="178"/>
        <v>No Bet</v>
      </c>
      <c r="G212" s="16">
        <f t="shared" si="179"/>
        <v>-96</v>
      </c>
      <c r="H212" s="12"/>
      <c r="I212" s="16">
        <f t="shared" si="182"/>
        <v>0</v>
      </c>
      <c r="J212" s="16">
        <f t="shared" si="183"/>
        <v>-3</v>
      </c>
      <c r="K212" s="12"/>
      <c r="AI212" s="1">
        <f t="shared" si="180"/>
        <v>10</v>
      </c>
      <c r="AJ212" s="3" t="str">
        <f t="shared" si="184"/>
        <v/>
      </c>
      <c r="AK212" s="3" t="str">
        <f t="shared" si="185"/>
        <v/>
      </c>
      <c r="AL212" s="3" t="str">
        <f t="shared" si="186"/>
        <v/>
      </c>
      <c r="AM212" s="3" t="str">
        <f t="shared" si="187"/>
        <v/>
      </c>
      <c r="AN212" s="3" t="str">
        <f t="shared" si="188"/>
        <v/>
      </c>
      <c r="AO212" s="3" t="str">
        <f t="shared" si="189"/>
        <v/>
      </c>
      <c r="AP212" s="3" t="str">
        <f t="shared" si="190"/>
        <v/>
      </c>
      <c r="AQ212" s="3" t="str">
        <f t="shared" si="191"/>
        <v/>
      </c>
      <c r="AR212" s="3" t="str">
        <f t="shared" si="192"/>
        <v/>
      </c>
      <c r="AS212" s="3" t="str">
        <f t="shared" si="193"/>
        <v/>
      </c>
      <c r="AT212" s="3" t="str">
        <f t="shared" si="194"/>
        <v/>
      </c>
      <c r="AU212" s="3" t="str">
        <f t="shared" si="195"/>
        <v/>
      </c>
      <c r="AV212" s="3" t="str">
        <f t="shared" si="196"/>
        <v/>
      </c>
      <c r="AW212" s="3" t="str">
        <f t="shared" si="197"/>
        <v/>
      </c>
      <c r="AX212" s="3" t="str">
        <f t="shared" si="198"/>
        <v/>
      </c>
      <c r="AY212" s="3" t="str">
        <f t="shared" si="199"/>
        <v/>
      </c>
      <c r="AZ212" s="3" t="str">
        <f t="shared" si="200"/>
        <v/>
      </c>
      <c r="BA212" s="3" t="str">
        <f t="shared" si="201"/>
        <v/>
      </c>
      <c r="BB212" s="3" t="str">
        <f t="shared" si="202"/>
        <v/>
      </c>
      <c r="BC212" s="3" t="str">
        <f t="shared" si="203"/>
        <v/>
      </c>
      <c r="BD212" s="3" t="str">
        <f t="shared" si="204"/>
        <v/>
      </c>
      <c r="BE212" s="3" t="str">
        <f t="shared" si="205"/>
        <v/>
      </c>
      <c r="BF212" s="3" t="str">
        <f t="shared" si="206"/>
        <v/>
      </c>
      <c r="BG212" s="3" t="str">
        <f t="shared" si="207"/>
        <v/>
      </c>
      <c r="BH212" s="3" t="str">
        <f t="shared" si="208"/>
        <v/>
      </c>
      <c r="BI212" s="3" t="str">
        <f t="shared" si="209"/>
        <v/>
      </c>
      <c r="BJ212" s="3" t="str">
        <f t="shared" si="210"/>
        <v/>
      </c>
      <c r="BK212" s="3" t="str">
        <f t="shared" si="211"/>
        <v/>
      </c>
      <c r="BL212" s="3" t="str">
        <f t="shared" si="212"/>
        <v/>
      </c>
      <c r="BM212" s="3" t="str">
        <f t="shared" si="213"/>
        <v/>
      </c>
      <c r="BN212" s="3" t="str">
        <f t="shared" si="214"/>
        <v/>
      </c>
    </row>
    <row r="213" spans="2:66" x14ac:dyDescent="0.25">
      <c r="B213" s="6">
        <v>34</v>
      </c>
      <c r="C213" s="4" t="str">
        <f>IF(B213="","",VLOOKUP(B213,Tabelle2!$A$2:$B$38,2,0))</f>
        <v>0-5-10-23-26-32</v>
      </c>
      <c r="D213" s="3">
        <f t="shared" si="181"/>
        <v>0</v>
      </c>
      <c r="E213" s="7" t="str">
        <f t="shared" si="177"/>
        <v>L</v>
      </c>
      <c r="F213" s="20" t="str">
        <f t="shared" si="178"/>
        <v>No Bet</v>
      </c>
      <c r="G213" s="16">
        <f t="shared" si="179"/>
        <v>-96</v>
      </c>
      <c r="H213" s="12"/>
      <c r="I213" s="16">
        <f t="shared" si="182"/>
        <v>0</v>
      </c>
      <c r="J213" s="16">
        <f t="shared" si="183"/>
        <v>-3</v>
      </c>
      <c r="K213" s="12"/>
      <c r="AI213" s="1">
        <f t="shared" si="180"/>
        <v>11</v>
      </c>
      <c r="AJ213" s="3" t="str">
        <f t="shared" si="184"/>
        <v/>
      </c>
      <c r="AK213" s="3" t="str">
        <f t="shared" si="185"/>
        <v/>
      </c>
      <c r="AL213" s="3" t="str">
        <f t="shared" si="186"/>
        <v/>
      </c>
      <c r="AM213" s="3" t="str">
        <f t="shared" si="187"/>
        <v/>
      </c>
      <c r="AN213" s="3" t="str">
        <f t="shared" si="188"/>
        <v/>
      </c>
      <c r="AO213" s="3" t="str">
        <f t="shared" si="189"/>
        <v/>
      </c>
      <c r="AP213" s="3" t="str">
        <f t="shared" si="190"/>
        <v/>
      </c>
      <c r="AQ213" s="3" t="str">
        <f t="shared" si="191"/>
        <v/>
      </c>
      <c r="AR213" s="3" t="str">
        <f t="shared" si="192"/>
        <v/>
      </c>
      <c r="AS213" s="3" t="str">
        <f t="shared" si="193"/>
        <v/>
      </c>
      <c r="AT213" s="3">
        <f t="shared" si="194"/>
        <v>1</v>
      </c>
      <c r="AU213" s="3" t="str">
        <f t="shared" si="195"/>
        <v/>
      </c>
      <c r="AV213" s="3" t="str">
        <f t="shared" si="196"/>
        <v/>
      </c>
      <c r="AW213" s="3" t="str">
        <f t="shared" si="197"/>
        <v/>
      </c>
      <c r="AX213" s="3" t="str">
        <f t="shared" si="198"/>
        <v/>
      </c>
      <c r="AY213" s="3" t="str">
        <f t="shared" si="199"/>
        <v/>
      </c>
      <c r="AZ213" s="3" t="str">
        <f t="shared" si="200"/>
        <v/>
      </c>
      <c r="BA213" s="3" t="str">
        <f t="shared" si="201"/>
        <v/>
      </c>
      <c r="BB213" s="3" t="str">
        <f t="shared" si="202"/>
        <v/>
      </c>
      <c r="BC213" s="3" t="str">
        <f t="shared" si="203"/>
        <v/>
      </c>
      <c r="BD213" s="3" t="str">
        <f t="shared" si="204"/>
        <v/>
      </c>
      <c r="BE213" s="3" t="str">
        <f t="shared" si="205"/>
        <v/>
      </c>
      <c r="BF213" s="3" t="str">
        <f t="shared" si="206"/>
        <v/>
      </c>
      <c r="BG213" s="3" t="str">
        <f t="shared" si="207"/>
        <v/>
      </c>
      <c r="BH213" s="3" t="str">
        <f t="shared" si="208"/>
        <v/>
      </c>
      <c r="BI213" s="3" t="str">
        <f t="shared" si="209"/>
        <v/>
      </c>
      <c r="BJ213" s="3" t="str">
        <f t="shared" si="210"/>
        <v/>
      </c>
      <c r="BK213" s="3" t="str">
        <f t="shared" si="211"/>
        <v/>
      </c>
      <c r="BL213" s="3" t="str">
        <f t="shared" si="212"/>
        <v/>
      </c>
      <c r="BM213" s="3" t="str">
        <f t="shared" si="213"/>
        <v/>
      </c>
      <c r="BN213" s="3" t="str">
        <f t="shared" si="214"/>
        <v/>
      </c>
    </row>
    <row r="214" spans="2:66" x14ac:dyDescent="0.25">
      <c r="B214" s="6">
        <v>32</v>
      </c>
      <c r="C214" s="4" t="str">
        <f>IF(B214="","",VLOOKUP(B214,Tabelle2!$A$2:$B$38,2,0))</f>
        <v>6-18-22-27-29-34</v>
      </c>
      <c r="D214" s="3">
        <f t="shared" si="181"/>
        <v>1</v>
      </c>
      <c r="E214" s="7" t="str">
        <f t="shared" si="177"/>
        <v>W</v>
      </c>
      <c r="F214" s="20" t="str">
        <f t="shared" si="178"/>
        <v>No Bet</v>
      </c>
      <c r="G214" s="16">
        <f t="shared" si="179"/>
        <v>-96</v>
      </c>
      <c r="H214" s="12"/>
      <c r="I214" s="16">
        <f t="shared" si="182"/>
        <v>0</v>
      </c>
      <c r="J214" s="16">
        <f t="shared" si="183"/>
        <v>-3</v>
      </c>
      <c r="K214" s="12"/>
      <c r="AI214" s="1">
        <f t="shared" si="180"/>
        <v>0</v>
      </c>
      <c r="AJ214" s="3" t="str">
        <f t="shared" si="184"/>
        <v/>
      </c>
      <c r="AK214" s="3" t="str">
        <f t="shared" si="185"/>
        <v/>
      </c>
      <c r="AL214" s="3" t="str">
        <f t="shared" si="186"/>
        <v/>
      </c>
      <c r="AM214" s="3" t="str">
        <f t="shared" si="187"/>
        <v/>
      </c>
      <c r="AN214" s="3" t="str">
        <f t="shared" si="188"/>
        <v/>
      </c>
      <c r="AO214" s="3" t="str">
        <f t="shared" si="189"/>
        <v/>
      </c>
      <c r="AP214" s="3" t="str">
        <f t="shared" si="190"/>
        <v/>
      </c>
      <c r="AQ214" s="3" t="str">
        <f t="shared" si="191"/>
        <v/>
      </c>
      <c r="AR214" s="3" t="str">
        <f t="shared" si="192"/>
        <v/>
      </c>
      <c r="AS214" s="3" t="str">
        <f t="shared" si="193"/>
        <v/>
      </c>
      <c r="AT214" s="3" t="str">
        <f t="shared" si="194"/>
        <v/>
      </c>
      <c r="AU214" s="3" t="str">
        <f t="shared" si="195"/>
        <v/>
      </c>
      <c r="AV214" s="3" t="str">
        <f t="shared" si="196"/>
        <v/>
      </c>
      <c r="AW214" s="3" t="str">
        <f t="shared" si="197"/>
        <v/>
      </c>
      <c r="AX214" s="3" t="str">
        <f t="shared" si="198"/>
        <v/>
      </c>
      <c r="AY214" s="3" t="str">
        <f t="shared" si="199"/>
        <v/>
      </c>
      <c r="AZ214" s="3" t="str">
        <f t="shared" si="200"/>
        <v/>
      </c>
      <c r="BA214" s="3" t="str">
        <f t="shared" si="201"/>
        <v/>
      </c>
      <c r="BB214" s="3" t="str">
        <f t="shared" si="202"/>
        <v/>
      </c>
      <c r="BC214" s="3" t="str">
        <f t="shared" si="203"/>
        <v/>
      </c>
      <c r="BD214" s="3" t="str">
        <f t="shared" si="204"/>
        <v/>
      </c>
      <c r="BE214" s="3" t="str">
        <f t="shared" si="205"/>
        <v/>
      </c>
      <c r="BF214" s="3" t="str">
        <f t="shared" si="206"/>
        <v/>
      </c>
      <c r="BG214" s="3" t="str">
        <f t="shared" si="207"/>
        <v/>
      </c>
      <c r="BH214" s="3" t="str">
        <f t="shared" si="208"/>
        <v/>
      </c>
      <c r="BI214" s="3" t="str">
        <f t="shared" si="209"/>
        <v/>
      </c>
      <c r="BJ214" s="3" t="str">
        <f t="shared" si="210"/>
        <v/>
      </c>
      <c r="BK214" s="3" t="str">
        <f t="shared" si="211"/>
        <v/>
      </c>
      <c r="BL214" s="3" t="str">
        <f t="shared" si="212"/>
        <v/>
      </c>
      <c r="BM214" s="3" t="str">
        <f t="shared" si="213"/>
        <v/>
      </c>
      <c r="BN214" s="3" t="str">
        <f t="shared" si="214"/>
        <v/>
      </c>
    </row>
    <row r="215" spans="2:66" x14ac:dyDescent="0.25">
      <c r="B215" s="6">
        <v>9</v>
      </c>
      <c r="C215" s="4" t="str">
        <f>IF(B215="","",VLOOKUP(B215,Tabelle2!$A$2:$B$38,2,0))</f>
        <v>0-3-5-10-23-26</v>
      </c>
      <c r="D215" s="3">
        <f t="shared" si="181"/>
        <v>0</v>
      </c>
      <c r="E215" s="7" t="str">
        <f t="shared" si="177"/>
        <v>L</v>
      </c>
      <c r="F215" s="20" t="str">
        <f t="shared" si="178"/>
        <v>Bet</v>
      </c>
      <c r="G215" s="16">
        <f t="shared" si="179"/>
        <v>-102</v>
      </c>
      <c r="H215" s="12"/>
      <c r="I215" s="16">
        <f t="shared" si="182"/>
        <v>-1</v>
      </c>
      <c r="J215" s="16">
        <f t="shared" si="183"/>
        <v>-4</v>
      </c>
      <c r="K215" s="12"/>
      <c r="AI215" s="1">
        <f t="shared" si="180"/>
        <v>1</v>
      </c>
      <c r="AJ215" s="3" t="str">
        <f t="shared" si="184"/>
        <v/>
      </c>
      <c r="AK215" s="3" t="str">
        <f t="shared" si="185"/>
        <v/>
      </c>
      <c r="AL215" s="3" t="str">
        <f t="shared" si="186"/>
        <v/>
      </c>
      <c r="AM215" s="3" t="str">
        <f t="shared" si="187"/>
        <v/>
      </c>
      <c r="AN215" s="3" t="str">
        <f t="shared" si="188"/>
        <v/>
      </c>
      <c r="AO215" s="3" t="str">
        <f t="shared" si="189"/>
        <v/>
      </c>
      <c r="AP215" s="3" t="str">
        <f t="shared" si="190"/>
        <v/>
      </c>
      <c r="AQ215" s="3" t="str">
        <f t="shared" si="191"/>
        <v/>
      </c>
      <c r="AR215" s="3" t="str">
        <f t="shared" si="192"/>
        <v/>
      </c>
      <c r="AS215" s="3" t="str">
        <f t="shared" si="193"/>
        <v/>
      </c>
      <c r="AT215" s="3" t="str">
        <f t="shared" si="194"/>
        <v/>
      </c>
      <c r="AU215" s="3" t="str">
        <f t="shared" si="195"/>
        <v/>
      </c>
      <c r="AV215" s="3" t="str">
        <f t="shared" si="196"/>
        <v/>
      </c>
      <c r="AW215" s="3" t="str">
        <f t="shared" si="197"/>
        <v/>
      </c>
      <c r="AX215" s="3" t="str">
        <f t="shared" si="198"/>
        <v/>
      </c>
      <c r="AY215" s="3" t="str">
        <f t="shared" si="199"/>
        <v/>
      </c>
      <c r="AZ215" s="3" t="str">
        <f t="shared" si="200"/>
        <v/>
      </c>
      <c r="BA215" s="3" t="str">
        <f t="shared" si="201"/>
        <v/>
      </c>
      <c r="BB215" s="3" t="str">
        <f t="shared" si="202"/>
        <v/>
      </c>
      <c r="BC215" s="3" t="str">
        <f t="shared" si="203"/>
        <v/>
      </c>
      <c r="BD215" s="3" t="str">
        <f t="shared" si="204"/>
        <v/>
      </c>
      <c r="BE215" s="3" t="str">
        <f t="shared" si="205"/>
        <v/>
      </c>
      <c r="BF215" s="3" t="str">
        <f t="shared" si="206"/>
        <v/>
      </c>
      <c r="BG215" s="3" t="str">
        <f t="shared" si="207"/>
        <v/>
      </c>
      <c r="BH215" s="3" t="str">
        <f t="shared" si="208"/>
        <v/>
      </c>
      <c r="BI215" s="3" t="str">
        <f t="shared" si="209"/>
        <v/>
      </c>
      <c r="BJ215" s="3" t="str">
        <f t="shared" si="210"/>
        <v/>
      </c>
      <c r="BK215" s="3" t="str">
        <f t="shared" si="211"/>
        <v/>
      </c>
      <c r="BL215" s="3" t="str">
        <f t="shared" si="212"/>
        <v/>
      </c>
      <c r="BM215" s="3" t="str">
        <f t="shared" si="213"/>
        <v/>
      </c>
      <c r="BN215" s="3" t="str">
        <f t="shared" si="214"/>
        <v/>
      </c>
    </row>
    <row r="216" spans="2:66" x14ac:dyDescent="0.25">
      <c r="B216" s="6">
        <v>16</v>
      </c>
      <c r="C216" s="4" t="str">
        <f>IF(B216="","",VLOOKUP(B216,Tabelle2!$A$2:$B$38,2,0))</f>
        <v>7-13-18-27-29-36</v>
      </c>
      <c r="D216" s="3">
        <f t="shared" si="181"/>
        <v>0</v>
      </c>
      <c r="E216" s="7" t="str">
        <f t="shared" si="177"/>
        <v>L</v>
      </c>
      <c r="F216" s="20" t="str">
        <f t="shared" si="178"/>
        <v>Bet</v>
      </c>
      <c r="G216" s="16">
        <f t="shared" si="179"/>
        <v>-108</v>
      </c>
      <c r="H216" s="12"/>
      <c r="I216" s="16">
        <f t="shared" si="182"/>
        <v>0</v>
      </c>
      <c r="J216" s="16">
        <f t="shared" si="183"/>
        <v>-4</v>
      </c>
      <c r="K216" s="12"/>
      <c r="AI216" s="1">
        <f t="shared" si="180"/>
        <v>2</v>
      </c>
      <c r="AJ216" s="3" t="str">
        <f t="shared" si="184"/>
        <v/>
      </c>
      <c r="AK216" s="3" t="str">
        <f t="shared" si="185"/>
        <v/>
      </c>
      <c r="AL216" s="3" t="str">
        <f t="shared" si="186"/>
        <v/>
      </c>
      <c r="AM216" s="3" t="str">
        <f t="shared" si="187"/>
        <v/>
      </c>
      <c r="AN216" s="3" t="str">
        <f t="shared" si="188"/>
        <v/>
      </c>
      <c r="AO216" s="3" t="str">
        <f t="shared" si="189"/>
        <v/>
      </c>
      <c r="AP216" s="3" t="str">
        <f t="shared" si="190"/>
        <v/>
      </c>
      <c r="AQ216" s="3" t="str">
        <f t="shared" si="191"/>
        <v/>
      </c>
      <c r="AR216" s="3" t="str">
        <f t="shared" si="192"/>
        <v/>
      </c>
      <c r="AS216" s="3" t="str">
        <f t="shared" si="193"/>
        <v/>
      </c>
      <c r="AT216" s="3" t="str">
        <f t="shared" si="194"/>
        <v/>
      </c>
      <c r="AU216" s="3" t="str">
        <f t="shared" si="195"/>
        <v/>
      </c>
      <c r="AV216" s="3" t="str">
        <f t="shared" si="196"/>
        <v/>
      </c>
      <c r="AW216" s="3" t="str">
        <f t="shared" si="197"/>
        <v/>
      </c>
      <c r="AX216" s="3" t="str">
        <f t="shared" si="198"/>
        <v/>
      </c>
      <c r="AY216" s="3" t="str">
        <f t="shared" si="199"/>
        <v/>
      </c>
      <c r="AZ216" s="3" t="str">
        <f t="shared" si="200"/>
        <v/>
      </c>
      <c r="BA216" s="3" t="str">
        <f t="shared" si="201"/>
        <v/>
      </c>
      <c r="BB216" s="3" t="str">
        <f t="shared" si="202"/>
        <v/>
      </c>
      <c r="BC216" s="3" t="str">
        <f t="shared" si="203"/>
        <v/>
      </c>
      <c r="BD216" s="3" t="str">
        <f t="shared" si="204"/>
        <v/>
      </c>
      <c r="BE216" s="3" t="str">
        <f t="shared" si="205"/>
        <v/>
      </c>
      <c r="BF216" s="3" t="str">
        <f t="shared" si="206"/>
        <v/>
      </c>
      <c r="BG216" s="3" t="str">
        <f t="shared" si="207"/>
        <v/>
      </c>
      <c r="BH216" s="3" t="str">
        <f t="shared" si="208"/>
        <v/>
      </c>
      <c r="BI216" s="3" t="str">
        <f t="shared" si="209"/>
        <v/>
      </c>
      <c r="BJ216" s="3" t="str">
        <f t="shared" si="210"/>
        <v/>
      </c>
      <c r="BK216" s="3" t="str">
        <f t="shared" si="211"/>
        <v/>
      </c>
      <c r="BL216" s="3" t="str">
        <f t="shared" si="212"/>
        <v/>
      </c>
      <c r="BM216" s="3" t="str">
        <f t="shared" si="213"/>
        <v/>
      </c>
      <c r="BN216" s="3" t="str">
        <f t="shared" si="214"/>
        <v/>
      </c>
    </row>
    <row r="217" spans="2:66" x14ac:dyDescent="0.25">
      <c r="B217" s="6">
        <v>28</v>
      </c>
      <c r="C217" s="4" t="str">
        <f>IF(B217="","",VLOOKUP(B217,Tabelle2!$A$2:$B$38,2,0))</f>
        <v>1-4-19-20-21-33</v>
      </c>
      <c r="D217" s="3">
        <f t="shared" si="181"/>
        <v>0</v>
      </c>
      <c r="E217" s="7" t="str">
        <f t="shared" si="177"/>
        <v>L</v>
      </c>
      <c r="F217" s="20" t="str">
        <f t="shared" si="178"/>
        <v>Bet</v>
      </c>
      <c r="G217" s="16">
        <f t="shared" si="179"/>
        <v>-114</v>
      </c>
      <c r="H217" s="12"/>
      <c r="I217" s="16">
        <f t="shared" si="182"/>
        <v>0</v>
      </c>
      <c r="J217" s="16">
        <f t="shared" si="183"/>
        <v>-4</v>
      </c>
      <c r="K217" s="12"/>
      <c r="AI217" s="1">
        <f t="shared" si="180"/>
        <v>3</v>
      </c>
      <c r="AJ217" s="3" t="str">
        <f t="shared" si="184"/>
        <v/>
      </c>
      <c r="AK217" s="3" t="str">
        <f t="shared" si="185"/>
        <v/>
      </c>
      <c r="AL217" s="3">
        <f t="shared" si="186"/>
        <v>1</v>
      </c>
      <c r="AM217" s="3" t="str">
        <f t="shared" si="187"/>
        <v/>
      </c>
      <c r="AN217" s="3" t="str">
        <f t="shared" si="188"/>
        <v/>
      </c>
      <c r="AO217" s="3" t="str">
        <f t="shared" si="189"/>
        <v/>
      </c>
      <c r="AP217" s="3" t="str">
        <f t="shared" si="190"/>
        <v/>
      </c>
      <c r="AQ217" s="3" t="str">
        <f t="shared" si="191"/>
        <v/>
      </c>
      <c r="AR217" s="3" t="str">
        <f t="shared" si="192"/>
        <v/>
      </c>
      <c r="AS217" s="3" t="str">
        <f t="shared" si="193"/>
        <v/>
      </c>
      <c r="AT217" s="3" t="str">
        <f t="shared" si="194"/>
        <v/>
      </c>
      <c r="AU217" s="3" t="str">
        <f t="shared" si="195"/>
        <v/>
      </c>
      <c r="AV217" s="3" t="str">
        <f t="shared" si="196"/>
        <v/>
      </c>
      <c r="AW217" s="3" t="str">
        <f t="shared" si="197"/>
        <v/>
      </c>
      <c r="AX217" s="3" t="str">
        <f t="shared" si="198"/>
        <v/>
      </c>
      <c r="AY217" s="3" t="str">
        <f t="shared" si="199"/>
        <v/>
      </c>
      <c r="AZ217" s="3" t="str">
        <f t="shared" si="200"/>
        <v/>
      </c>
      <c r="BA217" s="3" t="str">
        <f t="shared" si="201"/>
        <v/>
      </c>
      <c r="BB217" s="3" t="str">
        <f t="shared" si="202"/>
        <v/>
      </c>
      <c r="BC217" s="3" t="str">
        <f t="shared" si="203"/>
        <v/>
      </c>
      <c r="BD217" s="3" t="str">
        <f t="shared" si="204"/>
        <v/>
      </c>
      <c r="BE217" s="3" t="str">
        <f t="shared" si="205"/>
        <v/>
      </c>
      <c r="BF217" s="3" t="str">
        <f t="shared" si="206"/>
        <v/>
      </c>
      <c r="BG217" s="3" t="str">
        <f t="shared" si="207"/>
        <v/>
      </c>
      <c r="BH217" s="3" t="str">
        <f t="shared" si="208"/>
        <v/>
      </c>
      <c r="BI217" s="3" t="str">
        <f t="shared" si="209"/>
        <v/>
      </c>
      <c r="BJ217" s="3" t="str">
        <f t="shared" si="210"/>
        <v/>
      </c>
      <c r="BK217" s="3" t="str">
        <f t="shared" si="211"/>
        <v/>
      </c>
      <c r="BL217" s="3" t="str">
        <f t="shared" si="212"/>
        <v/>
      </c>
      <c r="BM217" s="3" t="str">
        <f t="shared" si="213"/>
        <v/>
      </c>
      <c r="BN217" s="3" t="str">
        <f t="shared" si="214"/>
        <v/>
      </c>
    </row>
    <row r="218" spans="2:66" x14ac:dyDescent="0.25">
      <c r="B218" s="6">
        <v>1</v>
      </c>
      <c r="C218" s="4" t="str">
        <f>IF(B218="","",VLOOKUP(B218,Tabelle2!$A$2:$B$38,2,0))</f>
        <v>7-11-12-28-30-36</v>
      </c>
      <c r="D218" s="3">
        <f t="shared" si="181"/>
        <v>1</v>
      </c>
      <c r="E218" s="7" t="str">
        <f t="shared" si="177"/>
        <v>W</v>
      </c>
      <c r="F218" s="20" t="str">
        <f t="shared" si="178"/>
        <v>Bet</v>
      </c>
      <c r="G218" s="16">
        <f t="shared" si="179"/>
        <v>-84</v>
      </c>
      <c r="H218" s="12"/>
      <c r="I218" s="16">
        <f t="shared" si="182"/>
        <v>0</v>
      </c>
      <c r="J218" s="16">
        <f t="shared" si="183"/>
        <v>-4</v>
      </c>
      <c r="K218" s="12"/>
      <c r="AI218" s="1">
        <f t="shared" si="180"/>
        <v>0</v>
      </c>
      <c r="AJ218" s="3" t="str">
        <f t="shared" si="184"/>
        <v/>
      </c>
      <c r="AK218" s="3" t="str">
        <f t="shared" si="185"/>
        <v/>
      </c>
      <c r="AL218" s="3" t="str">
        <f t="shared" si="186"/>
        <v/>
      </c>
      <c r="AM218" s="3" t="str">
        <f t="shared" si="187"/>
        <v/>
      </c>
      <c r="AN218" s="3" t="str">
        <f t="shared" si="188"/>
        <v/>
      </c>
      <c r="AO218" s="3" t="str">
        <f t="shared" si="189"/>
        <v/>
      </c>
      <c r="AP218" s="3" t="str">
        <f t="shared" si="190"/>
        <v/>
      </c>
      <c r="AQ218" s="3" t="str">
        <f t="shared" si="191"/>
        <v/>
      </c>
      <c r="AR218" s="3" t="str">
        <f t="shared" si="192"/>
        <v/>
      </c>
      <c r="AS218" s="3" t="str">
        <f t="shared" si="193"/>
        <v/>
      </c>
      <c r="AT218" s="3" t="str">
        <f t="shared" si="194"/>
        <v/>
      </c>
      <c r="AU218" s="3" t="str">
        <f t="shared" si="195"/>
        <v/>
      </c>
      <c r="AV218" s="3" t="str">
        <f t="shared" si="196"/>
        <v/>
      </c>
      <c r="AW218" s="3" t="str">
        <f t="shared" si="197"/>
        <v/>
      </c>
      <c r="AX218" s="3" t="str">
        <f t="shared" si="198"/>
        <v/>
      </c>
      <c r="AY218" s="3" t="str">
        <f t="shared" si="199"/>
        <v/>
      </c>
      <c r="AZ218" s="3" t="str">
        <f t="shared" si="200"/>
        <v/>
      </c>
      <c r="BA218" s="3" t="str">
        <f t="shared" si="201"/>
        <v/>
      </c>
      <c r="BB218" s="3" t="str">
        <f t="shared" si="202"/>
        <v/>
      </c>
      <c r="BC218" s="3" t="str">
        <f t="shared" si="203"/>
        <v/>
      </c>
      <c r="BD218" s="3" t="str">
        <f t="shared" si="204"/>
        <v/>
      </c>
      <c r="BE218" s="3" t="str">
        <f t="shared" si="205"/>
        <v/>
      </c>
      <c r="BF218" s="3" t="str">
        <f t="shared" si="206"/>
        <v/>
      </c>
      <c r="BG218" s="3" t="str">
        <f t="shared" si="207"/>
        <v/>
      </c>
      <c r="BH218" s="3" t="str">
        <f t="shared" si="208"/>
        <v/>
      </c>
      <c r="BI218" s="3" t="str">
        <f t="shared" si="209"/>
        <v/>
      </c>
      <c r="BJ218" s="3" t="str">
        <f t="shared" si="210"/>
        <v/>
      </c>
      <c r="BK218" s="3" t="str">
        <f t="shared" si="211"/>
        <v/>
      </c>
      <c r="BL218" s="3" t="str">
        <f t="shared" si="212"/>
        <v/>
      </c>
      <c r="BM218" s="3" t="str">
        <f t="shared" si="213"/>
        <v/>
      </c>
      <c r="BN218" s="3" t="str">
        <f t="shared" si="214"/>
        <v/>
      </c>
    </row>
    <row r="219" spans="2:66" x14ac:dyDescent="0.25">
      <c r="B219" s="6">
        <v>8</v>
      </c>
      <c r="C219" s="4" t="str">
        <f>IF(B219="","",VLOOKUP(B219,Tabelle2!$A$2:$B$38,2,0))</f>
        <v>2-14-17-20-25-31</v>
      </c>
      <c r="D219" s="3">
        <f t="shared" si="181"/>
        <v>0</v>
      </c>
      <c r="E219" s="7" t="str">
        <f t="shared" si="177"/>
        <v>L</v>
      </c>
      <c r="F219" s="20" t="str">
        <f t="shared" si="178"/>
        <v>Bet</v>
      </c>
      <c r="G219" s="16">
        <f t="shared" si="179"/>
        <v>-90</v>
      </c>
      <c r="H219" s="12"/>
      <c r="I219" s="16">
        <f t="shared" si="182"/>
        <v>-1</v>
      </c>
      <c r="J219" s="16">
        <f t="shared" si="183"/>
        <v>-5</v>
      </c>
      <c r="K219" s="12"/>
      <c r="AI219" s="1">
        <f t="shared" si="180"/>
        <v>1</v>
      </c>
      <c r="AJ219" s="3" t="str">
        <f t="shared" si="184"/>
        <v/>
      </c>
      <c r="AK219" s="3" t="str">
        <f t="shared" si="185"/>
        <v/>
      </c>
      <c r="AL219" s="3" t="str">
        <f t="shared" si="186"/>
        <v/>
      </c>
      <c r="AM219" s="3" t="str">
        <f t="shared" si="187"/>
        <v/>
      </c>
      <c r="AN219" s="3" t="str">
        <f t="shared" si="188"/>
        <v/>
      </c>
      <c r="AO219" s="3" t="str">
        <f t="shared" si="189"/>
        <v/>
      </c>
      <c r="AP219" s="3" t="str">
        <f t="shared" si="190"/>
        <v/>
      </c>
      <c r="AQ219" s="3" t="str">
        <f t="shared" si="191"/>
        <v/>
      </c>
      <c r="AR219" s="3" t="str">
        <f t="shared" si="192"/>
        <v/>
      </c>
      <c r="AS219" s="3" t="str">
        <f t="shared" si="193"/>
        <v/>
      </c>
      <c r="AT219" s="3" t="str">
        <f t="shared" si="194"/>
        <v/>
      </c>
      <c r="AU219" s="3" t="str">
        <f t="shared" si="195"/>
        <v/>
      </c>
      <c r="AV219" s="3" t="str">
        <f t="shared" si="196"/>
        <v/>
      </c>
      <c r="AW219" s="3" t="str">
        <f t="shared" si="197"/>
        <v/>
      </c>
      <c r="AX219" s="3" t="str">
        <f t="shared" si="198"/>
        <v/>
      </c>
      <c r="AY219" s="3" t="str">
        <f t="shared" si="199"/>
        <v/>
      </c>
      <c r="AZ219" s="3" t="str">
        <f t="shared" si="200"/>
        <v/>
      </c>
      <c r="BA219" s="3" t="str">
        <f t="shared" si="201"/>
        <v/>
      </c>
      <c r="BB219" s="3" t="str">
        <f t="shared" si="202"/>
        <v/>
      </c>
      <c r="BC219" s="3" t="str">
        <f t="shared" si="203"/>
        <v/>
      </c>
      <c r="BD219" s="3" t="str">
        <f t="shared" si="204"/>
        <v/>
      </c>
      <c r="BE219" s="3" t="str">
        <f t="shared" si="205"/>
        <v/>
      </c>
      <c r="BF219" s="3" t="str">
        <f t="shared" si="206"/>
        <v/>
      </c>
      <c r="BG219" s="3" t="str">
        <f t="shared" si="207"/>
        <v/>
      </c>
      <c r="BH219" s="3" t="str">
        <f t="shared" si="208"/>
        <v/>
      </c>
      <c r="BI219" s="3" t="str">
        <f t="shared" si="209"/>
        <v/>
      </c>
      <c r="BJ219" s="3" t="str">
        <f t="shared" si="210"/>
        <v/>
      </c>
      <c r="BK219" s="3" t="str">
        <f t="shared" si="211"/>
        <v/>
      </c>
      <c r="BL219" s="3" t="str">
        <f t="shared" si="212"/>
        <v/>
      </c>
      <c r="BM219" s="3" t="str">
        <f t="shared" si="213"/>
        <v/>
      </c>
      <c r="BN219" s="3" t="str">
        <f t="shared" si="214"/>
        <v/>
      </c>
    </row>
    <row r="220" spans="2:66" x14ac:dyDescent="0.25">
      <c r="B220" s="6">
        <v>24</v>
      </c>
      <c r="C220" s="4" t="str">
        <f>IF(B220="","",VLOOKUP(B220,Tabelle2!$A$2:$B$38,2,0))</f>
        <v>6-13-18-22-27-29</v>
      </c>
      <c r="D220" s="3">
        <f t="shared" si="181"/>
        <v>0</v>
      </c>
      <c r="E220" s="7" t="str">
        <f t="shared" si="177"/>
        <v>L</v>
      </c>
      <c r="F220" s="20" t="str">
        <f t="shared" si="178"/>
        <v>Bet</v>
      </c>
      <c r="G220" s="16">
        <f t="shared" si="179"/>
        <v>-96</v>
      </c>
      <c r="H220" s="12"/>
      <c r="I220" s="16">
        <f t="shared" si="182"/>
        <v>0</v>
      </c>
      <c r="J220" s="16">
        <f t="shared" si="183"/>
        <v>-5</v>
      </c>
      <c r="K220" s="12"/>
      <c r="AI220" s="1">
        <f t="shared" si="180"/>
        <v>2</v>
      </c>
      <c r="AJ220" s="3" t="str">
        <f t="shared" si="184"/>
        <v/>
      </c>
      <c r="AK220" s="3" t="str">
        <f t="shared" si="185"/>
        <v/>
      </c>
      <c r="AL220" s="3" t="str">
        <f t="shared" si="186"/>
        <v/>
      </c>
      <c r="AM220" s="3" t="str">
        <f t="shared" si="187"/>
        <v/>
      </c>
      <c r="AN220" s="3" t="str">
        <f t="shared" si="188"/>
        <v/>
      </c>
      <c r="AO220" s="3" t="str">
        <f t="shared" si="189"/>
        <v/>
      </c>
      <c r="AP220" s="3" t="str">
        <f t="shared" si="190"/>
        <v/>
      </c>
      <c r="AQ220" s="3" t="str">
        <f t="shared" si="191"/>
        <v/>
      </c>
      <c r="AR220" s="3" t="str">
        <f t="shared" si="192"/>
        <v/>
      </c>
      <c r="AS220" s="3" t="str">
        <f t="shared" si="193"/>
        <v/>
      </c>
      <c r="AT220" s="3" t="str">
        <f t="shared" si="194"/>
        <v/>
      </c>
      <c r="AU220" s="3" t="str">
        <f t="shared" si="195"/>
        <v/>
      </c>
      <c r="AV220" s="3" t="str">
        <f t="shared" si="196"/>
        <v/>
      </c>
      <c r="AW220" s="3" t="str">
        <f t="shared" si="197"/>
        <v/>
      </c>
      <c r="AX220" s="3" t="str">
        <f t="shared" si="198"/>
        <v/>
      </c>
      <c r="AY220" s="3" t="str">
        <f t="shared" si="199"/>
        <v/>
      </c>
      <c r="AZ220" s="3" t="str">
        <f t="shared" si="200"/>
        <v/>
      </c>
      <c r="BA220" s="3" t="str">
        <f t="shared" si="201"/>
        <v/>
      </c>
      <c r="BB220" s="3" t="str">
        <f t="shared" si="202"/>
        <v/>
      </c>
      <c r="BC220" s="3" t="str">
        <f t="shared" si="203"/>
        <v/>
      </c>
      <c r="BD220" s="3" t="str">
        <f t="shared" si="204"/>
        <v/>
      </c>
      <c r="BE220" s="3" t="str">
        <f t="shared" si="205"/>
        <v/>
      </c>
      <c r="BF220" s="3" t="str">
        <f t="shared" si="206"/>
        <v/>
      </c>
      <c r="BG220" s="3" t="str">
        <f t="shared" si="207"/>
        <v/>
      </c>
      <c r="BH220" s="3" t="str">
        <f t="shared" si="208"/>
        <v/>
      </c>
      <c r="BI220" s="3" t="str">
        <f t="shared" si="209"/>
        <v/>
      </c>
      <c r="BJ220" s="3" t="str">
        <f t="shared" si="210"/>
        <v/>
      </c>
      <c r="BK220" s="3" t="str">
        <f t="shared" si="211"/>
        <v/>
      </c>
      <c r="BL220" s="3" t="str">
        <f t="shared" si="212"/>
        <v/>
      </c>
      <c r="BM220" s="3" t="str">
        <f t="shared" si="213"/>
        <v/>
      </c>
      <c r="BN220" s="3" t="str">
        <f t="shared" si="214"/>
        <v/>
      </c>
    </row>
    <row r="221" spans="2:66" x14ac:dyDescent="0.25">
      <c r="B221" s="6">
        <v>17</v>
      </c>
      <c r="C221" s="4" t="str">
        <f>IF(B221="","",VLOOKUP(B221,Tabelle2!$A$2:$B$38,2,0))</f>
        <v>0-3-8-10-23-26</v>
      </c>
      <c r="D221" s="3">
        <f t="shared" si="181"/>
        <v>0</v>
      </c>
      <c r="E221" s="7" t="str">
        <f t="shared" si="177"/>
        <v>L</v>
      </c>
      <c r="F221" s="20" t="str">
        <f t="shared" si="178"/>
        <v>Bet</v>
      </c>
      <c r="G221" s="16">
        <f t="shared" si="179"/>
        <v>-102</v>
      </c>
      <c r="H221" s="12"/>
      <c r="I221" s="16">
        <f t="shared" si="182"/>
        <v>0</v>
      </c>
      <c r="J221" s="16">
        <f t="shared" si="183"/>
        <v>-5</v>
      </c>
      <c r="K221" s="12"/>
      <c r="AI221" s="1">
        <f t="shared" si="180"/>
        <v>3</v>
      </c>
      <c r="AJ221" s="3" t="str">
        <f t="shared" si="184"/>
        <v/>
      </c>
      <c r="AK221" s="3" t="str">
        <f t="shared" si="185"/>
        <v/>
      </c>
      <c r="AL221" s="3" t="str">
        <f t="shared" si="186"/>
        <v/>
      </c>
      <c r="AM221" s="3" t="str">
        <f t="shared" si="187"/>
        <v/>
      </c>
      <c r="AN221" s="3" t="str">
        <f t="shared" si="188"/>
        <v/>
      </c>
      <c r="AO221" s="3" t="str">
        <f t="shared" si="189"/>
        <v/>
      </c>
      <c r="AP221" s="3" t="str">
        <f t="shared" si="190"/>
        <v/>
      </c>
      <c r="AQ221" s="3" t="str">
        <f t="shared" si="191"/>
        <v/>
      </c>
      <c r="AR221" s="3" t="str">
        <f t="shared" si="192"/>
        <v/>
      </c>
      <c r="AS221" s="3" t="str">
        <f t="shared" si="193"/>
        <v/>
      </c>
      <c r="AT221" s="3" t="str">
        <f t="shared" si="194"/>
        <v/>
      </c>
      <c r="AU221" s="3" t="str">
        <f t="shared" si="195"/>
        <v/>
      </c>
      <c r="AV221" s="3" t="str">
        <f t="shared" si="196"/>
        <v/>
      </c>
      <c r="AW221" s="3" t="str">
        <f t="shared" si="197"/>
        <v/>
      </c>
      <c r="AX221" s="3" t="str">
        <f t="shared" si="198"/>
        <v/>
      </c>
      <c r="AY221" s="3" t="str">
        <f t="shared" si="199"/>
        <v/>
      </c>
      <c r="AZ221" s="3" t="str">
        <f t="shared" si="200"/>
        <v/>
      </c>
      <c r="BA221" s="3" t="str">
        <f t="shared" si="201"/>
        <v/>
      </c>
      <c r="BB221" s="3" t="str">
        <f t="shared" si="202"/>
        <v/>
      </c>
      <c r="BC221" s="3" t="str">
        <f t="shared" si="203"/>
        <v/>
      </c>
      <c r="BD221" s="3" t="str">
        <f t="shared" si="204"/>
        <v/>
      </c>
      <c r="BE221" s="3" t="str">
        <f t="shared" si="205"/>
        <v/>
      </c>
      <c r="BF221" s="3" t="str">
        <f t="shared" si="206"/>
        <v/>
      </c>
      <c r="BG221" s="3" t="str">
        <f t="shared" si="207"/>
        <v/>
      </c>
      <c r="BH221" s="3" t="str">
        <f t="shared" si="208"/>
        <v/>
      </c>
      <c r="BI221" s="3" t="str">
        <f t="shared" si="209"/>
        <v/>
      </c>
      <c r="BJ221" s="3" t="str">
        <f t="shared" si="210"/>
        <v/>
      </c>
      <c r="BK221" s="3" t="str">
        <f t="shared" si="211"/>
        <v/>
      </c>
      <c r="BL221" s="3" t="str">
        <f t="shared" si="212"/>
        <v/>
      </c>
      <c r="BM221" s="3" t="str">
        <f t="shared" si="213"/>
        <v/>
      </c>
      <c r="BN221" s="3" t="str">
        <f t="shared" si="214"/>
        <v/>
      </c>
    </row>
    <row r="222" spans="2:66" x14ac:dyDescent="0.25">
      <c r="B222" s="6">
        <v>18</v>
      </c>
      <c r="C222" s="4" t="str">
        <f>IF(B222="","",VLOOKUP(B222,Tabelle2!$A$2:$B$38,2,0))</f>
        <v>0-5-15-16-24-32</v>
      </c>
      <c r="D222" s="3">
        <f t="shared" si="181"/>
        <v>0</v>
      </c>
      <c r="E222" s="7" t="str">
        <f t="shared" si="177"/>
        <v>L</v>
      </c>
      <c r="F222" s="20" t="str">
        <f t="shared" si="178"/>
        <v>Bet</v>
      </c>
      <c r="G222" s="16">
        <f t="shared" si="179"/>
        <v>-108</v>
      </c>
      <c r="H222" s="12"/>
      <c r="I222" s="16">
        <f t="shared" si="182"/>
        <v>0</v>
      </c>
      <c r="J222" s="16">
        <f t="shared" si="183"/>
        <v>-5</v>
      </c>
      <c r="K222" s="12"/>
      <c r="AI222" s="1">
        <f t="shared" si="180"/>
        <v>4</v>
      </c>
      <c r="AJ222" s="3" t="str">
        <f t="shared" si="184"/>
        <v/>
      </c>
      <c r="AK222" s="3" t="str">
        <f t="shared" si="185"/>
        <v/>
      </c>
      <c r="AL222" s="3" t="str">
        <f t="shared" si="186"/>
        <v/>
      </c>
      <c r="AM222" s="3" t="str">
        <f t="shared" si="187"/>
        <v/>
      </c>
      <c r="AN222" s="3" t="str">
        <f t="shared" si="188"/>
        <v/>
      </c>
      <c r="AO222" s="3" t="str">
        <f t="shared" si="189"/>
        <v/>
      </c>
      <c r="AP222" s="3" t="str">
        <f t="shared" si="190"/>
        <v/>
      </c>
      <c r="AQ222" s="3" t="str">
        <f t="shared" si="191"/>
        <v/>
      </c>
      <c r="AR222" s="3" t="str">
        <f t="shared" si="192"/>
        <v/>
      </c>
      <c r="AS222" s="3" t="str">
        <f t="shared" si="193"/>
        <v/>
      </c>
      <c r="AT222" s="3" t="str">
        <f t="shared" si="194"/>
        <v/>
      </c>
      <c r="AU222" s="3" t="str">
        <f t="shared" si="195"/>
        <v/>
      </c>
      <c r="AV222" s="3" t="str">
        <f t="shared" si="196"/>
        <v/>
      </c>
      <c r="AW222" s="3" t="str">
        <f t="shared" si="197"/>
        <v/>
      </c>
      <c r="AX222" s="3" t="str">
        <f t="shared" si="198"/>
        <v/>
      </c>
      <c r="AY222" s="3" t="str">
        <f t="shared" si="199"/>
        <v/>
      </c>
      <c r="AZ222" s="3" t="str">
        <f t="shared" si="200"/>
        <v/>
      </c>
      <c r="BA222" s="3" t="str">
        <f t="shared" si="201"/>
        <v/>
      </c>
      <c r="BB222" s="3" t="str">
        <f t="shared" si="202"/>
        <v/>
      </c>
      <c r="BC222" s="3" t="str">
        <f t="shared" si="203"/>
        <v/>
      </c>
      <c r="BD222" s="3" t="str">
        <f t="shared" si="204"/>
        <v/>
      </c>
      <c r="BE222" s="3" t="str">
        <f t="shared" si="205"/>
        <v/>
      </c>
      <c r="BF222" s="3" t="str">
        <f t="shared" si="206"/>
        <v/>
      </c>
      <c r="BG222" s="3" t="str">
        <f t="shared" si="207"/>
        <v/>
      </c>
      <c r="BH222" s="3" t="str">
        <f t="shared" si="208"/>
        <v/>
      </c>
      <c r="BI222" s="3" t="str">
        <f t="shared" si="209"/>
        <v/>
      </c>
      <c r="BJ222" s="3" t="str">
        <f t="shared" si="210"/>
        <v/>
      </c>
      <c r="BK222" s="3" t="str">
        <f t="shared" si="211"/>
        <v/>
      </c>
      <c r="BL222" s="3" t="str">
        <f t="shared" si="212"/>
        <v/>
      </c>
      <c r="BM222" s="3" t="str">
        <f t="shared" si="213"/>
        <v/>
      </c>
      <c r="BN222" s="3" t="str">
        <f t="shared" si="214"/>
        <v/>
      </c>
    </row>
    <row r="223" spans="2:66" x14ac:dyDescent="0.25">
      <c r="B223" s="6">
        <v>23</v>
      </c>
      <c r="C223" s="4" t="str">
        <f>IF(B223="","",VLOOKUP(B223,Tabelle2!$A$2:$B$38,2,0))</f>
        <v>9-14-17-25-31-34</v>
      </c>
      <c r="D223" s="3">
        <f t="shared" si="181"/>
        <v>0</v>
      </c>
      <c r="E223" s="7" t="str">
        <f t="shared" si="177"/>
        <v>L</v>
      </c>
      <c r="F223" s="20" t="str">
        <f t="shared" si="178"/>
        <v>No Bet</v>
      </c>
      <c r="G223" s="16">
        <f t="shared" si="179"/>
        <v>-108</v>
      </c>
      <c r="H223" s="12"/>
      <c r="I223" s="16">
        <f t="shared" si="182"/>
        <v>0</v>
      </c>
      <c r="J223" s="16">
        <f t="shared" si="183"/>
        <v>-5</v>
      </c>
      <c r="K223" s="12"/>
      <c r="AI223" s="1">
        <f t="shared" si="180"/>
        <v>5</v>
      </c>
      <c r="AJ223" s="3" t="str">
        <f t="shared" si="184"/>
        <v/>
      </c>
      <c r="AK223" s="3" t="str">
        <f t="shared" si="185"/>
        <v/>
      </c>
      <c r="AL223" s="3" t="str">
        <f t="shared" si="186"/>
        <v/>
      </c>
      <c r="AM223" s="3" t="str">
        <f t="shared" si="187"/>
        <v/>
      </c>
      <c r="AN223" s="3" t="str">
        <f t="shared" si="188"/>
        <v/>
      </c>
      <c r="AO223" s="3" t="str">
        <f t="shared" si="189"/>
        <v/>
      </c>
      <c r="AP223" s="3" t="str">
        <f t="shared" si="190"/>
        <v/>
      </c>
      <c r="AQ223" s="3" t="str">
        <f t="shared" si="191"/>
        <v/>
      </c>
      <c r="AR223" s="3" t="str">
        <f t="shared" si="192"/>
        <v/>
      </c>
      <c r="AS223" s="3" t="str">
        <f t="shared" si="193"/>
        <v/>
      </c>
      <c r="AT223" s="3" t="str">
        <f t="shared" si="194"/>
        <v/>
      </c>
      <c r="AU223" s="3" t="str">
        <f t="shared" si="195"/>
        <v/>
      </c>
      <c r="AV223" s="3" t="str">
        <f t="shared" si="196"/>
        <v/>
      </c>
      <c r="AW223" s="3" t="str">
        <f t="shared" si="197"/>
        <v/>
      </c>
      <c r="AX223" s="3" t="str">
        <f t="shared" si="198"/>
        <v/>
      </c>
      <c r="AY223" s="3" t="str">
        <f t="shared" si="199"/>
        <v/>
      </c>
      <c r="AZ223" s="3" t="str">
        <f t="shared" si="200"/>
        <v/>
      </c>
      <c r="BA223" s="3" t="str">
        <f t="shared" si="201"/>
        <v/>
      </c>
      <c r="BB223" s="3" t="str">
        <f t="shared" si="202"/>
        <v/>
      </c>
      <c r="BC223" s="3" t="str">
        <f t="shared" si="203"/>
        <v/>
      </c>
      <c r="BD223" s="3" t="str">
        <f t="shared" si="204"/>
        <v/>
      </c>
      <c r="BE223" s="3" t="str">
        <f t="shared" si="205"/>
        <v/>
      </c>
      <c r="BF223" s="3" t="str">
        <f t="shared" si="206"/>
        <v/>
      </c>
      <c r="BG223" s="3" t="str">
        <f t="shared" si="207"/>
        <v/>
      </c>
      <c r="BH223" s="3" t="str">
        <f t="shared" si="208"/>
        <v/>
      </c>
      <c r="BI223" s="3" t="str">
        <f t="shared" si="209"/>
        <v/>
      </c>
      <c r="BJ223" s="3" t="str">
        <f t="shared" si="210"/>
        <v/>
      </c>
      <c r="BK223" s="3" t="str">
        <f t="shared" si="211"/>
        <v/>
      </c>
      <c r="BL223" s="3" t="str">
        <f t="shared" si="212"/>
        <v/>
      </c>
      <c r="BM223" s="3" t="str">
        <f t="shared" si="213"/>
        <v/>
      </c>
      <c r="BN223" s="3" t="str">
        <f t="shared" si="214"/>
        <v/>
      </c>
    </row>
    <row r="224" spans="2:66" x14ac:dyDescent="0.25">
      <c r="B224" s="6">
        <v>32</v>
      </c>
      <c r="C224" s="4" t="str">
        <f>IF(B224="","",VLOOKUP(B224,Tabelle2!$A$2:$B$38,2,0))</f>
        <v>6-18-22-27-29-34</v>
      </c>
      <c r="D224" s="3">
        <f t="shared" si="181"/>
        <v>0</v>
      </c>
      <c r="E224" s="7" t="str">
        <f t="shared" si="177"/>
        <v>L</v>
      </c>
      <c r="F224" s="20" t="str">
        <f t="shared" si="178"/>
        <v>No Bet</v>
      </c>
      <c r="G224" s="16">
        <f t="shared" si="179"/>
        <v>-108</v>
      </c>
      <c r="H224" s="12"/>
      <c r="I224" s="16">
        <f t="shared" si="182"/>
        <v>0</v>
      </c>
      <c r="J224" s="16">
        <f t="shared" si="183"/>
        <v>-5</v>
      </c>
      <c r="K224" s="12"/>
      <c r="AI224" s="1">
        <f t="shared" si="180"/>
        <v>6</v>
      </c>
      <c r="AJ224" s="3" t="str">
        <f t="shared" si="184"/>
        <v/>
      </c>
      <c r="AK224" s="3" t="str">
        <f t="shared" si="185"/>
        <v/>
      </c>
      <c r="AL224" s="3" t="str">
        <f t="shared" si="186"/>
        <v/>
      </c>
      <c r="AM224" s="3" t="str">
        <f t="shared" si="187"/>
        <v/>
      </c>
      <c r="AN224" s="3" t="str">
        <f t="shared" si="188"/>
        <v/>
      </c>
      <c r="AO224" s="3" t="str">
        <f t="shared" si="189"/>
        <v/>
      </c>
      <c r="AP224" s="3" t="str">
        <f t="shared" si="190"/>
        <v/>
      </c>
      <c r="AQ224" s="3" t="str">
        <f t="shared" si="191"/>
        <v/>
      </c>
      <c r="AR224" s="3" t="str">
        <f t="shared" si="192"/>
        <v/>
      </c>
      <c r="AS224" s="3" t="str">
        <f t="shared" si="193"/>
        <v/>
      </c>
      <c r="AT224" s="3" t="str">
        <f t="shared" si="194"/>
        <v/>
      </c>
      <c r="AU224" s="3" t="str">
        <f t="shared" si="195"/>
        <v/>
      </c>
      <c r="AV224" s="3" t="str">
        <f t="shared" si="196"/>
        <v/>
      </c>
      <c r="AW224" s="3" t="str">
        <f t="shared" si="197"/>
        <v/>
      </c>
      <c r="AX224" s="3" t="str">
        <f t="shared" si="198"/>
        <v/>
      </c>
      <c r="AY224" s="3" t="str">
        <f t="shared" si="199"/>
        <v/>
      </c>
      <c r="AZ224" s="3" t="str">
        <f t="shared" si="200"/>
        <v/>
      </c>
      <c r="BA224" s="3" t="str">
        <f t="shared" si="201"/>
        <v/>
      </c>
      <c r="BB224" s="3" t="str">
        <f t="shared" si="202"/>
        <v/>
      </c>
      <c r="BC224" s="3" t="str">
        <f t="shared" si="203"/>
        <v/>
      </c>
      <c r="BD224" s="3" t="str">
        <f t="shared" si="204"/>
        <v/>
      </c>
      <c r="BE224" s="3" t="str">
        <f t="shared" si="205"/>
        <v/>
      </c>
      <c r="BF224" s="3" t="str">
        <f t="shared" si="206"/>
        <v/>
      </c>
      <c r="BG224" s="3" t="str">
        <f t="shared" si="207"/>
        <v/>
      </c>
      <c r="BH224" s="3" t="str">
        <f t="shared" si="208"/>
        <v/>
      </c>
      <c r="BI224" s="3" t="str">
        <f t="shared" si="209"/>
        <v/>
      </c>
      <c r="BJ224" s="3" t="str">
        <f t="shared" si="210"/>
        <v/>
      </c>
      <c r="BK224" s="3" t="str">
        <f t="shared" si="211"/>
        <v/>
      </c>
      <c r="BL224" s="3" t="str">
        <f t="shared" si="212"/>
        <v/>
      </c>
      <c r="BM224" s="3" t="str">
        <f t="shared" si="213"/>
        <v/>
      </c>
      <c r="BN224" s="3" t="str">
        <f t="shared" si="214"/>
        <v/>
      </c>
    </row>
    <row r="225" spans="2:66" x14ac:dyDescent="0.25">
      <c r="B225" s="6">
        <v>30</v>
      </c>
      <c r="C225" s="4" t="str">
        <f>IF(B225="","",VLOOKUP(B225,Tabelle2!$A$2:$B$38,2,0))</f>
        <v>1-2-14-20-21-25</v>
      </c>
      <c r="D225" s="3">
        <f t="shared" si="181"/>
        <v>0</v>
      </c>
      <c r="E225" s="7" t="str">
        <f t="shared" si="177"/>
        <v>L</v>
      </c>
      <c r="F225" s="20" t="str">
        <f t="shared" si="178"/>
        <v>No Bet</v>
      </c>
      <c r="G225" s="16">
        <f t="shared" si="179"/>
        <v>-108</v>
      </c>
      <c r="H225" s="12"/>
      <c r="I225" s="16">
        <f t="shared" si="182"/>
        <v>0</v>
      </c>
      <c r="J225" s="16">
        <f t="shared" si="183"/>
        <v>-5</v>
      </c>
      <c r="K225" s="12"/>
      <c r="AI225" s="1">
        <f t="shared" si="180"/>
        <v>7</v>
      </c>
      <c r="AJ225" s="3" t="str">
        <f t="shared" si="184"/>
        <v/>
      </c>
      <c r="AK225" s="3" t="str">
        <f t="shared" si="185"/>
        <v/>
      </c>
      <c r="AL225" s="3" t="str">
        <f t="shared" si="186"/>
        <v/>
      </c>
      <c r="AM225" s="3" t="str">
        <f t="shared" si="187"/>
        <v/>
      </c>
      <c r="AN225" s="3" t="str">
        <f t="shared" si="188"/>
        <v/>
      </c>
      <c r="AO225" s="3" t="str">
        <f t="shared" si="189"/>
        <v/>
      </c>
      <c r="AP225" s="3" t="str">
        <f t="shared" si="190"/>
        <v/>
      </c>
      <c r="AQ225" s="3" t="str">
        <f t="shared" si="191"/>
        <v/>
      </c>
      <c r="AR225" s="3" t="str">
        <f t="shared" si="192"/>
        <v/>
      </c>
      <c r="AS225" s="3" t="str">
        <f t="shared" si="193"/>
        <v/>
      </c>
      <c r="AT225" s="3" t="str">
        <f t="shared" si="194"/>
        <v/>
      </c>
      <c r="AU225" s="3" t="str">
        <f t="shared" si="195"/>
        <v/>
      </c>
      <c r="AV225" s="3" t="str">
        <f t="shared" si="196"/>
        <v/>
      </c>
      <c r="AW225" s="3" t="str">
        <f t="shared" si="197"/>
        <v/>
      </c>
      <c r="AX225" s="3" t="str">
        <f t="shared" si="198"/>
        <v/>
      </c>
      <c r="AY225" s="3" t="str">
        <f t="shared" si="199"/>
        <v/>
      </c>
      <c r="AZ225" s="3" t="str">
        <f t="shared" si="200"/>
        <v/>
      </c>
      <c r="BA225" s="3" t="str">
        <f t="shared" si="201"/>
        <v/>
      </c>
      <c r="BB225" s="3" t="str">
        <f t="shared" si="202"/>
        <v/>
      </c>
      <c r="BC225" s="3" t="str">
        <f t="shared" si="203"/>
        <v/>
      </c>
      <c r="BD225" s="3" t="str">
        <f t="shared" si="204"/>
        <v/>
      </c>
      <c r="BE225" s="3" t="str">
        <f t="shared" si="205"/>
        <v/>
      </c>
      <c r="BF225" s="3" t="str">
        <f t="shared" si="206"/>
        <v/>
      </c>
      <c r="BG225" s="3" t="str">
        <f t="shared" si="207"/>
        <v/>
      </c>
      <c r="BH225" s="3" t="str">
        <f t="shared" si="208"/>
        <v/>
      </c>
      <c r="BI225" s="3" t="str">
        <f t="shared" si="209"/>
        <v/>
      </c>
      <c r="BJ225" s="3" t="str">
        <f t="shared" si="210"/>
        <v/>
      </c>
      <c r="BK225" s="3" t="str">
        <f t="shared" si="211"/>
        <v/>
      </c>
      <c r="BL225" s="3" t="str">
        <f t="shared" si="212"/>
        <v/>
      </c>
      <c r="BM225" s="3" t="str">
        <f t="shared" si="213"/>
        <v/>
      </c>
      <c r="BN225" s="3" t="str">
        <f t="shared" si="214"/>
        <v/>
      </c>
    </row>
    <row r="226" spans="2:66" x14ac:dyDescent="0.25">
      <c r="B226" s="6">
        <v>11</v>
      </c>
      <c r="C226" s="4" t="str">
        <f>IF(B226="","",VLOOKUP(B226,Tabelle2!$A$2:$B$38,2,0))</f>
        <v>1-2-4-20-21-33</v>
      </c>
      <c r="D226" s="3">
        <f t="shared" si="181"/>
        <v>0</v>
      </c>
      <c r="E226" s="7" t="str">
        <f t="shared" si="177"/>
        <v>L</v>
      </c>
      <c r="F226" s="20" t="str">
        <f t="shared" si="178"/>
        <v>No Bet</v>
      </c>
      <c r="G226" s="16">
        <f t="shared" si="179"/>
        <v>-108</v>
      </c>
      <c r="H226" s="12"/>
      <c r="I226" s="16">
        <f t="shared" si="182"/>
        <v>0</v>
      </c>
      <c r="J226" s="16">
        <f t="shared" si="183"/>
        <v>-5</v>
      </c>
      <c r="K226" s="12"/>
      <c r="AI226" s="1">
        <f t="shared" si="180"/>
        <v>8</v>
      </c>
      <c r="AJ226" s="3" t="str">
        <f t="shared" si="184"/>
        <v/>
      </c>
      <c r="AK226" s="3" t="str">
        <f t="shared" si="185"/>
        <v/>
      </c>
      <c r="AL226" s="3" t="str">
        <f t="shared" si="186"/>
        <v/>
      </c>
      <c r="AM226" s="3" t="str">
        <f t="shared" si="187"/>
        <v/>
      </c>
      <c r="AN226" s="3" t="str">
        <f t="shared" si="188"/>
        <v/>
      </c>
      <c r="AO226" s="3" t="str">
        <f t="shared" si="189"/>
        <v/>
      </c>
      <c r="AP226" s="3" t="str">
        <f t="shared" si="190"/>
        <v/>
      </c>
      <c r="AQ226" s="3" t="str">
        <f t="shared" si="191"/>
        <v/>
      </c>
      <c r="AR226" s="3" t="str">
        <f t="shared" si="192"/>
        <v/>
      </c>
      <c r="AS226" s="3" t="str">
        <f t="shared" si="193"/>
        <v/>
      </c>
      <c r="AT226" s="3" t="str">
        <f t="shared" si="194"/>
        <v/>
      </c>
      <c r="AU226" s="3" t="str">
        <f t="shared" si="195"/>
        <v/>
      </c>
      <c r="AV226" s="3" t="str">
        <f t="shared" si="196"/>
        <v/>
      </c>
      <c r="AW226" s="3" t="str">
        <f t="shared" si="197"/>
        <v/>
      </c>
      <c r="AX226" s="3" t="str">
        <f t="shared" si="198"/>
        <v/>
      </c>
      <c r="AY226" s="3" t="str">
        <f t="shared" si="199"/>
        <v/>
      </c>
      <c r="AZ226" s="3" t="str">
        <f t="shared" si="200"/>
        <v/>
      </c>
      <c r="BA226" s="3" t="str">
        <f t="shared" si="201"/>
        <v/>
      </c>
      <c r="BB226" s="3" t="str">
        <f t="shared" si="202"/>
        <v/>
      </c>
      <c r="BC226" s="3" t="str">
        <f t="shared" si="203"/>
        <v/>
      </c>
      <c r="BD226" s="3" t="str">
        <f t="shared" si="204"/>
        <v/>
      </c>
      <c r="BE226" s="3" t="str">
        <f t="shared" si="205"/>
        <v/>
      </c>
      <c r="BF226" s="3" t="str">
        <f t="shared" si="206"/>
        <v/>
      </c>
      <c r="BG226" s="3" t="str">
        <f t="shared" si="207"/>
        <v/>
      </c>
      <c r="BH226" s="3" t="str">
        <f t="shared" si="208"/>
        <v/>
      </c>
      <c r="BI226" s="3" t="str">
        <f t="shared" si="209"/>
        <v/>
      </c>
      <c r="BJ226" s="3" t="str">
        <f t="shared" si="210"/>
        <v/>
      </c>
      <c r="BK226" s="3" t="str">
        <f t="shared" si="211"/>
        <v/>
      </c>
      <c r="BL226" s="3" t="str">
        <f t="shared" si="212"/>
        <v/>
      </c>
      <c r="BM226" s="3" t="str">
        <f t="shared" si="213"/>
        <v/>
      </c>
      <c r="BN226" s="3" t="str">
        <f t="shared" si="214"/>
        <v/>
      </c>
    </row>
    <row r="227" spans="2:66" x14ac:dyDescent="0.25">
      <c r="B227" s="6">
        <v>17</v>
      </c>
      <c r="C227" s="4" t="str">
        <f>IF(B227="","",VLOOKUP(B227,Tabelle2!$A$2:$B$38,2,0))</f>
        <v>0-3-8-10-23-26</v>
      </c>
      <c r="D227" s="3">
        <f t="shared" si="181"/>
        <v>0</v>
      </c>
      <c r="E227" s="7" t="str">
        <f t="shared" si="177"/>
        <v>L</v>
      </c>
      <c r="F227" s="20" t="str">
        <f t="shared" si="178"/>
        <v>No Bet</v>
      </c>
      <c r="G227" s="16">
        <f t="shared" si="179"/>
        <v>-108</v>
      </c>
      <c r="H227" s="12"/>
      <c r="I227" s="16">
        <f t="shared" si="182"/>
        <v>0</v>
      </c>
      <c r="J227" s="16">
        <f t="shared" si="183"/>
        <v>-5</v>
      </c>
      <c r="K227" s="12"/>
      <c r="AI227" s="1">
        <f t="shared" si="180"/>
        <v>9</v>
      </c>
      <c r="AJ227" s="3" t="str">
        <f t="shared" si="184"/>
        <v/>
      </c>
      <c r="AK227" s="3" t="str">
        <f t="shared" si="185"/>
        <v/>
      </c>
      <c r="AL227" s="3" t="str">
        <f t="shared" si="186"/>
        <v/>
      </c>
      <c r="AM227" s="3" t="str">
        <f t="shared" si="187"/>
        <v/>
      </c>
      <c r="AN227" s="3" t="str">
        <f t="shared" si="188"/>
        <v/>
      </c>
      <c r="AO227" s="3" t="str">
        <f t="shared" si="189"/>
        <v/>
      </c>
      <c r="AP227" s="3" t="str">
        <f t="shared" si="190"/>
        <v/>
      </c>
      <c r="AQ227" s="3" t="str">
        <f t="shared" si="191"/>
        <v/>
      </c>
      <c r="AR227" s="3" t="str">
        <f t="shared" si="192"/>
        <v/>
      </c>
      <c r="AS227" s="3" t="str">
        <f t="shared" si="193"/>
        <v/>
      </c>
      <c r="AT227" s="3" t="str">
        <f t="shared" si="194"/>
        <v/>
      </c>
      <c r="AU227" s="3" t="str">
        <f t="shared" si="195"/>
        <v/>
      </c>
      <c r="AV227" s="3" t="str">
        <f t="shared" si="196"/>
        <v/>
      </c>
      <c r="AW227" s="3" t="str">
        <f t="shared" si="197"/>
        <v/>
      </c>
      <c r="AX227" s="3" t="str">
        <f t="shared" si="198"/>
        <v/>
      </c>
      <c r="AY227" s="3" t="str">
        <f t="shared" si="199"/>
        <v/>
      </c>
      <c r="AZ227" s="3" t="str">
        <f t="shared" si="200"/>
        <v/>
      </c>
      <c r="BA227" s="3" t="str">
        <f t="shared" si="201"/>
        <v/>
      </c>
      <c r="BB227" s="3" t="str">
        <f t="shared" si="202"/>
        <v/>
      </c>
      <c r="BC227" s="3" t="str">
        <f t="shared" si="203"/>
        <v/>
      </c>
      <c r="BD227" s="3" t="str">
        <f t="shared" si="204"/>
        <v/>
      </c>
      <c r="BE227" s="3" t="str">
        <f t="shared" si="205"/>
        <v/>
      </c>
      <c r="BF227" s="3" t="str">
        <f t="shared" si="206"/>
        <v/>
      </c>
      <c r="BG227" s="3" t="str">
        <f t="shared" si="207"/>
        <v/>
      </c>
      <c r="BH227" s="3" t="str">
        <f t="shared" si="208"/>
        <v/>
      </c>
      <c r="BI227" s="3" t="str">
        <f t="shared" si="209"/>
        <v/>
      </c>
      <c r="BJ227" s="3" t="str">
        <f t="shared" si="210"/>
        <v/>
      </c>
      <c r="BK227" s="3" t="str">
        <f t="shared" si="211"/>
        <v/>
      </c>
      <c r="BL227" s="3" t="str">
        <f t="shared" si="212"/>
        <v/>
      </c>
      <c r="BM227" s="3" t="str">
        <f t="shared" si="213"/>
        <v/>
      </c>
      <c r="BN227" s="3" t="str">
        <f t="shared" si="214"/>
        <v/>
      </c>
    </row>
    <row r="228" spans="2:66" x14ac:dyDescent="0.25">
      <c r="B228" s="6">
        <v>7</v>
      </c>
      <c r="C228" s="4" t="str">
        <f>IF(B228="","",VLOOKUP(B228,Tabelle2!$A$2:$B$38,2,0))</f>
        <v>1-4-15-16-19-33</v>
      </c>
      <c r="D228" s="3">
        <f t="shared" si="181"/>
        <v>0</v>
      </c>
      <c r="E228" s="7" t="str">
        <f t="shared" si="177"/>
        <v>L</v>
      </c>
      <c r="F228" s="20" t="str">
        <f t="shared" si="178"/>
        <v>No Bet</v>
      </c>
      <c r="G228" s="16">
        <f t="shared" si="179"/>
        <v>-108</v>
      </c>
      <c r="H228" s="12"/>
      <c r="I228" s="16">
        <f t="shared" si="182"/>
        <v>0</v>
      </c>
      <c r="J228" s="16">
        <f t="shared" si="183"/>
        <v>-5</v>
      </c>
      <c r="K228" s="12"/>
      <c r="AI228" s="1">
        <f t="shared" si="180"/>
        <v>10</v>
      </c>
      <c r="AJ228" s="3" t="str">
        <f t="shared" si="184"/>
        <v/>
      </c>
      <c r="AK228" s="3" t="str">
        <f t="shared" si="185"/>
        <v/>
      </c>
      <c r="AL228" s="3" t="str">
        <f t="shared" si="186"/>
        <v/>
      </c>
      <c r="AM228" s="3" t="str">
        <f t="shared" si="187"/>
        <v/>
      </c>
      <c r="AN228" s="3" t="str">
        <f t="shared" si="188"/>
        <v/>
      </c>
      <c r="AO228" s="3" t="str">
        <f t="shared" si="189"/>
        <v/>
      </c>
      <c r="AP228" s="3" t="str">
        <f t="shared" si="190"/>
        <v/>
      </c>
      <c r="AQ228" s="3" t="str">
        <f t="shared" si="191"/>
        <v/>
      </c>
      <c r="AR228" s="3" t="str">
        <f t="shared" si="192"/>
        <v/>
      </c>
      <c r="AS228" s="3" t="str">
        <f t="shared" si="193"/>
        <v/>
      </c>
      <c r="AT228" s="3" t="str">
        <f t="shared" si="194"/>
        <v/>
      </c>
      <c r="AU228" s="3" t="str">
        <f t="shared" si="195"/>
        <v/>
      </c>
      <c r="AV228" s="3" t="str">
        <f t="shared" si="196"/>
        <v/>
      </c>
      <c r="AW228" s="3" t="str">
        <f t="shared" si="197"/>
        <v/>
      </c>
      <c r="AX228" s="3" t="str">
        <f t="shared" si="198"/>
        <v/>
      </c>
      <c r="AY228" s="3" t="str">
        <f t="shared" si="199"/>
        <v/>
      </c>
      <c r="AZ228" s="3" t="str">
        <f t="shared" si="200"/>
        <v/>
      </c>
      <c r="BA228" s="3" t="str">
        <f t="shared" si="201"/>
        <v/>
      </c>
      <c r="BB228" s="3" t="str">
        <f t="shared" si="202"/>
        <v/>
      </c>
      <c r="BC228" s="3" t="str">
        <f t="shared" si="203"/>
        <v/>
      </c>
      <c r="BD228" s="3" t="str">
        <f t="shared" si="204"/>
        <v/>
      </c>
      <c r="BE228" s="3" t="str">
        <f t="shared" si="205"/>
        <v/>
      </c>
      <c r="BF228" s="3" t="str">
        <f t="shared" si="206"/>
        <v/>
      </c>
      <c r="BG228" s="3" t="str">
        <f t="shared" si="207"/>
        <v/>
      </c>
      <c r="BH228" s="3" t="str">
        <f t="shared" si="208"/>
        <v/>
      </c>
      <c r="BI228" s="3" t="str">
        <f t="shared" si="209"/>
        <v/>
      </c>
      <c r="BJ228" s="3" t="str">
        <f t="shared" si="210"/>
        <v/>
      </c>
      <c r="BK228" s="3" t="str">
        <f t="shared" si="211"/>
        <v/>
      </c>
      <c r="BL228" s="3" t="str">
        <f t="shared" si="212"/>
        <v/>
      </c>
      <c r="BM228" s="3" t="str">
        <f t="shared" si="213"/>
        <v/>
      </c>
      <c r="BN228" s="3" t="str">
        <f t="shared" si="214"/>
        <v/>
      </c>
    </row>
    <row r="229" spans="2:66" x14ac:dyDescent="0.25">
      <c r="B229" s="6">
        <v>12</v>
      </c>
      <c r="C229" s="4" t="str">
        <f>IF(B229="","",VLOOKUP(B229,Tabelle2!$A$2:$B$38,2,0))</f>
        <v>1-2-4-14-20-21</v>
      </c>
      <c r="D229" s="3">
        <f t="shared" si="181"/>
        <v>0</v>
      </c>
      <c r="E229" s="7" t="str">
        <f t="shared" si="177"/>
        <v>L</v>
      </c>
      <c r="F229" s="20" t="str">
        <f t="shared" si="178"/>
        <v>No Bet</v>
      </c>
      <c r="G229" s="16">
        <f t="shared" si="179"/>
        <v>-108</v>
      </c>
      <c r="H229" s="12"/>
      <c r="I229" s="16">
        <f t="shared" si="182"/>
        <v>0</v>
      </c>
      <c r="J229" s="16">
        <f t="shared" si="183"/>
        <v>-5</v>
      </c>
      <c r="K229" s="12"/>
      <c r="AI229" s="1">
        <f t="shared" si="180"/>
        <v>11</v>
      </c>
      <c r="AJ229" s="3" t="str">
        <f t="shared" si="184"/>
        <v/>
      </c>
      <c r="AK229" s="3" t="str">
        <f t="shared" si="185"/>
        <v/>
      </c>
      <c r="AL229" s="3" t="str">
        <f t="shared" si="186"/>
        <v/>
      </c>
      <c r="AM229" s="3" t="str">
        <f t="shared" si="187"/>
        <v/>
      </c>
      <c r="AN229" s="3" t="str">
        <f t="shared" si="188"/>
        <v/>
      </c>
      <c r="AO229" s="3" t="str">
        <f t="shared" si="189"/>
        <v/>
      </c>
      <c r="AP229" s="3" t="str">
        <f t="shared" si="190"/>
        <v/>
      </c>
      <c r="AQ229" s="3" t="str">
        <f t="shared" si="191"/>
        <v/>
      </c>
      <c r="AR229" s="3" t="str">
        <f t="shared" si="192"/>
        <v/>
      </c>
      <c r="AS229" s="3" t="str">
        <f t="shared" si="193"/>
        <v/>
      </c>
      <c r="AT229" s="3" t="str">
        <f t="shared" si="194"/>
        <v/>
      </c>
      <c r="AU229" s="3" t="str">
        <f t="shared" si="195"/>
        <v/>
      </c>
      <c r="AV229" s="3" t="str">
        <f t="shared" si="196"/>
        <v/>
      </c>
      <c r="AW229" s="3" t="str">
        <f t="shared" si="197"/>
        <v/>
      </c>
      <c r="AX229" s="3" t="str">
        <f t="shared" si="198"/>
        <v/>
      </c>
      <c r="AY229" s="3" t="str">
        <f t="shared" si="199"/>
        <v/>
      </c>
      <c r="AZ229" s="3" t="str">
        <f t="shared" si="200"/>
        <v/>
      </c>
      <c r="BA229" s="3" t="str">
        <f t="shared" si="201"/>
        <v/>
      </c>
      <c r="BB229" s="3" t="str">
        <f t="shared" si="202"/>
        <v/>
      </c>
      <c r="BC229" s="3" t="str">
        <f t="shared" si="203"/>
        <v/>
      </c>
      <c r="BD229" s="3" t="str">
        <f t="shared" si="204"/>
        <v/>
      </c>
      <c r="BE229" s="3" t="str">
        <f t="shared" si="205"/>
        <v/>
      </c>
      <c r="BF229" s="3" t="str">
        <f t="shared" si="206"/>
        <v/>
      </c>
      <c r="BG229" s="3" t="str">
        <f t="shared" si="207"/>
        <v/>
      </c>
      <c r="BH229" s="3" t="str">
        <f t="shared" si="208"/>
        <v/>
      </c>
      <c r="BI229" s="3" t="str">
        <f t="shared" si="209"/>
        <v/>
      </c>
      <c r="BJ229" s="3" t="str">
        <f t="shared" si="210"/>
        <v/>
      </c>
      <c r="BK229" s="3" t="str">
        <f t="shared" si="211"/>
        <v/>
      </c>
      <c r="BL229" s="3" t="str">
        <f t="shared" si="212"/>
        <v/>
      </c>
      <c r="BM229" s="3" t="str">
        <f t="shared" si="213"/>
        <v/>
      </c>
      <c r="BN229" s="3" t="str">
        <f t="shared" si="214"/>
        <v/>
      </c>
    </row>
    <row r="230" spans="2:66" x14ac:dyDescent="0.25">
      <c r="B230" s="6">
        <v>3</v>
      </c>
      <c r="C230" s="4" t="str">
        <f>IF(B230="","",VLOOKUP(B230,Tabelle2!$A$2:$B$38,2,0))</f>
        <v>2-9-14-17-25-31</v>
      </c>
      <c r="D230" s="3">
        <f t="shared" si="181"/>
        <v>0</v>
      </c>
      <c r="E230" s="7" t="str">
        <f t="shared" si="177"/>
        <v>L</v>
      </c>
      <c r="F230" s="20" t="str">
        <f t="shared" si="178"/>
        <v>No Bet</v>
      </c>
      <c r="G230" s="16">
        <f t="shared" si="179"/>
        <v>-108</v>
      </c>
      <c r="H230" s="12"/>
      <c r="I230" s="16">
        <f t="shared" si="182"/>
        <v>0</v>
      </c>
      <c r="J230" s="16">
        <f t="shared" si="183"/>
        <v>-5</v>
      </c>
      <c r="K230" s="12"/>
      <c r="AI230" s="1">
        <f t="shared" si="180"/>
        <v>12</v>
      </c>
      <c r="AJ230" s="3" t="str">
        <f t="shared" si="184"/>
        <v/>
      </c>
      <c r="AK230" s="3" t="str">
        <f t="shared" si="185"/>
        <v/>
      </c>
      <c r="AL230" s="3" t="str">
        <f t="shared" si="186"/>
        <v/>
      </c>
      <c r="AM230" s="3" t="str">
        <f t="shared" si="187"/>
        <v/>
      </c>
      <c r="AN230" s="3" t="str">
        <f t="shared" si="188"/>
        <v/>
      </c>
      <c r="AO230" s="3" t="str">
        <f t="shared" si="189"/>
        <v/>
      </c>
      <c r="AP230" s="3" t="str">
        <f t="shared" si="190"/>
        <v/>
      </c>
      <c r="AQ230" s="3" t="str">
        <f t="shared" si="191"/>
        <v/>
      </c>
      <c r="AR230" s="3" t="str">
        <f t="shared" si="192"/>
        <v/>
      </c>
      <c r="AS230" s="3" t="str">
        <f t="shared" si="193"/>
        <v/>
      </c>
      <c r="AT230" s="3" t="str">
        <f t="shared" si="194"/>
        <v/>
      </c>
      <c r="AU230" s="3" t="str">
        <f t="shared" si="195"/>
        <v/>
      </c>
      <c r="AV230" s="3" t="str">
        <f t="shared" si="196"/>
        <v/>
      </c>
      <c r="AW230" s="3" t="str">
        <f t="shared" si="197"/>
        <v/>
      </c>
      <c r="AX230" s="3" t="str">
        <f t="shared" si="198"/>
        <v/>
      </c>
      <c r="AY230" s="3" t="str">
        <f t="shared" si="199"/>
        <v/>
      </c>
      <c r="AZ230" s="3" t="str">
        <f t="shared" si="200"/>
        <v/>
      </c>
      <c r="BA230" s="3" t="str">
        <f t="shared" si="201"/>
        <v/>
      </c>
      <c r="BB230" s="3" t="str">
        <f t="shared" si="202"/>
        <v/>
      </c>
      <c r="BC230" s="3" t="str">
        <f t="shared" si="203"/>
        <v/>
      </c>
      <c r="BD230" s="3" t="str">
        <f t="shared" si="204"/>
        <v/>
      </c>
      <c r="BE230" s="3" t="str">
        <f t="shared" si="205"/>
        <v/>
      </c>
      <c r="BF230" s="3" t="str">
        <f t="shared" si="206"/>
        <v/>
      </c>
      <c r="BG230" s="3" t="str">
        <f t="shared" si="207"/>
        <v/>
      </c>
      <c r="BH230" s="3" t="str">
        <f t="shared" si="208"/>
        <v/>
      </c>
      <c r="BI230" s="3" t="str">
        <f t="shared" si="209"/>
        <v/>
      </c>
      <c r="BJ230" s="3" t="str">
        <f t="shared" si="210"/>
        <v/>
      </c>
      <c r="BK230" s="3" t="str">
        <f t="shared" si="211"/>
        <v/>
      </c>
      <c r="BL230" s="3" t="str">
        <f t="shared" si="212"/>
        <v/>
      </c>
      <c r="BM230" s="3" t="str">
        <f t="shared" si="213"/>
        <v/>
      </c>
      <c r="BN230" s="3" t="str">
        <f t="shared" si="214"/>
        <v/>
      </c>
    </row>
    <row r="231" spans="2:66" x14ac:dyDescent="0.25">
      <c r="B231" s="6">
        <v>18</v>
      </c>
      <c r="C231" s="4" t="str">
        <f>IF(B231="","",VLOOKUP(B231,Tabelle2!$A$2:$B$38,2,0))</f>
        <v>0-5-15-16-24-32</v>
      </c>
      <c r="D231" s="3">
        <f t="shared" si="181"/>
        <v>0</v>
      </c>
      <c r="E231" s="7" t="str">
        <f t="shared" si="177"/>
        <v>L</v>
      </c>
      <c r="F231" s="20" t="str">
        <f t="shared" si="178"/>
        <v>No Bet</v>
      </c>
      <c r="G231" s="16">
        <f t="shared" si="179"/>
        <v>-108</v>
      </c>
      <c r="H231" s="12"/>
      <c r="I231" s="16">
        <f t="shared" si="182"/>
        <v>0</v>
      </c>
      <c r="J231" s="16">
        <f t="shared" si="183"/>
        <v>-5</v>
      </c>
      <c r="K231" s="12"/>
      <c r="AI231" s="1">
        <f t="shared" si="180"/>
        <v>13</v>
      </c>
      <c r="AJ231" s="3" t="str">
        <f t="shared" si="184"/>
        <v/>
      </c>
      <c r="AK231" s="3" t="str">
        <f t="shared" si="185"/>
        <v/>
      </c>
      <c r="AL231" s="3" t="str">
        <f t="shared" si="186"/>
        <v/>
      </c>
      <c r="AM231" s="3" t="str">
        <f t="shared" si="187"/>
        <v/>
      </c>
      <c r="AN231" s="3" t="str">
        <f t="shared" si="188"/>
        <v/>
      </c>
      <c r="AO231" s="3" t="str">
        <f t="shared" si="189"/>
        <v/>
      </c>
      <c r="AP231" s="3" t="str">
        <f t="shared" si="190"/>
        <v/>
      </c>
      <c r="AQ231" s="3" t="str">
        <f t="shared" si="191"/>
        <v/>
      </c>
      <c r="AR231" s="3" t="str">
        <f t="shared" si="192"/>
        <v/>
      </c>
      <c r="AS231" s="3" t="str">
        <f t="shared" si="193"/>
        <v/>
      </c>
      <c r="AT231" s="3" t="str">
        <f t="shared" si="194"/>
        <v/>
      </c>
      <c r="AU231" s="3" t="str">
        <f t="shared" si="195"/>
        <v/>
      </c>
      <c r="AV231" s="3">
        <f t="shared" si="196"/>
        <v>1</v>
      </c>
      <c r="AW231" s="3" t="str">
        <f t="shared" si="197"/>
        <v/>
      </c>
      <c r="AX231" s="3" t="str">
        <f t="shared" si="198"/>
        <v/>
      </c>
      <c r="AY231" s="3" t="str">
        <f t="shared" si="199"/>
        <v/>
      </c>
      <c r="AZ231" s="3" t="str">
        <f t="shared" si="200"/>
        <v/>
      </c>
      <c r="BA231" s="3" t="str">
        <f t="shared" si="201"/>
        <v/>
      </c>
      <c r="BB231" s="3" t="str">
        <f t="shared" si="202"/>
        <v/>
      </c>
      <c r="BC231" s="3" t="str">
        <f t="shared" si="203"/>
        <v/>
      </c>
      <c r="BD231" s="3" t="str">
        <f t="shared" si="204"/>
        <v/>
      </c>
      <c r="BE231" s="3" t="str">
        <f t="shared" si="205"/>
        <v/>
      </c>
      <c r="BF231" s="3" t="str">
        <f t="shared" si="206"/>
        <v/>
      </c>
      <c r="BG231" s="3" t="str">
        <f t="shared" si="207"/>
        <v/>
      </c>
      <c r="BH231" s="3" t="str">
        <f t="shared" si="208"/>
        <v/>
      </c>
      <c r="BI231" s="3" t="str">
        <f t="shared" si="209"/>
        <v/>
      </c>
      <c r="BJ231" s="3" t="str">
        <f t="shared" si="210"/>
        <v/>
      </c>
      <c r="BK231" s="3" t="str">
        <f t="shared" si="211"/>
        <v/>
      </c>
      <c r="BL231" s="3" t="str">
        <f t="shared" si="212"/>
        <v/>
      </c>
      <c r="BM231" s="3" t="str">
        <f t="shared" si="213"/>
        <v/>
      </c>
      <c r="BN231" s="3" t="str">
        <f t="shared" si="214"/>
        <v/>
      </c>
    </row>
    <row r="232" spans="2:66" x14ac:dyDescent="0.25">
      <c r="B232" s="6">
        <v>16</v>
      </c>
      <c r="C232" s="4" t="str">
        <f>IF(B232="","",VLOOKUP(B232,Tabelle2!$A$2:$B$38,2,0))</f>
        <v>7-13-18-27-29-36</v>
      </c>
      <c r="D232" s="3">
        <f t="shared" si="181"/>
        <v>1</v>
      </c>
      <c r="E232" s="7" t="str">
        <f t="shared" si="177"/>
        <v>W</v>
      </c>
      <c r="F232" s="20" t="str">
        <f t="shared" si="178"/>
        <v>No Bet</v>
      </c>
      <c r="G232" s="16">
        <f t="shared" si="179"/>
        <v>-108</v>
      </c>
      <c r="H232" s="12"/>
      <c r="I232" s="16">
        <f t="shared" si="182"/>
        <v>0</v>
      </c>
      <c r="J232" s="16">
        <f t="shared" si="183"/>
        <v>-5</v>
      </c>
      <c r="K232" s="12"/>
      <c r="AI232" s="1">
        <f t="shared" si="180"/>
        <v>0</v>
      </c>
      <c r="AJ232" s="3" t="str">
        <f t="shared" si="184"/>
        <v/>
      </c>
      <c r="AK232" s="3" t="str">
        <f t="shared" si="185"/>
        <v/>
      </c>
      <c r="AL232" s="3" t="str">
        <f t="shared" si="186"/>
        <v/>
      </c>
      <c r="AM232" s="3" t="str">
        <f t="shared" si="187"/>
        <v/>
      </c>
      <c r="AN232" s="3" t="str">
        <f t="shared" si="188"/>
        <v/>
      </c>
      <c r="AO232" s="3" t="str">
        <f t="shared" si="189"/>
        <v/>
      </c>
      <c r="AP232" s="3" t="str">
        <f t="shared" si="190"/>
        <v/>
      </c>
      <c r="AQ232" s="3" t="str">
        <f t="shared" si="191"/>
        <v/>
      </c>
      <c r="AR232" s="3" t="str">
        <f t="shared" si="192"/>
        <v/>
      </c>
      <c r="AS232" s="3" t="str">
        <f t="shared" si="193"/>
        <v/>
      </c>
      <c r="AT232" s="3" t="str">
        <f t="shared" si="194"/>
        <v/>
      </c>
      <c r="AU232" s="3" t="str">
        <f t="shared" si="195"/>
        <v/>
      </c>
      <c r="AV232" s="3" t="str">
        <f t="shared" si="196"/>
        <v/>
      </c>
      <c r="AW232" s="3" t="str">
        <f t="shared" si="197"/>
        <v/>
      </c>
      <c r="AX232" s="3" t="str">
        <f t="shared" si="198"/>
        <v/>
      </c>
      <c r="AY232" s="3" t="str">
        <f t="shared" si="199"/>
        <v/>
      </c>
      <c r="AZ232" s="3" t="str">
        <f t="shared" si="200"/>
        <v/>
      </c>
      <c r="BA232" s="3" t="str">
        <f t="shared" si="201"/>
        <v/>
      </c>
      <c r="BB232" s="3" t="str">
        <f t="shared" si="202"/>
        <v/>
      </c>
      <c r="BC232" s="3" t="str">
        <f t="shared" si="203"/>
        <v/>
      </c>
      <c r="BD232" s="3" t="str">
        <f t="shared" si="204"/>
        <v/>
      </c>
      <c r="BE232" s="3" t="str">
        <f t="shared" si="205"/>
        <v/>
      </c>
      <c r="BF232" s="3" t="str">
        <f t="shared" si="206"/>
        <v/>
      </c>
      <c r="BG232" s="3" t="str">
        <f t="shared" si="207"/>
        <v/>
      </c>
      <c r="BH232" s="3" t="str">
        <f t="shared" si="208"/>
        <v/>
      </c>
      <c r="BI232" s="3" t="str">
        <f t="shared" si="209"/>
        <v/>
      </c>
      <c r="BJ232" s="3" t="str">
        <f t="shared" si="210"/>
        <v/>
      </c>
      <c r="BK232" s="3" t="str">
        <f t="shared" si="211"/>
        <v/>
      </c>
      <c r="BL232" s="3" t="str">
        <f t="shared" si="212"/>
        <v/>
      </c>
      <c r="BM232" s="3" t="str">
        <f t="shared" si="213"/>
        <v/>
      </c>
      <c r="BN232" s="3" t="str">
        <f t="shared" si="214"/>
        <v/>
      </c>
    </row>
    <row r="233" spans="2:66" x14ac:dyDescent="0.25">
      <c r="B233" s="6">
        <v>14</v>
      </c>
      <c r="C233" s="4" t="str">
        <f>IF(B233="","",VLOOKUP(B233,Tabelle2!$A$2:$B$38,2,0))</f>
        <v>3-8-12-23-30-35</v>
      </c>
      <c r="D233" s="3">
        <f t="shared" si="181"/>
        <v>0</v>
      </c>
      <c r="E233" s="7" t="str">
        <f t="shared" si="177"/>
        <v>L</v>
      </c>
      <c r="F233" s="20" t="str">
        <f t="shared" si="178"/>
        <v>Bet</v>
      </c>
      <c r="G233" s="16">
        <f t="shared" si="179"/>
        <v>-114</v>
      </c>
      <c r="H233" s="12"/>
      <c r="I233" s="16">
        <f t="shared" si="182"/>
        <v>-1</v>
      </c>
      <c r="J233" s="16">
        <f t="shared" si="183"/>
        <v>-6</v>
      </c>
      <c r="K233" s="12"/>
      <c r="AI233" s="1">
        <f t="shared" si="180"/>
        <v>1</v>
      </c>
      <c r="AJ233" s="3" t="str">
        <f t="shared" si="184"/>
        <v/>
      </c>
      <c r="AK233" s="3" t="str">
        <f t="shared" si="185"/>
        <v/>
      </c>
      <c r="AL233" s="3" t="str">
        <f t="shared" si="186"/>
        <v/>
      </c>
      <c r="AM233" s="3" t="str">
        <f t="shared" si="187"/>
        <v/>
      </c>
      <c r="AN233" s="3" t="str">
        <f t="shared" si="188"/>
        <v/>
      </c>
      <c r="AO233" s="3" t="str">
        <f t="shared" si="189"/>
        <v/>
      </c>
      <c r="AP233" s="3" t="str">
        <f t="shared" si="190"/>
        <v/>
      </c>
      <c r="AQ233" s="3" t="str">
        <f t="shared" si="191"/>
        <v/>
      </c>
      <c r="AR233" s="3" t="str">
        <f t="shared" si="192"/>
        <v/>
      </c>
      <c r="AS233" s="3" t="str">
        <f t="shared" si="193"/>
        <v/>
      </c>
      <c r="AT233" s="3" t="str">
        <f t="shared" si="194"/>
        <v/>
      </c>
      <c r="AU233" s="3" t="str">
        <f t="shared" si="195"/>
        <v/>
      </c>
      <c r="AV233" s="3" t="str">
        <f t="shared" si="196"/>
        <v/>
      </c>
      <c r="AW233" s="3" t="str">
        <f t="shared" si="197"/>
        <v/>
      </c>
      <c r="AX233" s="3" t="str">
        <f t="shared" si="198"/>
        <v/>
      </c>
      <c r="AY233" s="3" t="str">
        <f t="shared" si="199"/>
        <v/>
      </c>
      <c r="AZ233" s="3" t="str">
        <f t="shared" si="200"/>
        <v/>
      </c>
      <c r="BA233" s="3" t="str">
        <f t="shared" si="201"/>
        <v/>
      </c>
      <c r="BB233" s="3" t="str">
        <f t="shared" si="202"/>
        <v/>
      </c>
      <c r="BC233" s="3" t="str">
        <f t="shared" si="203"/>
        <v/>
      </c>
      <c r="BD233" s="3" t="str">
        <f t="shared" si="204"/>
        <v/>
      </c>
      <c r="BE233" s="3" t="str">
        <f t="shared" si="205"/>
        <v/>
      </c>
      <c r="BF233" s="3" t="str">
        <f t="shared" si="206"/>
        <v/>
      </c>
      <c r="BG233" s="3" t="str">
        <f t="shared" si="207"/>
        <v/>
      </c>
      <c r="BH233" s="3" t="str">
        <f t="shared" si="208"/>
        <v/>
      </c>
      <c r="BI233" s="3" t="str">
        <f t="shared" si="209"/>
        <v/>
      </c>
      <c r="BJ233" s="3" t="str">
        <f t="shared" si="210"/>
        <v/>
      </c>
      <c r="BK233" s="3" t="str">
        <f t="shared" si="211"/>
        <v/>
      </c>
      <c r="BL233" s="3" t="str">
        <f t="shared" si="212"/>
        <v/>
      </c>
      <c r="BM233" s="3" t="str">
        <f t="shared" si="213"/>
        <v/>
      </c>
      <c r="BN233" s="3" t="str">
        <f t="shared" si="214"/>
        <v/>
      </c>
    </row>
    <row r="234" spans="2:66" x14ac:dyDescent="0.25">
      <c r="B234" s="6">
        <v>34</v>
      </c>
      <c r="C234" s="4" t="str">
        <f>IF(B234="","",VLOOKUP(B234,Tabelle2!$A$2:$B$38,2,0))</f>
        <v>0-5-10-23-26-32</v>
      </c>
      <c r="D234" s="3">
        <f t="shared" si="181"/>
        <v>0</v>
      </c>
      <c r="E234" s="7" t="str">
        <f t="shared" si="177"/>
        <v>L</v>
      </c>
      <c r="F234" s="20" t="str">
        <f t="shared" si="178"/>
        <v>Bet</v>
      </c>
      <c r="G234" s="16">
        <f t="shared" si="179"/>
        <v>-120</v>
      </c>
      <c r="H234" s="12"/>
      <c r="I234" s="16">
        <f t="shared" si="182"/>
        <v>0</v>
      </c>
      <c r="J234" s="16">
        <f t="shared" si="183"/>
        <v>-6</v>
      </c>
      <c r="K234" s="12"/>
      <c r="AI234" s="1">
        <f t="shared" si="180"/>
        <v>2</v>
      </c>
      <c r="AJ234" s="3" t="str">
        <f t="shared" si="184"/>
        <v/>
      </c>
      <c r="AK234" s="3">
        <f t="shared" si="185"/>
        <v>1</v>
      </c>
      <c r="AL234" s="3" t="str">
        <f t="shared" si="186"/>
        <v/>
      </c>
      <c r="AM234" s="3" t="str">
        <f t="shared" si="187"/>
        <v/>
      </c>
      <c r="AN234" s="3" t="str">
        <f t="shared" si="188"/>
        <v/>
      </c>
      <c r="AO234" s="3" t="str">
        <f t="shared" si="189"/>
        <v/>
      </c>
      <c r="AP234" s="3" t="str">
        <f t="shared" si="190"/>
        <v/>
      </c>
      <c r="AQ234" s="3" t="str">
        <f t="shared" si="191"/>
        <v/>
      </c>
      <c r="AR234" s="3" t="str">
        <f t="shared" si="192"/>
        <v/>
      </c>
      <c r="AS234" s="3" t="str">
        <f t="shared" si="193"/>
        <v/>
      </c>
      <c r="AT234" s="3" t="str">
        <f t="shared" si="194"/>
        <v/>
      </c>
      <c r="AU234" s="3" t="str">
        <f t="shared" si="195"/>
        <v/>
      </c>
      <c r="AV234" s="3" t="str">
        <f t="shared" si="196"/>
        <v/>
      </c>
      <c r="AW234" s="3" t="str">
        <f t="shared" si="197"/>
        <v/>
      </c>
      <c r="AX234" s="3" t="str">
        <f t="shared" si="198"/>
        <v/>
      </c>
      <c r="AY234" s="3" t="str">
        <f t="shared" si="199"/>
        <v/>
      </c>
      <c r="AZ234" s="3" t="str">
        <f t="shared" si="200"/>
        <v/>
      </c>
      <c r="BA234" s="3" t="str">
        <f t="shared" si="201"/>
        <v/>
      </c>
      <c r="BB234" s="3" t="str">
        <f t="shared" si="202"/>
        <v/>
      </c>
      <c r="BC234" s="3" t="str">
        <f t="shared" si="203"/>
        <v/>
      </c>
      <c r="BD234" s="3" t="str">
        <f t="shared" si="204"/>
        <v/>
      </c>
      <c r="BE234" s="3" t="str">
        <f t="shared" si="205"/>
        <v/>
      </c>
      <c r="BF234" s="3" t="str">
        <f t="shared" si="206"/>
        <v/>
      </c>
      <c r="BG234" s="3" t="str">
        <f t="shared" si="207"/>
        <v/>
      </c>
      <c r="BH234" s="3" t="str">
        <f t="shared" si="208"/>
        <v/>
      </c>
      <c r="BI234" s="3" t="str">
        <f t="shared" si="209"/>
        <v/>
      </c>
      <c r="BJ234" s="3" t="str">
        <f t="shared" si="210"/>
        <v/>
      </c>
      <c r="BK234" s="3" t="str">
        <f t="shared" si="211"/>
        <v/>
      </c>
      <c r="BL234" s="3" t="str">
        <f t="shared" si="212"/>
        <v/>
      </c>
      <c r="BM234" s="3" t="str">
        <f t="shared" si="213"/>
        <v/>
      </c>
      <c r="BN234" s="3" t="str">
        <f t="shared" si="214"/>
        <v/>
      </c>
    </row>
    <row r="235" spans="2:66" x14ac:dyDescent="0.25">
      <c r="B235" s="6">
        <v>23</v>
      </c>
      <c r="C235" s="4" t="str">
        <f>IF(B235="","",VLOOKUP(B235,Tabelle2!$A$2:$B$38,2,0))</f>
        <v>9-14-17-25-31-34</v>
      </c>
      <c r="D235" s="3">
        <f t="shared" si="181"/>
        <v>1</v>
      </c>
      <c r="E235" s="7" t="str">
        <f t="shared" si="177"/>
        <v>W</v>
      </c>
      <c r="F235" s="20" t="str">
        <f t="shared" si="178"/>
        <v>Bet</v>
      </c>
      <c r="G235" s="16">
        <f t="shared" si="179"/>
        <v>-90</v>
      </c>
      <c r="H235" s="12"/>
      <c r="I235" s="16">
        <f t="shared" si="182"/>
        <v>0</v>
      </c>
      <c r="J235" s="16">
        <f t="shared" si="183"/>
        <v>-6</v>
      </c>
      <c r="K235" s="12"/>
      <c r="AI235" s="1">
        <f t="shared" si="180"/>
        <v>0</v>
      </c>
      <c r="AJ235" s="3" t="str">
        <f t="shared" si="184"/>
        <v/>
      </c>
      <c r="AK235" s="3" t="str">
        <f t="shared" si="185"/>
        <v/>
      </c>
      <c r="AL235" s="3" t="str">
        <f t="shared" si="186"/>
        <v/>
      </c>
      <c r="AM235" s="3" t="str">
        <f t="shared" si="187"/>
        <v/>
      </c>
      <c r="AN235" s="3" t="str">
        <f t="shared" si="188"/>
        <v/>
      </c>
      <c r="AO235" s="3" t="str">
        <f t="shared" si="189"/>
        <v/>
      </c>
      <c r="AP235" s="3" t="str">
        <f t="shared" si="190"/>
        <v/>
      </c>
      <c r="AQ235" s="3" t="str">
        <f t="shared" si="191"/>
        <v/>
      </c>
      <c r="AR235" s="3" t="str">
        <f t="shared" si="192"/>
        <v/>
      </c>
      <c r="AS235" s="3" t="str">
        <f t="shared" si="193"/>
        <v/>
      </c>
      <c r="AT235" s="3" t="str">
        <f t="shared" si="194"/>
        <v/>
      </c>
      <c r="AU235" s="3" t="str">
        <f t="shared" si="195"/>
        <v/>
      </c>
      <c r="AV235" s="3" t="str">
        <f t="shared" si="196"/>
        <v/>
      </c>
      <c r="AW235" s="3" t="str">
        <f t="shared" si="197"/>
        <v/>
      </c>
      <c r="AX235" s="3" t="str">
        <f t="shared" si="198"/>
        <v/>
      </c>
      <c r="AY235" s="3" t="str">
        <f t="shared" si="199"/>
        <v/>
      </c>
      <c r="AZ235" s="3" t="str">
        <f t="shared" si="200"/>
        <v/>
      </c>
      <c r="BA235" s="3" t="str">
        <f t="shared" si="201"/>
        <v/>
      </c>
      <c r="BB235" s="3" t="str">
        <f t="shared" si="202"/>
        <v/>
      </c>
      <c r="BC235" s="3" t="str">
        <f t="shared" si="203"/>
        <v/>
      </c>
      <c r="BD235" s="3" t="str">
        <f t="shared" si="204"/>
        <v/>
      </c>
      <c r="BE235" s="3" t="str">
        <f t="shared" si="205"/>
        <v/>
      </c>
      <c r="BF235" s="3" t="str">
        <f t="shared" si="206"/>
        <v/>
      </c>
      <c r="BG235" s="3" t="str">
        <f t="shared" si="207"/>
        <v/>
      </c>
      <c r="BH235" s="3" t="str">
        <f t="shared" si="208"/>
        <v/>
      </c>
      <c r="BI235" s="3" t="str">
        <f t="shared" si="209"/>
        <v/>
      </c>
      <c r="BJ235" s="3" t="str">
        <f t="shared" si="210"/>
        <v/>
      </c>
      <c r="BK235" s="3" t="str">
        <f t="shared" si="211"/>
        <v/>
      </c>
      <c r="BL235" s="3" t="str">
        <f t="shared" si="212"/>
        <v/>
      </c>
      <c r="BM235" s="3" t="str">
        <f t="shared" si="213"/>
        <v/>
      </c>
      <c r="BN235" s="3" t="str">
        <f t="shared" si="214"/>
        <v/>
      </c>
    </row>
    <row r="236" spans="2:66" x14ac:dyDescent="0.25">
      <c r="B236" s="6">
        <v>4</v>
      </c>
      <c r="C236" s="4" t="str">
        <f>IF(B236="","",VLOOKUP(B236,Tabelle2!$A$2:$B$38,2,0))</f>
        <v>7-11-12-13-28-36</v>
      </c>
      <c r="D236" s="3">
        <f t="shared" si="181"/>
        <v>0</v>
      </c>
      <c r="E236" s="7" t="str">
        <f t="shared" si="177"/>
        <v>L</v>
      </c>
      <c r="F236" s="20" t="str">
        <f t="shared" si="178"/>
        <v>Bet</v>
      </c>
      <c r="G236" s="16">
        <f t="shared" si="179"/>
        <v>-96</v>
      </c>
      <c r="H236" s="12"/>
      <c r="I236" s="16">
        <f t="shared" si="182"/>
        <v>-1</v>
      </c>
      <c r="J236" s="16">
        <f t="shared" si="183"/>
        <v>-7</v>
      </c>
      <c r="K236" s="12"/>
      <c r="AI236" s="1">
        <f t="shared" si="180"/>
        <v>1</v>
      </c>
      <c r="AJ236" s="3" t="str">
        <f t="shared" si="184"/>
        <v/>
      </c>
      <c r="AK236" s="3" t="str">
        <f t="shared" si="185"/>
        <v/>
      </c>
      <c r="AL236" s="3" t="str">
        <f t="shared" si="186"/>
        <v/>
      </c>
      <c r="AM236" s="3" t="str">
        <f t="shared" si="187"/>
        <v/>
      </c>
      <c r="AN236" s="3" t="str">
        <f t="shared" si="188"/>
        <v/>
      </c>
      <c r="AO236" s="3" t="str">
        <f t="shared" si="189"/>
        <v/>
      </c>
      <c r="AP236" s="3" t="str">
        <f t="shared" si="190"/>
        <v/>
      </c>
      <c r="AQ236" s="3" t="str">
        <f t="shared" si="191"/>
        <v/>
      </c>
      <c r="AR236" s="3" t="str">
        <f t="shared" si="192"/>
        <v/>
      </c>
      <c r="AS236" s="3" t="str">
        <f t="shared" si="193"/>
        <v/>
      </c>
      <c r="AT236" s="3" t="str">
        <f t="shared" si="194"/>
        <v/>
      </c>
      <c r="AU236" s="3" t="str">
        <f t="shared" si="195"/>
        <v/>
      </c>
      <c r="AV236" s="3" t="str">
        <f t="shared" si="196"/>
        <v/>
      </c>
      <c r="AW236" s="3" t="str">
        <f t="shared" si="197"/>
        <v/>
      </c>
      <c r="AX236" s="3" t="str">
        <f t="shared" si="198"/>
        <v/>
      </c>
      <c r="AY236" s="3" t="str">
        <f t="shared" si="199"/>
        <v/>
      </c>
      <c r="AZ236" s="3" t="str">
        <f t="shared" si="200"/>
        <v/>
      </c>
      <c r="BA236" s="3" t="str">
        <f t="shared" si="201"/>
        <v/>
      </c>
      <c r="BB236" s="3" t="str">
        <f t="shared" si="202"/>
        <v/>
      </c>
      <c r="BC236" s="3" t="str">
        <f t="shared" si="203"/>
        <v/>
      </c>
      <c r="BD236" s="3" t="str">
        <f t="shared" si="204"/>
        <v/>
      </c>
      <c r="BE236" s="3" t="str">
        <f t="shared" si="205"/>
        <v/>
      </c>
      <c r="BF236" s="3" t="str">
        <f t="shared" si="206"/>
        <v/>
      </c>
      <c r="BG236" s="3" t="str">
        <f t="shared" si="207"/>
        <v/>
      </c>
      <c r="BH236" s="3" t="str">
        <f t="shared" si="208"/>
        <v/>
      </c>
      <c r="BI236" s="3" t="str">
        <f t="shared" si="209"/>
        <v/>
      </c>
      <c r="BJ236" s="3" t="str">
        <f t="shared" si="210"/>
        <v/>
      </c>
      <c r="BK236" s="3" t="str">
        <f t="shared" si="211"/>
        <v/>
      </c>
      <c r="BL236" s="3" t="str">
        <f t="shared" si="212"/>
        <v/>
      </c>
      <c r="BM236" s="3" t="str">
        <f t="shared" si="213"/>
        <v/>
      </c>
      <c r="BN236" s="3" t="str">
        <f t="shared" si="214"/>
        <v/>
      </c>
    </row>
    <row r="237" spans="2:66" x14ac:dyDescent="0.25">
      <c r="B237" s="6">
        <v>1</v>
      </c>
      <c r="C237" s="4" t="str">
        <f>IF(B237="","",VLOOKUP(B237,Tabelle2!$A$2:$B$38,2,0))</f>
        <v>7-11-12-28-30-36</v>
      </c>
      <c r="D237" s="3">
        <f t="shared" si="181"/>
        <v>0</v>
      </c>
      <c r="E237" s="7" t="str">
        <f t="shared" si="177"/>
        <v>L</v>
      </c>
      <c r="F237" s="20" t="str">
        <f t="shared" si="178"/>
        <v>Bet</v>
      </c>
      <c r="G237" s="16">
        <f t="shared" si="179"/>
        <v>-102</v>
      </c>
      <c r="H237" s="12"/>
      <c r="I237" s="16">
        <f t="shared" si="182"/>
        <v>0</v>
      </c>
      <c r="J237" s="16">
        <f t="shared" si="183"/>
        <v>-7</v>
      </c>
      <c r="K237" s="12"/>
      <c r="AI237" s="1">
        <f t="shared" si="180"/>
        <v>2</v>
      </c>
      <c r="AJ237" s="3" t="str">
        <f t="shared" si="184"/>
        <v/>
      </c>
      <c r="AK237" s="3" t="str">
        <f t="shared" si="185"/>
        <v/>
      </c>
      <c r="AL237" s="3" t="str">
        <f t="shared" si="186"/>
        <v/>
      </c>
      <c r="AM237" s="3" t="str">
        <f t="shared" si="187"/>
        <v/>
      </c>
      <c r="AN237" s="3" t="str">
        <f t="shared" si="188"/>
        <v/>
      </c>
      <c r="AO237" s="3" t="str">
        <f t="shared" si="189"/>
        <v/>
      </c>
      <c r="AP237" s="3" t="str">
        <f t="shared" si="190"/>
        <v/>
      </c>
      <c r="AQ237" s="3" t="str">
        <f t="shared" si="191"/>
        <v/>
      </c>
      <c r="AR237" s="3" t="str">
        <f t="shared" si="192"/>
        <v/>
      </c>
      <c r="AS237" s="3" t="str">
        <f t="shared" si="193"/>
        <v/>
      </c>
      <c r="AT237" s="3" t="str">
        <f t="shared" si="194"/>
        <v/>
      </c>
      <c r="AU237" s="3" t="str">
        <f t="shared" si="195"/>
        <v/>
      </c>
      <c r="AV237" s="3" t="str">
        <f t="shared" si="196"/>
        <v/>
      </c>
      <c r="AW237" s="3" t="str">
        <f t="shared" si="197"/>
        <v/>
      </c>
      <c r="AX237" s="3" t="str">
        <f t="shared" si="198"/>
        <v/>
      </c>
      <c r="AY237" s="3" t="str">
        <f t="shared" si="199"/>
        <v/>
      </c>
      <c r="AZ237" s="3" t="str">
        <f t="shared" si="200"/>
        <v/>
      </c>
      <c r="BA237" s="3" t="str">
        <f t="shared" si="201"/>
        <v/>
      </c>
      <c r="BB237" s="3" t="str">
        <f t="shared" si="202"/>
        <v/>
      </c>
      <c r="BC237" s="3" t="str">
        <f t="shared" si="203"/>
        <v/>
      </c>
      <c r="BD237" s="3" t="str">
        <f t="shared" si="204"/>
        <v/>
      </c>
      <c r="BE237" s="3" t="str">
        <f t="shared" si="205"/>
        <v/>
      </c>
      <c r="BF237" s="3" t="str">
        <f t="shared" si="206"/>
        <v/>
      </c>
      <c r="BG237" s="3" t="str">
        <f t="shared" si="207"/>
        <v/>
      </c>
      <c r="BH237" s="3" t="str">
        <f t="shared" si="208"/>
        <v/>
      </c>
      <c r="BI237" s="3" t="str">
        <f t="shared" si="209"/>
        <v/>
      </c>
      <c r="BJ237" s="3" t="str">
        <f t="shared" si="210"/>
        <v/>
      </c>
      <c r="BK237" s="3" t="str">
        <f t="shared" si="211"/>
        <v/>
      </c>
      <c r="BL237" s="3" t="str">
        <f t="shared" si="212"/>
        <v/>
      </c>
      <c r="BM237" s="3" t="str">
        <f t="shared" si="213"/>
        <v/>
      </c>
      <c r="BN237" s="3" t="str">
        <f t="shared" si="214"/>
        <v/>
      </c>
    </row>
    <row r="238" spans="2:66" x14ac:dyDescent="0.25">
      <c r="B238" s="6">
        <v>35</v>
      </c>
      <c r="C238" s="4" t="str">
        <f>IF(B238="","",VLOOKUP(B238,Tabelle2!$A$2:$B$38,2,0))</f>
        <v>2-14-20-21-25-31</v>
      </c>
      <c r="D238" s="3">
        <f t="shared" si="181"/>
        <v>0</v>
      </c>
      <c r="E238" s="7" t="str">
        <f t="shared" si="177"/>
        <v>L</v>
      </c>
      <c r="F238" s="20" t="str">
        <f t="shared" si="178"/>
        <v>Bet</v>
      </c>
      <c r="G238" s="16">
        <f t="shared" si="179"/>
        <v>-108</v>
      </c>
      <c r="H238" s="12"/>
      <c r="I238" s="16">
        <f t="shared" si="182"/>
        <v>0</v>
      </c>
      <c r="J238" s="16">
        <f t="shared" si="183"/>
        <v>-7</v>
      </c>
      <c r="K238" s="12"/>
      <c r="AI238" s="1">
        <f t="shared" si="180"/>
        <v>3</v>
      </c>
      <c r="AJ238" s="3" t="str">
        <f t="shared" si="184"/>
        <v/>
      </c>
      <c r="AK238" s="3" t="str">
        <f t="shared" si="185"/>
        <v/>
      </c>
      <c r="AL238" s="3" t="str">
        <f t="shared" si="186"/>
        <v/>
      </c>
      <c r="AM238" s="3" t="str">
        <f t="shared" si="187"/>
        <v/>
      </c>
      <c r="AN238" s="3" t="str">
        <f t="shared" si="188"/>
        <v/>
      </c>
      <c r="AO238" s="3" t="str">
        <f t="shared" si="189"/>
        <v/>
      </c>
      <c r="AP238" s="3" t="str">
        <f t="shared" si="190"/>
        <v/>
      </c>
      <c r="AQ238" s="3" t="str">
        <f t="shared" si="191"/>
        <v/>
      </c>
      <c r="AR238" s="3" t="str">
        <f t="shared" si="192"/>
        <v/>
      </c>
      <c r="AS238" s="3" t="str">
        <f t="shared" si="193"/>
        <v/>
      </c>
      <c r="AT238" s="3" t="str">
        <f t="shared" si="194"/>
        <v/>
      </c>
      <c r="AU238" s="3" t="str">
        <f t="shared" si="195"/>
        <v/>
      </c>
      <c r="AV238" s="3" t="str">
        <f t="shared" si="196"/>
        <v/>
      </c>
      <c r="AW238" s="3" t="str">
        <f t="shared" si="197"/>
        <v/>
      </c>
      <c r="AX238" s="3" t="str">
        <f t="shared" si="198"/>
        <v/>
      </c>
      <c r="AY238" s="3" t="str">
        <f t="shared" si="199"/>
        <v/>
      </c>
      <c r="AZ238" s="3" t="str">
        <f t="shared" si="200"/>
        <v/>
      </c>
      <c r="BA238" s="3" t="str">
        <f t="shared" si="201"/>
        <v/>
      </c>
      <c r="BB238" s="3" t="str">
        <f t="shared" si="202"/>
        <v/>
      </c>
      <c r="BC238" s="3" t="str">
        <f t="shared" si="203"/>
        <v/>
      </c>
      <c r="BD238" s="3" t="str">
        <f t="shared" si="204"/>
        <v/>
      </c>
      <c r="BE238" s="3" t="str">
        <f t="shared" si="205"/>
        <v/>
      </c>
      <c r="BF238" s="3" t="str">
        <f t="shared" si="206"/>
        <v/>
      </c>
      <c r="BG238" s="3" t="str">
        <f t="shared" si="207"/>
        <v/>
      </c>
      <c r="BH238" s="3" t="str">
        <f t="shared" si="208"/>
        <v/>
      </c>
      <c r="BI238" s="3" t="str">
        <f t="shared" si="209"/>
        <v/>
      </c>
      <c r="BJ238" s="3" t="str">
        <f t="shared" si="210"/>
        <v/>
      </c>
      <c r="BK238" s="3" t="str">
        <f t="shared" si="211"/>
        <v/>
      </c>
      <c r="BL238" s="3" t="str">
        <f t="shared" si="212"/>
        <v/>
      </c>
      <c r="BM238" s="3" t="str">
        <f t="shared" si="213"/>
        <v/>
      </c>
      <c r="BN238" s="3" t="str">
        <f t="shared" si="214"/>
        <v/>
      </c>
    </row>
    <row r="239" spans="2:66" x14ac:dyDescent="0.25">
      <c r="B239" s="6">
        <v>9</v>
      </c>
      <c r="C239" s="4" t="str">
        <f>IF(B239="","",VLOOKUP(B239,Tabelle2!$A$2:$B$38,2,0))</f>
        <v>0-3-5-10-23-26</v>
      </c>
      <c r="D239" s="3">
        <f t="shared" si="181"/>
        <v>0</v>
      </c>
      <c r="E239" s="7" t="str">
        <f t="shared" si="177"/>
        <v>L</v>
      </c>
      <c r="F239" s="20" t="str">
        <f t="shared" si="178"/>
        <v>Bet</v>
      </c>
      <c r="G239" s="16">
        <f t="shared" si="179"/>
        <v>-114</v>
      </c>
      <c r="H239" s="12"/>
      <c r="I239" s="16">
        <f t="shared" si="182"/>
        <v>0</v>
      </c>
      <c r="J239" s="16">
        <f t="shared" si="183"/>
        <v>-7</v>
      </c>
      <c r="K239" s="12"/>
      <c r="AI239" s="1">
        <f t="shared" si="180"/>
        <v>4</v>
      </c>
      <c r="AJ239" s="3" t="str">
        <f t="shared" si="184"/>
        <v/>
      </c>
      <c r="AK239" s="3" t="str">
        <f t="shared" si="185"/>
        <v/>
      </c>
      <c r="AL239" s="3" t="str">
        <f t="shared" si="186"/>
        <v/>
      </c>
      <c r="AM239" s="3" t="str">
        <f t="shared" si="187"/>
        <v/>
      </c>
      <c r="AN239" s="3" t="str">
        <f t="shared" si="188"/>
        <v/>
      </c>
      <c r="AO239" s="3" t="str">
        <f t="shared" si="189"/>
        <v/>
      </c>
      <c r="AP239" s="3" t="str">
        <f t="shared" si="190"/>
        <v/>
      </c>
      <c r="AQ239" s="3" t="str">
        <f t="shared" si="191"/>
        <v/>
      </c>
      <c r="AR239" s="3" t="str">
        <f t="shared" si="192"/>
        <v/>
      </c>
      <c r="AS239" s="3" t="str">
        <f t="shared" si="193"/>
        <v/>
      </c>
      <c r="AT239" s="3" t="str">
        <f t="shared" si="194"/>
        <v/>
      </c>
      <c r="AU239" s="3" t="str">
        <f t="shared" si="195"/>
        <v/>
      </c>
      <c r="AV239" s="3" t="str">
        <f t="shared" si="196"/>
        <v/>
      </c>
      <c r="AW239" s="3" t="str">
        <f t="shared" si="197"/>
        <v/>
      </c>
      <c r="AX239" s="3" t="str">
        <f t="shared" si="198"/>
        <v/>
      </c>
      <c r="AY239" s="3" t="str">
        <f t="shared" si="199"/>
        <v/>
      </c>
      <c r="AZ239" s="3" t="str">
        <f t="shared" si="200"/>
        <v/>
      </c>
      <c r="BA239" s="3" t="str">
        <f t="shared" si="201"/>
        <v/>
      </c>
      <c r="BB239" s="3" t="str">
        <f t="shared" si="202"/>
        <v/>
      </c>
      <c r="BC239" s="3" t="str">
        <f t="shared" si="203"/>
        <v/>
      </c>
      <c r="BD239" s="3" t="str">
        <f t="shared" si="204"/>
        <v/>
      </c>
      <c r="BE239" s="3" t="str">
        <f t="shared" si="205"/>
        <v/>
      </c>
      <c r="BF239" s="3" t="str">
        <f t="shared" si="206"/>
        <v/>
      </c>
      <c r="BG239" s="3" t="str">
        <f t="shared" si="207"/>
        <v/>
      </c>
      <c r="BH239" s="3" t="str">
        <f t="shared" si="208"/>
        <v/>
      </c>
      <c r="BI239" s="3" t="str">
        <f t="shared" si="209"/>
        <v/>
      </c>
      <c r="BJ239" s="3" t="str">
        <f t="shared" si="210"/>
        <v/>
      </c>
      <c r="BK239" s="3" t="str">
        <f t="shared" si="211"/>
        <v/>
      </c>
      <c r="BL239" s="3" t="str">
        <f t="shared" si="212"/>
        <v/>
      </c>
      <c r="BM239" s="3" t="str">
        <f t="shared" si="213"/>
        <v/>
      </c>
      <c r="BN239" s="3" t="str">
        <f t="shared" si="214"/>
        <v/>
      </c>
    </row>
    <row r="240" spans="2:66" x14ac:dyDescent="0.25">
      <c r="B240" s="6">
        <v>9</v>
      </c>
      <c r="C240" s="4" t="str">
        <f>IF(B240="","",VLOOKUP(B240,Tabelle2!$A$2:$B$38,2,0))</f>
        <v>0-3-5-10-23-26</v>
      </c>
      <c r="D240" s="3">
        <f t="shared" si="181"/>
        <v>0</v>
      </c>
      <c r="E240" s="7" t="str">
        <f t="shared" si="177"/>
        <v>L</v>
      </c>
      <c r="F240" s="20" t="str">
        <f t="shared" si="178"/>
        <v>No Bet</v>
      </c>
      <c r="G240" s="16">
        <f t="shared" si="179"/>
        <v>-114</v>
      </c>
      <c r="H240" s="12"/>
      <c r="I240" s="16">
        <f t="shared" si="182"/>
        <v>0</v>
      </c>
      <c r="J240" s="16">
        <f t="shared" si="183"/>
        <v>-7</v>
      </c>
      <c r="K240" s="12"/>
      <c r="AI240" s="1">
        <f t="shared" si="180"/>
        <v>5</v>
      </c>
      <c r="AJ240" s="3" t="str">
        <f t="shared" si="184"/>
        <v/>
      </c>
      <c r="AK240" s="3" t="str">
        <f t="shared" si="185"/>
        <v/>
      </c>
      <c r="AL240" s="3" t="str">
        <f t="shared" si="186"/>
        <v/>
      </c>
      <c r="AM240" s="3" t="str">
        <f t="shared" si="187"/>
        <v/>
      </c>
      <c r="AN240" s="3" t="str">
        <f t="shared" si="188"/>
        <v/>
      </c>
      <c r="AO240" s="3" t="str">
        <f t="shared" si="189"/>
        <v/>
      </c>
      <c r="AP240" s="3" t="str">
        <f t="shared" si="190"/>
        <v/>
      </c>
      <c r="AQ240" s="3" t="str">
        <f t="shared" si="191"/>
        <v/>
      </c>
      <c r="AR240" s="3" t="str">
        <f t="shared" si="192"/>
        <v/>
      </c>
      <c r="AS240" s="3" t="str">
        <f t="shared" si="193"/>
        <v/>
      </c>
      <c r="AT240" s="3" t="str">
        <f t="shared" si="194"/>
        <v/>
      </c>
      <c r="AU240" s="3" t="str">
        <f t="shared" si="195"/>
        <v/>
      </c>
      <c r="AV240" s="3" t="str">
        <f t="shared" si="196"/>
        <v/>
      </c>
      <c r="AW240" s="3" t="str">
        <f t="shared" si="197"/>
        <v/>
      </c>
      <c r="AX240" s="3" t="str">
        <f t="shared" si="198"/>
        <v/>
      </c>
      <c r="AY240" s="3" t="str">
        <f t="shared" si="199"/>
        <v/>
      </c>
      <c r="AZ240" s="3" t="str">
        <f t="shared" si="200"/>
        <v/>
      </c>
      <c r="BA240" s="3" t="str">
        <f t="shared" si="201"/>
        <v/>
      </c>
      <c r="BB240" s="3" t="str">
        <f t="shared" si="202"/>
        <v/>
      </c>
      <c r="BC240" s="3" t="str">
        <f t="shared" si="203"/>
        <v/>
      </c>
      <c r="BD240" s="3" t="str">
        <f t="shared" si="204"/>
        <v/>
      </c>
      <c r="BE240" s="3" t="str">
        <f t="shared" si="205"/>
        <v/>
      </c>
      <c r="BF240" s="3" t="str">
        <f t="shared" si="206"/>
        <v/>
      </c>
      <c r="BG240" s="3" t="str">
        <f t="shared" si="207"/>
        <v/>
      </c>
      <c r="BH240" s="3" t="str">
        <f t="shared" si="208"/>
        <v/>
      </c>
      <c r="BI240" s="3" t="str">
        <f t="shared" si="209"/>
        <v/>
      </c>
      <c r="BJ240" s="3" t="str">
        <f t="shared" si="210"/>
        <v/>
      </c>
      <c r="BK240" s="3" t="str">
        <f t="shared" si="211"/>
        <v/>
      </c>
      <c r="BL240" s="3" t="str">
        <f t="shared" si="212"/>
        <v/>
      </c>
      <c r="BM240" s="3" t="str">
        <f t="shared" si="213"/>
        <v/>
      </c>
      <c r="BN240" s="3" t="str">
        <f t="shared" si="214"/>
        <v/>
      </c>
    </row>
    <row r="241" spans="2:66" x14ac:dyDescent="0.25">
      <c r="B241" s="6">
        <v>2</v>
      </c>
      <c r="C241" s="4" t="str">
        <f>IF(B241="","",VLOOKUP(B241,Tabelle2!$A$2:$B$38,2,0))</f>
        <v>3-8-11-12-30-35</v>
      </c>
      <c r="D241" s="3">
        <f t="shared" si="181"/>
        <v>0</v>
      </c>
      <c r="E241" s="7" t="str">
        <f t="shared" si="177"/>
        <v>L</v>
      </c>
      <c r="F241" s="20" t="str">
        <f t="shared" si="178"/>
        <v>No Bet</v>
      </c>
      <c r="G241" s="16">
        <f t="shared" si="179"/>
        <v>-114</v>
      </c>
      <c r="H241" s="12"/>
      <c r="I241" s="16">
        <f t="shared" si="182"/>
        <v>0</v>
      </c>
      <c r="J241" s="16">
        <f t="shared" si="183"/>
        <v>-7</v>
      </c>
      <c r="K241" s="12"/>
      <c r="AI241" s="1">
        <f t="shared" si="180"/>
        <v>6</v>
      </c>
      <c r="AJ241" s="3" t="str">
        <f t="shared" si="184"/>
        <v/>
      </c>
      <c r="AK241" s="3" t="str">
        <f t="shared" si="185"/>
        <v/>
      </c>
      <c r="AL241" s="3" t="str">
        <f t="shared" si="186"/>
        <v/>
      </c>
      <c r="AM241" s="3" t="str">
        <f t="shared" si="187"/>
        <v/>
      </c>
      <c r="AN241" s="3" t="str">
        <f t="shared" si="188"/>
        <v/>
      </c>
      <c r="AO241" s="3" t="str">
        <f t="shared" si="189"/>
        <v/>
      </c>
      <c r="AP241" s="3" t="str">
        <f t="shared" si="190"/>
        <v/>
      </c>
      <c r="AQ241" s="3" t="str">
        <f t="shared" si="191"/>
        <v/>
      </c>
      <c r="AR241" s="3" t="str">
        <f t="shared" si="192"/>
        <v/>
      </c>
      <c r="AS241" s="3" t="str">
        <f t="shared" si="193"/>
        <v/>
      </c>
      <c r="AT241" s="3" t="str">
        <f t="shared" si="194"/>
        <v/>
      </c>
      <c r="AU241" s="3" t="str">
        <f t="shared" si="195"/>
        <v/>
      </c>
      <c r="AV241" s="3" t="str">
        <f t="shared" si="196"/>
        <v/>
      </c>
      <c r="AW241" s="3" t="str">
        <f t="shared" si="197"/>
        <v/>
      </c>
      <c r="AX241" s="3" t="str">
        <f t="shared" si="198"/>
        <v/>
      </c>
      <c r="AY241" s="3" t="str">
        <f t="shared" si="199"/>
        <v/>
      </c>
      <c r="AZ241" s="3" t="str">
        <f t="shared" si="200"/>
        <v/>
      </c>
      <c r="BA241" s="3" t="str">
        <f t="shared" si="201"/>
        <v/>
      </c>
      <c r="BB241" s="3" t="str">
        <f t="shared" si="202"/>
        <v/>
      </c>
      <c r="BC241" s="3" t="str">
        <f t="shared" si="203"/>
        <v/>
      </c>
      <c r="BD241" s="3" t="str">
        <f t="shared" si="204"/>
        <v/>
      </c>
      <c r="BE241" s="3" t="str">
        <f t="shared" si="205"/>
        <v/>
      </c>
      <c r="BF241" s="3" t="str">
        <f t="shared" si="206"/>
        <v/>
      </c>
      <c r="BG241" s="3" t="str">
        <f t="shared" si="207"/>
        <v/>
      </c>
      <c r="BH241" s="3" t="str">
        <f t="shared" si="208"/>
        <v/>
      </c>
      <c r="BI241" s="3" t="str">
        <f t="shared" si="209"/>
        <v/>
      </c>
      <c r="BJ241" s="3" t="str">
        <f t="shared" si="210"/>
        <v/>
      </c>
      <c r="BK241" s="3" t="str">
        <f t="shared" si="211"/>
        <v/>
      </c>
      <c r="BL241" s="3" t="str">
        <f t="shared" si="212"/>
        <v/>
      </c>
      <c r="BM241" s="3" t="str">
        <f t="shared" si="213"/>
        <v/>
      </c>
      <c r="BN241" s="3" t="str">
        <f t="shared" si="214"/>
        <v/>
      </c>
    </row>
    <row r="242" spans="2:66" x14ac:dyDescent="0.25">
      <c r="B242" s="6">
        <v>5</v>
      </c>
      <c r="C242" s="4" t="str">
        <f>IF(B242="","",VLOOKUP(B242,Tabelle2!$A$2:$B$38,2,0))</f>
        <v>6-9-18-22-27-34</v>
      </c>
      <c r="D242" s="3">
        <f t="shared" si="181"/>
        <v>0</v>
      </c>
      <c r="E242" s="7" t="str">
        <f t="shared" si="177"/>
        <v>L</v>
      </c>
      <c r="F242" s="20" t="str">
        <f t="shared" si="178"/>
        <v>No Bet</v>
      </c>
      <c r="G242" s="16">
        <f t="shared" si="179"/>
        <v>-114</v>
      </c>
      <c r="H242" s="12"/>
      <c r="I242" s="16">
        <f t="shared" si="182"/>
        <v>0</v>
      </c>
      <c r="J242" s="16">
        <f t="shared" si="183"/>
        <v>-7</v>
      </c>
      <c r="K242" s="12"/>
      <c r="AI242" s="1">
        <f t="shared" si="180"/>
        <v>7</v>
      </c>
      <c r="AJ242" s="3" t="str">
        <f t="shared" si="184"/>
        <v/>
      </c>
      <c r="AK242" s="3" t="str">
        <f t="shared" si="185"/>
        <v/>
      </c>
      <c r="AL242" s="3" t="str">
        <f t="shared" si="186"/>
        <v/>
      </c>
      <c r="AM242" s="3" t="str">
        <f t="shared" si="187"/>
        <v/>
      </c>
      <c r="AN242" s="3" t="str">
        <f t="shared" si="188"/>
        <v/>
      </c>
      <c r="AO242" s="3" t="str">
        <f t="shared" si="189"/>
        <v/>
      </c>
      <c r="AP242" s="3" t="str">
        <f t="shared" si="190"/>
        <v/>
      </c>
      <c r="AQ242" s="3" t="str">
        <f t="shared" si="191"/>
        <v/>
      </c>
      <c r="AR242" s="3" t="str">
        <f t="shared" si="192"/>
        <v/>
      </c>
      <c r="AS242" s="3" t="str">
        <f t="shared" si="193"/>
        <v/>
      </c>
      <c r="AT242" s="3" t="str">
        <f t="shared" si="194"/>
        <v/>
      </c>
      <c r="AU242" s="3" t="str">
        <f t="shared" si="195"/>
        <v/>
      </c>
      <c r="AV242" s="3" t="str">
        <f t="shared" si="196"/>
        <v/>
      </c>
      <c r="AW242" s="3" t="str">
        <f t="shared" si="197"/>
        <v/>
      </c>
      <c r="AX242" s="3" t="str">
        <f t="shared" si="198"/>
        <v/>
      </c>
      <c r="AY242" s="3" t="str">
        <f t="shared" si="199"/>
        <v/>
      </c>
      <c r="AZ242" s="3" t="str">
        <f t="shared" si="200"/>
        <v/>
      </c>
      <c r="BA242" s="3" t="str">
        <f t="shared" si="201"/>
        <v/>
      </c>
      <c r="BB242" s="3" t="str">
        <f t="shared" si="202"/>
        <v/>
      </c>
      <c r="BC242" s="3" t="str">
        <f t="shared" si="203"/>
        <v/>
      </c>
      <c r="BD242" s="3" t="str">
        <f t="shared" si="204"/>
        <v/>
      </c>
      <c r="BE242" s="3" t="str">
        <f t="shared" si="205"/>
        <v/>
      </c>
      <c r="BF242" s="3" t="str">
        <f t="shared" si="206"/>
        <v/>
      </c>
      <c r="BG242" s="3" t="str">
        <f t="shared" si="207"/>
        <v/>
      </c>
      <c r="BH242" s="3" t="str">
        <f t="shared" si="208"/>
        <v/>
      </c>
      <c r="BI242" s="3" t="str">
        <f t="shared" si="209"/>
        <v/>
      </c>
      <c r="BJ242" s="3" t="str">
        <f t="shared" si="210"/>
        <v/>
      </c>
      <c r="BK242" s="3" t="str">
        <f t="shared" si="211"/>
        <v/>
      </c>
      <c r="BL242" s="3" t="str">
        <f t="shared" si="212"/>
        <v/>
      </c>
      <c r="BM242" s="3" t="str">
        <f t="shared" si="213"/>
        <v/>
      </c>
      <c r="BN242" s="3" t="str">
        <f t="shared" si="214"/>
        <v/>
      </c>
    </row>
    <row r="243" spans="2:66" x14ac:dyDescent="0.25">
      <c r="B243" s="6">
        <v>31</v>
      </c>
      <c r="C243" s="4" t="str">
        <f>IF(B243="","",VLOOKUP(B243,Tabelle2!$A$2:$B$38,2,0))</f>
        <v>3-8-10-23-26-35</v>
      </c>
      <c r="D243" s="3">
        <f t="shared" si="181"/>
        <v>0</v>
      </c>
      <c r="E243" s="7" t="str">
        <f t="shared" si="177"/>
        <v>L</v>
      </c>
      <c r="F243" s="20" t="str">
        <f t="shared" si="178"/>
        <v>No Bet</v>
      </c>
      <c r="G243" s="16">
        <f t="shared" si="179"/>
        <v>-114</v>
      </c>
      <c r="H243" s="12"/>
      <c r="I243" s="16">
        <f t="shared" si="182"/>
        <v>0</v>
      </c>
      <c r="J243" s="16">
        <f t="shared" si="183"/>
        <v>-7</v>
      </c>
      <c r="K243" s="12"/>
      <c r="AI243" s="1">
        <f t="shared" si="180"/>
        <v>8</v>
      </c>
      <c r="AJ243" s="3" t="str">
        <f t="shared" si="184"/>
        <v/>
      </c>
      <c r="AK243" s="3" t="str">
        <f t="shared" si="185"/>
        <v/>
      </c>
      <c r="AL243" s="3" t="str">
        <f t="shared" si="186"/>
        <v/>
      </c>
      <c r="AM243" s="3" t="str">
        <f t="shared" si="187"/>
        <v/>
      </c>
      <c r="AN243" s="3" t="str">
        <f t="shared" si="188"/>
        <v/>
      </c>
      <c r="AO243" s="3" t="str">
        <f t="shared" si="189"/>
        <v/>
      </c>
      <c r="AP243" s="3" t="str">
        <f t="shared" si="190"/>
        <v/>
      </c>
      <c r="AQ243" s="3">
        <f t="shared" si="191"/>
        <v>1</v>
      </c>
      <c r="AR243" s="3" t="str">
        <f t="shared" si="192"/>
        <v/>
      </c>
      <c r="AS243" s="3" t="str">
        <f t="shared" si="193"/>
        <v/>
      </c>
      <c r="AT243" s="3" t="str">
        <f t="shared" si="194"/>
        <v/>
      </c>
      <c r="AU243" s="3" t="str">
        <f t="shared" si="195"/>
        <v/>
      </c>
      <c r="AV243" s="3" t="str">
        <f t="shared" si="196"/>
        <v/>
      </c>
      <c r="AW243" s="3" t="str">
        <f t="shared" si="197"/>
        <v/>
      </c>
      <c r="AX243" s="3" t="str">
        <f t="shared" si="198"/>
        <v/>
      </c>
      <c r="AY243" s="3" t="str">
        <f t="shared" si="199"/>
        <v/>
      </c>
      <c r="AZ243" s="3" t="str">
        <f t="shared" si="200"/>
        <v/>
      </c>
      <c r="BA243" s="3" t="str">
        <f t="shared" si="201"/>
        <v/>
      </c>
      <c r="BB243" s="3" t="str">
        <f t="shared" si="202"/>
        <v/>
      </c>
      <c r="BC243" s="3" t="str">
        <f t="shared" si="203"/>
        <v/>
      </c>
      <c r="BD243" s="3" t="str">
        <f t="shared" si="204"/>
        <v/>
      </c>
      <c r="BE243" s="3" t="str">
        <f t="shared" si="205"/>
        <v/>
      </c>
      <c r="BF243" s="3" t="str">
        <f t="shared" si="206"/>
        <v/>
      </c>
      <c r="BG243" s="3" t="str">
        <f t="shared" si="207"/>
        <v/>
      </c>
      <c r="BH243" s="3" t="str">
        <f t="shared" si="208"/>
        <v/>
      </c>
      <c r="BI243" s="3" t="str">
        <f t="shared" si="209"/>
        <v/>
      </c>
      <c r="BJ243" s="3" t="str">
        <f t="shared" si="210"/>
        <v/>
      </c>
      <c r="BK243" s="3" t="str">
        <f t="shared" si="211"/>
        <v/>
      </c>
      <c r="BL243" s="3" t="str">
        <f t="shared" si="212"/>
        <v/>
      </c>
      <c r="BM243" s="3" t="str">
        <f t="shared" si="213"/>
        <v/>
      </c>
      <c r="BN243" s="3" t="str">
        <f t="shared" si="214"/>
        <v/>
      </c>
    </row>
    <row r="244" spans="2:66" x14ac:dyDescent="0.25">
      <c r="B244" s="6">
        <v>26</v>
      </c>
      <c r="C244" s="4" t="str">
        <f>IF(B244="","",VLOOKUP(B244,Tabelle2!$A$2:$B$38,2,0))</f>
        <v>9-17-22-25-31-34</v>
      </c>
      <c r="D244" s="3">
        <f t="shared" si="181"/>
        <v>1</v>
      </c>
      <c r="E244" s="7" t="str">
        <f t="shared" si="177"/>
        <v>W</v>
      </c>
      <c r="F244" s="20" t="str">
        <f t="shared" si="178"/>
        <v>No Bet</v>
      </c>
      <c r="G244" s="16">
        <f t="shared" si="179"/>
        <v>-114</v>
      </c>
      <c r="H244" s="12"/>
      <c r="I244" s="16">
        <f t="shared" si="182"/>
        <v>0</v>
      </c>
      <c r="J244" s="16">
        <f t="shared" si="183"/>
        <v>-7</v>
      </c>
      <c r="K244" s="12"/>
      <c r="AI244" s="1">
        <f t="shared" si="180"/>
        <v>0</v>
      </c>
      <c r="AJ244" s="3" t="str">
        <f t="shared" si="184"/>
        <v/>
      </c>
      <c r="AK244" s="3" t="str">
        <f t="shared" si="185"/>
        <v/>
      </c>
      <c r="AL244" s="3" t="str">
        <f t="shared" si="186"/>
        <v/>
      </c>
      <c r="AM244" s="3" t="str">
        <f t="shared" si="187"/>
        <v/>
      </c>
      <c r="AN244" s="3" t="str">
        <f t="shared" si="188"/>
        <v/>
      </c>
      <c r="AO244" s="3" t="str">
        <f t="shared" si="189"/>
        <v/>
      </c>
      <c r="AP244" s="3" t="str">
        <f t="shared" si="190"/>
        <v/>
      </c>
      <c r="AQ244" s="3" t="str">
        <f t="shared" si="191"/>
        <v/>
      </c>
      <c r="AR244" s="3" t="str">
        <f t="shared" si="192"/>
        <v/>
      </c>
      <c r="AS244" s="3" t="str">
        <f t="shared" si="193"/>
        <v/>
      </c>
      <c r="AT244" s="3" t="str">
        <f t="shared" si="194"/>
        <v/>
      </c>
      <c r="AU244" s="3" t="str">
        <f t="shared" si="195"/>
        <v/>
      </c>
      <c r="AV244" s="3" t="str">
        <f t="shared" si="196"/>
        <v/>
      </c>
      <c r="AW244" s="3" t="str">
        <f t="shared" si="197"/>
        <v/>
      </c>
      <c r="AX244" s="3" t="str">
        <f t="shared" si="198"/>
        <v/>
      </c>
      <c r="AY244" s="3" t="str">
        <f t="shared" si="199"/>
        <v/>
      </c>
      <c r="AZ244" s="3" t="str">
        <f t="shared" si="200"/>
        <v/>
      </c>
      <c r="BA244" s="3" t="str">
        <f t="shared" si="201"/>
        <v/>
      </c>
      <c r="BB244" s="3" t="str">
        <f t="shared" si="202"/>
        <v/>
      </c>
      <c r="BC244" s="3" t="str">
        <f t="shared" si="203"/>
        <v/>
      </c>
      <c r="BD244" s="3" t="str">
        <f t="shared" si="204"/>
        <v/>
      </c>
      <c r="BE244" s="3" t="str">
        <f t="shared" si="205"/>
        <v/>
      </c>
      <c r="BF244" s="3" t="str">
        <f t="shared" si="206"/>
        <v/>
      </c>
      <c r="BG244" s="3" t="str">
        <f t="shared" si="207"/>
        <v/>
      </c>
      <c r="BH244" s="3" t="str">
        <f t="shared" si="208"/>
        <v/>
      </c>
      <c r="BI244" s="3" t="str">
        <f t="shared" si="209"/>
        <v/>
      </c>
      <c r="BJ244" s="3" t="str">
        <f t="shared" si="210"/>
        <v/>
      </c>
      <c r="BK244" s="3" t="str">
        <f t="shared" si="211"/>
        <v/>
      </c>
      <c r="BL244" s="3" t="str">
        <f t="shared" si="212"/>
        <v/>
      </c>
      <c r="BM244" s="3" t="str">
        <f t="shared" si="213"/>
        <v/>
      </c>
      <c r="BN244" s="3" t="str">
        <f t="shared" si="214"/>
        <v/>
      </c>
    </row>
    <row r="245" spans="2:66" x14ac:dyDescent="0.25">
      <c r="B245" s="6">
        <v>31</v>
      </c>
      <c r="C245" s="4" t="str">
        <f>IF(B245="","",VLOOKUP(B245,Tabelle2!$A$2:$B$38,2,0))</f>
        <v>3-8-10-23-26-35</v>
      </c>
      <c r="D245" s="3">
        <f t="shared" si="181"/>
        <v>1</v>
      </c>
      <c r="E245" s="7" t="str">
        <f t="shared" si="177"/>
        <v>W</v>
      </c>
      <c r="F245" s="20" t="str">
        <f t="shared" si="178"/>
        <v>Bet</v>
      </c>
      <c r="G245" s="16">
        <f t="shared" si="179"/>
        <v>-84</v>
      </c>
      <c r="H245" s="12"/>
      <c r="I245" s="16">
        <f t="shared" si="182"/>
        <v>5</v>
      </c>
      <c r="J245" s="16">
        <f t="shared" si="183"/>
        <v>-2</v>
      </c>
      <c r="K245" s="12"/>
      <c r="AI245" s="1">
        <f t="shared" si="180"/>
        <v>0</v>
      </c>
      <c r="AJ245" s="3" t="str">
        <f t="shared" si="184"/>
        <v/>
      </c>
      <c r="AK245" s="3" t="str">
        <f t="shared" si="185"/>
        <v/>
      </c>
      <c r="AL245" s="3" t="str">
        <f t="shared" si="186"/>
        <v/>
      </c>
      <c r="AM245" s="3" t="str">
        <f t="shared" si="187"/>
        <v/>
      </c>
      <c r="AN245" s="3" t="str">
        <f t="shared" si="188"/>
        <v/>
      </c>
      <c r="AO245" s="3" t="str">
        <f t="shared" si="189"/>
        <v/>
      </c>
      <c r="AP245" s="3" t="str">
        <f t="shared" si="190"/>
        <v/>
      </c>
      <c r="AQ245" s="3" t="str">
        <f t="shared" si="191"/>
        <v/>
      </c>
      <c r="AR245" s="3" t="str">
        <f t="shared" si="192"/>
        <v/>
      </c>
      <c r="AS245" s="3" t="str">
        <f t="shared" si="193"/>
        <v/>
      </c>
      <c r="AT245" s="3" t="str">
        <f t="shared" si="194"/>
        <v/>
      </c>
      <c r="AU245" s="3" t="str">
        <f t="shared" si="195"/>
        <v/>
      </c>
      <c r="AV245" s="3" t="str">
        <f t="shared" si="196"/>
        <v/>
      </c>
      <c r="AW245" s="3" t="str">
        <f t="shared" si="197"/>
        <v/>
      </c>
      <c r="AX245" s="3" t="str">
        <f t="shared" si="198"/>
        <v/>
      </c>
      <c r="AY245" s="3" t="str">
        <f t="shared" si="199"/>
        <v/>
      </c>
      <c r="AZ245" s="3" t="str">
        <f t="shared" si="200"/>
        <v/>
      </c>
      <c r="BA245" s="3" t="str">
        <f t="shared" si="201"/>
        <v/>
      </c>
      <c r="BB245" s="3" t="str">
        <f t="shared" si="202"/>
        <v/>
      </c>
      <c r="BC245" s="3" t="str">
        <f t="shared" si="203"/>
        <v/>
      </c>
      <c r="BD245" s="3" t="str">
        <f t="shared" si="204"/>
        <v/>
      </c>
      <c r="BE245" s="3" t="str">
        <f t="shared" si="205"/>
        <v/>
      </c>
      <c r="BF245" s="3" t="str">
        <f t="shared" si="206"/>
        <v/>
      </c>
      <c r="BG245" s="3" t="str">
        <f t="shared" si="207"/>
        <v/>
      </c>
      <c r="BH245" s="3" t="str">
        <f t="shared" si="208"/>
        <v/>
      </c>
      <c r="BI245" s="3" t="str">
        <f t="shared" si="209"/>
        <v/>
      </c>
      <c r="BJ245" s="3" t="str">
        <f t="shared" si="210"/>
        <v/>
      </c>
      <c r="BK245" s="3" t="str">
        <f t="shared" si="211"/>
        <v/>
      </c>
      <c r="BL245" s="3" t="str">
        <f t="shared" si="212"/>
        <v/>
      </c>
      <c r="BM245" s="3" t="str">
        <f t="shared" si="213"/>
        <v/>
      </c>
      <c r="BN245" s="3" t="str">
        <f t="shared" si="214"/>
        <v/>
      </c>
    </row>
    <row r="246" spans="2:66" x14ac:dyDescent="0.25">
      <c r="B246" s="6">
        <v>18</v>
      </c>
      <c r="C246" s="4" t="str">
        <f>IF(B246="","",VLOOKUP(B246,Tabelle2!$A$2:$B$38,2,0))</f>
        <v>0-5-15-16-24-32</v>
      </c>
      <c r="D246" s="3">
        <f t="shared" si="181"/>
        <v>0</v>
      </c>
      <c r="E246" s="7" t="str">
        <f t="shared" si="177"/>
        <v>L</v>
      </c>
      <c r="F246" s="20" t="str">
        <f t="shared" si="178"/>
        <v>Bet</v>
      </c>
      <c r="G246" s="16">
        <f t="shared" si="179"/>
        <v>-90</v>
      </c>
      <c r="H246" s="12"/>
      <c r="I246" s="16">
        <f t="shared" si="182"/>
        <v>0</v>
      </c>
      <c r="J246" s="16">
        <f t="shared" si="183"/>
        <v>-2</v>
      </c>
      <c r="K246" s="12"/>
      <c r="AI246" s="1">
        <f t="shared" si="180"/>
        <v>1</v>
      </c>
      <c r="AJ246" s="3" t="str">
        <f t="shared" si="184"/>
        <v/>
      </c>
      <c r="AK246" s="3" t="str">
        <f t="shared" si="185"/>
        <v/>
      </c>
      <c r="AL246" s="3" t="str">
        <f t="shared" si="186"/>
        <v/>
      </c>
      <c r="AM246" s="3" t="str">
        <f t="shared" si="187"/>
        <v/>
      </c>
      <c r="AN246" s="3" t="str">
        <f t="shared" si="188"/>
        <v/>
      </c>
      <c r="AO246" s="3" t="str">
        <f t="shared" si="189"/>
        <v/>
      </c>
      <c r="AP246" s="3" t="str">
        <f t="shared" si="190"/>
        <v/>
      </c>
      <c r="AQ246" s="3" t="str">
        <f t="shared" si="191"/>
        <v/>
      </c>
      <c r="AR246" s="3" t="str">
        <f t="shared" si="192"/>
        <v/>
      </c>
      <c r="AS246" s="3" t="str">
        <f t="shared" si="193"/>
        <v/>
      </c>
      <c r="AT246" s="3" t="str">
        <f t="shared" si="194"/>
        <v/>
      </c>
      <c r="AU246" s="3" t="str">
        <f t="shared" si="195"/>
        <v/>
      </c>
      <c r="AV246" s="3" t="str">
        <f t="shared" si="196"/>
        <v/>
      </c>
      <c r="AW246" s="3" t="str">
        <f t="shared" si="197"/>
        <v/>
      </c>
      <c r="AX246" s="3" t="str">
        <f t="shared" si="198"/>
        <v/>
      </c>
      <c r="AY246" s="3" t="str">
        <f t="shared" si="199"/>
        <v/>
      </c>
      <c r="AZ246" s="3" t="str">
        <f t="shared" si="200"/>
        <v/>
      </c>
      <c r="BA246" s="3" t="str">
        <f t="shared" si="201"/>
        <v/>
      </c>
      <c r="BB246" s="3" t="str">
        <f t="shared" si="202"/>
        <v/>
      </c>
      <c r="BC246" s="3" t="str">
        <f t="shared" si="203"/>
        <v/>
      </c>
      <c r="BD246" s="3" t="str">
        <f t="shared" si="204"/>
        <v/>
      </c>
      <c r="BE246" s="3" t="str">
        <f t="shared" si="205"/>
        <v/>
      </c>
      <c r="BF246" s="3" t="str">
        <f t="shared" si="206"/>
        <v/>
      </c>
      <c r="BG246" s="3" t="str">
        <f t="shared" si="207"/>
        <v/>
      </c>
      <c r="BH246" s="3" t="str">
        <f t="shared" si="208"/>
        <v/>
      </c>
      <c r="BI246" s="3" t="str">
        <f t="shared" si="209"/>
        <v/>
      </c>
      <c r="BJ246" s="3" t="str">
        <f t="shared" si="210"/>
        <v/>
      </c>
      <c r="BK246" s="3" t="str">
        <f t="shared" si="211"/>
        <v/>
      </c>
      <c r="BL246" s="3" t="str">
        <f t="shared" si="212"/>
        <v/>
      </c>
      <c r="BM246" s="3" t="str">
        <f t="shared" si="213"/>
        <v/>
      </c>
      <c r="BN246" s="3" t="str">
        <f t="shared" si="214"/>
        <v/>
      </c>
    </row>
    <row r="247" spans="2:66" x14ac:dyDescent="0.25">
      <c r="B247" s="6">
        <v>34</v>
      </c>
      <c r="C247" s="4" t="str">
        <f>IF(B247="","",VLOOKUP(B247,Tabelle2!$A$2:$B$38,2,0))</f>
        <v>0-5-10-23-26-32</v>
      </c>
      <c r="D247" s="3">
        <f t="shared" si="181"/>
        <v>0</v>
      </c>
      <c r="E247" s="7" t="str">
        <f t="shared" si="177"/>
        <v>L</v>
      </c>
      <c r="F247" s="20" t="str">
        <f t="shared" si="178"/>
        <v>Bet</v>
      </c>
      <c r="G247" s="16">
        <f t="shared" si="179"/>
        <v>-96</v>
      </c>
      <c r="H247" s="12"/>
      <c r="I247" s="16">
        <f t="shared" si="182"/>
        <v>0</v>
      </c>
      <c r="J247" s="16">
        <f t="shared" si="183"/>
        <v>-2</v>
      </c>
      <c r="K247" s="12"/>
      <c r="AI247" s="1">
        <f t="shared" si="180"/>
        <v>2</v>
      </c>
      <c r="AJ247" s="3" t="str">
        <f t="shared" si="184"/>
        <v/>
      </c>
      <c r="AK247" s="3">
        <f t="shared" si="185"/>
        <v>1</v>
      </c>
      <c r="AL247" s="3" t="str">
        <f t="shared" si="186"/>
        <v/>
      </c>
      <c r="AM247" s="3" t="str">
        <f t="shared" si="187"/>
        <v/>
      </c>
      <c r="AN247" s="3" t="str">
        <f t="shared" si="188"/>
        <v/>
      </c>
      <c r="AO247" s="3" t="str">
        <f t="shared" si="189"/>
        <v/>
      </c>
      <c r="AP247" s="3" t="str">
        <f t="shared" si="190"/>
        <v/>
      </c>
      <c r="AQ247" s="3" t="str">
        <f t="shared" si="191"/>
        <v/>
      </c>
      <c r="AR247" s="3" t="str">
        <f t="shared" si="192"/>
        <v/>
      </c>
      <c r="AS247" s="3" t="str">
        <f t="shared" si="193"/>
        <v/>
      </c>
      <c r="AT247" s="3" t="str">
        <f t="shared" si="194"/>
        <v/>
      </c>
      <c r="AU247" s="3" t="str">
        <f t="shared" si="195"/>
        <v/>
      </c>
      <c r="AV247" s="3" t="str">
        <f t="shared" si="196"/>
        <v/>
      </c>
      <c r="AW247" s="3" t="str">
        <f t="shared" si="197"/>
        <v/>
      </c>
      <c r="AX247" s="3" t="str">
        <f t="shared" si="198"/>
        <v/>
      </c>
      <c r="AY247" s="3" t="str">
        <f t="shared" si="199"/>
        <v/>
      </c>
      <c r="AZ247" s="3" t="str">
        <f t="shared" si="200"/>
        <v/>
      </c>
      <c r="BA247" s="3" t="str">
        <f t="shared" si="201"/>
        <v/>
      </c>
      <c r="BB247" s="3" t="str">
        <f t="shared" si="202"/>
        <v/>
      </c>
      <c r="BC247" s="3" t="str">
        <f t="shared" si="203"/>
        <v/>
      </c>
      <c r="BD247" s="3" t="str">
        <f t="shared" si="204"/>
        <v/>
      </c>
      <c r="BE247" s="3" t="str">
        <f t="shared" si="205"/>
        <v/>
      </c>
      <c r="BF247" s="3" t="str">
        <f t="shared" si="206"/>
        <v/>
      </c>
      <c r="BG247" s="3" t="str">
        <f t="shared" si="207"/>
        <v/>
      </c>
      <c r="BH247" s="3" t="str">
        <f t="shared" si="208"/>
        <v/>
      </c>
      <c r="BI247" s="3" t="str">
        <f t="shared" si="209"/>
        <v/>
      </c>
      <c r="BJ247" s="3" t="str">
        <f t="shared" si="210"/>
        <v/>
      </c>
      <c r="BK247" s="3" t="str">
        <f t="shared" si="211"/>
        <v/>
      </c>
      <c r="BL247" s="3" t="str">
        <f t="shared" si="212"/>
        <v/>
      </c>
      <c r="BM247" s="3" t="str">
        <f t="shared" si="213"/>
        <v/>
      </c>
      <c r="BN247" s="3" t="str">
        <f t="shared" si="214"/>
        <v/>
      </c>
    </row>
    <row r="248" spans="2:66" x14ac:dyDescent="0.25">
      <c r="B248" s="6">
        <v>23</v>
      </c>
      <c r="C248" s="4" t="str">
        <f>IF(B248="","",VLOOKUP(B248,Tabelle2!$A$2:$B$38,2,0))</f>
        <v>9-14-17-25-31-34</v>
      </c>
      <c r="D248" s="3">
        <f t="shared" si="181"/>
        <v>1</v>
      </c>
      <c r="E248" s="7" t="str">
        <f t="shared" si="177"/>
        <v>W</v>
      </c>
      <c r="F248" s="20" t="str">
        <f t="shared" si="178"/>
        <v>Bet</v>
      </c>
      <c r="G248" s="16">
        <f t="shared" si="179"/>
        <v>-66</v>
      </c>
      <c r="H248" s="12"/>
      <c r="I248" s="16">
        <f t="shared" si="182"/>
        <v>0</v>
      </c>
      <c r="J248" s="16">
        <f t="shared" si="183"/>
        <v>-2</v>
      </c>
      <c r="K248" s="12"/>
      <c r="AI248" s="1">
        <f t="shared" si="180"/>
        <v>0</v>
      </c>
      <c r="AJ248" s="3" t="str">
        <f t="shared" si="184"/>
        <v/>
      </c>
      <c r="AK248" s="3" t="str">
        <f t="shared" si="185"/>
        <v/>
      </c>
      <c r="AL248" s="3" t="str">
        <f t="shared" si="186"/>
        <v/>
      </c>
      <c r="AM248" s="3" t="str">
        <f t="shared" si="187"/>
        <v/>
      </c>
      <c r="AN248" s="3" t="str">
        <f t="shared" si="188"/>
        <v/>
      </c>
      <c r="AO248" s="3" t="str">
        <f t="shared" si="189"/>
        <v/>
      </c>
      <c r="AP248" s="3" t="str">
        <f t="shared" si="190"/>
        <v/>
      </c>
      <c r="AQ248" s="3" t="str">
        <f t="shared" si="191"/>
        <v/>
      </c>
      <c r="AR248" s="3" t="str">
        <f t="shared" si="192"/>
        <v/>
      </c>
      <c r="AS248" s="3" t="str">
        <f t="shared" si="193"/>
        <v/>
      </c>
      <c r="AT248" s="3" t="str">
        <f t="shared" si="194"/>
        <v/>
      </c>
      <c r="AU248" s="3" t="str">
        <f t="shared" si="195"/>
        <v/>
      </c>
      <c r="AV248" s="3" t="str">
        <f t="shared" si="196"/>
        <v/>
      </c>
      <c r="AW248" s="3" t="str">
        <f t="shared" si="197"/>
        <v/>
      </c>
      <c r="AX248" s="3" t="str">
        <f t="shared" si="198"/>
        <v/>
      </c>
      <c r="AY248" s="3" t="str">
        <f t="shared" si="199"/>
        <v/>
      </c>
      <c r="AZ248" s="3" t="str">
        <f t="shared" si="200"/>
        <v/>
      </c>
      <c r="BA248" s="3" t="str">
        <f t="shared" si="201"/>
        <v/>
      </c>
      <c r="BB248" s="3" t="str">
        <f t="shared" si="202"/>
        <v/>
      </c>
      <c r="BC248" s="3" t="str">
        <f t="shared" si="203"/>
        <v/>
      </c>
      <c r="BD248" s="3" t="str">
        <f t="shared" si="204"/>
        <v/>
      </c>
      <c r="BE248" s="3" t="str">
        <f t="shared" si="205"/>
        <v/>
      </c>
      <c r="BF248" s="3" t="str">
        <f t="shared" si="206"/>
        <v/>
      </c>
      <c r="BG248" s="3" t="str">
        <f t="shared" si="207"/>
        <v/>
      </c>
      <c r="BH248" s="3" t="str">
        <f t="shared" si="208"/>
        <v/>
      </c>
      <c r="BI248" s="3" t="str">
        <f t="shared" si="209"/>
        <v/>
      </c>
      <c r="BJ248" s="3" t="str">
        <f t="shared" si="210"/>
        <v/>
      </c>
      <c r="BK248" s="3" t="str">
        <f t="shared" si="211"/>
        <v/>
      </c>
      <c r="BL248" s="3" t="str">
        <f t="shared" si="212"/>
        <v/>
      </c>
      <c r="BM248" s="3" t="str">
        <f t="shared" si="213"/>
        <v/>
      </c>
      <c r="BN248" s="3" t="str">
        <f t="shared" si="214"/>
        <v/>
      </c>
    </row>
    <row r="249" spans="2:66" x14ac:dyDescent="0.25">
      <c r="B249" s="6">
        <v>8</v>
      </c>
      <c r="C249" s="4" t="str">
        <f>IF(B249="","",VLOOKUP(B249,Tabelle2!$A$2:$B$38,2,0))</f>
        <v>2-14-17-20-25-31</v>
      </c>
      <c r="D249" s="3">
        <f t="shared" si="181"/>
        <v>0</v>
      </c>
      <c r="E249" s="7" t="str">
        <f t="shared" si="177"/>
        <v>L</v>
      </c>
      <c r="F249" s="20" t="str">
        <f t="shared" si="178"/>
        <v>Bet</v>
      </c>
      <c r="G249" s="16">
        <f t="shared" si="179"/>
        <v>-72</v>
      </c>
      <c r="H249" s="12"/>
      <c r="I249" s="16">
        <f t="shared" si="182"/>
        <v>-1</v>
      </c>
      <c r="J249" s="16">
        <f t="shared" si="183"/>
        <v>-3</v>
      </c>
      <c r="K249" s="12"/>
      <c r="AI249" s="1">
        <f t="shared" si="180"/>
        <v>1</v>
      </c>
      <c r="AJ249" s="3" t="str">
        <f t="shared" si="184"/>
        <v/>
      </c>
      <c r="AK249" s="3" t="str">
        <f t="shared" si="185"/>
        <v/>
      </c>
      <c r="AL249" s="3" t="str">
        <f t="shared" si="186"/>
        <v/>
      </c>
      <c r="AM249" s="3" t="str">
        <f t="shared" si="187"/>
        <v/>
      </c>
      <c r="AN249" s="3" t="str">
        <f t="shared" si="188"/>
        <v/>
      </c>
      <c r="AO249" s="3" t="str">
        <f t="shared" si="189"/>
        <v/>
      </c>
      <c r="AP249" s="3" t="str">
        <f t="shared" si="190"/>
        <v/>
      </c>
      <c r="AQ249" s="3" t="str">
        <f t="shared" si="191"/>
        <v/>
      </c>
      <c r="AR249" s="3" t="str">
        <f t="shared" si="192"/>
        <v/>
      </c>
      <c r="AS249" s="3" t="str">
        <f t="shared" si="193"/>
        <v/>
      </c>
      <c r="AT249" s="3" t="str">
        <f t="shared" si="194"/>
        <v/>
      </c>
      <c r="AU249" s="3" t="str">
        <f t="shared" si="195"/>
        <v/>
      </c>
      <c r="AV249" s="3" t="str">
        <f t="shared" si="196"/>
        <v/>
      </c>
      <c r="AW249" s="3" t="str">
        <f t="shared" si="197"/>
        <v/>
      </c>
      <c r="AX249" s="3" t="str">
        <f t="shared" si="198"/>
        <v/>
      </c>
      <c r="AY249" s="3" t="str">
        <f t="shared" si="199"/>
        <v/>
      </c>
      <c r="AZ249" s="3" t="str">
        <f t="shared" si="200"/>
        <v/>
      </c>
      <c r="BA249" s="3" t="str">
        <f t="shared" si="201"/>
        <v/>
      </c>
      <c r="BB249" s="3" t="str">
        <f t="shared" si="202"/>
        <v/>
      </c>
      <c r="BC249" s="3" t="str">
        <f t="shared" si="203"/>
        <v/>
      </c>
      <c r="BD249" s="3" t="str">
        <f t="shared" si="204"/>
        <v/>
      </c>
      <c r="BE249" s="3" t="str">
        <f t="shared" si="205"/>
        <v/>
      </c>
      <c r="BF249" s="3" t="str">
        <f t="shared" si="206"/>
        <v/>
      </c>
      <c r="BG249" s="3" t="str">
        <f t="shared" si="207"/>
        <v/>
      </c>
      <c r="BH249" s="3" t="str">
        <f t="shared" si="208"/>
        <v/>
      </c>
      <c r="BI249" s="3" t="str">
        <f t="shared" si="209"/>
        <v/>
      </c>
      <c r="BJ249" s="3" t="str">
        <f t="shared" si="210"/>
        <v/>
      </c>
      <c r="BK249" s="3" t="str">
        <f t="shared" si="211"/>
        <v/>
      </c>
      <c r="BL249" s="3" t="str">
        <f t="shared" si="212"/>
        <v/>
      </c>
      <c r="BM249" s="3" t="str">
        <f t="shared" si="213"/>
        <v/>
      </c>
      <c r="BN249" s="3" t="str">
        <f t="shared" si="214"/>
        <v/>
      </c>
    </row>
    <row r="250" spans="2:66" x14ac:dyDescent="0.25">
      <c r="B250" s="6">
        <v>10</v>
      </c>
      <c r="C250" s="4" t="str">
        <f>IF(B250="","",VLOOKUP(B250,Tabelle2!$A$2:$B$38,2,0))</f>
        <v>6-9-17-22-31-34</v>
      </c>
      <c r="D250" s="3">
        <f t="shared" si="181"/>
        <v>0</v>
      </c>
      <c r="E250" s="7" t="str">
        <f t="shared" si="177"/>
        <v>L</v>
      </c>
      <c r="F250" s="20" t="str">
        <f t="shared" si="178"/>
        <v>Bet</v>
      </c>
      <c r="G250" s="16">
        <f t="shared" si="179"/>
        <v>-78</v>
      </c>
      <c r="H250" s="12"/>
      <c r="I250" s="16">
        <f t="shared" si="182"/>
        <v>0</v>
      </c>
      <c r="J250" s="16">
        <f t="shared" si="183"/>
        <v>-3</v>
      </c>
      <c r="K250" s="12"/>
      <c r="AI250" s="1">
        <f t="shared" si="180"/>
        <v>2</v>
      </c>
      <c r="AJ250" s="3" t="str">
        <f t="shared" si="184"/>
        <v/>
      </c>
      <c r="AK250" s="3" t="str">
        <f t="shared" si="185"/>
        <v/>
      </c>
      <c r="AL250" s="3" t="str">
        <f t="shared" si="186"/>
        <v/>
      </c>
      <c r="AM250" s="3" t="str">
        <f t="shared" si="187"/>
        <v/>
      </c>
      <c r="AN250" s="3" t="str">
        <f t="shared" si="188"/>
        <v/>
      </c>
      <c r="AO250" s="3" t="str">
        <f t="shared" si="189"/>
        <v/>
      </c>
      <c r="AP250" s="3" t="str">
        <f t="shared" si="190"/>
        <v/>
      </c>
      <c r="AQ250" s="3" t="str">
        <f t="shared" si="191"/>
        <v/>
      </c>
      <c r="AR250" s="3" t="str">
        <f t="shared" si="192"/>
        <v/>
      </c>
      <c r="AS250" s="3" t="str">
        <f t="shared" si="193"/>
        <v/>
      </c>
      <c r="AT250" s="3" t="str">
        <f t="shared" si="194"/>
        <v/>
      </c>
      <c r="AU250" s="3" t="str">
        <f t="shared" si="195"/>
        <v/>
      </c>
      <c r="AV250" s="3" t="str">
        <f t="shared" si="196"/>
        <v/>
      </c>
      <c r="AW250" s="3" t="str">
        <f t="shared" si="197"/>
        <v/>
      </c>
      <c r="AX250" s="3" t="str">
        <f t="shared" si="198"/>
        <v/>
      </c>
      <c r="AY250" s="3" t="str">
        <f t="shared" si="199"/>
        <v/>
      </c>
      <c r="AZ250" s="3" t="str">
        <f t="shared" si="200"/>
        <v/>
      </c>
      <c r="BA250" s="3" t="str">
        <f t="shared" si="201"/>
        <v/>
      </c>
      <c r="BB250" s="3" t="str">
        <f t="shared" si="202"/>
        <v/>
      </c>
      <c r="BC250" s="3" t="str">
        <f t="shared" si="203"/>
        <v/>
      </c>
      <c r="BD250" s="3" t="str">
        <f t="shared" si="204"/>
        <v/>
      </c>
      <c r="BE250" s="3" t="str">
        <f t="shared" si="205"/>
        <v/>
      </c>
      <c r="BF250" s="3" t="str">
        <f t="shared" si="206"/>
        <v/>
      </c>
      <c r="BG250" s="3" t="str">
        <f t="shared" si="207"/>
        <v/>
      </c>
      <c r="BH250" s="3" t="str">
        <f t="shared" si="208"/>
        <v/>
      </c>
      <c r="BI250" s="3" t="str">
        <f t="shared" si="209"/>
        <v/>
      </c>
      <c r="BJ250" s="3" t="str">
        <f t="shared" si="210"/>
        <v/>
      </c>
      <c r="BK250" s="3" t="str">
        <f t="shared" si="211"/>
        <v/>
      </c>
      <c r="BL250" s="3" t="str">
        <f t="shared" si="212"/>
        <v/>
      </c>
      <c r="BM250" s="3" t="str">
        <f t="shared" si="213"/>
        <v/>
      </c>
      <c r="BN250" s="3" t="str">
        <f t="shared" si="214"/>
        <v/>
      </c>
    </row>
    <row r="251" spans="2:66" x14ac:dyDescent="0.25">
      <c r="B251" s="6">
        <v>29</v>
      </c>
      <c r="C251" s="4" t="str">
        <f>IF(B251="","",VLOOKUP(B251,Tabelle2!$A$2:$B$38,2,0))</f>
        <v>15-16-19-24-32-33</v>
      </c>
      <c r="D251" s="3">
        <f t="shared" si="181"/>
        <v>0</v>
      </c>
      <c r="E251" s="7" t="str">
        <f t="shared" si="177"/>
        <v>L</v>
      </c>
      <c r="F251" s="20" t="str">
        <f t="shared" si="178"/>
        <v>Bet</v>
      </c>
      <c r="G251" s="16">
        <f t="shared" si="179"/>
        <v>-84</v>
      </c>
      <c r="H251" s="12"/>
      <c r="I251" s="16">
        <f t="shared" si="182"/>
        <v>0</v>
      </c>
      <c r="J251" s="16">
        <f t="shared" si="183"/>
        <v>-3</v>
      </c>
      <c r="K251" s="12"/>
      <c r="AI251" s="1">
        <f t="shared" si="180"/>
        <v>3</v>
      </c>
      <c r="AJ251" s="3" t="str">
        <f t="shared" si="184"/>
        <v/>
      </c>
      <c r="AK251" s="3" t="str">
        <f t="shared" si="185"/>
        <v/>
      </c>
      <c r="AL251" s="3" t="str">
        <f t="shared" si="186"/>
        <v/>
      </c>
      <c r="AM251" s="3" t="str">
        <f t="shared" si="187"/>
        <v/>
      </c>
      <c r="AN251" s="3" t="str">
        <f t="shared" si="188"/>
        <v/>
      </c>
      <c r="AO251" s="3" t="str">
        <f t="shared" si="189"/>
        <v/>
      </c>
      <c r="AP251" s="3" t="str">
        <f t="shared" si="190"/>
        <v/>
      </c>
      <c r="AQ251" s="3" t="str">
        <f t="shared" si="191"/>
        <v/>
      </c>
      <c r="AR251" s="3" t="str">
        <f t="shared" si="192"/>
        <v/>
      </c>
      <c r="AS251" s="3" t="str">
        <f t="shared" si="193"/>
        <v/>
      </c>
      <c r="AT251" s="3" t="str">
        <f t="shared" si="194"/>
        <v/>
      </c>
      <c r="AU251" s="3" t="str">
        <f t="shared" si="195"/>
        <v/>
      </c>
      <c r="AV251" s="3" t="str">
        <f t="shared" si="196"/>
        <v/>
      </c>
      <c r="AW251" s="3" t="str">
        <f t="shared" si="197"/>
        <v/>
      </c>
      <c r="AX251" s="3" t="str">
        <f t="shared" si="198"/>
        <v/>
      </c>
      <c r="AY251" s="3" t="str">
        <f t="shared" si="199"/>
        <v/>
      </c>
      <c r="AZ251" s="3" t="str">
        <f t="shared" si="200"/>
        <v/>
      </c>
      <c r="BA251" s="3" t="str">
        <f t="shared" si="201"/>
        <v/>
      </c>
      <c r="BB251" s="3" t="str">
        <f t="shared" si="202"/>
        <v/>
      </c>
      <c r="BC251" s="3" t="str">
        <f t="shared" si="203"/>
        <v/>
      </c>
      <c r="BD251" s="3" t="str">
        <f t="shared" si="204"/>
        <v/>
      </c>
      <c r="BE251" s="3" t="str">
        <f t="shared" si="205"/>
        <v/>
      </c>
      <c r="BF251" s="3" t="str">
        <f t="shared" si="206"/>
        <v/>
      </c>
      <c r="BG251" s="3" t="str">
        <f t="shared" si="207"/>
        <v/>
      </c>
      <c r="BH251" s="3" t="str">
        <f t="shared" si="208"/>
        <v/>
      </c>
      <c r="BI251" s="3" t="str">
        <f t="shared" si="209"/>
        <v/>
      </c>
      <c r="BJ251" s="3" t="str">
        <f t="shared" si="210"/>
        <v/>
      </c>
      <c r="BK251" s="3" t="str">
        <f t="shared" si="211"/>
        <v/>
      </c>
      <c r="BL251" s="3" t="str">
        <f t="shared" si="212"/>
        <v/>
      </c>
      <c r="BM251" s="3" t="str">
        <f t="shared" si="213"/>
        <v/>
      </c>
      <c r="BN251" s="3" t="str">
        <f t="shared" si="214"/>
        <v/>
      </c>
    </row>
    <row r="252" spans="2:66" x14ac:dyDescent="0.25">
      <c r="B252" s="6">
        <v>8</v>
      </c>
      <c r="C252" s="4" t="str">
        <f>IF(B252="","",VLOOKUP(B252,Tabelle2!$A$2:$B$38,2,0))</f>
        <v>2-14-17-20-25-31</v>
      </c>
      <c r="D252" s="3">
        <f t="shared" si="181"/>
        <v>0</v>
      </c>
      <c r="E252" s="7" t="str">
        <f t="shared" si="177"/>
        <v>L</v>
      </c>
      <c r="F252" s="20" t="str">
        <f t="shared" si="178"/>
        <v>Bet</v>
      </c>
      <c r="G252" s="16">
        <f t="shared" si="179"/>
        <v>-90</v>
      </c>
      <c r="H252" s="12"/>
      <c r="I252" s="16">
        <f t="shared" si="182"/>
        <v>0</v>
      </c>
      <c r="J252" s="16">
        <f t="shared" si="183"/>
        <v>-3</v>
      </c>
      <c r="K252" s="12"/>
      <c r="AI252" s="1">
        <f t="shared" si="180"/>
        <v>4</v>
      </c>
      <c r="AJ252" s="3" t="str">
        <f t="shared" si="184"/>
        <v/>
      </c>
      <c r="AK252" s="3" t="str">
        <f t="shared" si="185"/>
        <v/>
      </c>
      <c r="AL252" s="3" t="str">
        <f t="shared" si="186"/>
        <v/>
      </c>
      <c r="AM252" s="3">
        <f t="shared" si="187"/>
        <v>1</v>
      </c>
      <c r="AN252" s="3" t="str">
        <f t="shared" si="188"/>
        <v/>
      </c>
      <c r="AO252" s="3" t="str">
        <f t="shared" si="189"/>
        <v/>
      </c>
      <c r="AP252" s="3" t="str">
        <f t="shared" si="190"/>
        <v/>
      </c>
      <c r="AQ252" s="3" t="str">
        <f t="shared" si="191"/>
        <v/>
      </c>
      <c r="AR252" s="3" t="str">
        <f t="shared" si="192"/>
        <v/>
      </c>
      <c r="AS252" s="3" t="str">
        <f t="shared" si="193"/>
        <v/>
      </c>
      <c r="AT252" s="3" t="str">
        <f t="shared" si="194"/>
        <v/>
      </c>
      <c r="AU252" s="3" t="str">
        <f t="shared" si="195"/>
        <v/>
      </c>
      <c r="AV252" s="3" t="str">
        <f t="shared" si="196"/>
        <v/>
      </c>
      <c r="AW252" s="3" t="str">
        <f t="shared" si="197"/>
        <v/>
      </c>
      <c r="AX252" s="3" t="str">
        <f t="shared" si="198"/>
        <v/>
      </c>
      <c r="AY252" s="3" t="str">
        <f t="shared" si="199"/>
        <v/>
      </c>
      <c r="AZ252" s="3" t="str">
        <f t="shared" si="200"/>
        <v/>
      </c>
      <c r="BA252" s="3" t="str">
        <f t="shared" si="201"/>
        <v/>
      </c>
      <c r="BB252" s="3" t="str">
        <f t="shared" si="202"/>
        <v/>
      </c>
      <c r="BC252" s="3" t="str">
        <f t="shared" si="203"/>
        <v/>
      </c>
      <c r="BD252" s="3" t="str">
        <f t="shared" si="204"/>
        <v/>
      </c>
      <c r="BE252" s="3" t="str">
        <f t="shared" si="205"/>
        <v/>
      </c>
      <c r="BF252" s="3" t="str">
        <f t="shared" si="206"/>
        <v/>
      </c>
      <c r="BG252" s="3" t="str">
        <f t="shared" si="207"/>
        <v/>
      </c>
      <c r="BH252" s="3" t="str">
        <f t="shared" si="208"/>
        <v/>
      </c>
      <c r="BI252" s="3" t="str">
        <f t="shared" si="209"/>
        <v/>
      </c>
      <c r="BJ252" s="3" t="str">
        <f t="shared" si="210"/>
        <v/>
      </c>
      <c r="BK252" s="3" t="str">
        <f t="shared" si="211"/>
        <v/>
      </c>
      <c r="BL252" s="3" t="str">
        <f t="shared" si="212"/>
        <v/>
      </c>
      <c r="BM252" s="3" t="str">
        <f t="shared" si="213"/>
        <v/>
      </c>
      <c r="BN252" s="3" t="str">
        <f t="shared" si="214"/>
        <v/>
      </c>
    </row>
    <row r="253" spans="2:66" x14ac:dyDescent="0.25">
      <c r="B253" s="6">
        <v>14</v>
      </c>
      <c r="C253" s="4" t="str">
        <f>IF(B253="","",VLOOKUP(B253,Tabelle2!$A$2:$B$38,2,0))</f>
        <v>3-8-12-23-30-35</v>
      </c>
      <c r="D253" s="3">
        <f t="shared" si="181"/>
        <v>1</v>
      </c>
      <c r="E253" s="7" t="str">
        <f t="shared" si="177"/>
        <v>W</v>
      </c>
      <c r="F253" s="20" t="str">
        <f t="shared" si="178"/>
        <v>No Bet</v>
      </c>
      <c r="G253" s="16">
        <f t="shared" si="179"/>
        <v>-90</v>
      </c>
      <c r="H253" s="12"/>
      <c r="I253" s="16">
        <f t="shared" si="182"/>
        <v>0</v>
      </c>
      <c r="J253" s="16">
        <f t="shared" si="183"/>
        <v>-3</v>
      </c>
      <c r="K253" s="12"/>
      <c r="AI253" s="1">
        <f t="shared" si="180"/>
        <v>0</v>
      </c>
      <c r="AJ253" s="3" t="str">
        <f t="shared" si="184"/>
        <v/>
      </c>
      <c r="AK253" s="3" t="str">
        <f t="shared" si="185"/>
        <v/>
      </c>
      <c r="AL253" s="3" t="str">
        <f t="shared" si="186"/>
        <v/>
      </c>
      <c r="AM253" s="3" t="str">
        <f t="shared" si="187"/>
        <v/>
      </c>
      <c r="AN253" s="3" t="str">
        <f t="shared" si="188"/>
        <v/>
      </c>
      <c r="AO253" s="3" t="str">
        <f t="shared" si="189"/>
        <v/>
      </c>
      <c r="AP253" s="3" t="str">
        <f t="shared" si="190"/>
        <v/>
      </c>
      <c r="AQ253" s="3" t="str">
        <f t="shared" si="191"/>
        <v/>
      </c>
      <c r="AR253" s="3" t="str">
        <f t="shared" si="192"/>
        <v/>
      </c>
      <c r="AS253" s="3" t="str">
        <f t="shared" si="193"/>
        <v/>
      </c>
      <c r="AT253" s="3" t="str">
        <f t="shared" si="194"/>
        <v/>
      </c>
      <c r="AU253" s="3" t="str">
        <f t="shared" si="195"/>
        <v/>
      </c>
      <c r="AV253" s="3" t="str">
        <f t="shared" si="196"/>
        <v/>
      </c>
      <c r="AW253" s="3" t="str">
        <f t="shared" si="197"/>
        <v/>
      </c>
      <c r="AX253" s="3" t="str">
        <f t="shared" si="198"/>
        <v/>
      </c>
      <c r="AY253" s="3" t="str">
        <f t="shared" si="199"/>
        <v/>
      </c>
      <c r="AZ253" s="3" t="str">
        <f t="shared" si="200"/>
        <v/>
      </c>
      <c r="BA253" s="3" t="str">
        <f t="shared" si="201"/>
        <v/>
      </c>
      <c r="BB253" s="3" t="str">
        <f t="shared" si="202"/>
        <v/>
      </c>
      <c r="BC253" s="3" t="str">
        <f t="shared" si="203"/>
        <v/>
      </c>
      <c r="BD253" s="3" t="str">
        <f t="shared" si="204"/>
        <v/>
      </c>
      <c r="BE253" s="3" t="str">
        <f t="shared" si="205"/>
        <v/>
      </c>
      <c r="BF253" s="3" t="str">
        <f t="shared" si="206"/>
        <v/>
      </c>
      <c r="BG253" s="3" t="str">
        <f t="shared" si="207"/>
        <v/>
      </c>
      <c r="BH253" s="3" t="str">
        <f t="shared" si="208"/>
        <v/>
      </c>
      <c r="BI253" s="3" t="str">
        <f t="shared" si="209"/>
        <v/>
      </c>
      <c r="BJ253" s="3" t="str">
        <f t="shared" si="210"/>
        <v/>
      </c>
      <c r="BK253" s="3" t="str">
        <f t="shared" si="211"/>
        <v/>
      </c>
      <c r="BL253" s="3" t="str">
        <f t="shared" si="212"/>
        <v/>
      </c>
      <c r="BM253" s="3" t="str">
        <f t="shared" si="213"/>
        <v/>
      </c>
      <c r="BN253" s="3" t="str">
        <f t="shared" si="214"/>
        <v/>
      </c>
    </row>
    <row r="254" spans="2:66" x14ac:dyDescent="0.25">
      <c r="B254" s="6">
        <v>22</v>
      </c>
      <c r="C254" s="4" t="str">
        <f>IF(B254="","",VLOOKUP(B254,Tabelle2!$A$2:$B$38,2,0))</f>
        <v>0-5-10-24-26-32</v>
      </c>
      <c r="D254" s="3">
        <f t="shared" si="181"/>
        <v>0</v>
      </c>
      <c r="E254" s="7" t="str">
        <f t="shared" si="177"/>
        <v>L</v>
      </c>
      <c r="F254" s="20" t="str">
        <f t="shared" si="178"/>
        <v>Bet</v>
      </c>
      <c r="G254" s="16">
        <f t="shared" si="179"/>
        <v>-96</v>
      </c>
      <c r="H254" s="12"/>
      <c r="I254" s="16">
        <f t="shared" si="182"/>
        <v>-1</v>
      </c>
      <c r="J254" s="16">
        <f t="shared" si="183"/>
        <v>-4</v>
      </c>
      <c r="K254" s="12"/>
      <c r="AI254" s="1">
        <f t="shared" si="180"/>
        <v>1</v>
      </c>
      <c r="AJ254" s="3" t="str">
        <f t="shared" si="184"/>
        <v/>
      </c>
      <c r="AK254" s="3" t="str">
        <f t="shared" si="185"/>
        <v/>
      </c>
      <c r="AL254" s="3" t="str">
        <f t="shared" si="186"/>
        <v/>
      </c>
      <c r="AM254" s="3" t="str">
        <f t="shared" si="187"/>
        <v/>
      </c>
      <c r="AN254" s="3" t="str">
        <f t="shared" si="188"/>
        <v/>
      </c>
      <c r="AO254" s="3" t="str">
        <f t="shared" si="189"/>
        <v/>
      </c>
      <c r="AP254" s="3" t="str">
        <f t="shared" si="190"/>
        <v/>
      </c>
      <c r="AQ254" s="3" t="str">
        <f t="shared" si="191"/>
        <v/>
      </c>
      <c r="AR254" s="3" t="str">
        <f t="shared" si="192"/>
        <v/>
      </c>
      <c r="AS254" s="3" t="str">
        <f t="shared" si="193"/>
        <v/>
      </c>
      <c r="AT254" s="3" t="str">
        <f t="shared" si="194"/>
        <v/>
      </c>
      <c r="AU254" s="3" t="str">
        <f t="shared" si="195"/>
        <v/>
      </c>
      <c r="AV254" s="3" t="str">
        <f t="shared" si="196"/>
        <v/>
      </c>
      <c r="AW254" s="3" t="str">
        <f t="shared" si="197"/>
        <v/>
      </c>
      <c r="AX254" s="3" t="str">
        <f t="shared" si="198"/>
        <v/>
      </c>
      <c r="AY254" s="3" t="str">
        <f t="shared" si="199"/>
        <v/>
      </c>
      <c r="AZ254" s="3" t="str">
        <f t="shared" si="200"/>
        <v/>
      </c>
      <c r="BA254" s="3" t="str">
        <f t="shared" si="201"/>
        <v/>
      </c>
      <c r="BB254" s="3" t="str">
        <f t="shared" si="202"/>
        <v/>
      </c>
      <c r="BC254" s="3" t="str">
        <f t="shared" si="203"/>
        <v/>
      </c>
      <c r="BD254" s="3" t="str">
        <f t="shared" si="204"/>
        <v/>
      </c>
      <c r="BE254" s="3" t="str">
        <f t="shared" si="205"/>
        <v/>
      </c>
      <c r="BF254" s="3" t="str">
        <f t="shared" si="206"/>
        <v/>
      </c>
      <c r="BG254" s="3" t="str">
        <f t="shared" si="207"/>
        <v/>
      </c>
      <c r="BH254" s="3" t="str">
        <f t="shared" si="208"/>
        <v/>
      </c>
      <c r="BI254" s="3" t="str">
        <f t="shared" si="209"/>
        <v/>
      </c>
      <c r="BJ254" s="3" t="str">
        <f t="shared" si="210"/>
        <v/>
      </c>
      <c r="BK254" s="3" t="str">
        <f t="shared" si="211"/>
        <v/>
      </c>
      <c r="BL254" s="3" t="str">
        <f t="shared" si="212"/>
        <v/>
      </c>
      <c r="BM254" s="3" t="str">
        <f t="shared" si="213"/>
        <v/>
      </c>
      <c r="BN254" s="3" t="str">
        <f t="shared" si="214"/>
        <v/>
      </c>
    </row>
    <row r="255" spans="2:66" x14ac:dyDescent="0.25">
      <c r="B255" s="6">
        <v>7</v>
      </c>
      <c r="C255" s="4" t="str">
        <f>IF(B255="","",VLOOKUP(B255,Tabelle2!$A$2:$B$38,2,0))</f>
        <v>1-4-15-16-19-33</v>
      </c>
      <c r="D255" s="3">
        <f t="shared" si="181"/>
        <v>0</v>
      </c>
      <c r="E255" s="7" t="str">
        <f t="shared" si="177"/>
        <v>L</v>
      </c>
      <c r="F255" s="20" t="str">
        <f t="shared" si="178"/>
        <v>Bet</v>
      </c>
      <c r="G255" s="16">
        <f t="shared" si="179"/>
        <v>-102</v>
      </c>
      <c r="H255" s="12"/>
      <c r="I255" s="16">
        <f t="shared" si="182"/>
        <v>0</v>
      </c>
      <c r="J255" s="16">
        <f t="shared" si="183"/>
        <v>-4</v>
      </c>
      <c r="K255" s="12"/>
      <c r="AI255" s="1">
        <f t="shared" si="180"/>
        <v>2</v>
      </c>
      <c r="AJ255" s="3" t="str">
        <f t="shared" si="184"/>
        <v/>
      </c>
      <c r="AK255" s="3" t="str">
        <f t="shared" si="185"/>
        <v/>
      </c>
      <c r="AL255" s="3" t="str">
        <f t="shared" si="186"/>
        <v/>
      </c>
      <c r="AM255" s="3" t="str">
        <f t="shared" si="187"/>
        <v/>
      </c>
      <c r="AN255" s="3" t="str">
        <f t="shared" si="188"/>
        <v/>
      </c>
      <c r="AO255" s="3" t="str">
        <f t="shared" si="189"/>
        <v/>
      </c>
      <c r="AP255" s="3" t="str">
        <f t="shared" si="190"/>
        <v/>
      </c>
      <c r="AQ255" s="3" t="str">
        <f t="shared" si="191"/>
        <v/>
      </c>
      <c r="AR255" s="3" t="str">
        <f t="shared" si="192"/>
        <v/>
      </c>
      <c r="AS255" s="3" t="str">
        <f t="shared" si="193"/>
        <v/>
      </c>
      <c r="AT255" s="3" t="str">
        <f t="shared" si="194"/>
        <v/>
      </c>
      <c r="AU255" s="3" t="str">
        <f t="shared" si="195"/>
        <v/>
      </c>
      <c r="AV255" s="3" t="str">
        <f t="shared" si="196"/>
        <v/>
      </c>
      <c r="AW255" s="3" t="str">
        <f t="shared" si="197"/>
        <v/>
      </c>
      <c r="AX255" s="3" t="str">
        <f t="shared" si="198"/>
        <v/>
      </c>
      <c r="AY255" s="3" t="str">
        <f t="shared" si="199"/>
        <v/>
      </c>
      <c r="AZ255" s="3" t="str">
        <f t="shared" si="200"/>
        <v/>
      </c>
      <c r="BA255" s="3" t="str">
        <f t="shared" si="201"/>
        <v/>
      </c>
      <c r="BB255" s="3" t="str">
        <f t="shared" si="202"/>
        <v/>
      </c>
      <c r="BC255" s="3" t="str">
        <f t="shared" si="203"/>
        <v/>
      </c>
      <c r="BD255" s="3" t="str">
        <f t="shared" si="204"/>
        <v/>
      </c>
      <c r="BE255" s="3" t="str">
        <f t="shared" si="205"/>
        <v/>
      </c>
      <c r="BF255" s="3" t="str">
        <f t="shared" si="206"/>
        <v/>
      </c>
      <c r="BG255" s="3" t="str">
        <f t="shared" si="207"/>
        <v/>
      </c>
      <c r="BH255" s="3" t="str">
        <f t="shared" si="208"/>
        <v/>
      </c>
      <c r="BI255" s="3" t="str">
        <f t="shared" si="209"/>
        <v/>
      </c>
      <c r="BJ255" s="3" t="str">
        <f t="shared" si="210"/>
        <v/>
      </c>
      <c r="BK255" s="3" t="str">
        <f t="shared" si="211"/>
        <v/>
      </c>
      <c r="BL255" s="3" t="str">
        <f t="shared" si="212"/>
        <v/>
      </c>
      <c r="BM255" s="3" t="str">
        <f t="shared" si="213"/>
        <v/>
      </c>
      <c r="BN255" s="3" t="str">
        <f t="shared" si="214"/>
        <v/>
      </c>
    </row>
    <row r="256" spans="2:66" x14ac:dyDescent="0.25">
      <c r="B256" s="6">
        <v>25</v>
      </c>
      <c r="C256" s="4" t="str">
        <f>IF(B256="","",VLOOKUP(B256,Tabelle2!$A$2:$B$38,2,0))</f>
        <v>3-8-23-26-30-35</v>
      </c>
      <c r="D256" s="3">
        <f t="shared" si="181"/>
        <v>0</v>
      </c>
      <c r="E256" s="7" t="str">
        <f t="shared" si="177"/>
        <v>L</v>
      </c>
      <c r="F256" s="20" t="str">
        <f t="shared" si="178"/>
        <v>Bet</v>
      </c>
      <c r="G256" s="16">
        <f t="shared" si="179"/>
        <v>-108</v>
      </c>
      <c r="H256" s="12"/>
      <c r="I256" s="16">
        <f t="shared" si="182"/>
        <v>0</v>
      </c>
      <c r="J256" s="16">
        <f t="shared" si="183"/>
        <v>-4</v>
      </c>
      <c r="K256" s="12"/>
      <c r="AI256" s="1">
        <f t="shared" si="180"/>
        <v>3</v>
      </c>
      <c r="AJ256" s="3" t="str">
        <f t="shared" si="184"/>
        <v/>
      </c>
      <c r="AK256" s="3" t="str">
        <f t="shared" si="185"/>
        <v/>
      </c>
      <c r="AL256" s="3" t="str">
        <f t="shared" si="186"/>
        <v/>
      </c>
      <c r="AM256" s="3" t="str">
        <f t="shared" si="187"/>
        <v/>
      </c>
      <c r="AN256" s="3" t="str">
        <f t="shared" si="188"/>
        <v/>
      </c>
      <c r="AO256" s="3" t="str">
        <f t="shared" si="189"/>
        <v/>
      </c>
      <c r="AP256" s="3" t="str">
        <f t="shared" si="190"/>
        <v/>
      </c>
      <c r="AQ256" s="3" t="str">
        <f t="shared" si="191"/>
        <v/>
      </c>
      <c r="AR256" s="3" t="str">
        <f t="shared" si="192"/>
        <v/>
      </c>
      <c r="AS256" s="3" t="str">
        <f t="shared" si="193"/>
        <v/>
      </c>
      <c r="AT256" s="3" t="str">
        <f t="shared" si="194"/>
        <v/>
      </c>
      <c r="AU256" s="3" t="str">
        <f t="shared" si="195"/>
        <v/>
      </c>
      <c r="AV256" s="3" t="str">
        <f t="shared" si="196"/>
        <v/>
      </c>
      <c r="AW256" s="3" t="str">
        <f t="shared" si="197"/>
        <v/>
      </c>
      <c r="AX256" s="3" t="str">
        <f t="shared" si="198"/>
        <v/>
      </c>
      <c r="AY256" s="3" t="str">
        <f t="shared" si="199"/>
        <v/>
      </c>
      <c r="AZ256" s="3" t="str">
        <f t="shared" si="200"/>
        <v/>
      </c>
      <c r="BA256" s="3" t="str">
        <f t="shared" si="201"/>
        <v/>
      </c>
      <c r="BB256" s="3" t="str">
        <f t="shared" si="202"/>
        <v/>
      </c>
      <c r="BC256" s="3" t="str">
        <f t="shared" si="203"/>
        <v/>
      </c>
      <c r="BD256" s="3" t="str">
        <f t="shared" si="204"/>
        <v/>
      </c>
      <c r="BE256" s="3" t="str">
        <f t="shared" si="205"/>
        <v/>
      </c>
      <c r="BF256" s="3" t="str">
        <f t="shared" si="206"/>
        <v/>
      </c>
      <c r="BG256" s="3" t="str">
        <f t="shared" si="207"/>
        <v/>
      </c>
      <c r="BH256" s="3" t="str">
        <f t="shared" si="208"/>
        <v/>
      </c>
      <c r="BI256" s="3" t="str">
        <f t="shared" si="209"/>
        <v/>
      </c>
      <c r="BJ256" s="3" t="str">
        <f t="shared" si="210"/>
        <v/>
      </c>
      <c r="BK256" s="3" t="str">
        <f t="shared" si="211"/>
        <v/>
      </c>
      <c r="BL256" s="3" t="str">
        <f t="shared" si="212"/>
        <v/>
      </c>
      <c r="BM256" s="3" t="str">
        <f t="shared" si="213"/>
        <v/>
      </c>
      <c r="BN256" s="3" t="str">
        <f t="shared" si="214"/>
        <v/>
      </c>
    </row>
    <row r="257" spans="2:66" x14ac:dyDescent="0.25">
      <c r="B257" s="6">
        <v>9</v>
      </c>
      <c r="C257" s="4" t="str">
        <f>IF(B257="","",VLOOKUP(B257,Tabelle2!$A$2:$B$38,2,0))</f>
        <v>0-3-5-10-23-26</v>
      </c>
      <c r="D257" s="3">
        <f t="shared" si="181"/>
        <v>0</v>
      </c>
      <c r="E257" s="7" t="str">
        <f t="shared" si="177"/>
        <v>L</v>
      </c>
      <c r="F257" s="20" t="str">
        <f t="shared" si="178"/>
        <v>Bet</v>
      </c>
      <c r="G257" s="16">
        <f t="shared" si="179"/>
        <v>-114</v>
      </c>
      <c r="H257" s="12"/>
      <c r="I257" s="16">
        <f t="shared" si="182"/>
        <v>0</v>
      </c>
      <c r="J257" s="16">
        <f t="shared" si="183"/>
        <v>-4</v>
      </c>
      <c r="K257" s="12"/>
      <c r="AI257" s="1">
        <f t="shared" si="180"/>
        <v>4</v>
      </c>
      <c r="AJ257" s="3" t="str">
        <f t="shared" si="184"/>
        <v/>
      </c>
      <c r="AK257" s="3" t="str">
        <f t="shared" si="185"/>
        <v/>
      </c>
      <c r="AL257" s="3" t="str">
        <f t="shared" si="186"/>
        <v/>
      </c>
      <c r="AM257" s="3" t="str">
        <f t="shared" si="187"/>
        <v/>
      </c>
      <c r="AN257" s="3" t="str">
        <f t="shared" si="188"/>
        <v/>
      </c>
      <c r="AO257" s="3" t="str">
        <f t="shared" si="189"/>
        <v/>
      </c>
      <c r="AP257" s="3" t="str">
        <f t="shared" si="190"/>
        <v/>
      </c>
      <c r="AQ257" s="3" t="str">
        <f t="shared" si="191"/>
        <v/>
      </c>
      <c r="AR257" s="3" t="str">
        <f t="shared" si="192"/>
        <v/>
      </c>
      <c r="AS257" s="3" t="str">
        <f t="shared" si="193"/>
        <v/>
      </c>
      <c r="AT257" s="3" t="str">
        <f t="shared" si="194"/>
        <v/>
      </c>
      <c r="AU257" s="3" t="str">
        <f t="shared" si="195"/>
        <v/>
      </c>
      <c r="AV257" s="3" t="str">
        <f t="shared" si="196"/>
        <v/>
      </c>
      <c r="AW257" s="3" t="str">
        <f t="shared" si="197"/>
        <v/>
      </c>
      <c r="AX257" s="3" t="str">
        <f t="shared" si="198"/>
        <v/>
      </c>
      <c r="AY257" s="3" t="str">
        <f t="shared" si="199"/>
        <v/>
      </c>
      <c r="AZ257" s="3" t="str">
        <f t="shared" si="200"/>
        <v/>
      </c>
      <c r="BA257" s="3" t="str">
        <f t="shared" si="201"/>
        <v/>
      </c>
      <c r="BB257" s="3" t="str">
        <f t="shared" si="202"/>
        <v/>
      </c>
      <c r="BC257" s="3" t="str">
        <f t="shared" si="203"/>
        <v/>
      </c>
      <c r="BD257" s="3" t="str">
        <f t="shared" si="204"/>
        <v/>
      </c>
      <c r="BE257" s="3" t="str">
        <f t="shared" si="205"/>
        <v/>
      </c>
      <c r="BF257" s="3" t="str">
        <f t="shared" si="206"/>
        <v/>
      </c>
      <c r="BG257" s="3" t="str">
        <f t="shared" si="207"/>
        <v/>
      </c>
      <c r="BH257" s="3" t="str">
        <f t="shared" si="208"/>
        <v/>
      </c>
      <c r="BI257" s="3" t="str">
        <f t="shared" si="209"/>
        <v/>
      </c>
      <c r="BJ257" s="3" t="str">
        <f t="shared" si="210"/>
        <v/>
      </c>
      <c r="BK257" s="3" t="str">
        <f t="shared" si="211"/>
        <v/>
      </c>
      <c r="BL257" s="3" t="str">
        <f t="shared" si="212"/>
        <v/>
      </c>
      <c r="BM257" s="3" t="str">
        <f t="shared" si="213"/>
        <v/>
      </c>
      <c r="BN257" s="3" t="str">
        <f t="shared" si="214"/>
        <v/>
      </c>
    </row>
    <row r="258" spans="2:66" x14ac:dyDescent="0.25">
      <c r="B258" s="6">
        <v>36</v>
      </c>
      <c r="C258" s="4" t="str">
        <f>IF(B258="","",VLOOKUP(B258,Tabelle2!$A$2:$B$38,2,0))</f>
        <v>1-4-16-19-21-33</v>
      </c>
      <c r="D258" s="3">
        <f t="shared" si="181"/>
        <v>0</v>
      </c>
      <c r="E258" s="7" t="str">
        <f t="shared" ref="E258:E321" si="215">IF(B258="","",IF(D258=1,"W",IF(D258=0,"L","")))</f>
        <v>L</v>
      </c>
      <c r="F258" s="20" t="str">
        <f t="shared" si="178"/>
        <v>No Bet</v>
      </c>
      <c r="G258" s="16">
        <f t="shared" si="179"/>
        <v>-114</v>
      </c>
      <c r="H258" s="12"/>
      <c r="I258" s="16">
        <f t="shared" si="182"/>
        <v>0</v>
      </c>
      <c r="J258" s="16">
        <f t="shared" si="183"/>
        <v>-4</v>
      </c>
      <c r="K258" s="12"/>
      <c r="AI258" s="1">
        <f t="shared" si="180"/>
        <v>5</v>
      </c>
      <c r="AJ258" s="3" t="str">
        <f t="shared" si="184"/>
        <v/>
      </c>
      <c r="AK258" s="3" t="str">
        <f t="shared" si="185"/>
        <v/>
      </c>
      <c r="AL258" s="3" t="str">
        <f t="shared" si="186"/>
        <v/>
      </c>
      <c r="AM258" s="3" t="str">
        <f t="shared" si="187"/>
        <v/>
      </c>
      <c r="AN258" s="3" t="str">
        <f t="shared" si="188"/>
        <v/>
      </c>
      <c r="AO258" s="3" t="str">
        <f t="shared" si="189"/>
        <v/>
      </c>
      <c r="AP258" s="3" t="str">
        <f t="shared" si="190"/>
        <v/>
      </c>
      <c r="AQ258" s="3" t="str">
        <f t="shared" si="191"/>
        <v/>
      </c>
      <c r="AR258" s="3" t="str">
        <f t="shared" si="192"/>
        <v/>
      </c>
      <c r="AS258" s="3" t="str">
        <f t="shared" si="193"/>
        <v/>
      </c>
      <c r="AT258" s="3" t="str">
        <f t="shared" si="194"/>
        <v/>
      </c>
      <c r="AU258" s="3" t="str">
        <f t="shared" si="195"/>
        <v/>
      </c>
      <c r="AV258" s="3" t="str">
        <f t="shared" si="196"/>
        <v/>
      </c>
      <c r="AW258" s="3" t="str">
        <f t="shared" si="197"/>
        <v/>
      </c>
      <c r="AX258" s="3" t="str">
        <f t="shared" si="198"/>
        <v/>
      </c>
      <c r="AY258" s="3" t="str">
        <f t="shared" si="199"/>
        <v/>
      </c>
      <c r="AZ258" s="3" t="str">
        <f t="shared" si="200"/>
        <v/>
      </c>
      <c r="BA258" s="3" t="str">
        <f t="shared" si="201"/>
        <v/>
      </c>
      <c r="BB258" s="3" t="str">
        <f t="shared" si="202"/>
        <v/>
      </c>
      <c r="BC258" s="3" t="str">
        <f t="shared" si="203"/>
        <v/>
      </c>
      <c r="BD258" s="3" t="str">
        <f t="shared" si="204"/>
        <v/>
      </c>
      <c r="BE258" s="3" t="str">
        <f t="shared" si="205"/>
        <v/>
      </c>
      <c r="BF258" s="3" t="str">
        <f t="shared" si="206"/>
        <v/>
      </c>
      <c r="BG258" s="3" t="str">
        <f t="shared" si="207"/>
        <v/>
      </c>
      <c r="BH258" s="3" t="str">
        <f t="shared" si="208"/>
        <v/>
      </c>
      <c r="BI258" s="3" t="str">
        <f t="shared" si="209"/>
        <v/>
      </c>
      <c r="BJ258" s="3" t="str">
        <f t="shared" si="210"/>
        <v/>
      </c>
      <c r="BK258" s="3" t="str">
        <f t="shared" si="211"/>
        <v/>
      </c>
      <c r="BL258" s="3" t="str">
        <f t="shared" si="212"/>
        <v/>
      </c>
      <c r="BM258" s="3" t="str">
        <f t="shared" si="213"/>
        <v/>
      </c>
      <c r="BN258" s="3" t="str">
        <f t="shared" si="214"/>
        <v/>
      </c>
    </row>
    <row r="259" spans="2:66" x14ac:dyDescent="0.25">
      <c r="B259" s="6">
        <v>24</v>
      </c>
      <c r="C259" s="4" t="str">
        <f>IF(B259="","",VLOOKUP(B259,Tabelle2!$A$2:$B$38,2,0))</f>
        <v>6-13-18-22-27-29</v>
      </c>
      <c r="D259" s="3">
        <f t="shared" si="181"/>
        <v>0</v>
      </c>
      <c r="E259" s="7" t="str">
        <f t="shared" si="215"/>
        <v>L</v>
      </c>
      <c r="F259" s="20" t="str">
        <f t="shared" ref="F259:F322" si="216">IF(B259="","",IF(AI258&lt;$N$15,"Bet","No Bet"))</f>
        <v>No Bet</v>
      </c>
      <c r="G259" s="16">
        <f t="shared" ref="G259:G322" si="217">IF(B259="","",IF(F259="No Bet",G258,IF(E259="L",-6+G258,IF(E259="W",30+G258))))</f>
        <v>-114</v>
      </c>
      <c r="H259" s="12"/>
      <c r="I259" s="16">
        <f t="shared" si="182"/>
        <v>0</v>
      </c>
      <c r="J259" s="16">
        <f t="shared" si="183"/>
        <v>-4</v>
      </c>
      <c r="K259" s="12"/>
      <c r="AI259" s="1">
        <f t="shared" ref="AI259:AI322" si="218">IF(E259="L",AI258+1,IF(E259="W",0,""))</f>
        <v>6</v>
      </c>
      <c r="AJ259" s="3" t="str">
        <f t="shared" si="184"/>
        <v/>
      </c>
      <c r="AK259" s="3" t="str">
        <f t="shared" si="185"/>
        <v/>
      </c>
      <c r="AL259" s="3" t="str">
        <f t="shared" si="186"/>
        <v/>
      </c>
      <c r="AM259" s="3" t="str">
        <f t="shared" si="187"/>
        <v/>
      </c>
      <c r="AN259" s="3" t="str">
        <f t="shared" si="188"/>
        <v/>
      </c>
      <c r="AO259" s="3" t="str">
        <f t="shared" si="189"/>
        <v/>
      </c>
      <c r="AP259" s="3" t="str">
        <f t="shared" si="190"/>
        <v/>
      </c>
      <c r="AQ259" s="3" t="str">
        <f t="shared" si="191"/>
        <v/>
      </c>
      <c r="AR259" s="3" t="str">
        <f t="shared" si="192"/>
        <v/>
      </c>
      <c r="AS259" s="3" t="str">
        <f t="shared" si="193"/>
        <v/>
      </c>
      <c r="AT259" s="3" t="str">
        <f t="shared" si="194"/>
        <v/>
      </c>
      <c r="AU259" s="3" t="str">
        <f t="shared" si="195"/>
        <v/>
      </c>
      <c r="AV259" s="3" t="str">
        <f t="shared" si="196"/>
        <v/>
      </c>
      <c r="AW259" s="3" t="str">
        <f t="shared" si="197"/>
        <v/>
      </c>
      <c r="AX259" s="3" t="str">
        <f t="shared" si="198"/>
        <v/>
      </c>
      <c r="AY259" s="3" t="str">
        <f t="shared" si="199"/>
        <v/>
      </c>
      <c r="AZ259" s="3" t="str">
        <f t="shared" si="200"/>
        <v/>
      </c>
      <c r="BA259" s="3" t="str">
        <f t="shared" si="201"/>
        <v/>
      </c>
      <c r="BB259" s="3" t="str">
        <f t="shared" si="202"/>
        <v/>
      </c>
      <c r="BC259" s="3" t="str">
        <f t="shared" si="203"/>
        <v/>
      </c>
      <c r="BD259" s="3" t="str">
        <f t="shared" si="204"/>
        <v/>
      </c>
      <c r="BE259" s="3" t="str">
        <f t="shared" si="205"/>
        <v/>
      </c>
      <c r="BF259" s="3" t="str">
        <f t="shared" si="206"/>
        <v/>
      </c>
      <c r="BG259" s="3" t="str">
        <f t="shared" si="207"/>
        <v/>
      </c>
      <c r="BH259" s="3" t="str">
        <f t="shared" si="208"/>
        <v/>
      </c>
      <c r="BI259" s="3" t="str">
        <f t="shared" si="209"/>
        <v/>
      </c>
      <c r="BJ259" s="3" t="str">
        <f t="shared" si="210"/>
        <v/>
      </c>
      <c r="BK259" s="3" t="str">
        <f t="shared" si="211"/>
        <v/>
      </c>
      <c r="BL259" s="3" t="str">
        <f t="shared" si="212"/>
        <v/>
      </c>
      <c r="BM259" s="3" t="str">
        <f t="shared" si="213"/>
        <v/>
      </c>
      <c r="BN259" s="3" t="str">
        <f t="shared" si="214"/>
        <v/>
      </c>
    </row>
    <row r="260" spans="2:66" x14ac:dyDescent="0.25">
      <c r="B260" s="6">
        <v>34</v>
      </c>
      <c r="C260" s="4" t="str">
        <f>IF(B260="","",VLOOKUP(B260,Tabelle2!$A$2:$B$38,2,0))</f>
        <v>0-5-10-23-26-32</v>
      </c>
      <c r="D260" s="3">
        <f t="shared" ref="D260:D323" si="219">IF(B260="","",IF(B259=1,COUNTIF($AB$1:$AG$1,B260),IF(B259=2,COUNTIF($AB$2:$AG$2,B260),IF(B259=3,COUNTIF($AB$3:$AG$3,B260),IF(B259=4,COUNTIF($AB$4:$AG$4,B260),IF(B259=5,COUNTIF($AB$5:$AG$5,B260),IF(B259=6,COUNTIF($AB$6:$AG$6,B260),IF(B259=7,COUNTIF($AB$7:$AG$7,B260),IF(B259=8,COUNTIF($AB$8:$AG$8,B260),IF(B259=9,COUNTIF($AB$9:$AG$9,B260),IF(B259=10,COUNTIF($AB$10:$AG$10,B260),IF(B259=11,COUNTIF($AB$11:$AG$11,B260),IF(B259=12,COUNTIF($AB$12:$AG$12,B260),IF(B259=13,COUNTIF($AB$13:$AG$13,B260),IF(B259=14,COUNTIF($AB$14:$AG$14,B260),IF(B259=15,COUNTIF($AB$15:$AG$15,B260),IF(B259=16,COUNTIF($AB$16:$AG$16,B260),IF(B259=17,COUNTIF($AB$17:$AG$17,B260),IF(B259=18,COUNTIF($AB$18:$AG$18,B260),IF(B259=19,COUNTIF($AB$19:$AG$19,B260),IF(B259=20,COUNTIF($AB$20:$AG$20,B260),IF(B259=21,COUNTIF($AB$21:$AG$21,B260),IF(B259=22,COUNTIF($AB$22:$AG$22,B260),IF(B259=23,COUNTIF($AB$23:$AG$23,B260),IF(B259=24,COUNTIF($AB$24:$AG$24,B260),IF(B259=25,COUNTIF($AB$25:$AG$25,B260),IF(B259=26,COUNTIF($AB$26:$AG$26,B260),IF(B259=27,COUNTIF($AB$27:$AG$27,B260),IF(B259=28,COUNTIF($AB$28:$AG$28,B260),IF(B259=29,COUNTIF($AB$29:$AG$29,B260),IF(B259=30,COUNTIF($AB$30:$AG$30,B260),IF(B259=31,COUNTIF($AB$31:$AG$31,B260),IF(B259=32,COUNTIF($AB$32:$AG$32,B260),IF(B259=33,COUNTIF($AB$33:$AG$33,B260),IF(B259=34,COUNTIF($AB$34:$AG$34,B260),IF(B259=35,COUNTIF($AB$35:$AG$35,B260),IF(B259=36,COUNTIF($AB$36:$AG$36,B260),IF(B259=0,COUNTIF($AB$37:$AG$37,B260),""))))))))))))))))))))))))))))))))))))))</f>
        <v>0</v>
      </c>
      <c r="E260" s="7" t="str">
        <f t="shared" si="215"/>
        <v>L</v>
      </c>
      <c r="F260" s="20" t="str">
        <f t="shared" si="216"/>
        <v>No Bet</v>
      </c>
      <c r="G260" s="16">
        <f t="shared" si="217"/>
        <v>-114</v>
      </c>
      <c r="H260" s="12"/>
      <c r="I260" s="16">
        <f t="shared" si="182"/>
        <v>0</v>
      </c>
      <c r="J260" s="16">
        <f t="shared" si="183"/>
        <v>-4</v>
      </c>
      <c r="K260" s="12"/>
      <c r="AI260" s="1">
        <f t="shared" si="218"/>
        <v>7</v>
      </c>
      <c r="AJ260" s="3" t="str">
        <f t="shared" si="184"/>
        <v/>
      </c>
      <c r="AK260" s="3" t="str">
        <f t="shared" si="185"/>
        <v/>
      </c>
      <c r="AL260" s="3" t="str">
        <f t="shared" si="186"/>
        <v/>
      </c>
      <c r="AM260" s="3" t="str">
        <f t="shared" si="187"/>
        <v/>
      </c>
      <c r="AN260" s="3" t="str">
        <f t="shared" si="188"/>
        <v/>
      </c>
      <c r="AO260" s="3" t="str">
        <f t="shared" si="189"/>
        <v/>
      </c>
      <c r="AP260" s="3" t="str">
        <f t="shared" si="190"/>
        <v/>
      </c>
      <c r="AQ260" s="3" t="str">
        <f t="shared" si="191"/>
        <v/>
      </c>
      <c r="AR260" s="3" t="str">
        <f t="shared" si="192"/>
        <v/>
      </c>
      <c r="AS260" s="3" t="str">
        <f t="shared" si="193"/>
        <v/>
      </c>
      <c r="AT260" s="3" t="str">
        <f t="shared" si="194"/>
        <v/>
      </c>
      <c r="AU260" s="3" t="str">
        <f t="shared" si="195"/>
        <v/>
      </c>
      <c r="AV260" s="3" t="str">
        <f t="shared" si="196"/>
        <v/>
      </c>
      <c r="AW260" s="3" t="str">
        <f t="shared" si="197"/>
        <v/>
      </c>
      <c r="AX260" s="3" t="str">
        <f t="shared" si="198"/>
        <v/>
      </c>
      <c r="AY260" s="3" t="str">
        <f t="shared" si="199"/>
        <v/>
      </c>
      <c r="AZ260" s="3" t="str">
        <f t="shared" si="200"/>
        <v/>
      </c>
      <c r="BA260" s="3" t="str">
        <f t="shared" si="201"/>
        <v/>
      </c>
      <c r="BB260" s="3" t="str">
        <f t="shared" si="202"/>
        <v/>
      </c>
      <c r="BC260" s="3" t="str">
        <f t="shared" si="203"/>
        <v/>
      </c>
      <c r="BD260" s="3" t="str">
        <f t="shared" si="204"/>
        <v/>
      </c>
      <c r="BE260" s="3" t="str">
        <f t="shared" si="205"/>
        <v/>
      </c>
      <c r="BF260" s="3" t="str">
        <f t="shared" si="206"/>
        <v/>
      </c>
      <c r="BG260" s="3" t="str">
        <f t="shared" si="207"/>
        <v/>
      </c>
      <c r="BH260" s="3" t="str">
        <f t="shared" si="208"/>
        <v/>
      </c>
      <c r="BI260" s="3" t="str">
        <f t="shared" si="209"/>
        <v/>
      </c>
      <c r="BJ260" s="3" t="str">
        <f t="shared" si="210"/>
        <v/>
      </c>
      <c r="BK260" s="3" t="str">
        <f t="shared" si="211"/>
        <v/>
      </c>
      <c r="BL260" s="3" t="str">
        <f t="shared" si="212"/>
        <v/>
      </c>
      <c r="BM260" s="3" t="str">
        <f t="shared" si="213"/>
        <v/>
      </c>
      <c r="BN260" s="3" t="str">
        <f t="shared" si="214"/>
        <v/>
      </c>
    </row>
    <row r="261" spans="2:66" x14ac:dyDescent="0.25">
      <c r="B261" s="6">
        <v>19</v>
      </c>
      <c r="C261" s="4" t="str">
        <f>IF(B261="","",VLOOKUP(B261,Tabelle2!$A$2:$B$38,2,0))</f>
        <v>7-13-27-28-29-36</v>
      </c>
      <c r="D261" s="3">
        <f t="shared" si="219"/>
        <v>0</v>
      </c>
      <c r="E261" s="7" t="str">
        <f t="shared" si="215"/>
        <v>L</v>
      </c>
      <c r="F261" s="20" t="str">
        <f t="shared" si="216"/>
        <v>No Bet</v>
      </c>
      <c r="G261" s="16">
        <f t="shared" si="217"/>
        <v>-114</v>
      </c>
      <c r="H261" s="12"/>
      <c r="I261" s="16">
        <f t="shared" si="182"/>
        <v>0</v>
      </c>
      <c r="J261" s="16">
        <f t="shared" si="183"/>
        <v>-4</v>
      </c>
      <c r="K261" s="12"/>
      <c r="AI261" s="1">
        <f t="shared" si="218"/>
        <v>8</v>
      </c>
      <c r="AJ261" s="3" t="str">
        <f t="shared" si="184"/>
        <v/>
      </c>
      <c r="AK261" s="3" t="str">
        <f t="shared" si="185"/>
        <v/>
      </c>
      <c r="AL261" s="3" t="str">
        <f t="shared" si="186"/>
        <v/>
      </c>
      <c r="AM261" s="3" t="str">
        <f t="shared" si="187"/>
        <v/>
      </c>
      <c r="AN261" s="3" t="str">
        <f t="shared" si="188"/>
        <v/>
      </c>
      <c r="AO261" s="3" t="str">
        <f t="shared" si="189"/>
        <v/>
      </c>
      <c r="AP261" s="3" t="str">
        <f t="shared" si="190"/>
        <v/>
      </c>
      <c r="AQ261" s="3" t="str">
        <f t="shared" si="191"/>
        <v/>
      </c>
      <c r="AR261" s="3" t="str">
        <f t="shared" si="192"/>
        <v/>
      </c>
      <c r="AS261" s="3" t="str">
        <f t="shared" si="193"/>
        <v/>
      </c>
      <c r="AT261" s="3" t="str">
        <f t="shared" si="194"/>
        <v/>
      </c>
      <c r="AU261" s="3" t="str">
        <f t="shared" si="195"/>
        <v/>
      </c>
      <c r="AV261" s="3" t="str">
        <f t="shared" si="196"/>
        <v/>
      </c>
      <c r="AW261" s="3" t="str">
        <f t="shared" si="197"/>
        <v/>
      </c>
      <c r="AX261" s="3" t="str">
        <f t="shared" si="198"/>
        <v/>
      </c>
      <c r="AY261" s="3" t="str">
        <f t="shared" si="199"/>
        <v/>
      </c>
      <c r="AZ261" s="3" t="str">
        <f t="shared" si="200"/>
        <v/>
      </c>
      <c r="BA261" s="3" t="str">
        <f t="shared" si="201"/>
        <v/>
      </c>
      <c r="BB261" s="3" t="str">
        <f t="shared" si="202"/>
        <v/>
      </c>
      <c r="BC261" s="3" t="str">
        <f t="shared" si="203"/>
        <v/>
      </c>
      <c r="BD261" s="3" t="str">
        <f t="shared" si="204"/>
        <v/>
      </c>
      <c r="BE261" s="3" t="str">
        <f t="shared" si="205"/>
        <v/>
      </c>
      <c r="BF261" s="3" t="str">
        <f t="shared" si="206"/>
        <v/>
      </c>
      <c r="BG261" s="3" t="str">
        <f t="shared" si="207"/>
        <v/>
      </c>
      <c r="BH261" s="3" t="str">
        <f t="shared" si="208"/>
        <v/>
      </c>
      <c r="BI261" s="3" t="str">
        <f t="shared" si="209"/>
        <v/>
      </c>
      <c r="BJ261" s="3" t="str">
        <f t="shared" si="210"/>
        <v/>
      </c>
      <c r="BK261" s="3" t="str">
        <f t="shared" si="211"/>
        <v/>
      </c>
      <c r="BL261" s="3" t="str">
        <f t="shared" si="212"/>
        <v/>
      </c>
      <c r="BM261" s="3" t="str">
        <f t="shared" si="213"/>
        <v/>
      </c>
      <c r="BN261" s="3" t="str">
        <f t="shared" si="214"/>
        <v/>
      </c>
    </row>
    <row r="262" spans="2:66" x14ac:dyDescent="0.25">
      <c r="B262" s="6">
        <v>31</v>
      </c>
      <c r="C262" s="4" t="str">
        <f>IF(B262="","",VLOOKUP(B262,Tabelle2!$A$2:$B$38,2,0))</f>
        <v>3-8-10-23-26-35</v>
      </c>
      <c r="D262" s="3">
        <f t="shared" si="219"/>
        <v>0</v>
      </c>
      <c r="E262" s="7" t="str">
        <f t="shared" si="215"/>
        <v>L</v>
      </c>
      <c r="F262" s="20" t="str">
        <f t="shared" si="216"/>
        <v>No Bet</v>
      </c>
      <c r="G262" s="16">
        <f t="shared" si="217"/>
        <v>-114</v>
      </c>
      <c r="H262" s="12"/>
      <c r="I262" s="16">
        <f t="shared" ref="I262:I325" si="220">IF(AND(E260="L",E261="W",E262="W"),5,IF(AND(E260="L",E261="W",E262="L"),-1,))</f>
        <v>0</v>
      </c>
      <c r="J262" s="16">
        <f t="shared" ref="J262:J325" si="221">J261+I262</f>
        <v>-4</v>
      </c>
      <c r="K262" s="12"/>
      <c r="AI262" s="1">
        <f t="shared" si="218"/>
        <v>9</v>
      </c>
      <c r="AJ262" s="3" t="str">
        <f t="shared" si="184"/>
        <v/>
      </c>
      <c r="AK262" s="3" t="str">
        <f t="shared" si="185"/>
        <v/>
      </c>
      <c r="AL262" s="3" t="str">
        <f t="shared" si="186"/>
        <v/>
      </c>
      <c r="AM262" s="3" t="str">
        <f t="shared" si="187"/>
        <v/>
      </c>
      <c r="AN262" s="3" t="str">
        <f t="shared" si="188"/>
        <v/>
      </c>
      <c r="AO262" s="3" t="str">
        <f t="shared" si="189"/>
        <v/>
      </c>
      <c r="AP262" s="3" t="str">
        <f t="shared" si="190"/>
        <v/>
      </c>
      <c r="AQ262" s="3" t="str">
        <f t="shared" si="191"/>
        <v/>
      </c>
      <c r="AR262" s="3" t="str">
        <f t="shared" si="192"/>
        <v/>
      </c>
      <c r="AS262" s="3" t="str">
        <f t="shared" si="193"/>
        <v/>
      </c>
      <c r="AT262" s="3" t="str">
        <f t="shared" si="194"/>
        <v/>
      </c>
      <c r="AU262" s="3" t="str">
        <f t="shared" si="195"/>
        <v/>
      </c>
      <c r="AV262" s="3" t="str">
        <f t="shared" si="196"/>
        <v/>
      </c>
      <c r="AW262" s="3" t="str">
        <f t="shared" si="197"/>
        <v/>
      </c>
      <c r="AX262" s="3" t="str">
        <f t="shared" si="198"/>
        <v/>
      </c>
      <c r="AY262" s="3" t="str">
        <f t="shared" si="199"/>
        <v/>
      </c>
      <c r="AZ262" s="3" t="str">
        <f t="shared" si="200"/>
        <v/>
      </c>
      <c r="BA262" s="3" t="str">
        <f t="shared" si="201"/>
        <v/>
      </c>
      <c r="BB262" s="3" t="str">
        <f t="shared" si="202"/>
        <v/>
      </c>
      <c r="BC262" s="3" t="str">
        <f t="shared" si="203"/>
        <v/>
      </c>
      <c r="BD262" s="3" t="str">
        <f t="shared" si="204"/>
        <v/>
      </c>
      <c r="BE262" s="3" t="str">
        <f t="shared" si="205"/>
        <v/>
      </c>
      <c r="BF262" s="3" t="str">
        <f t="shared" si="206"/>
        <v/>
      </c>
      <c r="BG262" s="3" t="str">
        <f t="shared" si="207"/>
        <v/>
      </c>
      <c r="BH262" s="3" t="str">
        <f t="shared" si="208"/>
        <v/>
      </c>
      <c r="BI262" s="3" t="str">
        <f t="shared" si="209"/>
        <v/>
      </c>
      <c r="BJ262" s="3" t="str">
        <f t="shared" si="210"/>
        <v/>
      </c>
      <c r="BK262" s="3" t="str">
        <f t="shared" si="211"/>
        <v/>
      </c>
      <c r="BL262" s="3" t="str">
        <f t="shared" si="212"/>
        <v/>
      </c>
      <c r="BM262" s="3" t="str">
        <f t="shared" si="213"/>
        <v/>
      </c>
      <c r="BN262" s="3" t="str">
        <f t="shared" si="214"/>
        <v/>
      </c>
    </row>
    <row r="263" spans="2:66" x14ac:dyDescent="0.25">
      <c r="B263" s="6">
        <v>36</v>
      </c>
      <c r="C263" s="4" t="str">
        <f>IF(B263="","",VLOOKUP(B263,Tabelle2!$A$2:$B$38,2,0))</f>
        <v>1-4-16-19-21-33</v>
      </c>
      <c r="D263" s="3">
        <f t="shared" si="219"/>
        <v>0</v>
      </c>
      <c r="E263" s="7" t="str">
        <f t="shared" si="215"/>
        <v>L</v>
      </c>
      <c r="F263" s="20" t="str">
        <f t="shared" si="216"/>
        <v>No Bet</v>
      </c>
      <c r="G263" s="16">
        <f t="shared" si="217"/>
        <v>-114</v>
      </c>
      <c r="H263" s="12"/>
      <c r="I263" s="16">
        <f t="shared" si="220"/>
        <v>0</v>
      </c>
      <c r="J263" s="16">
        <f t="shared" si="221"/>
        <v>-4</v>
      </c>
      <c r="K263" s="12"/>
      <c r="AI263" s="1">
        <f t="shared" si="218"/>
        <v>10</v>
      </c>
      <c r="AJ263" s="3" t="str">
        <f t="shared" si="184"/>
        <v/>
      </c>
      <c r="AK263" s="3" t="str">
        <f t="shared" si="185"/>
        <v/>
      </c>
      <c r="AL263" s="3" t="str">
        <f t="shared" si="186"/>
        <v/>
      </c>
      <c r="AM263" s="3" t="str">
        <f t="shared" si="187"/>
        <v/>
      </c>
      <c r="AN263" s="3" t="str">
        <f t="shared" si="188"/>
        <v/>
      </c>
      <c r="AO263" s="3" t="str">
        <f t="shared" si="189"/>
        <v/>
      </c>
      <c r="AP263" s="3" t="str">
        <f t="shared" si="190"/>
        <v/>
      </c>
      <c r="AQ263" s="3" t="str">
        <f t="shared" si="191"/>
        <v/>
      </c>
      <c r="AR263" s="3" t="str">
        <f t="shared" si="192"/>
        <v/>
      </c>
      <c r="AS263" s="3" t="str">
        <f t="shared" si="193"/>
        <v/>
      </c>
      <c r="AT263" s="3" t="str">
        <f t="shared" si="194"/>
        <v/>
      </c>
      <c r="AU263" s="3" t="str">
        <f t="shared" si="195"/>
        <v/>
      </c>
      <c r="AV263" s="3" t="str">
        <f t="shared" si="196"/>
        <v/>
      </c>
      <c r="AW263" s="3" t="str">
        <f t="shared" si="197"/>
        <v/>
      </c>
      <c r="AX263" s="3" t="str">
        <f t="shared" si="198"/>
        <v/>
      </c>
      <c r="AY263" s="3" t="str">
        <f t="shared" si="199"/>
        <v/>
      </c>
      <c r="AZ263" s="3" t="str">
        <f t="shared" si="200"/>
        <v/>
      </c>
      <c r="BA263" s="3" t="str">
        <f t="shared" si="201"/>
        <v/>
      </c>
      <c r="BB263" s="3" t="str">
        <f t="shared" si="202"/>
        <v/>
      </c>
      <c r="BC263" s="3" t="str">
        <f t="shared" si="203"/>
        <v/>
      </c>
      <c r="BD263" s="3" t="str">
        <f t="shared" si="204"/>
        <v/>
      </c>
      <c r="BE263" s="3" t="str">
        <f t="shared" si="205"/>
        <v/>
      </c>
      <c r="BF263" s="3" t="str">
        <f t="shared" si="206"/>
        <v/>
      </c>
      <c r="BG263" s="3" t="str">
        <f t="shared" si="207"/>
        <v/>
      </c>
      <c r="BH263" s="3" t="str">
        <f t="shared" si="208"/>
        <v/>
      </c>
      <c r="BI263" s="3" t="str">
        <f t="shared" si="209"/>
        <v/>
      </c>
      <c r="BJ263" s="3" t="str">
        <f t="shared" si="210"/>
        <v/>
      </c>
      <c r="BK263" s="3" t="str">
        <f t="shared" si="211"/>
        <v/>
      </c>
      <c r="BL263" s="3" t="str">
        <f t="shared" si="212"/>
        <v/>
      </c>
      <c r="BM263" s="3" t="str">
        <f t="shared" si="213"/>
        <v/>
      </c>
      <c r="BN263" s="3" t="str">
        <f t="shared" si="214"/>
        <v/>
      </c>
    </row>
    <row r="264" spans="2:66" x14ac:dyDescent="0.25">
      <c r="B264" s="6">
        <v>26</v>
      </c>
      <c r="C264" s="4" t="str">
        <f>IF(B264="","",VLOOKUP(B264,Tabelle2!$A$2:$B$38,2,0))</f>
        <v>9-17-22-25-31-34</v>
      </c>
      <c r="D264" s="3">
        <f t="shared" si="219"/>
        <v>0</v>
      </c>
      <c r="E264" s="7" t="str">
        <f t="shared" si="215"/>
        <v>L</v>
      </c>
      <c r="F264" s="20" t="str">
        <f t="shared" si="216"/>
        <v>No Bet</v>
      </c>
      <c r="G264" s="16">
        <f t="shared" si="217"/>
        <v>-114</v>
      </c>
      <c r="H264" s="12"/>
      <c r="I264" s="16">
        <f t="shared" si="220"/>
        <v>0</v>
      </c>
      <c r="J264" s="16">
        <f t="shared" si="221"/>
        <v>-4</v>
      </c>
      <c r="K264" s="12"/>
      <c r="AI264" s="1">
        <f t="shared" si="218"/>
        <v>11</v>
      </c>
      <c r="AJ264" s="3" t="str">
        <f t="shared" si="184"/>
        <v/>
      </c>
      <c r="AK264" s="3" t="str">
        <f t="shared" si="185"/>
        <v/>
      </c>
      <c r="AL264" s="3" t="str">
        <f t="shared" si="186"/>
        <v/>
      </c>
      <c r="AM264" s="3" t="str">
        <f t="shared" si="187"/>
        <v/>
      </c>
      <c r="AN264" s="3" t="str">
        <f t="shared" si="188"/>
        <v/>
      </c>
      <c r="AO264" s="3" t="str">
        <f t="shared" si="189"/>
        <v/>
      </c>
      <c r="AP264" s="3" t="str">
        <f t="shared" si="190"/>
        <v/>
      </c>
      <c r="AQ264" s="3" t="str">
        <f t="shared" si="191"/>
        <v/>
      </c>
      <c r="AR264" s="3" t="str">
        <f t="shared" si="192"/>
        <v/>
      </c>
      <c r="AS264" s="3" t="str">
        <f t="shared" si="193"/>
        <v/>
      </c>
      <c r="AT264" s="3">
        <f t="shared" si="194"/>
        <v>1</v>
      </c>
      <c r="AU264" s="3" t="str">
        <f t="shared" si="195"/>
        <v/>
      </c>
      <c r="AV264" s="3" t="str">
        <f t="shared" si="196"/>
        <v/>
      </c>
      <c r="AW264" s="3" t="str">
        <f t="shared" si="197"/>
        <v/>
      </c>
      <c r="AX264" s="3" t="str">
        <f t="shared" si="198"/>
        <v/>
      </c>
      <c r="AY264" s="3" t="str">
        <f t="shared" si="199"/>
        <v/>
      </c>
      <c r="AZ264" s="3" t="str">
        <f t="shared" si="200"/>
        <v/>
      </c>
      <c r="BA264" s="3" t="str">
        <f t="shared" si="201"/>
        <v/>
      </c>
      <c r="BB264" s="3" t="str">
        <f t="shared" si="202"/>
        <v/>
      </c>
      <c r="BC264" s="3" t="str">
        <f t="shared" si="203"/>
        <v/>
      </c>
      <c r="BD264" s="3" t="str">
        <f t="shared" si="204"/>
        <v/>
      </c>
      <c r="BE264" s="3" t="str">
        <f t="shared" si="205"/>
        <v/>
      </c>
      <c r="BF264" s="3" t="str">
        <f t="shared" si="206"/>
        <v/>
      </c>
      <c r="BG264" s="3" t="str">
        <f t="shared" si="207"/>
        <v/>
      </c>
      <c r="BH264" s="3" t="str">
        <f t="shared" si="208"/>
        <v/>
      </c>
      <c r="BI264" s="3" t="str">
        <f t="shared" si="209"/>
        <v/>
      </c>
      <c r="BJ264" s="3" t="str">
        <f t="shared" si="210"/>
        <v/>
      </c>
      <c r="BK264" s="3" t="str">
        <f t="shared" si="211"/>
        <v/>
      </c>
      <c r="BL264" s="3" t="str">
        <f t="shared" si="212"/>
        <v/>
      </c>
      <c r="BM264" s="3" t="str">
        <f t="shared" si="213"/>
        <v/>
      </c>
      <c r="BN264" s="3" t="str">
        <f t="shared" si="214"/>
        <v/>
      </c>
    </row>
    <row r="265" spans="2:66" x14ac:dyDescent="0.25">
      <c r="B265" s="6">
        <v>17</v>
      </c>
      <c r="C265" s="4" t="str">
        <f>IF(B265="","",VLOOKUP(B265,Tabelle2!$A$2:$B$38,2,0))</f>
        <v>0-3-8-10-23-26</v>
      </c>
      <c r="D265" s="3">
        <f t="shared" si="219"/>
        <v>1</v>
      </c>
      <c r="E265" s="7" t="str">
        <f t="shared" si="215"/>
        <v>W</v>
      </c>
      <c r="F265" s="20" t="str">
        <f t="shared" si="216"/>
        <v>No Bet</v>
      </c>
      <c r="G265" s="16">
        <f t="shared" si="217"/>
        <v>-114</v>
      </c>
      <c r="H265" s="12"/>
      <c r="I265" s="16">
        <f t="shared" si="220"/>
        <v>0</v>
      </c>
      <c r="J265" s="16">
        <f t="shared" si="221"/>
        <v>-4</v>
      </c>
      <c r="K265" s="12"/>
      <c r="AI265" s="1">
        <f t="shared" si="218"/>
        <v>0</v>
      </c>
      <c r="AJ265" s="3" t="str">
        <f t="shared" si="184"/>
        <v/>
      </c>
      <c r="AK265" s="3" t="str">
        <f t="shared" si="185"/>
        <v/>
      </c>
      <c r="AL265" s="3" t="str">
        <f t="shared" si="186"/>
        <v/>
      </c>
      <c r="AM265" s="3" t="str">
        <f t="shared" si="187"/>
        <v/>
      </c>
      <c r="AN265" s="3" t="str">
        <f t="shared" si="188"/>
        <v/>
      </c>
      <c r="AO265" s="3" t="str">
        <f t="shared" si="189"/>
        <v/>
      </c>
      <c r="AP265" s="3" t="str">
        <f t="shared" si="190"/>
        <v/>
      </c>
      <c r="AQ265" s="3" t="str">
        <f t="shared" si="191"/>
        <v/>
      </c>
      <c r="AR265" s="3" t="str">
        <f t="shared" si="192"/>
        <v/>
      </c>
      <c r="AS265" s="3" t="str">
        <f t="shared" si="193"/>
        <v/>
      </c>
      <c r="AT265" s="3" t="str">
        <f t="shared" si="194"/>
        <v/>
      </c>
      <c r="AU265" s="3" t="str">
        <f t="shared" si="195"/>
        <v/>
      </c>
      <c r="AV265" s="3" t="str">
        <f t="shared" si="196"/>
        <v/>
      </c>
      <c r="AW265" s="3" t="str">
        <f t="shared" si="197"/>
        <v/>
      </c>
      <c r="AX265" s="3" t="str">
        <f t="shared" si="198"/>
        <v/>
      </c>
      <c r="AY265" s="3" t="str">
        <f t="shared" si="199"/>
        <v/>
      </c>
      <c r="AZ265" s="3" t="str">
        <f t="shared" si="200"/>
        <v/>
      </c>
      <c r="BA265" s="3" t="str">
        <f t="shared" si="201"/>
        <v/>
      </c>
      <c r="BB265" s="3" t="str">
        <f t="shared" si="202"/>
        <v/>
      </c>
      <c r="BC265" s="3" t="str">
        <f t="shared" si="203"/>
        <v/>
      </c>
      <c r="BD265" s="3" t="str">
        <f t="shared" si="204"/>
        <v/>
      </c>
      <c r="BE265" s="3" t="str">
        <f t="shared" si="205"/>
        <v/>
      </c>
      <c r="BF265" s="3" t="str">
        <f t="shared" si="206"/>
        <v/>
      </c>
      <c r="BG265" s="3" t="str">
        <f t="shared" si="207"/>
        <v/>
      </c>
      <c r="BH265" s="3" t="str">
        <f t="shared" si="208"/>
        <v/>
      </c>
      <c r="BI265" s="3" t="str">
        <f t="shared" si="209"/>
        <v/>
      </c>
      <c r="BJ265" s="3" t="str">
        <f t="shared" si="210"/>
        <v/>
      </c>
      <c r="BK265" s="3" t="str">
        <f t="shared" si="211"/>
        <v/>
      </c>
      <c r="BL265" s="3" t="str">
        <f t="shared" si="212"/>
        <v/>
      </c>
      <c r="BM265" s="3" t="str">
        <f t="shared" si="213"/>
        <v/>
      </c>
      <c r="BN265" s="3" t="str">
        <f t="shared" si="214"/>
        <v/>
      </c>
    </row>
    <row r="266" spans="2:66" x14ac:dyDescent="0.25">
      <c r="B266" s="6">
        <v>4</v>
      </c>
      <c r="C266" s="4" t="str">
        <f>IF(B266="","",VLOOKUP(B266,Tabelle2!$A$2:$B$38,2,0))</f>
        <v>7-11-12-13-28-36</v>
      </c>
      <c r="D266" s="3">
        <f t="shared" si="219"/>
        <v>0</v>
      </c>
      <c r="E266" s="7" t="str">
        <f t="shared" si="215"/>
        <v>L</v>
      </c>
      <c r="F266" s="20" t="str">
        <f t="shared" si="216"/>
        <v>Bet</v>
      </c>
      <c r="G266" s="16">
        <f t="shared" si="217"/>
        <v>-120</v>
      </c>
      <c r="H266" s="12"/>
      <c r="I266" s="16">
        <f t="shared" si="220"/>
        <v>-1</v>
      </c>
      <c r="J266" s="16">
        <f t="shared" si="221"/>
        <v>-5</v>
      </c>
      <c r="K266" s="12"/>
      <c r="AI266" s="1">
        <f t="shared" si="218"/>
        <v>1</v>
      </c>
      <c r="AJ266" s="3" t="str">
        <f t="shared" si="184"/>
        <v/>
      </c>
      <c r="AK266" s="3" t="str">
        <f t="shared" si="185"/>
        <v/>
      </c>
      <c r="AL266" s="3" t="str">
        <f t="shared" si="186"/>
        <v/>
      </c>
      <c r="AM266" s="3" t="str">
        <f t="shared" si="187"/>
        <v/>
      </c>
      <c r="AN266" s="3" t="str">
        <f t="shared" si="188"/>
        <v/>
      </c>
      <c r="AO266" s="3" t="str">
        <f t="shared" si="189"/>
        <v/>
      </c>
      <c r="AP266" s="3" t="str">
        <f t="shared" si="190"/>
        <v/>
      </c>
      <c r="AQ266" s="3" t="str">
        <f t="shared" si="191"/>
        <v/>
      </c>
      <c r="AR266" s="3" t="str">
        <f t="shared" si="192"/>
        <v/>
      </c>
      <c r="AS266" s="3" t="str">
        <f t="shared" si="193"/>
        <v/>
      </c>
      <c r="AT266" s="3" t="str">
        <f t="shared" si="194"/>
        <v/>
      </c>
      <c r="AU266" s="3" t="str">
        <f t="shared" si="195"/>
        <v/>
      </c>
      <c r="AV266" s="3" t="str">
        <f t="shared" si="196"/>
        <v/>
      </c>
      <c r="AW266" s="3" t="str">
        <f t="shared" si="197"/>
        <v/>
      </c>
      <c r="AX266" s="3" t="str">
        <f t="shared" si="198"/>
        <v/>
      </c>
      <c r="AY266" s="3" t="str">
        <f t="shared" si="199"/>
        <v/>
      </c>
      <c r="AZ266" s="3" t="str">
        <f t="shared" si="200"/>
        <v/>
      </c>
      <c r="BA266" s="3" t="str">
        <f t="shared" si="201"/>
        <v/>
      </c>
      <c r="BB266" s="3" t="str">
        <f t="shared" si="202"/>
        <v/>
      </c>
      <c r="BC266" s="3" t="str">
        <f t="shared" si="203"/>
        <v/>
      </c>
      <c r="BD266" s="3" t="str">
        <f t="shared" si="204"/>
        <v/>
      </c>
      <c r="BE266" s="3" t="str">
        <f t="shared" si="205"/>
        <v/>
      </c>
      <c r="BF266" s="3" t="str">
        <f t="shared" si="206"/>
        <v/>
      </c>
      <c r="BG266" s="3" t="str">
        <f t="shared" si="207"/>
        <v/>
      </c>
      <c r="BH266" s="3" t="str">
        <f t="shared" si="208"/>
        <v/>
      </c>
      <c r="BI266" s="3" t="str">
        <f t="shared" si="209"/>
        <v/>
      </c>
      <c r="BJ266" s="3" t="str">
        <f t="shared" si="210"/>
        <v/>
      </c>
      <c r="BK266" s="3" t="str">
        <f t="shared" si="211"/>
        <v/>
      </c>
      <c r="BL266" s="3" t="str">
        <f t="shared" si="212"/>
        <v/>
      </c>
      <c r="BM266" s="3" t="str">
        <f t="shared" si="213"/>
        <v/>
      </c>
      <c r="BN266" s="3" t="str">
        <f t="shared" si="214"/>
        <v/>
      </c>
    </row>
    <row r="267" spans="2:66" x14ac:dyDescent="0.25">
      <c r="B267" s="6">
        <v>8</v>
      </c>
      <c r="C267" s="4" t="str">
        <f>IF(B267="","",VLOOKUP(B267,Tabelle2!$A$2:$B$38,2,0))</f>
        <v>2-14-17-20-25-31</v>
      </c>
      <c r="D267" s="3">
        <f t="shared" si="219"/>
        <v>0</v>
      </c>
      <c r="E267" s="7" t="str">
        <f t="shared" si="215"/>
        <v>L</v>
      </c>
      <c r="F267" s="20" t="str">
        <f t="shared" si="216"/>
        <v>Bet</v>
      </c>
      <c r="G267" s="16">
        <f t="shared" si="217"/>
        <v>-126</v>
      </c>
      <c r="H267" s="12"/>
      <c r="I267" s="16">
        <f t="shared" si="220"/>
        <v>0</v>
      </c>
      <c r="J267" s="16">
        <f t="shared" si="221"/>
        <v>-5</v>
      </c>
      <c r="K267" s="12"/>
      <c r="AI267" s="1">
        <f t="shared" si="218"/>
        <v>2</v>
      </c>
      <c r="AJ267" s="3" t="str">
        <f t="shared" si="184"/>
        <v/>
      </c>
      <c r="AK267" s="3" t="str">
        <f t="shared" si="185"/>
        <v/>
      </c>
      <c r="AL267" s="3" t="str">
        <f t="shared" si="186"/>
        <v/>
      </c>
      <c r="AM267" s="3" t="str">
        <f t="shared" si="187"/>
        <v/>
      </c>
      <c r="AN267" s="3" t="str">
        <f t="shared" si="188"/>
        <v/>
      </c>
      <c r="AO267" s="3" t="str">
        <f t="shared" si="189"/>
        <v/>
      </c>
      <c r="AP267" s="3" t="str">
        <f t="shared" si="190"/>
        <v/>
      </c>
      <c r="AQ267" s="3" t="str">
        <f t="shared" si="191"/>
        <v/>
      </c>
      <c r="AR267" s="3" t="str">
        <f t="shared" si="192"/>
        <v/>
      </c>
      <c r="AS267" s="3" t="str">
        <f t="shared" si="193"/>
        <v/>
      </c>
      <c r="AT267" s="3" t="str">
        <f t="shared" si="194"/>
        <v/>
      </c>
      <c r="AU267" s="3" t="str">
        <f t="shared" si="195"/>
        <v/>
      </c>
      <c r="AV267" s="3" t="str">
        <f t="shared" si="196"/>
        <v/>
      </c>
      <c r="AW267" s="3" t="str">
        <f t="shared" si="197"/>
        <v/>
      </c>
      <c r="AX267" s="3" t="str">
        <f t="shared" si="198"/>
        <v/>
      </c>
      <c r="AY267" s="3" t="str">
        <f t="shared" si="199"/>
        <v/>
      </c>
      <c r="AZ267" s="3" t="str">
        <f t="shared" si="200"/>
        <v/>
      </c>
      <c r="BA267" s="3" t="str">
        <f t="shared" si="201"/>
        <v/>
      </c>
      <c r="BB267" s="3" t="str">
        <f t="shared" si="202"/>
        <v/>
      </c>
      <c r="BC267" s="3" t="str">
        <f t="shared" si="203"/>
        <v/>
      </c>
      <c r="BD267" s="3" t="str">
        <f t="shared" si="204"/>
        <v/>
      </c>
      <c r="BE267" s="3" t="str">
        <f t="shared" si="205"/>
        <v/>
      </c>
      <c r="BF267" s="3" t="str">
        <f t="shared" si="206"/>
        <v/>
      </c>
      <c r="BG267" s="3" t="str">
        <f t="shared" si="207"/>
        <v/>
      </c>
      <c r="BH267" s="3" t="str">
        <f t="shared" si="208"/>
        <v/>
      </c>
      <c r="BI267" s="3" t="str">
        <f t="shared" si="209"/>
        <v/>
      </c>
      <c r="BJ267" s="3" t="str">
        <f t="shared" si="210"/>
        <v/>
      </c>
      <c r="BK267" s="3" t="str">
        <f t="shared" si="211"/>
        <v/>
      </c>
      <c r="BL267" s="3" t="str">
        <f t="shared" si="212"/>
        <v/>
      </c>
      <c r="BM267" s="3" t="str">
        <f t="shared" si="213"/>
        <v/>
      </c>
      <c r="BN267" s="3" t="str">
        <f t="shared" si="214"/>
        <v/>
      </c>
    </row>
    <row r="268" spans="2:66" x14ac:dyDescent="0.25">
      <c r="B268" s="6">
        <v>32</v>
      </c>
      <c r="C268" s="4" t="str">
        <f>IF(B268="","",VLOOKUP(B268,Tabelle2!$A$2:$B$38,2,0))</f>
        <v>6-18-22-27-29-34</v>
      </c>
      <c r="D268" s="3">
        <f t="shared" si="219"/>
        <v>0</v>
      </c>
      <c r="E268" s="7" t="str">
        <f t="shared" si="215"/>
        <v>L</v>
      </c>
      <c r="F268" s="20" t="str">
        <f t="shared" si="216"/>
        <v>Bet</v>
      </c>
      <c r="G268" s="16">
        <f t="shared" si="217"/>
        <v>-132</v>
      </c>
      <c r="H268" s="12"/>
      <c r="I268" s="16">
        <f t="shared" si="220"/>
        <v>0</v>
      </c>
      <c r="J268" s="16">
        <f t="shared" si="221"/>
        <v>-5</v>
      </c>
      <c r="K268" s="12"/>
      <c r="AI268" s="1">
        <f t="shared" si="218"/>
        <v>3</v>
      </c>
      <c r="AJ268" s="3" t="str">
        <f t="shared" si="184"/>
        <v/>
      </c>
      <c r="AK268" s="3" t="str">
        <f t="shared" si="185"/>
        <v/>
      </c>
      <c r="AL268" s="3" t="str">
        <f t="shared" si="186"/>
        <v/>
      </c>
      <c r="AM268" s="3" t="str">
        <f t="shared" si="187"/>
        <v/>
      </c>
      <c r="AN268" s="3" t="str">
        <f t="shared" si="188"/>
        <v/>
      </c>
      <c r="AO268" s="3" t="str">
        <f t="shared" si="189"/>
        <v/>
      </c>
      <c r="AP268" s="3" t="str">
        <f t="shared" si="190"/>
        <v/>
      </c>
      <c r="AQ268" s="3" t="str">
        <f t="shared" si="191"/>
        <v/>
      </c>
      <c r="AR268" s="3" t="str">
        <f t="shared" si="192"/>
        <v/>
      </c>
      <c r="AS268" s="3" t="str">
        <f t="shared" si="193"/>
        <v/>
      </c>
      <c r="AT268" s="3" t="str">
        <f t="shared" si="194"/>
        <v/>
      </c>
      <c r="AU268" s="3" t="str">
        <f t="shared" si="195"/>
        <v/>
      </c>
      <c r="AV268" s="3" t="str">
        <f t="shared" si="196"/>
        <v/>
      </c>
      <c r="AW268" s="3" t="str">
        <f t="shared" si="197"/>
        <v/>
      </c>
      <c r="AX268" s="3" t="str">
        <f t="shared" si="198"/>
        <v/>
      </c>
      <c r="AY268" s="3" t="str">
        <f t="shared" si="199"/>
        <v/>
      </c>
      <c r="AZ268" s="3" t="str">
        <f t="shared" si="200"/>
        <v/>
      </c>
      <c r="BA268" s="3" t="str">
        <f t="shared" si="201"/>
        <v/>
      </c>
      <c r="BB268" s="3" t="str">
        <f t="shared" si="202"/>
        <v/>
      </c>
      <c r="BC268" s="3" t="str">
        <f t="shared" si="203"/>
        <v/>
      </c>
      <c r="BD268" s="3" t="str">
        <f t="shared" si="204"/>
        <v/>
      </c>
      <c r="BE268" s="3" t="str">
        <f t="shared" si="205"/>
        <v/>
      </c>
      <c r="BF268" s="3" t="str">
        <f t="shared" si="206"/>
        <v/>
      </c>
      <c r="BG268" s="3" t="str">
        <f t="shared" si="207"/>
        <v/>
      </c>
      <c r="BH268" s="3" t="str">
        <f t="shared" si="208"/>
        <v/>
      </c>
      <c r="BI268" s="3" t="str">
        <f t="shared" si="209"/>
        <v/>
      </c>
      <c r="BJ268" s="3" t="str">
        <f t="shared" si="210"/>
        <v/>
      </c>
      <c r="BK268" s="3" t="str">
        <f t="shared" si="211"/>
        <v/>
      </c>
      <c r="BL268" s="3" t="str">
        <f t="shared" si="212"/>
        <v/>
      </c>
      <c r="BM268" s="3" t="str">
        <f t="shared" si="213"/>
        <v/>
      </c>
      <c r="BN268" s="3" t="str">
        <f t="shared" si="214"/>
        <v/>
      </c>
    </row>
    <row r="269" spans="2:66" x14ac:dyDescent="0.25">
      <c r="B269" s="6">
        <v>16</v>
      </c>
      <c r="C269" s="4" t="str">
        <f>IF(B269="","",VLOOKUP(B269,Tabelle2!$A$2:$B$38,2,0))</f>
        <v>7-13-18-27-29-36</v>
      </c>
      <c r="D269" s="3">
        <f t="shared" si="219"/>
        <v>0</v>
      </c>
      <c r="E269" s="7" t="str">
        <f t="shared" si="215"/>
        <v>L</v>
      </c>
      <c r="F269" s="20" t="str">
        <f t="shared" si="216"/>
        <v>Bet</v>
      </c>
      <c r="G269" s="16">
        <f t="shared" si="217"/>
        <v>-138</v>
      </c>
      <c r="H269" s="12"/>
      <c r="I269" s="16">
        <f t="shared" si="220"/>
        <v>0</v>
      </c>
      <c r="J269" s="16">
        <f t="shared" si="221"/>
        <v>-5</v>
      </c>
      <c r="K269" s="12"/>
      <c r="AI269" s="1">
        <f t="shared" si="218"/>
        <v>4</v>
      </c>
      <c r="AJ269" s="3" t="str">
        <f t="shared" ref="AJ269:AJ332" si="222">IF(AND($AI270=0,$AI269=1),1,"")</f>
        <v/>
      </c>
      <c r="AK269" s="3" t="str">
        <f t="shared" ref="AK269:AK332" si="223">IF(AND($AI270=0,$AI269=2),1,"")</f>
        <v/>
      </c>
      <c r="AL269" s="3" t="str">
        <f t="shared" ref="AL269:AL332" si="224">IF(AND($AI270=0,$AI269=3),1,"")</f>
        <v/>
      </c>
      <c r="AM269" s="3" t="str">
        <f t="shared" ref="AM269:AM332" si="225">IF(AND($AI270=0,$AI269=4),1,"")</f>
        <v/>
      </c>
      <c r="AN269" s="3" t="str">
        <f t="shared" ref="AN269:AN332" si="226">IF(AND($AI270=0,$AI269=5),1,"")</f>
        <v/>
      </c>
      <c r="AO269" s="3" t="str">
        <f t="shared" ref="AO269:AO332" si="227">IF(AND($AI270=0,$AI269=6),1,"")</f>
        <v/>
      </c>
      <c r="AP269" s="3" t="str">
        <f t="shared" ref="AP269:AP332" si="228">IF(AND($AI270=0,$AI269=7),1,"")</f>
        <v/>
      </c>
      <c r="AQ269" s="3" t="str">
        <f t="shared" ref="AQ269:AQ332" si="229">IF(AND($AI270=0,$AI269=8),1,"")</f>
        <v/>
      </c>
      <c r="AR269" s="3" t="str">
        <f t="shared" ref="AR269:AR332" si="230">IF(AND($AI270=0,$AI269=9),1,"")</f>
        <v/>
      </c>
      <c r="AS269" s="3" t="str">
        <f t="shared" ref="AS269:AS332" si="231">IF(AND($AI270=0,$AI269=10),1,"")</f>
        <v/>
      </c>
      <c r="AT269" s="3" t="str">
        <f t="shared" ref="AT269:AT332" si="232">IF(AND($AI270=0,$AI269=11),1,"")</f>
        <v/>
      </c>
      <c r="AU269" s="3" t="str">
        <f t="shared" ref="AU269:AU332" si="233">IF(AND($AI270=0,$AI269=12),1,"")</f>
        <v/>
      </c>
      <c r="AV269" s="3" t="str">
        <f t="shared" ref="AV269:AV332" si="234">IF(AND($AI270=0,$AI269=13),1,"")</f>
        <v/>
      </c>
      <c r="AW269" s="3" t="str">
        <f t="shared" ref="AW269:AW332" si="235">IF(AND($AI270=0,$AI269=14),1,"")</f>
        <v/>
      </c>
      <c r="AX269" s="3" t="str">
        <f t="shared" ref="AX269:AX332" si="236">IF(AND($AI270=0,$AI269=15),1,"")</f>
        <v/>
      </c>
      <c r="AY269" s="3" t="str">
        <f t="shared" ref="AY269:AY332" si="237">IF(AND($AI270=0,$AI269=16),1,"")</f>
        <v/>
      </c>
      <c r="AZ269" s="3" t="str">
        <f t="shared" ref="AZ269:AZ332" si="238">IF(AND($AI270=0,$AI269=17),1,"")</f>
        <v/>
      </c>
      <c r="BA269" s="3" t="str">
        <f t="shared" ref="BA269:BA332" si="239">IF(AND($AI270=0,$AI269=18),1,"")</f>
        <v/>
      </c>
      <c r="BB269" s="3" t="str">
        <f t="shared" ref="BB269:BB332" si="240">IF(AND($AI270=0,$AI269=19),1,"")</f>
        <v/>
      </c>
      <c r="BC269" s="3" t="str">
        <f t="shared" ref="BC269:BC332" si="241">IF(AND($AI270=0,$AI269=20),1,"")</f>
        <v/>
      </c>
      <c r="BD269" s="3" t="str">
        <f t="shared" ref="BD269:BD332" si="242">IF(AND($AI270=0,$AI269=21),1,"")</f>
        <v/>
      </c>
      <c r="BE269" s="3" t="str">
        <f t="shared" ref="BE269:BE332" si="243">IF(AND($AI270=0,$AI269=22),1,"")</f>
        <v/>
      </c>
      <c r="BF269" s="3" t="str">
        <f t="shared" ref="BF269:BF332" si="244">IF(AND($AI270=0,$AI269=23),1,"")</f>
        <v/>
      </c>
      <c r="BG269" s="3" t="str">
        <f t="shared" ref="BG269:BG332" si="245">IF(AND($AI270=0,$AI269=24),1,"")</f>
        <v/>
      </c>
      <c r="BH269" s="3" t="str">
        <f t="shared" ref="BH269:BH332" si="246">IF(AND($AI270=0,$AI269=25),1,"")</f>
        <v/>
      </c>
      <c r="BI269" s="3" t="str">
        <f t="shared" ref="BI269:BI332" si="247">IF(AND($AI270=0,$AI269=26),1,"")</f>
        <v/>
      </c>
      <c r="BJ269" s="3" t="str">
        <f t="shared" ref="BJ269:BJ332" si="248">IF(AND($AI270=0,$AI269=27),1,"")</f>
        <v/>
      </c>
      <c r="BK269" s="3" t="str">
        <f t="shared" ref="BK269:BK332" si="249">IF(AND($AI270=0,$AI269=28),1,"")</f>
        <v/>
      </c>
      <c r="BL269" s="3" t="str">
        <f t="shared" ref="BL269:BL332" si="250">IF(AND($AI270=0,$AI269=29),1,"")</f>
        <v/>
      </c>
      <c r="BM269" s="3" t="str">
        <f t="shared" ref="BM269:BM332" si="251">IF(AND($AI270=0,$AI269=30),1,"")</f>
        <v/>
      </c>
      <c r="BN269" s="3" t="str">
        <f t="shared" si="214"/>
        <v/>
      </c>
    </row>
    <row r="270" spans="2:66" x14ac:dyDescent="0.25">
      <c r="B270" s="6">
        <v>8</v>
      </c>
      <c r="C270" s="4" t="str">
        <f>IF(B270="","",VLOOKUP(B270,Tabelle2!$A$2:$B$38,2,0))</f>
        <v>2-14-17-20-25-31</v>
      </c>
      <c r="D270" s="3">
        <f t="shared" si="219"/>
        <v>0</v>
      </c>
      <c r="E270" s="7" t="str">
        <f t="shared" si="215"/>
        <v>L</v>
      </c>
      <c r="F270" s="20" t="str">
        <f t="shared" si="216"/>
        <v>No Bet</v>
      </c>
      <c r="G270" s="16">
        <f t="shared" si="217"/>
        <v>-138</v>
      </c>
      <c r="H270" s="12"/>
      <c r="I270" s="16">
        <f t="shared" si="220"/>
        <v>0</v>
      </c>
      <c r="J270" s="16">
        <f t="shared" si="221"/>
        <v>-5</v>
      </c>
      <c r="K270" s="12"/>
      <c r="AI270" s="1">
        <f t="shared" si="218"/>
        <v>5</v>
      </c>
      <c r="AJ270" s="3" t="str">
        <f t="shared" si="222"/>
        <v/>
      </c>
      <c r="AK270" s="3" t="str">
        <f t="shared" si="223"/>
        <v/>
      </c>
      <c r="AL270" s="3" t="str">
        <f t="shared" si="224"/>
        <v/>
      </c>
      <c r="AM270" s="3" t="str">
        <f t="shared" si="225"/>
        <v/>
      </c>
      <c r="AN270" s="3" t="str">
        <f t="shared" si="226"/>
        <v/>
      </c>
      <c r="AO270" s="3" t="str">
        <f t="shared" si="227"/>
        <v/>
      </c>
      <c r="AP270" s="3" t="str">
        <f t="shared" si="228"/>
        <v/>
      </c>
      <c r="AQ270" s="3" t="str">
        <f t="shared" si="229"/>
        <v/>
      </c>
      <c r="AR270" s="3" t="str">
        <f t="shared" si="230"/>
        <v/>
      </c>
      <c r="AS270" s="3" t="str">
        <f t="shared" si="231"/>
        <v/>
      </c>
      <c r="AT270" s="3" t="str">
        <f t="shared" si="232"/>
        <v/>
      </c>
      <c r="AU270" s="3" t="str">
        <f t="shared" si="233"/>
        <v/>
      </c>
      <c r="AV270" s="3" t="str">
        <f t="shared" si="234"/>
        <v/>
      </c>
      <c r="AW270" s="3" t="str">
        <f t="shared" si="235"/>
        <v/>
      </c>
      <c r="AX270" s="3" t="str">
        <f t="shared" si="236"/>
        <v/>
      </c>
      <c r="AY270" s="3" t="str">
        <f t="shared" si="237"/>
        <v/>
      </c>
      <c r="AZ270" s="3" t="str">
        <f t="shared" si="238"/>
        <v/>
      </c>
      <c r="BA270" s="3" t="str">
        <f t="shared" si="239"/>
        <v/>
      </c>
      <c r="BB270" s="3" t="str">
        <f t="shared" si="240"/>
        <v/>
      </c>
      <c r="BC270" s="3" t="str">
        <f t="shared" si="241"/>
        <v/>
      </c>
      <c r="BD270" s="3" t="str">
        <f t="shared" si="242"/>
        <v/>
      </c>
      <c r="BE270" s="3" t="str">
        <f t="shared" si="243"/>
        <v/>
      </c>
      <c r="BF270" s="3" t="str">
        <f t="shared" si="244"/>
        <v/>
      </c>
      <c r="BG270" s="3" t="str">
        <f t="shared" si="245"/>
        <v/>
      </c>
      <c r="BH270" s="3" t="str">
        <f t="shared" si="246"/>
        <v/>
      </c>
      <c r="BI270" s="3" t="str">
        <f t="shared" si="247"/>
        <v/>
      </c>
      <c r="BJ270" s="3" t="str">
        <f t="shared" si="248"/>
        <v/>
      </c>
      <c r="BK270" s="3" t="str">
        <f t="shared" si="249"/>
        <v/>
      </c>
      <c r="BL270" s="3" t="str">
        <f t="shared" si="250"/>
        <v/>
      </c>
      <c r="BM270" s="3" t="str">
        <f t="shared" si="251"/>
        <v/>
      </c>
      <c r="BN270" s="3" t="str">
        <f t="shared" ref="BN270:BN333" si="252">IF(AI270="","",IF(AND($AI271=0,$AI270&gt;30),1,""))</f>
        <v/>
      </c>
    </row>
    <row r="271" spans="2:66" x14ac:dyDescent="0.25">
      <c r="B271" s="6">
        <v>23</v>
      </c>
      <c r="C271" s="4" t="str">
        <f>IF(B271="","",VLOOKUP(B271,Tabelle2!$A$2:$B$38,2,0))</f>
        <v>9-14-17-25-31-34</v>
      </c>
      <c r="D271" s="3">
        <f t="shared" si="219"/>
        <v>0</v>
      </c>
      <c r="E271" s="7" t="str">
        <f t="shared" si="215"/>
        <v>L</v>
      </c>
      <c r="F271" s="20" t="str">
        <f t="shared" si="216"/>
        <v>No Bet</v>
      </c>
      <c r="G271" s="16">
        <f t="shared" si="217"/>
        <v>-138</v>
      </c>
      <c r="H271" s="12"/>
      <c r="I271" s="16">
        <f t="shared" si="220"/>
        <v>0</v>
      </c>
      <c r="J271" s="16">
        <f t="shared" si="221"/>
        <v>-5</v>
      </c>
      <c r="K271" s="12"/>
      <c r="AI271" s="1">
        <f t="shared" si="218"/>
        <v>6</v>
      </c>
      <c r="AJ271" s="3" t="str">
        <f t="shared" si="222"/>
        <v/>
      </c>
      <c r="AK271" s="3" t="str">
        <f t="shared" si="223"/>
        <v/>
      </c>
      <c r="AL271" s="3" t="str">
        <f t="shared" si="224"/>
        <v/>
      </c>
      <c r="AM271" s="3" t="str">
        <f t="shared" si="225"/>
        <v/>
      </c>
      <c r="AN271" s="3" t="str">
        <f t="shared" si="226"/>
        <v/>
      </c>
      <c r="AO271" s="3" t="str">
        <f t="shared" si="227"/>
        <v/>
      </c>
      <c r="AP271" s="3" t="str">
        <f t="shared" si="228"/>
        <v/>
      </c>
      <c r="AQ271" s="3" t="str">
        <f t="shared" si="229"/>
        <v/>
      </c>
      <c r="AR271" s="3" t="str">
        <f t="shared" si="230"/>
        <v/>
      </c>
      <c r="AS271" s="3" t="str">
        <f t="shared" si="231"/>
        <v/>
      </c>
      <c r="AT271" s="3" t="str">
        <f t="shared" si="232"/>
        <v/>
      </c>
      <c r="AU271" s="3" t="str">
        <f t="shared" si="233"/>
        <v/>
      </c>
      <c r="AV271" s="3" t="str">
        <f t="shared" si="234"/>
        <v/>
      </c>
      <c r="AW271" s="3" t="str">
        <f t="shared" si="235"/>
        <v/>
      </c>
      <c r="AX271" s="3" t="str">
        <f t="shared" si="236"/>
        <v/>
      </c>
      <c r="AY271" s="3" t="str">
        <f t="shared" si="237"/>
        <v/>
      </c>
      <c r="AZ271" s="3" t="str">
        <f t="shared" si="238"/>
        <v/>
      </c>
      <c r="BA271" s="3" t="str">
        <f t="shared" si="239"/>
        <v/>
      </c>
      <c r="BB271" s="3" t="str">
        <f t="shared" si="240"/>
        <v/>
      </c>
      <c r="BC271" s="3" t="str">
        <f t="shared" si="241"/>
        <v/>
      </c>
      <c r="BD271" s="3" t="str">
        <f t="shared" si="242"/>
        <v/>
      </c>
      <c r="BE271" s="3" t="str">
        <f t="shared" si="243"/>
        <v/>
      </c>
      <c r="BF271" s="3" t="str">
        <f t="shared" si="244"/>
        <v/>
      </c>
      <c r="BG271" s="3" t="str">
        <f t="shared" si="245"/>
        <v/>
      </c>
      <c r="BH271" s="3" t="str">
        <f t="shared" si="246"/>
        <v/>
      </c>
      <c r="BI271" s="3" t="str">
        <f t="shared" si="247"/>
        <v/>
      </c>
      <c r="BJ271" s="3" t="str">
        <f t="shared" si="248"/>
        <v/>
      </c>
      <c r="BK271" s="3" t="str">
        <f t="shared" si="249"/>
        <v/>
      </c>
      <c r="BL271" s="3" t="str">
        <f t="shared" si="250"/>
        <v/>
      </c>
      <c r="BM271" s="3" t="str">
        <f t="shared" si="251"/>
        <v/>
      </c>
      <c r="BN271" s="3" t="str">
        <f t="shared" si="252"/>
        <v/>
      </c>
    </row>
    <row r="272" spans="2:66" x14ac:dyDescent="0.25">
      <c r="B272" s="6">
        <v>22</v>
      </c>
      <c r="C272" s="4" t="str">
        <f>IF(B272="","",VLOOKUP(B272,Tabelle2!$A$2:$B$38,2,0))</f>
        <v>0-5-10-24-26-32</v>
      </c>
      <c r="D272" s="3">
        <f t="shared" si="219"/>
        <v>0</v>
      </c>
      <c r="E272" s="7" t="str">
        <f t="shared" si="215"/>
        <v>L</v>
      </c>
      <c r="F272" s="20" t="str">
        <f t="shared" si="216"/>
        <v>No Bet</v>
      </c>
      <c r="G272" s="16">
        <f t="shared" si="217"/>
        <v>-138</v>
      </c>
      <c r="H272" s="12"/>
      <c r="I272" s="16">
        <f t="shared" si="220"/>
        <v>0</v>
      </c>
      <c r="J272" s="16">
        <f t="shared" si="221"/>
        <v>-5</v>
      </c>
      <c r="K272" s="12"/>
      <c r="AI272" s="1">
        <f t="shared" si="218"/>
        <v>7</v>
      </c>
      <c r="AJ272" s="3" t="str">
        <f t="shared" si="222"/>
        <v/>
      </c>
      <c r="AK272" s="3" t="str">
        <f t="shared" si="223"/>
        <v/>
      </c>
      <c r="AL272" s="3" t="str">
        <f t="shared" si="224"/>
        <v/>
      </c>
      <c r="AM272" s="3" t="str">
        <f t="shared" si="225"/>
        <v/>
      </c>
      <c r="AN272" s="3" t="str">
        <f t="shared" si="226"/>
        <v/>
      </c>
      <c r="AO272" s="3" t="str">
        <f t="shared" si="227"/>
        <v/>
      </c>
      <c r="AP272" s="3" t="str">
        <f t="shared" si="228"/>
        <v/>
      </c>
      <c r="AQ272" s="3" t="str">
        <f t="shared" si="229"/>
        <v/>
      </c>
      <c r="AR272" s="3" t="str">
        <f t="shared" si="230"/>
        <v/>
      </c>
      <c r="AS272" s="3" t="str">
        <f t="shared" si="231"/>
        <v/>
      </c>
      <c r="AT272" s="3" t="str">
        <f t="shared" si="232"/>
        <v/>
      </c>
      <c r="AU272" s="3" t="str">
        <f t="shared" si="233"/>
        <v/>
      </c>
      <c r="AV272" s="3" t="str">
        <f t="shared" si="234"/>
        <v/>
      </c>
      <c r="AW272" s="3" t="str">
        <f t="shared" si="235"/>
        <v/>
      </c>
      <c r="AX272" s="3" t="str">
        <f t="shared" si="236"/>
        <v/>
      </c>
      <c r="AY272" s="3" t="str">
        <f t="shared" si="237"/>
        <v/>
      </c>
      <c r="AZ272" s="3" t="str">
        <f t="shared" si="238"/>
        <v/>
      </c>
      <c r="BA272" s="3" t="str">
        <f t="shared" si="239"/>
        <v/>
      </c>
      <c r="BB272" s="3" t="str">
        <f t="shared" si="240"/>
        <v/>
      </c>
      <c r="BC272" s="3" t="str">
        <f t="shared" si="241"/>
        <v/>
      </c>
      <c r="BD272" s="3" t="str">
        <f t="shared" si="242"/>
        <v/>
      </c>
      <c r="BE272" s="3" t="str">
        <f t="shared" si="243"/>
        <v/>
      </c>
      <c r="BF272" s="3" t="str">
        <f t="shared" si="244"/>
        <v/>
      </c>
      <c r="BG272" s="3" t="str">
        <f t="shared" si="245"/>
        <v/>
      </c>
      <c r="BH272" s="3" t="str">
        <f t="shared" si="246"/>
        <v/>
      </c>
      <c r="BI272" s="3" t="str">
        <f t="shared" si="247"/>
        <v/>
      </c>
      <c r="BJ272" s="3" t="str">
        <f t="shared" si="248"/>
        <v/>
      </c>
      <c r="BK272" s="3" t="str">
        <f t="shared" si="249"/>
        <v/>
      </c>
      <c r="BL272" s="3" t="str">
        <f t="shared" si="250"/>
        <v/>
      </c>
      <c r="BM272" s="3" t="str">
        <f t="shared" si="251"/>
        <v/>
      </c>
      <c r="BN272" s="3" t="str">
        <f t="shared" si="252"/>
        <v/>
      </c>
    </row>
    <row r="273" spans="2:66" x14ac:dyDescent="0.25">
      <c r="B273" s="6">
        <v>16</v>
      </c>
      <c r="C273" s="4" t="str">
        <f>IF(B273="","",VLOOKUP(B273,Tabelle2!$A$2:$B$38,2,0))</f>
        <v>7-13-18-27-29-36</v>
      </c>
      <c r="D273" s="3">
        <f t="shared" si="219"/>
        <v>0</v>
      </c>
      <c r="E273" s="7" t="str">
        <f t="shared" si="215"/>
        <v>L</v>
      </c>
      <c r="F273" s="20" t="str">
        <f t="shared" si="216"/>
        <v>No Bet</v>
      </c>
      <c r="G273" s="16">
        <f t="shared" si="217"/>
        <v>-138</v>
      </c>
      <c r="H273" s="12"/>
      <c r="I273" s="16">
        <f t="shared" si="220"/>
        <v>0</v>
      </c>
      <c r="J273" s="16">
        <f t="shared" si="221"/>
        <v>-5</v>
      </c>
      <c r="K273" s="12"/>
      <c r="AI273" s="1">
        <f t="shared" si="218"/>
        <v>8</v>
      </c>
      <c r="AJ273" s="3" t="str">
        <f t="shared" si="222"/>
        <v/>
      </c>
      <c r="AK273" s="3" t="str">
        <f t="shared" si="223"/>
        <v/>
      </c>
      <c r="AL273" s="3" t="str">
        <f t="shared" si="224"/>
        <v/>
      </c>
      <c r="AM273" s="3" t="str">
        <f t="shared" si="225"/>
        <v/>
      </c>
      <c r="AN273" s="3" t="str">
        <f t="shared" si="226"/>
        <v/>
      </c>
      <c r="AO273" s="3" t="str">
        <f t="shared" si="227"/>
        <v/>
      </c>
      <c r="AP273" s="3" t="str">
        <f t="shared" si="228"/>
        <v/>
      </c>
      <c r="AQ273" s="3" t="str">
        <f t="shared" si="229"/>
        <v/>
      </c>
      <c r="AR273" s="3" t="str">
        <f t="shared" si="230"/>
        <v/>
      </c>
      <c r="AS273" s="3" t="str">
        <f t="shared" si="231"/>
        <v/>
      </c>
      <c r="AT273" s="3" t="str">
        <f t="shared" si="232"/>
        <v/>
      </c>
      <c r="AU273" s="3" t="str">
        <f t="shared" si="233"/>
        <v/>
      </c>
      <c r="AV273" s="3" t="str">
        <f t="shared" si="234"/>
        <v/>
      </c>
      <c r="AW273" s="3" t="str">
        <f t="shared" si="235"/>
        <v/>
      </c>
      <c r="AX273" s="3" t="str">
        <f t="shared" si="236"/>
        <v/>
      </c>
      <c r="AY273" s="3" t="str">
        <f t="shared" si="237"/>
        <v/>
      </c>
      <c r="AZ273" s="3" t="str">
        <f t="shared" si="238"/>
        <v/>
      </c>
      <c r="BA273" s="3" t="str">
        <f t="shared" si="239"/>
        <v/>
      </c>
      <c r="BB273" s="3" t="str">
        <f t="shared" si="240"/>
        <v/>
      </c>
      <c r="BC273" s="3" t="str">
        <f t="shared" si="241"/>
        <v/>
      </c>
      <c r="BD273" s="3" t="str">
        <f t="shared" si="242"/>
        <v/>
      </c>
      <c r="BE273" s="3" t="str">
        <f t="shared" si="243"/>
        <v/>
      </c>
      <c r="BF273" s="3" t="str">
        <f t="shared" si="244"/>
        <v/>
      </c>
      <c r="BG273" s="3" t="str">
        <f t="shared" si="245"/>
        <v/>
      </c>
      <c r="BH273" s="3" t="str">
        <f t="shared" si="246"/>
        <v/>
      </c>
      <c r="BI273" s="3" t="str">
        <f t="shared" si="247"/>
        <v/>
      </c>
      <c r="BJ273" s="3" t="str">
        <f t="shared" si="248"/>
        <v/>
      </c>
      <c r="BK273" s="3" t="str">
        <f t="shared" si="249"/>
        <v/>
      </c>
      <c r="BL273" s="3" t="str">
        <f t="shared" si="250"/>
        <v/>
      </c>
      <c r="BM273" s="3" t="str">
        <f t="shared" si="251"/>
        <v/>
      </c>
      <c r="BN273" s="3" t="str">
        <f t="shared" si="252"/>
        <v/>
      </c>
    </row>
    <row r="274" spans="2:66" x14ac:dyDescent="0.25">
      <c r="B274" s="6">
        <v>19</v>
      </c>
      <c r="C274" s="4" t="str">
        <f>IF(B274="","",VLOOKUP(B274,Tabelle2!$A$2:$B$38,2,0))</f>
        <v>7-13-27-28-29-36</v>
      </c>
      <c r="D274" s="3">
        <f t="shared" si="219"/>
        <v>0</v>
      </c>
      <c r="E274" s="7" t="str">
        <f t="shared" si="215"/>
        <v>L</v>
      </c>
      <c r="F274" s="20" t="str">
        <f t="shared" si="216"/>
        <v>No Bet</v>
      </c>
      <c r="G274" s="16">
        <f t="shared" si="217"/>
        <v>-138</v>
      </c>
      <c r="H274" s="12"/>
      <c r="I274" s="16">
        <f t="shared" si="220"/>
        <v>0</v>
      </c>
      <c r="J274" s="16">
        <f t="shared" si="221"/>
        <v>-5</v>
      </c>
      <c r="K274" s="12"/>
      <c r="AI274" s="1">
        <f t="shared" si="218"/>
        <v>9</v>
      </c>
      <c r="AJ274" s="3" t="str">
        <f t="shared" si="222"/>
        <v/>
      </c>
      <c r="AK274" s="3" t="str">
        <f t="shared" si="223"/>
        <v/>
      </c>
      <c r="AL274" s="3" t="str">
        <f t="shared" si="224"/>
        <v/>
      </c>
      <c r="AM274" s="3" t="str">
        <f t="shared" si="225"/>
        <v/>
      </c>
      <c r="AN274" s="3" t="str">
        <f t="shared" si="226"/>
        <v/>
      </c>
      <c r="AO274" s="3" t="str">
        <f t="shared" si="227"/>
        <v/>
      </c>
      <c r="AP274" s="3" t="str">
        <f t="shared" si="228"/>
        <v/>
      </c>
      <c r="AQ274" s="3" t="str">
        <f t="shared" si="229"/>
        <v/>
      </c>
      <c r="AR274" s="3">
        <f t="shared" si="230"/>
        <v>1</v>
      </c>
      <c r="AS274" s="3" t="str">
        <f t="shared" si="231"/>
        <v/>
      </c>
      <c r="AT274" s="3" t="str">
        <f t="shared" si="232"/>
        <v/>
      </c>
      <c r="AU274" s="3" t="str">
        <f t="shared" si="233"/>
        <v/>
      </c>
      <c r="AV274" s="3" t="str">
        <f t="shared" si="234"/>
        <v/>
      </c>
      <c r="AW274" s="3" t="str">
        <f t="shared" si="235"/>
        <v/>
      </c>
      <c r="AX274" s="3" t="str">
        <f t="shared" si="236"/>
        <v/>
      </c>
      <c r="AY274" s="3" t="str">
        <f t="shared" si="237"/>
        <v/>
      </c>
      <c r="AZ274" s="3" t="str">
        <f t="shared" si="238"/>
        <v/>
      </c>
      <c r="BA274" s="3" t="str">
        <f t="shared" si="239"/>
        <v/>
      </c>
      <c r="BB274" s="3" t="str">
        <f t="shared" si="240"/>
        <v/>
      </c>
      <c r="BC274" s="3" t="str">
        <f t="shared" si="241"/>
        <v/>
      </c>
      <c r="BD274" s="3" t="str">
        <f t="shared" si="242"/>
        <v/>
      </c>
      <c r="BE274" s="3" t="str">
        <f t="shared" si="243"/>
        <v/>
      </c>
      <c r="BF274" s="3" t="str">
        <f t="shared" si="244"/>
        <v/>
      </c>
      <c r="BG274" s="3" t="str">
        <f t="shared" si="245"/>
        <v/>
      </c>
      <c r="BH274" s="3" t="str">
        <f t="shared" si="246"/>
        <v/>
      </c>
      <c r="BI274" s="3" t="str">
        <f t="shared" si="247"/>
        <v/>
      </c>
      <c r="BJ274" s="3" t="str">
        <f t="shared" si="248"/>
        <v/>
      </c>
      <c r="BK274" s="3" t="str">
        <f t="shared" si="249"/>
        <v/>
      </c>
      <c r="BL274" s="3" t="str">
        <f t="shared" si="250"/>
        <v/>
      </c>
      <c r="BM274" s="3" t="str">
        <f t="shared" si="251"/>
        <v/>
      </c>
      <c r="BN274" s="3" t="str">
        <f t="shared" si="252"/>
        <v/>
      </c>
    </row>
    <row r="275" spans="2:66" x14ac:dyDescent="0.25">
      <c r="B275" s="6">
        <v>7</v>
      </c>
      <c r="C275" s="4" t="str">
        <f>IF(B275="","",VLOOKUP(B275,Tabelle2!$A$2:$B$38,2,0))</f>
        <v>1-4-15-16-19-33</v>
      </c>
      <c r="D275" s="3">
        <f t="shared" si="219"/>
        <v>1</v>
      </c>
      <c r="E275" s="7" t="str">
        <f t="shared" si="215"/>
        <v>W</v>
      </c>
      <c r="F275" s="20" t="str">
        <f t="shared" si="216"/>
        <v>No Bet</v>
      </c>
      <c r="G275" s="16">
        <f t="shared" si="217"/>
        <v>-138</v>
      </c>
      <c r="H275" s="12"/>
      <c r="I275" s="16">
        <f t="shared" si="220"/>
        <v>0</v>
      </c>
      <c r="J275" s="16">
        <f t="shared" si="221"/>
        <v>-5</v>
      </c>
      <c r="K275" s="12"/>
      <c r="AI275" s="1">
        <f t="shared" si="218"/>
        <v>0</v>
      </c>
      <c r="AJ275" s="3" t="str">
        <f t="shared" si="222"/>
        <v/>
      </c>
      <c r="AK275" s="3" t="str">
        <f t="shared" si="223"/>
        <v/>
      </c>
      <c r="AL275" s="3" t="str">
        <f t="shared" si="224"/>
        <v/>
      </c>
      <c r="AM275" s="3" t="str">
        <f t="shared" si="225"/>
        <v/>
      </c>
      <c r="AN275" s="3" t="str">
        <f t="shared" si="226"/>
        <v/>
      </c>
      <c r="AO275" s="3" t="str">
        <f t="shared" si="227"/>
        <v/>
      </c>
      <c r="AP275" s="3" t="str">
        <f t="shared" si="228"/>
        <v/>
      </c>
      <c r="AQ275" s="3" t="str">
        <f t="shared" si="229"/>
        <v/>
      </c>
      <c r="AR275" s="3" t="str">
        <f t="shared" si="230"/>
        <v/>
      </c>
      <c r="AS275" s="3" t="str">
        <f t="shared" si="231"/>
        <v/>
      </c>
      <c r="AT275" s="3" t="str">
        <f t="shared" si="232"/>
        <v/>
      </c>
      <c r="AU275" s="3" t="str">
        <f t="shared" si="233"/>
        <v/>
      </c>
      <c r="AV275" s="3" t="str">
        <f t="shared" si="234"/>
        <v/>
      </c>
      <c r="AW275" s="3" t="str">
        <f t="shared" si="235"/>
        <v/>
      </c>
      <c r="AX275" s="3" t="str">
        <f t="shared" si="236"/>
        <v/>
      </c>
      <c r="AY275" s="3" t="str">
        <f t="shared" si="237"/>
        <v/>
      </c>
      <c r="AZ275" s="3" t="str">
        <f t="shared" si="238"/>
        <v/>
      </c>
      <c r="BA275" s="3" t="str">
        <f t="shared" si="239"/>
        <v/>
      </c>
      <c r="BB275" s="3" t="str">
        <f t="shared" si="240"/>
        <v/>
      </c>
      <c r="BC275" s="3" t="str">
        <f t="shared" si="241"/>
        <v/>
      </c>
      <c r="BD275" s="3" t="str">
        <f t="shared" si="242"/>
        <v/>
      </c>
      <c r="BE275" s="3" t="str">
        <f t="shared" si="243"/>
        <v/>
      </c>
      <c r="BF275" s="3" t="str">
        <f t="shared" si="244"/>
        <v/>
      </c>
      <c r="BG275" s="3" t="str">
        <f t="shared" si="245"/>
        <v/>
      </c>
      <c r="BH275" s="3" t="str">
        <f t="shared" si="246"/>
        <v/>
      </c>
      <c r="BI275" s="3" t="str">
        <f t="shared" si="247"/>
        <v/>
      </c>
      <c r="BJ275" s="3" t="str">
        <f t="shared" si="248"/>
        <v/>
      </c>
      <c r="BK275" s="3" t="str">
        <f t="shared" si="249"/>
        <v/>
      </c>
      <c r="BL275" s="3" t="str">
        <f t="shared" si="250"/>
        <v/>
      </c>
      <c r="BM275" s="3" t="str">
        <f t="shared" si="251"/>
        <v/>
      </c>
      <c r="BN275" s="3" t="str">
        <f t="shared" si="252"/>
        <v/>
      </c>
    </row>
    <row r="276" spans="2:66" x14ac:dyDescent="0.25">
      <c r="B276" s="6">
        <v>6</v>
      </c>
      <c r="C276" s="4" t="str">
        <f>IF(B276="","",VLOOKUP(B276,Tabelle2!$A$2:$B$38,2,0))</f>
        <v>0-5-10-15-24-32</v>
      </c>
      <c r="D276" s="3">
        <f t="shared" si="219"/>
        <v>0</v>
      </c>
      <c r="E276" s="7" t="str">
        <f t="shared" si="215"/>
        <v>L</v>
      </c>
      <c r="F276" s="20" t="str">
        <f t="shared" si="216"/>
        <v>Bet</v>
      </c>
      <c r="G276" s="16">
        <f t="shared" si="217"/>
        <v>-144</v>
      </c>
      <c r="H276" s="12"/>
      <c r="I276" s="16">
        <f t="shared" si="220"/>
        <v>-1</v>
      </c>
      <c r="J276" s="16">
        <f t="shared" si="221"/>
        <v>-6</v>
      </c>
      <c r="K276" s="12"/>
      <c r="AI276" s="1">
        <f t="shared" si="218"/>
        <v>1</v>
      </c>
      <c r="AJ276" s="3" t="str">
        <f t="shared" si="222"/>
        <v/>
      </c>
      <c r="AK276" s="3" t="str">
        <f t="shared" si="223"/>
        <v/>
      </c>
      <c r="AL276" s="3" t="str">
        <f t="shared" si="224"/>
        <v/>
      </c>
      <c r="AM276" s="3" t="str">
        <f t="shared" si="225"/>
        <v/>
      </c>
      <c r="AN276" s="3" t="str">
        <f t="shared" si="226"/>
        <v/>
      </c>
      <c r="AO276" s="3" t="str">
        <f t="shared" si="227"/>
        <v/>
      </c>
      <c r="AP276" s="3" t="str">
        <f t="shared" si="228"/>
        <v/>
      </c>
      <c r="AQ276" s="3" t="str">
        <f t="shared" si="229"/>
        <v/>
      </c>
      <c r="AR276" s="3" t="str">
        <f t="shared" si="230"/>
        <v/>
      </c>
      <c r="AS276" s="3" t="str">
        <f t="shared" si="231"/>
        <v/>
      </c>
      <c r="AT276" s="3" t="str">
        <f t="shared" si="232"/>
        <v/>
      </c>
      <c r="AU276" s="3" t="str">
        <f t="shared" si="233"/>
        <v/>
      </c>
      <c r="AV276" s="3" t="str">
        <f t="shared" si="234"/>
        <v/>
      </c>
      <c r="AW276" s="3" t="str">
        <f t="shared" si="235"/>
        <v/>
      </c>
      <c r="AX276" s="3" t="str">
        <f t="shared" si="236"/>
        <v/>
      </c>
      <c r="AY276" s="3" t="str">
        <f t="shared" si="237"/>
        <v/>
      </c>
      <c r="AZ276" s="3" t="str">
        <f t="shared" si="238"/>
        <v/>
      </c>
      <c r="BA276" s="3" t="str">
        <f t="shared" si="239"/>
        <v/>
      </c>
      <c r="BB276" s="3" t="str">
        <f t="shared" si="240"/>
        <v/>
      </c>
      <c r="BC276" s="3" t="str">
        <f t="shared" si="241"/>
        <v/>
      </c>
      <c r="BD276" s="3" t="str">
        <f t="shared" si="242"/>
        <v/>
      </c>
      <c r="BE276" s="3" t="str">
        <f t="shared" si="243"/>
        <v/>
      </c>
      <c r="BF276" s="3" t="str">
        <f t="shared" si="244"/>
        <v/>
      </c>
      <c r="BG276" s="3" t="str">
        <f t="shared" si="245"/>
        <v/>
      </c>
      <c r="BH276" s="3" t="str">
        <f t="shared" si="246"/>
        <v/>
      </c>
      <c r="BI276" s="3" t="str">
        <f t="shared" si="247"/>
        <v/>
      </c>
      <c r="BJ276" s="3" t="str">
        <f t="shared" si="248"/>
        <v/>
      </c>
      <c r="BK276" s="3" t="str">
        <f t="shared" si="249"/>
        <v/>
      </c>
      <c r="BL276" s="3" t="str">
        <f t="shared" si="250"/>
        <v/>
      </c>
      <c r="BM276" s="3" t="str">
        <f t="shared" si="251"/>
        <v/>
      </c>
      <c r="BN276" s="3" t="str">
        <f t="shared" si="252"/>
        <v/>
      </c>
    </row>
    <row r="277" spans="2:66" x14ac:dyDescent="0.25">
      <c r="B277" s="6">
        <v>22</v>
      </c>
      <c r="C277" s="4" t="str">
        <f>IF(B277="","",VLOOKUP(B277,Tabelle2!$A$2:$B$38,2,0))</f>
        <v>0-5-10-24-26-32</v>
      </c>
      <c r="D277" s="3">
        <f t="shared" si="219"/>
        <v>0</v>
      </c>
      <c r="E277" s="7" t="str">
        <f t="shared" si="215"/>
        <v>L</v>
      </c>
      <c r="F277" s="20" t="str">
        <f t="shared" si="216"/>
        <v>Bet</v>
      </c>
      <c r="G277" s="16">
        <f t="shared" si="217"/>
        <v>-150</v>
      </c>
      <c r="H277" s="12"/>
      <c r="I277" s="16">
        <f t="shared" si="220"/>
        <v>0</v>
      </c>
      <c r="J277" s="16">
        <f t="shared" si="221"/>
        <v>-6</v>
      </c>
      <c r="K277" s="12"/>
      <c r="AI277" s="1">
        <f t="shared" si="218"/>
        <v>2</v>
      </c>
      <c r="AJ277" s="3" t="str">
        <f t="shared" si="222"/>
        <v/>
      </c>
      <c r="AK277" s="3" t="str">
        <f t="shared" si="223"/>
        <v/>
      </c>
      <c r="AL277" s="3" t="str">
        <f t="shared" si="224"/>
        <v/>
      </c>
      <c r="AM277" s="3" t="str">
        <f t="shared" si="225"/>
        <v/>
      </c>
      <c r="AN277" s="3" t="str">
        <f t="shared" si="226"/>
        <v/>
      </c>
      <c r="AO277" s="3" t="str">
        <f t="shared" si="227"/>
        <v/>
      </c>
      <c r="AP277" s="3" t="str">
        <f t="shared" si="228"/>
        <v/>
      </c>
      <c r="AQ277" s="3" t="str">
        <f t="shared" si="229"/>
        <v/>
      </c>
      <c r="AR277" s="3" t="str">
        <f t="shared" si="230"/>
        <v/>
      </c>
      <c r="AS277" s="3" t="str">
        <f t="shared" si="231"/>
        <v/>
      </c>
      <c r="AT277" s="3" t="str">
        <f t="shared" si="232"/>
        <v/>
      </c>
      <c r="AU277" s="3" t="str">
        <f t="shared" si="233"/>
        <v/>
      </c>
      <c r="AV277" s="3" t="str">
        <f t="shared" si="234"/>
        <v/>
      </c>
      <c r="AW277" s="3" t="str">
        <f t="shared" si="235"/>
        <v/>
      </c>
      <c r="AX277" s="3" t="str">
        <f t="shared" si="236"/>
        <v/>
      </c>
      <c r="AY277" s="3" t="str">
        <f t="shared" si="237"/>
        <v/>
      </c>
      <c r="AZ277" s="3" t="str">
        <f t="shared" si="238"/>
        <v/>
      </c>
      <c r="BA277" s="3" t="str">
        <f t="shared" si="239"/>
        <v/>
      </c>
      <c r="BB277" s="3" t="str">
        <f t="shared" si="240"/>
        <v/>
      </c>
      <c r="BC277" s="3" t="str">
        <f t="shared" si="241"/>
        <v/>
      </c>
      <c r="BD277" s="3" t="str">
        <f t="shared" si="242"/>
        <v/>
      </c>
      <c r="BE277" s="3" t="str">
        <f t="shared" si="243"/>
        <v/>
      </c>
      <c r="BF277" s="3" t="str">
        <f t="shared" si="244"/>
        <v/>
      </c>
      <c r="BG277" s="3" t="str">
        <f t="shared" si="245"/>
        <v/>
      </c>
      <c r="BH277" s="3" t="str">
        <f t="shared" si="246"/>
        <v/>
      </c>
      <c r="BI277" s="3" t="str">
        <f t="shared" si="247"/>
        <v/>
      </c>
      <c r="BJ277" s="3" t="str">
        <f t="shared" si="248"/>
        <v/>
      </c>
      <c r="BK277" s="3" t="str">
        <f t="shared" si="249"/>
        <v/>
      </c>
      <c r="BL277" s="3" t="str">
        <f t="shared" si="250"/>
        <v/>
      </c>
      <c r="BM277" s="3" t="str">
        <f t="shared" si="251"/>
        <v/>
      </c>
      <c r="BN277" s="3" t="str">
        <f t="shared" si="252"/>
        <v/>
      </c>
    </row>
    <row r="278" spans="2:66" x14ac:dyDescent="0.25">
      <c r="B278" s="6">
        <v>4</v>
      </c>
      <c r="C278" s="4" t="str">
        <f>IF(B278="","",VLOOKUP(B278,Tabelle2!$A$2:$B$38,2,0))</f>
        <v>7-11-12-13-28-36</v>
      </c>
      <c r="D278" s="3">
        <f t="shared" si="219"/>
        <v>0</v>
      </c>
      <c r="E278" s="7" t="str">
        <f t="shared" si="215"/>
        <v>L</v>
      </c>
      <c r="F278" s="20" t="str">
        <f t="shared" si="216"/>
        <v>Bet</v>
      </c>
      <c r="G278" s="16">
        <f t="shared" si="217"/>
        <v>-156</v>
      </c>
      <c r="H278" s="12"/>
      <c r="I278" s="16">
        <f t="shared" si="220"/>
        <v>0</v>
      </c>
      <c r="J278" s="16">
        <f t="shared" si="221"/>
        <v>-6</v>
      </c>
      <c r="K278" s="12"/>
      <c r="AI278" s="1">
        <f t="shared" si="218"/>
        <v>3</v>
      </c>
      <c r="AJ278" s="3" t="str">
        <f t="shared" si="222"/>
        <v/>
      </c>
      <c r="AK278" s="3" t="str">
        <f t="shared" si="223"/>
        <v/>
      </c>
      <c r="AL278" s="3" t="str">
        <f t="shared" si="224"/>
        <v/>
      </c>
      <c r="AM278" s="3" t="str">
        <f t="shared" si="225"/>
        <v/>
      </c>
      <c r="AN278" s="3" t="str">
        <f t="shared" si="226"/>
        <v/>
      </c>
      <c r="AO278" s="3" t="str">
        <f t="shared" si="227"/>
        <v/>
      </c>
      <c r="AP278" s="3" t="str">
        <f t="shared" si="228"/>
        <v/>
      </c>
      <c r="AQ278" s="3" t="str">
        <f t="shared" si="229"/>
        <v/>
      </c>
      <c r="AR278" s="3" t="str">
        <f t="shared" si="230"/>
        <v/>
      </c>
      <c r="AS278" s="3" t="str">
        <f t="shared" si="231"/>
        <v/>
      </c>
      <c r="AT278" s="3" t="str">
        <f t="shared" si="232"/>
        <v/>
      </c>
      <c r="AU278" s="3" t="str">
        <f t="shared" si="233"/>
        <v/>
      </c>
      <c r="AV278" s="3" t="str">
        <f t="shared" si="234"/>
        <v/>
      </c>
      <c r="AW278" s="3" t="str">
        <f t="shared" si="235"/>
        <v/>
      </c>
      <c r="AX278" s="3" t="str">
        <f t="shared" si="236"/>
        <v/>
      </c>
      <c r="AY278" s="3" t="str">
        <f t="shared" si="237"/>
        <v/>
      </c>
      <c r="AZ278" s="3" t="str">
        <f t="shared" si="238"/>
        <v/>
      </c>
      <c r="BA278" s="3" t="str">
        <f t="shared" si="239"/>
        <v/>
      </c>
      <c r="BB278" s="3" t="str">
        <f t="shared" si="240"/>
        <v/>
      </c>
      <c r="BC278" s="3" t="str">
        <f t="shared" si="241"/>
        <v/>
      </c>
      <c r="BD278" s="3" t="str">
        <f t="shared" si="242"/>
        <v/>
      </c>
      <c r="BE278" s="3" t="str">
        <f t="shared" si="243"/>
        <v/>
      </c>
      <c r="BF278" s="3" t="str">
        <f t="shared" si="244"/>
        <v/>
      </c>
      <c r="BG278" s="3" t="str">
        <f t="shared" si="245"/>
        <v/>
      </c>
      <c r="BH278" s="3" t="str">
        <f t="shared" si="246"/>
        <v/>
      </c>
      <c r="BI278" s="3" t="str">
        <f t="shared" si="247"/>
        <v/>
      </c>
      <c r="BJ278" s="3" t="str">
        <f t="shared" si="248"/>
        <v/>
      </c>
      <c r="BK278" s="3" t="str">
        <f t="shared" si="249"/>
        <v/>
      </c>
      <c r="BL278" s="3" t="str">
        <f t="shared" si="250"/>
        <v/>
      </c>
      <c r="BM278" s="3" t="str">
        <f t="shared" si="251"/>
        <v/>
      </c>
      <c r="BN278" s="3" t="str">
        <f t="shared" si="252"/>
        <v/>
      </c>
    </row>
    <row r="279" spans="2:66" x14ac:dyDescent="0.25">
      <c r="B279" s="6">
        <v>17</v>
      </c>
      <c r="C279" s="4" t="str">
        <f>IF(B279="","",VLOOKUP(B279,Tabelle2!$A$2:$B$38,2,0))</f>
        <v>0-3-8-10-23-26</v>
      </c>
      <c r="D279" s="3">
        <f t="shared" si="219"/>
        <v>0</v>
      </c>
      <c r="E279" s="7" t="str">
        <f t="shared" si="215"/>
        <v>L</v>
      </c>
      <c r="F279" s="20" t="str">
        <f t="shared" si="216"/>
        <v>Bet</v>
      </c>
      <c r="G279" s="16">
        <f t="shared" si="217"/>
        <v>-162</v>
      </c>
      <c r="H279" s="12"/>
      <c r="I279" s="16">
        <f t="shared" si="220"/>
        <v>0</v>
      </c>
      <c r="J279" s="16">
        <f t="shared" si="221"/>
        <v>-6</v>
      </c>
      <c r="K279" s="12"/>
      <c r="AI279" s="1">
        <f t="shared" si="218"/>
        <v>4</v>
      </c>
      <c r="AJ279" s="3" t="str">
        <f t="shared" si="222"/>
        <v/>
      </c>
      <c r="AK279" s="3" t="str">
        <f t="shared" si="223"/>
        <v/>
      </c>
      <c r="AL279" s="3" t="str">
        <f t="shared" si="224"/>
        <v/>
      </c>
      <c r="AM279" s="3" t="str">
        <f t="shared" si="225"/>
        <v/>
      </c>
      <c r="AN279" s="3" t="str">
        <f t="shared" si="226"/>
        <v/>
      </c>
      <c r="AO279" s="3" t="str">
        <f t="shared" si="227"/>
        <v/>
      </c>
      <c r="AP279" s="3" t="str">
        <f t="shared" si="228"/>
        <v/>
      </c>
      <c r="AQ279" s="3" t="str">
        <f t="shared" si="229"/>
        <v/>
      </c>
      <c r="AR279" s="3" t="str">
        <f t="shared" si="230"/>
        <v/>
      </c>
      <c r="AS279" s="3" t="str">
        <f t="shared" si="231"/>
        <v/>
      </c>
      <c r="AT279" s="3" t="str">
        <f t="shared" si="232"/>
        <v/>
      </c>
      <c r="AU279" s="3" t="str">
        <f t="shared" si="233"/>
        <v/>
      </c>
      <c r="AV279" s="3" t="str">
        <f t="shared" si="234"/>
        <v/>
      </c>
      <c r="AW279" s="3" t="str">
        <f t="shared" si="235"/>
        <v/>
      </c>
      <c r="AX279" s="3" t="str">
        <f t="shared" si="236"/>
        <v/>
      </c>
      <c r="AY279" s="3" t="str">
        <f t="shared" si="237"/>
        <v/>
      </c>
      <c r="AZ279" s="3" t="str">
        <f t="shared" si="238"/>
        <v/>
      </c>
      <c r="BA279" s="3" t="str">
        <f t="shared" si="239"/>
        <v/>
      </c>
      <c r="BB279" s="3" t="str">
        <f t="shared" si="240"/>
        <v/>
      </c>
      <c r="BC279" s="3" t="str">
        <f t="shared" si="241"/>
        <v/>
      </c>
      <c r="BD279" s="3" t="str">
        <f t="shared" si="242"/>
        <v/>
      </c>
      <c r="BE279" s="3" t="str">
        <f t="shared" si="243"/>
        <v/>
      </c>
      <c r="BF279" s="3" t="str">
        <f t="shared" si="244"/>
        <v/>
      </c>
      <c r="BG279" s="3" t="str">
        <f t="shared" si="245"/>
        <v/>
      </c>
      <c r="BH279" s="3" t="str">
        <f t="shared" si="246"/>
        <v/>
      </c>
      <c r="BI279" s="3" t="str">
        <f t="shared" si="247"/>
        <v/>
      </c>
      <c r="BJ279" s="3" t="str">
        <f t="shared" si="248"/>
        <v/>
      </c>
      <c r="BK279" s="3" t="str">
        <f t="shared" si="249"/>
        <v/>
      </c>
      <c r="BL279" s="3" t="str">
        <f t="shared" si="250"/>
        <v/>
      </c>
      <c r="BM279" s="3" t="str">
        <f t="shared" si="251"/>
        <v/>
      </c>
      <c r="BN279" s="3" t="str">
        <f t="shared" si="252"/>
        <v/>
      </c>
    </row>
    <row r="280" spans="2:66" x14ac:dyDescent="0.25">
      <c r="B280" s="6">
        <v>29</v>
      </c>
      <c r="C280" s="4" t="str">
        <f>IF(B280="","",VLOOKUP(B280,Tabelle2!$A$2:$B$38,2,0))</f>
        <v>15-16-19-24-32-33</v>
      </c>
      <c r="D280" s="3">
        <f t="shared" si="219"/>
        <v>0</v>
      </c>
      <c r="E280" s="7" t="str">
        <f t="shared" si="215"/>
        <v>L</v>
      </c>
      <c r="F280" s="20" t="str">
        <f t="shared" si="216"/>
        <v>No Bet</v>
      </c>
      <c r="G280" s="16">
        <f t="shared" si="217"/>
        <v>-162</v>
      </c>
      <c r="H280" s="12"/>
      <c r="I280" s="16">
        <f t="shared" si="220"/>
        <v>0</v>
      </c>
      <c r="J280" s="16">
        <f t="shared" si="221"/>
        <v>-6</v>
      </c>
      <c r="K280" s="12"/>
      <c r="AI280" s="1">
        <f t="shared" si="218"/>
        <v>5</v>
      </c>
      <c r="AJ280" s="3" t="str">
        <f t="shared" si="222"/>
        <v/>
      </c>
      <c r="AK280" s="3" t="str">
        <f t="shared" si="223"/>
        <v/>
      </c>
      <c r="AL280" s="3" t="str">
        <f t="shared" si="224"/>
        <v/>
      </c>
      <c r="AM280" s="3" t="str">
        <f t="shared" si="225"/>
        <v/>
      </c>
      <c r="AN280" s="3" t="str">
        <f t="shared" si="226"/>
        <v/>
      </c>
      <c r="AO280" s="3" t="str">
        <f t="shared" si="227"/>
        <v/>
      </c>
      <c r="AP280" s="3" t="str">
        <f t="shared" si="228"/>
        <v/>
      </c>
      <c r="AQ280" s="3" t="str">
        <f t="shared" si="229"/>
        <v/>
      </c>
      <c r="AR280" s="3" t="str">
        <f t="shared" si="230"/>
        <v/>
      </c>
      <c r="AS280" s="3" t="str">
        <f t="shared" si="231"/>
        <v/>
      </c>
      <c r="AT280" s="3" t="str">
        <f t="shared" si="232"/>
        <v/>
      </c>
      <c r="AU280" s="3" t="str">
        <f t="shared" si="233"/>
        <v/>
      </c>
      <c r="AV280" s="3" t="str">
        <f t="shared" si="234"/>
        <v/>
      </c>
      <c r="AW280" s="3" t="str">
        <f t="shared" si="235"/>
        <v/>
      </c>
      <c r="AX280" s="3" t="str">
        <f t="shared" si="236"/>
        <v/>
      </c>
      <c r="AY280" s="3" t="str">
        <f t="shared" si="237"/>
        <v/>
      </c>
      <c r="AZ280" s="3" t="str">
        <f t="shared" si="238"/>
        <v/>
      </c>
      <c r="BA280" s="3" t="str">
        <f t="shared" si="239"/>
        <v/>
      </c>
      <c r="BB280" s="3" t="str">
        <f t="shared" si="240"/>
        <v/>
      </c>
      <c r="BC280" s="3" t="str">
        <f t="shared" si="241"/>
        <v/>
      </c>
      <c r="BD280" s="3" t="str">
        <f t="shared" si="242"/>
        <v/>
      </c>
      <c r="BE280" s="3" t="str">
        <f t="shared" si="243"/>
        <v/>
      </c>
      <c r="BF280" s="3" t="str">
        <f t="shared" si="244"/>
        <v/>
      </c>
      <c r="BG280" s="3" t="str">
        <f t="shared" si="245"/>
        <v/>
      </c>
      <c r="BH280" s="3" t="str">
        <f t="shared" si="246"/>
        <v/>
      </c>
      <c r="BI280" s="3" t="str">
        <f t="shared" si="247"/>
        <v/>
      </c>
      <c r="BJ280" s="3" t="str">
        <f t="shared" si="248"/>
        <v/>
      </c>
      <c r="BK280" s="3" t="str">
        <f t="shared" si="249"/>
        <v/>
      </c>
      <c r="BL280" s="3" t="str">
        <f t="shared" si="250"/>
        <v/>
      </c>
      <c r="BM280" s="3" t="str">
        <f t="shared" si="251"/>
        <v/>
      </c>
      <c r="BN280" s="3" t="str">
        <f t="shared" si="252"/>
        <v/>
      </c>
    </row>
    <row r="281" spans="2:66" x14ac:dyDescent="0.25">
      <c r="B281" s="6">
        <v>34</v>
      </c>
      <c r="C281" s="4" t="str">
        <f>IF(B281="","",VLOOKUP(B281,Tabelle2!$A$2:$B$38,2,0))</f>
        <v>0-5-10-23-26-32</v>
      </c>
      <c r="D281" s="3">
        <f t="shared" si="219"/>
        <v>0</v>
      </c>
      <c r="E281" s="7" t="str">
        <f t="shared" si="215"/>
        <v>L</v>
      </c>
      <c r="F281" s="20" t="str">
        <f t="shared" si="216"/>
        <v>No Bet</v>
      </c>
      <c r="G281" s="16">
        <f t="shared" si="217"/>
        <v>-162</v>
      </c>
      <c r="H281" s="12"/>
      <c r="I281" s="16">
        <f t="shared" si="220"/>
        <v>0</v>
      </c>
      <c r="J281" s="16">
        <f t="shared" si="221"/>
        <v>-6</v>
      </c>
      <c r="K281" s="12"/>
      <c r="AI281" s="1">
        <f t="shared" si="218"/>
        <v>6</v>
      </c>
      <c r="AJ281" s="3" t="str">
        <f t="shared" si="222"/>
        <v/>
      </c>
      <c r="AK281" s="3" t="str">
        <f t="shared" si="223"/>
        <v/>
      </c>
      <c r="AL281" s="3" t="str">
        <f t="shared" si="224"/>
        <v/>
      </c>
      <c r="AM281" s="3" t="str">
        <f t="shared" si="225"/>
        <v/>
      </c>
      <c r="AN281" s="3" t="str">
        <f t="shared" si="226"/>
        <v/>
      </c>
      <c r="AO281" s="3" t="str">
        <f t="shared" si="227"/>
        <v/>
      </c>
      <c r="AP281" s="3" t="str">
        <f t="shared" si="228"/>
        <v/>
      </c>
      <c r="AQ281" s="3" t="str">
        <f t="shared" si="229"/>
        <v/>
      </c>
      <c r="AR281" s="3" t="str">
        <f t="shared" si="230"/>
        <v/>
      </c>
      <c r="AS281" s="3" t="str">
        <f t="shared" si="231"/>
        <v/>
      </c>
      <c r="AT281" s="3" t="str">
        <f t="shared" si="232"/>
        <v/>
      </c>
      <c r="AU281" s="3" t="str">
        <f t="shared" si="233"/>
        <v/>
      </c>
      <c r="AV281" s="3" t="str">
        <f t="shared" si="234"/>
        <v/>
      </c>
      <c r="AW281" s="3" t="str">
        <f t="shared" si="235"/>
        <v/>
      </c>
      <c r="AX281" s="3" t="str">
        <f t="shared" si="236"/>
        <v/>
      </c>
      <c r="AY281" s="3" t="str">
        <f t="shared" si="237"/>
        <v/>
      </c>
      <c r="AZ281" s="3" t="str">
        <f t="shared" si="238"/>
        <v/>
      </c>
      <c r="BA281" s="3" t="str">
        <f t="shared" si="239"/>
        <v/>
      </c>
      <c r="BB281" s="3" t="str">
        <f t="shared" si="240"/>
        <v/>
      </c>
      <c r="BC281" s="3" t="str">
        <f t="shared" si="241"/>
        <v/>
      </c>
      <c r="BD281" s="3" t="str">
        <f t="shared" si="242"/>
        <v/>
      </c>
      <c r="BE281" s="3" t="str">
        <f t="shared" si="243"/>
        <v/>
      </c>
      <c r="BF281" s="3" t="str">
        <f t="shared" si="244"/>
        <v/>
      </c>
      <c r="BG281" s="3" t="str">
        <f t="shared" si="245"/>
        <v/>
      </c>
      <c r="BH281" s="3" t="str">
        <f t="shared" si="246"/>
        <v/>
      </c>
      <c r="BI281" s="3" t="str">
        <f t="shared" si="247"/>
        <v/>
      </c>
      <c r="BJ281" s="3" t="str">
        <f t="shared" si="248"/>
        <v/>
      </c>
      <c r="BK281" s="3" t="str">
        <f t="shared" si="249"/>
        <v/>
      </c>
      <c r="BL281" s="3" t="str">
        <f t="shared" si="250"/>
        <v/>
      </c>
      <c r="BM281" s="3" t="str">
        <f t="shared" si="251"/>
        <v/>
      </c>
      <c r="BN281" s="3" t="str">
        <f t="shared" si="252"/>
        <v/>
      </c>
    </row>
    <row r="282" spans="2:66" x14ac:dyDescent="0.25">
      <c r="B282" s="6">
        <v>4</v>
      </c>
      <c r="C282" s="4" t="str">
        <f>IF(B282="","",VLOOKUP(B282,Tabelle2!$A$2:$B$38,2,0))</f>
        <v>7-11-12-13-28-36</v>
      </c>
      <c r="D282" s="3">
        <f t="shared" si="219"/>
        <v>0</v>
      </c>
      <c r="E282" s="7" t="str">
        <f t="shared" si="215"/>
        <v>L</v>
      </c>
      <c r="F282" s="20" t="str">
        <f t="shared" si="216"/>
        <v>No Bet</v>
      </c>
      <c r="G282" s="16">
        <f t="shared" si="217"/>
        <v>-162</v>
      </c>
      <c r="H282" s="12"/>
      <c r="I282" s="16">
        <f t="shared" si="220"/>
        <v>0</v>
      </c>
      <c r="J282" s="16">
        <f t="shared" si="221"/>
        <v>-6</v>
      </c>
      <c r="K282" s="12"/>
      <c r="AI282" s="1">
        <f t="shared" si="218"/>
        <v>7</v>
      </c>
      <c r="AJ282" s="3" t="str">
        <f t="shared" si="222"/>
        <v/>
      </c>
      <c r="AK282" s="3" t="str">
        <f t="shared" si="223"/>
        <v/>
      </c>
      <c r="AL282" s="3" t="str">
        <f t="shared" si="224"/>
        <v/>
      </c>
      <c r="AM282" s="3" t="str">
        <f t="shared" si="225"/>
        <v/>
      </c>
      <c r="AN282" s="3" t="str">
        <f t="shared" si="226"/>
        <v/>
      </c>
      <c r="AO282" s="3" t="str">
        <f t="shared" si="227"/>
        <v/>
      </c>
      <c r="AP282" s="3" t="str">
        <f t="shared" si="228"/>
        <v/>
      </c>
      <c r="AQ282" s="3" t="str">
        <f t="shared" si="229"/>
        <v/>
      </c>
      <c r="AR282" s="3" t="str">
        <f t="shared" si="230"/>
        <v/>
      </c>
      <c r="AS282" s="3" t="str">
        <f t="shared" si="231"/>
        <v/>
      </c>
      <c r="AT282" s="3" t="str">
        <f t="shared" si="232"/>
        <v/>
      </c>
      <c r="AU282" s="3" t="str">
        <f t="shared" si="233"/>
        <v/>
      </c>
      <c r="AV282" s="3" t="str">
        <f t="shared" si="234"/>
        <v/>
      </c>
      <c r="AW282" s="3" t="str">
        <f t="shared" si="235"/>
        <v/>
      </c>
      <c r="AX282" s="3" t="str">
        <f t="shared" si="236"/>
        <v/>
      </c>
      <c r="AY282" s="3" t="str">
        <f t="shared" si="237"/>
        <v/>
      </c>
      <c r="AZ282" s="3" t="str">
        <f t="shared" si="238"/>
        <v/>
      </c>
      <c r="BA282" s="3" t="str">
        <f t="shared" si="239"/>
        <v/>
      </c>
      <c r="BB282" s="3" t="str">
        <f t="shared" si="240"/>
        <v/>
      </c>
      <c r="BC282" s="3" t="str">
        <f t="shared" si="241"/>
        <v/>
      </c>
      <c r="BD282" s="3" t="str">
        <f t="shared" si="242"/>
        <v/>
      </c>
      <c r="BE282" s="3" t="str">
        <f t="shared" si="243"/>
        <v/>
      </c>
      <c r="BF282" s="3" t="str">
        <f t="shared" si="244"/>
        <v/>
      </c>
      <c r="BG282" s="3" t="str">
        <f t="shared" si="245"/>
        <v/>
      </c>
      <c r="BH282" s="3" t="str">
        <f t="shared" si="246"/>
        <v/>
      </c>
      <c r="BI282" s="3" t="str">
        <f t="shared" si="247"/>
        <v/>
      </c>
      <c r="BJ282" s="3" t="str">
        <f t="shared" si="248"/>
        <v/>
      </c>
      <c r="BK282" s="3" t="str">
        <f t="shared" si="249"/>
        <v/>
      </c>
      <c r="BL282" s="3" t="str">
        <f t="shared" si="250"/>
        <v/>
      </c>
      <c r="BM282" s="3" t="str">
        <f t="shared" si="251"/>
        <v/>
      </c>
      <c r="BN282" s="3" t="str">
        <f t="shared" si="252"/>
        <v/>
      </c>
    </row>
    <row r="283" spans="2:66" x14ac:dyDescent="0.25">
      <c r="B283" s="6">
        <v>15</v>
      </c>
      <c r="C283" s="4" t="str">
        <f>IF(B283="","",VLOOKUP(B283,Tabelle2!$A$2:$B$38,2,0))</f>
        <v>6-7-12-18-27-29</v>
      </c>
      <c r="D283" s="3">
        <f t="shared" si="219"/>
        <v>0</v>
      </c>
      <c r="E283" s="7" t="str">
        <f t="shared" si="215"/>
        <v>L</v>
      </c>
      <c r="F283" s="20" t="str">
        <f t="shared" si="216"/>
        <v>No Bet</v>
      </c>
      <c r="G283" s="16">
        <f t="shared" si="217"/>
        <v>-162</v>
      </c>
      <c r="H283" s="12"/>
      <c r="I283" s="16">
        <f t="shared" si="220"/>
        <v>0</v>
      </c>
      <c r="J283" s="16">
        <f t="shared" si="221"/>
        <v>-6</v>
      </c>
      <c r="K283" s="12"/>
      <c r="AI283" s="1">
        <f t="shared" si="218"/>
        <v>8</v>
      </c>
      <c r="AJ283" s="3" t="str">
        <f t="shared" si="222"/>
        <v/>
      </c>
      <c r="AK283" s="3" t="str">
        <f t="shared" si="223"/>
        <v/>
      </c>
      <c r="AL283" s="3" t="str">
        <f t="shared" si="224"/>
        <v/>
      </c>
      <c r="AM283" s="3" t="str">
        <f t="shared" si="225"/>
        <v/>
      </c>
      <c r="AN283" s="3" t="str">
        <f t="shared" si="226"/>
        <v/>
      </c>
      <c r="AO283" s="3" t="str">
        <f t="shared" si="227"/>
        <v/>
      </c>
      <c r="AP283" s="3" t="str">
        <f t="shared" si="228"/>
        <v/>
      </c>
      <c r="AQ283" s="3" t="str">
        <f t="shared" si="229"/>
        <v/>
      </c>
      <c r="AR283" s="3" t="str">
        <f t="shared" si="230"/>
        <v/>
      </c>
      <c r="AS283" s="3" t="str">
        <f t="shared" si="231"/>
        <v/>
      </c>
      <c r="AT283" s="3" t="str">
        <f t="shared" si="232"/>
        <v/>
      </c>
      <c r="AU283" s="3" t="str">
        <f t="shared" si="233"/>
        <v/>
      </c>
      <c r="AV283" s="3" t="str">
        <f t="shared" si="234"/>
        <v/>
      </c>
      <c r="AW283" s="3" t="str">
        <f t="shared" si="235"/>
        <v/>
      </c>
      <c r="AX283" s="3" t="str">
        <f t="shared" si="236"/>
        <v/>
      </c>
      <c r="AY283" s="3" t="str">
        <f t="shared" si="237"/>
        <v/>
      </c>
      <c r="AZ283" s="3" t="str">
        <f t="shared" si="238"/>
        <v/>
      </c>
      <c r="BA283" s="3" t="str">
        <f t="shared" si="239"/>
        <v/>
      </c>
      <c r="BB283" s="3" t="str">
        <f t="shared" si="240"/>
        <v/>
      </c>
      <c r="BC283" s="3" t="str">
        <f t="shared" si="241"/>
        <v/>
      </c>
      <c r="BD283" s="3" t="str">
        <f t="shared" si="242"/>
        <v/>
      </c>
      <c r="BE283" s="3" t="str">
        <f t="shared" si="243"/>
        <v/>
      </c>
      <c r="BF283" s="3" t="str">
        <f t="shared" si="244"/>
        <v/>
      </c>
      <c r="BG283" s="3" t="str">
        <f t="shared" si="245"/>
        <v/>
      </c>
      <c r="BH283" s="3" t="str">
        <f t="shared" si="246"/>
        <v/>
      </c>
      <c r="BI283" s="3" t="str">
        <f t="shared" si="247"/>
        <v/>
      </c>
      <c r="BJ283" s="3" t="str">
        <f t="shared" si="248"/>
        <v/>
      </c>
      <c r="BK283" s="3" t="str">
        <f t="shared" si="249"/>
        <v/>
      </c>
      <c r="BL283" s="3" t="str">
        <f t="shared" si="250"/>
        <v/>
      </c>
      <c r="BM283" s="3" t="str">
        <f t="shared" si="251"/>
        <v/>
      </c>
      <c r="BN283" s="3" t="str">
        <f t="shared" si="252"/>
        <v/>
      </c>
    </row>
    <row r="284" spans="2:66" x14ac:dyDescent="0.25">
      <c r="B284" s="6">
        <v>28</v>
      </c>
      <c r="C284" s="4" t="str">
        <f>IF(B284="","",VLOOKUP(B284,Tabelle2!$A$2:$B$38,2,0))</f>
        <v>1-4-19-20-21-33</v>
      </c>
      <c r="D284" s="3">
        <f t="shared" si="219"/>
        <v>0</v>
      </c>
      <c r="E284" s="7" t="str">
        <f t="shared" si="215"/>
        <v>L</v>
      </c>
      <c r="F284" s="20" t="str">
        <f t="shared" si="216"/>
        <v>No Bet</v>
      </c>
      <c r="G284" s="16">
        <f t="shared" si="217"/>
        <v>-162</v>
      </c>
      <c r="H284" s="12"/>
      <c r="I284" s="16">
        <f t="shared" si="220"/>
        <v>0</v>
      </c>
      <c r="J284" s="16">
        <f t="shared" si="221"/>
        <v>-6</v>
      </c>
      <c r="K284" s="12"/>
      <c r="AI284" s="1">
        <f t="shared" si="218"/>
        <v>9</v>
      </c>
      <c r="AJ284" s="3" t="str">
        <f t="shared" si="222"/>
        <v/>
      </c>
      <c r="AK284" s="3" t="str">
        <f t="shared" si="223"/>
        <v/>
      </c>
      <c r="AL284" s="3" t="str">
        <f t="shared" si="224"/>
        <v/>
      </c>
      <c r="AM284" s="3" t="str">
        <f t="shared" si="225"/>
        <v/>
      </c>
      <c r="AN284" s="3" t="str">
        <f t="shared" si="226"/>
        <v/>
      </c>
      <c r="AO284" s="3" t="str">
        <f t="shared" si="227"/>
        <v/>
      </c>
      <c r="AP284" s="3" t="str">
        <f t="shared" si="228"/>
        <v/>
      </c>
      <c r="AQ284" s="3" t="str">
        <f t="shared" si="229"/>
        <v/>
      </c>
      <c r="AR284" s="3" t="str">
        <f t="shared" si="230"/>
        <v/>
      </c>
      <c r="AS284" s="3" t="str">
        <f t="shared" si="231"/>
        <v/>
      </c>
      <c r="AT284" s="3" t="str">
        <f t="shared" si="232"/>
        <v/>
      </c>
      <c r="AU284" s="3" t="str">
        <f t="shared" si="233"/>
        <v/>
      </c>
      <c r="AV284" s="3" t="str">
        <f t="shared" si="234"/>
        <v/>
      </c>
      <c r="AW284" s="3" t="str">
        <f t="shared" si="235"/>
        <v/>
      </c>
      <c r="AX284" s="3" t="str">
        <f t="shared" si="236"/>
        <v/>
      </c>
      <c r="AY284" s="3" t="str">
        <f t="shared" si="237"/>
        <v/>
      </c>
      <c r="AZ284" s="3" t="str">
        <f t="shared" si="238"/>
        <v/>
      </c>
      <c r="BA284" s="3" t="str">
        <f t="shared" si="239"/>
        <v/>
      </c>
      <c r="BB284" s="3" t="str">
        <f t="shared" si="240"/>
        <v/>
      </c>
      <c r="BC284" s="3" t="str">
        <f t="shared" si="241"/>
        <v/>
      </c>
      <c r="BD284" s="3" t="str">
        <f t="shared" si="242"/>
        <v/>
      </c>
      <c r="BE284" s="3" t="str">
        <f t="shared" si="243"/>
        <v/>
      </c>
      <c r="BF284" s="3" t="str">
        <f t="shared" si="244"/>
        <v/>
      </c>
      <c r="BG284" s="3" t="str">
        <f t="shared" si="245"/>
        <v/>
      </c>
      <c r="BH284" s="3" t="str">
        <f t="shared" si="246"/>
        <v/>
      </c>
      <c r="BI284" s="3" t="str">
        <f t="shared" si="247"/>
        <v/>
      </c>
      <c r="BJ284" s="3" t="str">
        <f t="shared" si="248"/>
        <v/>
      </c>
      <c r="BK284" s="3" t="str">
        <f t="shared" si="249"/>
        <v/>
      </c>
      <c r="BL284" s="3" t="str">
        <f t="shared" si="250"/>
        <v/>
      </c>
      <c r="BM284" s="3" t="str">
        <f t="shared" si="251"/>
        <v/>
      </c>
      <c r="BN284" s="3" t="str">
        <f t="shared" si="252"/>
        <v/>
      </c>
    </row>
    <row r="285" spans="2:66" x14ac:dyDescent="0.25">
      <c r="B285" s="6">
        <v>7</v>
      </c>
      <c r="C285" s="4" t="str">
        <f>IF(B285="","",VLOOKUP(B285,Tabelle2!$A$2:$B$38,2,0))</f>
        <v>1-4-15-16-19-33</v>
      </c>
      <c r="D285" s="3">
        <f t="shared" si="219"/>
        <v>0</v>
      </c>
      <c r="E285" s="7" t="str">
        <f t="shared" si="215"/>
        <v>L</v>
      </c>
      <c r="F285" s="20" t="str">
        <f t="shared" si="216"/>
        <v>No Bet</v>
      </c>
      <c r="G285" s="16">
        <f t="shared" si="217"/>
        <v>-162</v>
      </c>
      <c r="H285" s="12"/>
      <c r="I285" s="16">
        <f t="shared" si="220"/>
        <v>0</v>
      </c>
      <c r="J285" s="16">
        <f t="shared" si="221"/>
        <v>-6</v>
      </c>
      <c r="K285" s="12"/>
      <c r="AI285" s="1">
        <f t="shared" si="218"/>
        <v>10</v>
      </c>
      <c r="AJ285" s="3" t="str">
        <f t="shared" si="222"/>
        <v/>
      </c>
      <c r="AK285" s="3" t="str">
        <f t="shared" si="223"/>
        <v/>
      </c>
      <c r="AL285" s="3" t="str">
        <f t="shared" si="224"/>
        <v/>
      </c>
      <c r="AM285" s="3" t="str">
        <f t="shared" si="225"/>
        <v/>
      </c>
      <c r="AN285" s="3" t="str">
        <f t="shared" si="226"/>
        <v/>
      </c>
      <c r="AO285" s="3" t="str">
        <f t="shared" si="227"/>
        <v/>
      </c>
      <c r="AP285" s="3" t="str">
        <f t="shared" si="228"/>
        <v/>
      </c>
      <c r="AQ285" s="3" t="str">
        <f t="shared" si="229"/>
        <v/>
      </c>
      <c r="AR285" s="3" t="str">
        <f t="shared" si="230"/>
        <v/>
      </c>
      <c r="AS285" s="3" t="str">
        <f t="shared" si="231"/>
        <v/>
      </c>
      <c r="AT285" s="3" t="str">
        <f t="shared" si="232"/>
        <v/>
      </c>
      <c r="AU285" s="3" t="str">
        <f t="shared" si="233"/>
        <v/>
      </c>
      <c r="AV285" s="3" t="str">
        <f t="shared" si="234"/>
        <v/>
      </c>
      <c r="AW285" s="3" t="str">
        <f t="shared" si="235"/>
        <v/>
      </c>
      <c r="AX285" s="3" t="str">
        <f t="shared" si="236"/>
        <v/>
      </c>
      <c r="AY285" s="3" t="str">
        <f t="shared" si="237"/>
        <v/>
      </c>
      <c r="AZ285" s="3" t="str">
        <f t="shared" si="238"/>
        <v/>
      </c>
      <c r="BA285" s="3" t="str">
        <f t="shared" si="239"/>
        <v/>
      </c>
      <c r="BB285" s="3" t="str">
        <f t="shared" si="240"/>
        <v/>
      </c>
      <c r="BC285" s="3" t="str">
        <f t="shared" si="241"/>
        <v/>
      </c>
      <c r="BD285" s="3" t="str">
        <f t="shared" si="242"/>
        <v/>
      </c>
      <c r="BE285" s="3" t="str">
        <f t="shared" si="243"/>
        <v/>
      </c>
      <c r="BF285" s="3" t="str">
        <f t="shared" si="244"/>
        <v/>
      </c>
      <c r="BG285" s="3" t="str">
        <f t="shared" si="245"/>
        <v/>
      </c>
      <c r="BH285" s="3" t="str">
        <f t="shared" si="246"/>
        <v/>
      </c>
      <c r="BI285" s="3" t="str">
        <f t="shared" si="247"/>
        <v/>
      </c>
      <c r="BJ285" s="3" t="str">
        <f t="shared" si="248"/>
        <v/>
      </c>
      <c r="BK285" s="3" t="str">
        <f t="shared" si="249"/>
        <v/>
      </c>
      <c r="BL285" s="3" t="str">
        <f t="shared" si="250"/>
        <v/>
      </c>
      <c r="BM285" s="3" t="str">
        <f t="shared" si="251"/>
        <v/>
      </c>
      <c r="BN285" s="3" t="str">
        <f t="shared" si="252"/>
        <v/>
      </c>
    </row>
    <row r="286" spans="2:66" x14ac:dyDescent="0.25">
      <c r="B286" s="6">
        <v>17</v>
      </c>
      <c r="C286" s="4" t="str">
        <f>IF(B286="","",VLOOKUP(B286,Tabelle2!$A$2:$B$38,2,0))</f>
        <v>0-3-8-10-23-26</v>
      </c>
      <c r="D286" s="3">
        <f t="shared" si="219"/>
        <v>0</v>
      </c>
      <c r="E286" s="7" t="str">
        <f t="shared" si="215"/>
        <v>L</v>
      </c>
      <c r="F286" s="20" t="str">
        <f t="shared" si="216"/>
        <v>No Bet</v>
      </c>
      <c r="G286" s="16">
        <f t="shared" si="217"/>
        <v>-162</v>
      </c>
      <c r="H286" s="12"/>
      <c r="I286" s="16">
        <f t="shared" si="220"/>
        <v>0</v>
      </c>
      <c r="J286" s="16">
        <f t="shared" si="221"/>
        <v>-6</v>
      </c>
      <c r="K286" s="12"/>
      <c r="AI286" s="1">
        <f t="shared" si="218"/>
        <v>11</v>
      </c>
      <c r="AJ286" s="3" t="str">
        <f t="shared" si="222"/>
        <v/>
      </c>
      <c r="AK286" s="3" t="str">
        <f t="shared" si="223"/>
        <v/>
      </c>
      <c r="AL286" s="3" t="str">
        <f t="shared" si="224"/>
        <v/>
      </c>
      <c r="AM286" s="3" t="str">
        <f t="shared" si="225"/>
        <v/>
      </c>
      <c r="AN286" s="3" t="str">
        <f t="shared" si="226"/>
        <v/>
      </c>
      <c r="AO286" s="3" t="str">
        <f t="shared" si="227"/>
        <v/>
      </c>
      <c r="AP286" s="3" t="str">
        <f t="shared" si="228"/>
        <v/>
      </c>
      <c r="AQ286" s="3" t="str">
        <f t="shared" si="229"/>
        <v/>
      </c>
      <c r="AR286" s="3" t="str">
        <f t="shared" si="230"/>
        <v/>
      </c>
      <c r="AS286" s="3" t="str">
        <f t="shared" si="231"/>
        <v/>
      </c>
      <c r="AT286" s="3" t="str">
        <f t="shared" si="232"/>
        <v/>
      </c>
      <c r="AU286" s="3" t="str">
        <f t="shared" si="233"/>
        <v/>
      </c>
      <c r="AV286" s="3" t="str">
        <f t="shared" si="234"/>
        <v/>
      </c>
      <c r="AW286" s="3" t="str">
        <f t="shared" si="235"/>
        <v/>
      </c>
      <c r="AX286" s="3" t="str">
        <f t="shared" si="236"/>
        <v/>
      </c>
      <c r="AY286" s="3" t="str">
        <f t="shared" si="237"/>
        <v/>
      </c>
      <c r="AZ286" s="3" t="str">
        <f t="shared" si="238"/>
        <v/>
      </c>
      <c r="BA286" s="3" t="str">
        <f t="shared" si="239"/>
        <v/>
      </c>
      <c r="BB286" s="3" t="str">
        <f t="shared" si="240"/>
        <v/>
      </c>
      <c r="BC286" s="3" t="str">
        <f t="shared" si="241"/>
        <v/>
      </c>
      <c r="BD286" s="3" t="str">
        <f t="shared" si="242"/>
        <v/>
      </c>
      <c r="BE286" s="3" t="str">
        <f t="shared" si="243"/>
        <v/>
      </c>
      <c r="BF286" s="3" t="str">
        <f t="shared" si="244"/>
        <v/>
      </c>
      <c r="BG286" s="3" t="str">
        <f t="shared" si="245"/>
        <v/>
      </c>
      <c r="BH286" s="3" t="str">
        <f t="shared" si="246"/>
        <v/>
      </c>
      <c r="BI286" s="3" t="str">
        <f t="shared" si="247"/>
        <v/>
      </c>
      <c r="BJ286" s="3" t="str">
        <f t="shared" si="248"/>
        <v/>
      </c>
      <c r="BK286" s="3" t="str">
        <f t="shared" si="249"/>
        <v/>
      </c>
      <c r="BL286" s="3" t="str">
        <f t="shared" si="250"/>
        <v/>
      </c>
      <c r="BM286" s="3" t="str">
        <f t="shared" si="251"/>
        <v/>
      </c>
      <c r="BN286" s="3" t="str">
        <f t="shared" si="252"/>
        <v/>
      </c>
    </row>
    <row r="287" spans="2:66" x14ac:dyDescent="0.25">
      <c r="B287" s="6">
        <v>17</v>
      </c>
      <c r="C287" s="4" t="str">
        <f>IF(B287="","",VLOOKUP(B287,Tabelle2!$A$2:$B$38,2,0))</f>
        <v>0-3-8-10-23-26</v>
      </c>
      <c r="D287" s="3">
        <f t="shared" si="219"/>
        <v>0</v>
      </c>
      <c r="E287" s="7" t="str">
        <f t="shared" si="215"/>
        <v>L</v>
      </c>
      <c r="F287" s="20" t="str">
        <f t="shared" si="216"/>
        <v>No Bet</v>
      </c>
      <c r="G287" s="16">
        <f t="shared" si="217"/>
        <v>-162</v>
      </c>
      <c r="H287" s="12"/>
      <c r="I287" s="16">
        <f t="shared" si="220"/>
        <v>0</v>
      </c>
      <c r="J287" s="16">
        <f t="shared" si="221"/>
        <v>-6</v>
      </c>
      <c r="K287" s="12"/>
      <c r="AI287" s="1">
        <f t="shared" si="218"/>
        <v>12</v>
      </c>
      <c r="AJ287" s="3" t="str">
        <f t="shared" si="222"/>
        <v/>
      </c>
      <c r="AK287" s="3" t="str">
        <f t="shared" si="223"/>
        <v/>
      </c>
      <c r="AL287" s="3" t="str">
        <f t="shared" si="224"/>
        <v/>
      </c>
      <c r="AM287" s="3" t="str">
        <f t="shared" si="225"/>
        <v/>
      </c>
      <c r="AN287" s="3" t="str">
        <f t="shared" si="226"/>
        <v/>
      </c>
      <c r="AO287" s="3" t="str">
        <f t="shared" si="227"/>
        <v/>
      </c>
      <c r="AP287" s="3" t="str">
        <f t="shared" si="228"/>
        <v/>
      </c>
      <c r="AQ287" s="3" t="str">
        <f t="shared" si="229"/>
        <v/>
      </c>
      <c r="AR287" s="3" t="str">
        <f t="shared" si="230"/>
        <v/>
      </c>
      <c r="AS287" s="3" t="str">
        <f t="shared" si="231"/>
        <v/>
      </c>
      <c r="AT287" s="3" t="str">
        <f t="shared" si="232"/>
        <v/>
      </c>
      <c r="AU287" s="3" t="str">
        <f t="shared" si="233"/>
        <v/>
      </c>
      <c r="AV287" s="3" t="str">
        <f t="shared" si="234"/>
        <v/>
      </c>
      <c r="AW287" s="3" t="str">
        <f t="shared" si="235"/>
        <v/>
      </c>
      <c r="AX287" s="3" t="str">
        <f t="shared" si="236"/>
        <v/>
      </c>
      <c r="AY287" s="3" t="str">
        <f t="shared" si="237"/>
        <v/>
      </c>
      <c r="AZ287" s="3" t="str">
        <f t="shared" si="238"/>
        <v/>
      </c>
      <c r="BA287" s="3" t="str">
        <f t="shared" si="239"/>
        <v/>
      </c>
      <c r="BB287" s="3" t="str">
        <f t="shared" si="240"/>
        <v/>
      </c>
      <c r="BC287" s="3" t="str">
        <f t="shared" si="241"/>
        <v/>
      </c>
      <c r="BD287" s="3" t="str">
        <f t="shared" si="242"/>
        <v/>
      </c>
      <c r="BE287" s="3" t="str">
        <f t="shared" si="243"/>
        <v/>
      </c>
      <c r="BF287" s="3" t="str">
        <f t="shared" si="244"/>
        <v/>
      </c>
      <c r="BG287" s="3" t="str">
        <f t="shared" si="245"/>
        <v/>
      </c>
      <c r="BH287" s="3" t="str">
        <f t="shared" si="246"/>
        <v/>
      </c>
      <c r="BI287" s="3" t="str">
        <f t="shared" si="247"/>
        <v/>
      </c>
      <c r="BJ287" s="3" t="str">
        <f t="shared" si="248"/>
        <v/>
      </c>
      <c r="BK287" s="3" t="str">
        <f t="shared" si="249"/>
        <v/>
      </c>
      <c r="BL287" s="3" t="str">
        <f t="shared" si="250"/>
        <v/>
      </c>
      <c r="BM287" s="3" t="str">
        <f t="shared" si="251"/>
        <v/>
      </c>
      <c r="BN287" s="3" t="str">
        <f t="shared" si="252"/>
        <v/>
      </c>
    </row>
    <row r="288" spans="2:66" x14ac:dyDescent="0.25">
      <c r="B288" s="6">
        <v>28</v>
      </c>
      <c r="C288" s="4" t="str">
        <f>IF(B288="","",VLOOKUP(B288,Tabelle2!$A$2:$B$38,2,0))</f>
        <v>1-4-19-20-21-33</v>
      </c>
      <c r="D288" s="3">
        <f t="shared" si="219"/>
        <v>0</v>
      </c>
      <c r="E288" s="7" t="str">
        <f t="shared" si="215"/>
        <v>L</v>
      </c>
      <c r="F288" s="20" t="str">
        <f t="shared" si="216"/>
        <v>No Bet</v>
      </c>
      <c r="G288" s="16">
        <f t="shared" si="217"/>
        <v>-162</v>
      </c>
      <c r="H288" s="12"/>
      <c r="I288" s="16">
        <f t="shared" si="220"/>
        <v>0</v>
      </c>
      <c r="J288" s="16">
        <f t="shared" si="221"/>
        <v>-6</v>
      </c>
      <c r="K288" s="12"/>
      <c r="AI288" s="1">
        <f t="shared" si="218"/>
        <v>13</v>
      </c>
      <c r="AJ288" s="3" t="str">
        <f t="shared" si="222"/>
        <v/>
      </c>
      <c r="AK288" s="3" t="str">
        <f t="shared" si="223"/>
        <v/>
      </c>
      <c r="AL288" s="3" t="str">
        <f t="shared" si="224"/>
        <v/>
      </c>
      <c r="AM288" s="3" t="str">
        <f t="shared" si="225"/>
        <v/>
      </c>
      <c r="AN288" s="3" t="str">
        <f t="shared" si="226"/>
        <v/>
      </c>
      <c r="AO288" s="3" t="str">
        <f t="shared" si="227"/>
        <v/>
      </c>
      <c r="AP288" s="3" t="str">
        <f t="shared" si="228"/>
        <v/>
      </c>
      <c r="AQ288" s="3" t="str">
        <f t="shared" si="229"/>
        <v/>
      </c>
      <c r="AR288" s="3" t="str">
        <f t="shared" si="230"/>
        <v/>
      </c>
      <c r="AS288" s="3" t="str">
        <f t="shared" si="231"/>
        <v/>
      </c>
      <c r="AT288" s="3" t="str">
        <f t="shared" si="232"/>
        <v/>
      </c>
      <c r="AU288" s="3" t="str">
        <f t="shared" si="233"/>
        <v/>
      </c>
      <c r="AV288" s="3" t="str">
        <f t="shared" si="234"/>
        <v/>
      </c>
      <c r="AW288" s="3" t="str">
        <f t="shared" si="235"/>
        <v/>
      </c>
      <c r="AX288" s="3" t="str">
        <f t="shared" si="236"/>
        <v/>
      </c>
      <c r="AY288" s="3" t="str">
        <f t="shared" si="237"/>
        <v/>
      </c>
      <c r="AZ288" s="3" t="str">
        <f t="shared" si="238"/>
        <v/>
      </c>
      <c r="BA288" s="3" t="str">
        <f t="shared" si="239"/>
        <v/>
      </c>
      <c r="BB288" s="3" t="str">
        <f t="shared" si="240"/>
        <v/>
      </c>
      <c r="BC288" s="3" t="str">
        <f t="shared" si="241"/>
        <v/>
      </c>
      <c r="BD288" s="3" t="str">
        <f t="shared" si="242"/>
        <v/>
      </c>
      <c r="BE288" s="3" t="str">
        <f t="shared" si="243"/>
        <v/>
      </c>
      <c r="BF288" s="3" t="str">
        <f t="shared" si="244"/>
        <v/>
      </c>
      <c r="BG288" s="3" t="str">
        <f t="shared" si="245"/>
        <v/>
      </c>
      <c r="BH288" s="3" t="str">
        <f t="shared" si="246"/>
        <v/>
      </c>
      <c r="BI288" s="3" t="str">
        <f t="shared" si="247"/>
        <v/>
      </c>
      <c r="BJ288" s="3" t="str">
        <f t="shared" si="248"/>
        <v/>
      </c>
      <c r="BK288" s="3" t="str">
        <f t="shared" si="249"/>
        <v/>
      </c>
      <c r="BL288" s="3" t="str">
        <f t="shared" si="250"/>
        <v/>
      </c>
      <c r="BM288" s="3" t="str">
        <f t="shared" si="251"/>
        <v/>
      </c>
      <c r="BN288" s="3" t="str">
        <f t="shared" si="252"/>
        <v/>
      </c>
    </row>
    <row r="289" spans="2:66" x14ac:dyDescent="0.25">
      <c r="B289" s="6">
        <v>32</v>
      </c>
      <c r="C289" s="4" t="str">
        <f>IF(B289="","",VLOOKUP(B289,Tabelle2!$A$2:$B$38,2,0))</f>
        <v>6-18-22-27-29-34</v>
      </c>
      <c r="D289" s="3">
        <f t="shared" si="219"/>
        <v>0</v>
      </c>
      <c r="E289" s="7" t="str">
        <f t="shared" si="215"/>
        <v>L</v>
      </c>
      <c r="F289" s="20" t="str">
        <f t="shared" si="216"/>
        <v>No Bet</v>
      </c>
      <c r="G289" s="16">
        <f t="shared" si="217"/>
        <v>-162</v>
      </c>
      <c r="H289" s="12"/>
      <c r="I289" s="16">
        <f t="shared" si="220"/>
        <v>0</v>
      </c>
      <c r="J289" s="16">
        <f t="shared" si="221"/>
        <v>-6</v>
      </c>
      <c r="K289" s="12"/>
      <c r="AI289" s="1">
        <f t="shared" si="218"/>
        <v>14</v>
      </c>
      <c r="AJ289" s="3" t="str">
        <f t="shared" si="222"/>
        <v/>
      </c>
      <c r="AK289" s="3" t="str">
        <f t="shared" si="223"/>
        <v/>
      </c>
      <c r="AL289" s="3" t="str">
        <f t="shared" si="224"/>
        <v/>
      </c>
      <c r="AM289" s="3" t="str">
        <f t="shared" si="225"/>
        <v/>
      </c>
      <c r="AN289" s="3" t="str">
        <f t="shared" si="226"/>
        <v/>
      </c>
      <c r="AO289" s="3" t="str">
        <f t="shared" si="227"/>
        <v/>
      </c>
      <c r="AP289" s="3" t="str">
        <f t="shared" si="228"/>
        <v/>
      </c>
      <c r="AQ289" s="3" t="str">
        <f t="shared" si="229"/>
        <v/>
      </c>
      <c r="AR289" s="3" t="str">
        <f t="shared" si="230"/>
        <v/>
      </c>
      <c r="AS289" s="3" t="str">
        <f t="shared" si="231"/>
        <v/>
      </c>
      <c r="AT289" s="3" t="str">
        <f t="shared" si="232"/>
        <v/>
      </c>
      <c r="AU289" s="3" t="str">
        <f t="shared" si="233"/>
        <v/>
      </c>
      <c r="AV289" s="3" t="str">
        <f t="shared" si="234"/>
        <v/>
      </c>
      <c r="AW289" s="3">
        <f t="shared" si="235"/>
        <v>1</v>
      </c>
      <c r="AX289" s="3" t="str">
        <f t="shared" si="236"/>
        <v/>
      </c>
      <c r="AY289" s="3" t="str">
        <f t="shared" si="237"/>
        <v/>
      </c>
      <c r="AZ289" s="3" t="str">
        <f t="shared" si="238"/>
        <v/>
      </c>
      <c r="BA289" s="3" t="str">
        <f t="shared" si="239"/>
        <v/>
      </c>
      <c r="BB289" s="3" t="str">
        <f t="shared" si="240"/>
        <v/>
      </c>
      <c r="BC289" s="3" t="str">
        <f t="shared" si="241"/>
        <v/>
      </c>
      <c r="BD289" s="3" t="str">
        <f t="shared" si="242"/>
        <v/>
      </c>
      <c r="BE289" s="3" t="str">
        <f t="shared" si="243"/>
        <v/>
      </c>
      <c r="BF289" s="3" t="str">
        <f t="shared" si="244"/>
        <v/>
      </c>
      <c r="BG289" s="3" t="str">
        <f t="shared" si="245"/>
        <v/>
      </c>
      <c r="BH289" s="3" t="str">
        <f t="shared" si="246"/>
        <v/>
      </c>
      <c r="BI289" s="3" t="str">
        <f t="shared" si="247"/>
        <v/>
      </c>
      <c r="BJ289" s="3" t="str">
        <f t="shared" si="248"/>
        <v/>
      </c>
      <c r="BK289" s="3" t="str">
        <f t="shared" si="249"/>
        <v/>
      </c>
      <c r="BL289" s="3" t="str">
        <f t="shared" si="250"/>
        <v/>
      </c>
      <c r="BM289" s="3" t="str">
        <f t="shared" si="251"/>
        <v/>
      </c>
      <c r="BN289" s="3" t="str">
        <f t="shared" si="252"/>
        <v/>
      </c>
    </row>
    <row r="290" spans="2:66" x14ac:dyDescent="0.25">
      <c r="B290" s="6">
        <v>18</v>
      </c>
      <c r="C290" s="4" t="str">
        <f>IF(B290="","",VLOOKUP(B290,Tabelle2!$A$2:$B$38,2,0))</f>
        <v>0-5-15-16-24-32</v>
      </c>
      <c r="D290" s="3">
        <f t="shared" si="219"/>
        <v>1</v>
      </c>
      <c r="E290" s="7" t="str">
        <f t="shared" si="215"/>
        <v>W</v>
      </c>
      <c r="F290" s="20" t="str">
        <f t="shared" si="216"/>
        <v>No Bet</v>
      </c>
      <c r="G290" s="16">
        <f t="shared" si="217"/>
        <v>-162</v>
      </c>
      <c r="H290" s="12"/>
      <c r="I290" s="16">
        <f t="shared" si="220"/>
        <v>0</v>
      </c>
      <c r="J290" s="16">
        <f t="shared" si="221"/>
        <v>-6</v>
      </c>
      <c r="K290" s="12"/>
      <c r="AI290" s="1">
        <f t="shared" si="218"/>
        <v>0</v>
      </c>
      <c r="AJ290" s="3" t="str">
        <f t="shared" si="222"/>
        <v/>
      </c>
      <c r="AK290" s="3" t="str">
        <f t="shared" si="223"/>
        <v/>
      </c>
      <c r="AL290" s="3" t="str">
        <f t="shared" si="224"/>
        <v/>
      </c>
      <c r="AM290" s="3" t="str">
        <f t="shared" si="225"/>
        <v/>
      </c>
      <c r="AN290" s="3" t="str">
        <f t="shared" si="226"/>
        <v/>
      </c>
      <c r="AO290" s="3" t="str">
        <f t="shared" si="227"/>
        <v/>
      </c>
      <c r="AP290" s="3" t="str">
        <f t="shared" si="228"/>
        <v/>
      </c>
      <c r="AQ290" s="3" t="str">
        <f t="shared" si="229"/>
        <v/>
      </c>
      <c r="AR290" s="3" t="str">
        <f t="shared" si="230"/>
        <v/>
      </c>
      <c r="AS290" s="3" t="str">
        <f t="shared" si="231"/>
        <v/>
      </c>
      <c r="AT290" s="3" t="str">
        <f t="shared" si="232"/>
        <v/>
      </c>
      <c r="AU290" s="3" t="str">
        <f t="shared" si="233"/>
        <v/>
      </c>
      <c r="AV290" s="3" t="str">
        <f t="shared" si="234"/>
        <v/>
      </c>
      <c r="AW290" s="3" t="str">
        <f t="shared" si="235"/>
        <v/>
      </c>
      <c r="AX290" s="3" t="str">
        <f t="shared" si="236"/>
        <v/>
      </c>
      <c r="AY290" s="3" t="str">
        <f t="shared" si="237"/>
        <v/>
      </c>
      <c r="AZ290" s="3" t="str">
        <f t="shared" si="238"/>
        <v/>
      </c>
      <c r="BA290" s="3" t="str">
        <f t="shared" si="239"/>
        <v/>
      </c>
      <c r="BB290" s="3" t="str">
        <f t="shared" si="240"/>
        <v/>
      </c>
      <c r="BC290" s="3" t="str">
        <f t="shared" si="241"/>
        <v/>
      </c>
      <c r="BD290" s="3" t="str">
        <f t="shared" si="242"/>
        <v/>
      </c>
      <c r="BE290" s="3" t="str">
        <f t="shared" si="243"/>
        <v/>
      </c>
      <c r="BF290" s="3" t="str">
        <f t="shared" si="244"/>
        <v/>
      </c>
      <c r="BG290" s="3" t="str">
        <f t="shared" si="245"/>
        <v/>
      </c>
      <c r="BH290" s="3" t="str">
        <f t="shared" si="246"/>
        <v/>
      </c>
      <c r="BI290" s="3" t="str">
        <f t="shared" si="247"/>
        <v/>
      </c>
      <c r="BJ290" s="3" t="str">
        <f t="shared" si="248"/>
        <v/>
      </c>
      <c r="BK290" s="3" t="str">
        <f t="shared" si="249"/>
        <v/>
      </c>
      <c r="BL290" s="3" t="str">
        <f t="shared" si="250"/>
        <v/>
      </c>
      <c r="BM290" s="3" t="str">
        <f t="shared" si="251"/>
        <v/>
      </c>
      <c r="BN290" s="3" t="str">
        <f t="shared" si="252"/>
        <v/>
      </c>
    </row>
    <row r="291" spans="2:66" x14ac:dyDescent="0.25">
      <c r="B291" s="6">
        <v>25</v>
      </c>
      <c r="C291" s="4" t="str">
        <f>IF(B291="","",VLOOKUP(B291,Tabelle2!$A$2:$B$38,2,0))</f>
        <v>3-8-23-26-30-35</v>
      </c>
      <c r="D291" s="3">
        <f t="shared" si="219"/>
        <v>0</v>
      </c>
      <c r="E291" s="7" t="str">
        <f t="shared" si="215"/>
        <v>L</v>
      </c>
      <c r="F291" s="20" t="str">
        <f t="shared" si="216"/>
        <v>Bet</v>
      </c>
      <c r="G291" s="16">
        <f t="shared" si="217"/>
        <v>-168</v>
      </c>
      <c r="H291" s="12"/>
      <c r="I291" s="16">
        <f t="shared" si="220"/>
        <v>-1</v>
      </c>
      <c r="J291" s="16">
        <f t="shared" si="221"/>
        <v>-7</v>
      </c>
      <c r="K291" s="12"/>
      <c r="AI291" s="1">
        <f t="shared" si="218"/>
        <v>1</v>
      </c>
      <c r="AJ291" s="3" t="str">
        <f t="shared" si="222"/>
        <v/>
      </c>
      <c r="AK291" s="3" t="str">
        <f t="shared" si="223"/>
        <v/>
      </c>
      <c r="AL291" s="3" t="str">
        <f t="shared" si="224"/>
        <v/>
      </c>
      <c r="AM291" s="3" t="str">
        <f t="shared" si="225"/>
        <v/>
      </c>
      <c r="AN291" s="3" t="str">
        <f t="shared" si="226"/>
        <v/>
      </c>
      <c r="AO291" s="3" t="str">
        <f t="shared" si="227"/>
        <v/>
      </c>
      <c r="AP291" s="3" t="str">
        <f t="shared" si="228"/>
        <v/>
      </c>
      <c r="AQ291" s="3" t="str">
        <f t="shared" si="229"/>
        <v/>
      </c>
      <c r="AR291" s="3" t="str">
        <f t="shared" si="230"/>
        <v/>
      </c>
      <c r="AS291" s="3" t="str">
        <f t="shared" si="231"/>
        <v/>
      </c>
      <c r="AT291" s="3" t="str">
        <f t="shared" si="232"/>
        <v/>
      </c>
      <c r="AU291" s="3" t="str">
        <f t="shared" si="233"/>
        <v/>
      </c>
      <c r="AV291" s="3" t="str">
        <f t="shared" si="234"/>
        <v/>
      </c>
      <c r="AW291" s="3" t="str">
        <f t="shared" si="235"/>
        <v/>
      </c>
      <c r="AX291" s="3" t="str">
        <f t="shared" si="236"/>
        <v/>
      </c>
      <c r="AY291" s="3" t="str">
        <f t="shared" si="237"/>
        <v/>
      </c>
      <c r="AZ291" s="3" t="str">
        <f t="shared" si="238"/>
        <v/>
      </c>
      <c r="BA291" s="3" t="str">
        <f t="shared" si="239"/>
        <v/>
      </c>
      <c r="BB291" s="3" t="str">
        <f t="shared" si="240"/>
        <v/>
      </c>
      <c r="BC291" s="3" t="str">
        <f t="shared" si="241"/>
        <v/>
      </c>
      <c r="BD291" s="3" t="str">
        <f t="shared" si="242"/>
        <v/>
      </c>
      <c r="BE291" s="3" t="str">
        <f t="shared" si="243"/>
        <v/>
      </c>
      <c r="BF291" s="3" t="str">
        <f t="shared" si="244"/>
        <v/>
      </c>
      <c r="BG291" s="3" t="str">
        <f t="shared" si="245"/>
        <v/>
      </c>
      <c r="BH291" s="3" t="str">
        <f t="shared" si="246"/>
        <v/>
      </c>
      <c r="BI291" s="3" t="str">
        <f t="shared" si="247"/>
        <v/>
      </c>
      <c r="BJ291" s="3" t="str">
        <f t="shared" si="248"/>
        <v/>
      </c>
      <c r="BK291" s="3" t="str">
        <f t="shared" si="249"/>
        <v/>
      </c>
      <c r="BL291" s="3" t="str">
        <f t="shared" si="250"/>
        <v/>
      </c>
      <c r="BM291" s="3" t="str">
        <f t="shared" si="251"/>
        <v/>
      </c>
      <c r="BN291" s="3" t="str">
        <f t="shared" si="252"/>
        <v/>
      </c>
    </row>
    <row r="292" spans="2:66" x14ac:dyDescent="0.25">
      <c r="B292" s="6">
        <v>6</v>
      </c>
      <c r="C292" s="4" t="str">
        <f>IF(B292="","",VLOOKUP(B292,Tabelle2!$A$2:$B$38,2,0))</f>
        <v>0-5-10-15-24-32</v>
      </c>
      <c r="D292" s="3">
        <f t="shared" si="219"/>
        <v>0</v>
      </c>
      <c r="E292" s="7" t="str">
        <f t="shared" si="215"/>
        <v>L</v>
      </c>
      <c r="F292" s="20" t="str">
        <f t="shared" si="216"/>
        <v>Bet</v>
      </c>
      <c r="G292" s="16">
        <f t="shared" si="217"/>
        <v>-174</v>
      </c>
      <c r="H292" s="12"/>
      <c r="I292" s="16">
        <f t="shared" si="220"/>
        <v>0</v>
      </c>
      <c r="J292" s="16">
        <f t="shared" si="221"/>
        <v>-7</v>
      </c>
      <c r="K292" s="12"/>
      <c r="AI292" s="1">
        <f t="shared" si="218"/>
        <v>2</v>
      </c>
      <c r="AJ292" s="3" t="str">
        <f t="shared" si="222"/>
        <v/>
      </c>
      <c r="AK292" s="3" t="str">
        <f t="shared" si="223"/>
        <v/>
      </c>
      <c r="AL292" s="3" t="str">
        <f t="shared" si="224"/>
        <v/>
      </c>
      <c r="AM292" s="3" t="str">
        <f t="shared" si="225"/>
        <v/>
      </c>
      <c r="AN292" s="3" t="str">
        <f t="shared" si="226"/>
        <v/>
      </c>
      <c r="AO292" s="3" t="str">
        <f t="shared" si="227"/>
        <v/>
      </c>
      <c r="AP292" s="3" t="str">
        <f t="shared" si="228"/>
        <v/>
      </c>
      <c r="AQ292" s="3" t="str">
        <f t="shared" si="229"/>
        <v/>
      </c>
      <c r="AR292" s="3" t="str">
        <f t="shared" si="230"/>
        <v/>
      </c>
      <c r="AS292" s="3" t="str">
        <f t="shared" si="231"/>
        <v/>
      </c>
      <c r="AT292" s="3" t="str">
        <f t="shared" si="232"/>
        <v/>
      </c>
      <c r="AU292" s="3" t="str">
        <f t="shared" si="233"/>
        <v/>
      </c>
      <c r="AV292" s="3" t="str">
        <f t="shared" si="234"/>
        <v/>
      </c>
      <c r="AW292" s="3" t="str">
        <f t="shared" si="235"/>
        <v/>
      </c>
      <c r="AX292" s="3" t="str">
        <f t="shared" si="236"/>
        <v/>
      </c>
      <c r="AY292" s="3" t="str">
        <f t="shared" si="237"/>
        <v/>
      </c>
      <c r="AZ292" s="3" t="str">
        <f t="shared" si="238"/>
        <v/>
      </c>
      <c r="BA292" s="3" t="str">
        <f t="shared" si="239"/>
        <v/>
      </c>
      <c r="BB292" s="3" t="str">
        <f t="shared" si="240"/>
        <v/>
      </c>
      <c r="BC292" s="3" t="str">
        <f t="shared" si="241"/>
        <v/>
      </c>
      <c r="BD292" s="3" t="str">
        <f t="shared" si="242"/>
        <v/>
      </c>
      <c r="BE292" s="3" t="str">
        <f t="shared" si="243"/>
        <v/>
      </c>
      <c r="BF292" s="3" t="str">
        <f t="shared" si="244"/>
        <v/>
      </c>
      <c r="BG292" s="3" t="str">
        <f t="shared" si="245"/>
        <v/>
      </c>
      <c r="BH292" s="3" t="str">
        <f t="shared" si="246"/>
        <v/>
      </c>
      <c r="BI292" s="3" t="str">
        <f t="shared" si="247"/>
        <v/>
      </c>
      <c r="BJ292" s="3" t="str">
        <f t="shared" si="248"/>
        <v/>
      </c>
      <c r="BK292" s="3" t="str">
        <f t="shared" si="249"/>
        <v/>
      </c>
      <c r="BL292" s="3" t="str">
        <f t="shared" si="250"/>
        <v/>
      </c>
      <c r="BM292" s="3" t="str">
        <f t="shared" si="251"/>
        <v/>
      </c>
      <c r="BN292" s="3" t="str">
        <f t="shared" si="252"/>
        <v/>
      </c>
    </row>
    <row r="293" spans="2:66" x14ac:dyDescent="0.25">
      <c r="B293" s="6">
        <v>31</v>
      </c>
      <c r="C293" s="4" t="str">
        <f>IF(B293="","",VLOOKUP(B293,Tabelle2!$A$2:$B$38,2,0))</f>
        <v>3-8-10-23-26-35</v>
      </c>
      <c r="D293" s="3">
        <f t="shared" si="219"/>
        <v>0</v>
      </c>
      <c r="E293" s="7" t="str">
        <f t="shared" si="215"/>
        <v>L</v>
      </c>
      <c r="F293" s="20" t="str">
        <f t="shared" si="216"/>
        <v>Bet</v>
      </c>
      <c r="G293" s="16">
        <f t="shared" si="217"/>
        <v>-180</v>
      </c>
      <c r="H293" s="12"/>
      <c r="I293" s="16">
        <f t="shared" si="220"/>
        <v>0</v>
      </c>
      <c r="J293" s="16">
        <f t="shared" si="221"/>
        <v>-7</v>
      </c>
      <c r="K293" s="12"/>
      <c r="AI293" s="1">
        <f t="shared" si="218"/>
        <v>3</v>
      </c>
      <c r="AJ293" s="3" t="str">
        <f t="shared" si="222"/>
        <v/>
      </c>
      <c r="AK293" s="3" t="str">
        <f t="shared" si="223"/>
        <v/>
      </c>
      <c r="AL293" s="3" t="str">
        <f t="shared" si="224"/>
        <v/>
      </c>
      <c r="AM293" s="3" t="str">
        <f t="shared" si="225"/>
        <v/>
      </c>
      <c r="AN293" s="3" t="str">
        <f t="shared" si="226"/>
        <v/>
      </c>
      <c r="AO293" s="3" t="str">
        <f t="shared" si="227"/>
        <v/>
      </c>
      <c r="AP293" s="3" t="str">
        <f t="shared" si="228"/>
        <v/>
      </c>
      <c r="AQ293" s="3" t="str">
        <f t="shared" si="229"/>
        <v/>
      </c>
      <c r="AR293" s="3" t="str">
        <f t="shared" si="230"/>
        <v/>
      </c>
      <c r="AS293" s="3" t="str">
        <f t="shared" si="231"/>
        <v/>
      </c>
      <c r="AT293" s="3" t="str">
        <f t="shared" si="232"/>
        <v/>
      </c>
      <c r="AU293" s="3" t="str">
        <f t="shared" si="233"/>
        <v/>
      </c>
      <c r="AV293" s="3" t="str">
        <f t="shared" si="234"/>
        <v/>
      </c>
      <c r="AW293" s="3" t="str">
        <f t="shared" si="235"/>
        <v/>
      </c>
      <c r="AX293" s="3" t="str">
        <f t="shared" si="236"/>
        <v/>
      </c>
      <c r="AY293" s="3" t="str">
        <f t="shared" si="237"/>
        <v/>
      </c>
      <c r="AZ293" s="3" t="str">
        <f t="shared" si="238"/>
        <v/>
      </c>
      <c r="BA293" s="3" t="str">
        <f t="shared" si="239"/>
        <v/>
      </c>
      <c r="BB293" s="3" t="str">
        <f t="shared" si="240"/>
        <v/>
      </c>
      <c r="BC293" s="3" t="str">
        <f t="shared" si="241"/>
        <v/>
      </c>
      <c r="BD293" s="3" t="str">
        <f t="shared" si="242"/>
        <v/>
      </c>
      <c r="BE293" s="3" t="str">
        <f t="shared" si="243"/>
        <v/>
      </c>
      <c r="BF293" s="3" t="str">
        <f t="shared" si="244"/>
        <v/>
      </c>
      <c r="BG293" s="3" t="str">
        <f t="shared" si="245"/>
        <v/>
      </c>
      <c r="BH293" s="3" t="str">
        <f t="shared" si="246"/>
        <v/>
      </c>
      <c r="BI293" s="3" t="str">
        <f t="shared" si="247"/>
        <v/>
      </c>
      <c r="BJ293" s="3" t="str">
        <f t="shared" si="248"/>
        <v/>
      </c>
      <c r="BK293" s="3" t="str">
        <f t="shared" si="249"/>
        <v/>
      </c>
      <c r="BL293" s="3" t="str">
        <f t="shared" si="250"/>
        <v/>
      </c>
      <c r="BM293" s="3" t="str">
        <f t="shared" si="251"/>
        <v/>
      </c>
      <c r="BN293" s="3" t="str">
        <f t="shared" si="252"/>
        <v/>
      </c>
    </row>
    <row r="294" spans="2:66" x14ac:dyDescent="0.25">
      <c r="B294" s="6">
        <v>6</v>
      </c>
      <c r="C294" s="4" t="str">
        <f>IF(B294="","",VLOOKUP(B294,Tabelle2!$A$2:$B$38,2,0))</f>
        <v>0-5-10-15-24-32</v>
      </c>
      <c r="D294" s="3">
        <f t="shared" si="219"/>
        <v>0</v>
      </c>
      <c r="E294" s="7" t="str">
        <f t="shared" si="215"/>
        <v>L</v>
      </c>
      <c r="F294" s="20" t="str">
        <f t="shared" si="216"/>
        <v>Bet</v>
      </c>
      <c r="G294" s="16">
        <f t="shared" si="217"/>
        <v>-186</v>
      </c>
      <c r="H294" s="12"/>
      <c r="I294" s="16">
        <f t="shared" si="220"/>
        <v>0</v>
      </c>
      <c r="J294" s="16">
        <f t="shared" si="221"/>
        <v>-7</v>
      </c>
      <c r="K294" s="12"/>
      <c r="AI294" s="1">
        <f t="shared" si="218"/>
        <v>4</v>
      </c>
      <c r="AJ294" s="3" t="str">
        <f t="shared" si="222"/>
        <v/>
      </c>
      <c r="AK294" s="3" t="str">
        <f t="shared" si="223"/>
        <v/>
      </c>
      <c r="AL294" s="3" t="str">
        <f t="shared" si="224"/>
        <v/>
      </c>
      <c r="AM294" s="3" t="str">
        <f t="shared" si="225"/>
        <v/>
      </c>
      <c r="AN294" s="3" t="str">
        <f t="shared" si="226"/>
        <v/>
      </c>
      <c r="AO294" s="3" t="str">
        <f t="shared" si="227"/>
        <v/>
      </c>
      <c r="AP294" s="3" t="str">
        <f t="shared" si="228"/>
        <v/>
      </c>
      <c r="AQ294" s="3" t="str">
        <f t="shared" si="229"/>
        <v/>
      </c>
      <c r="AR294" s="3" t="str">
        <f t="shared" si="230"/>
        <v/>
      </c>
      <c r="AS294" s="3" t="str">
        <f t="shared" si="231"/>
        <v/>
      </c>
      <c r="AT294" s="3" t="str">
        <f t="shared" si="232"/>
        <v/>
      </c>
      <c r="AU294" s="3" t="str">
        <f t="shared" si="233"/>
        <v/>
      </c>
      <c r="AV294" s="3" t="str">
        <f t="shared" si="234"/>
        <v/>
      </c>
      <c r="AW294" s="3" t="str">
        <f t="shared" si="235"/>
        <v/>
      </c>
      <c r="AX294" s="3" t="str">
        <f t="shared" si="236"/>
        <v/>
      </c>
      <c r="AY294" s="3" t="str">
        <f t="shared" si="237"/>
        <v/>
      </c>
      <c r="AZ294" s="3" t="str">
        <f t="shared" si="238"/>
        <v/>
      </c>
      <c r="BA294" s="3" t="str">
        <f t="shared" si="239"/>
        <v/>
      </c>
      <c r="BB294" s="3" t="str">
        <f t="shared" si="240"/>
        <v/>
      </c>
      <c r="BC294" s="3" t="str">
        <f t="shared" si="241"/>
        <v/>
      </c>
      <c r="BD294" s="3" t="str">
        <f t="shared" si="242"/>
        <v/>
      </c>
      <c r="BE294" s="3" t="str">
        <f t="shared" si="243"/>
        <v/>
      </c>
      <c r="BF294" s="3" t="str">
        <f t="shared" si="244"/>
        <v/>
      </c>
      <c r="BG294" s="3" t="str">
        <f t="shared" si="245"/>
        <v/>
      </c>
      <c r="BH294" s="3" t="str">
        <f t="shared" si="246"/>
        <v/>
      </c>
      <c r="BI294" s="3" t="str">
        <f t="shared" si="247"/>
        <v/>
      </c>
      <c r="BJ294" s="3" t="str">
        <f t="shared" si="248"/>
        <v/>
      </c>
      <c r="BK294" s="3" t="str">
        <f t="shared" si="249"/>
        <v/>
      </c>
      <c r="BL294" s="3" t="str">
        <f t="shared" si="250"/>
        <v/>
      </c>
      <c r="BM294" s="3" t="str">
        <f t="shared" si="251"/>
        <v/>
      </c>
      <c r="BN294" s="3" t="str">
        <f t="shared" si="252"/>
        <v/>
      </c>
    </row>
    <row r="295" spans="2:66" x14ac:dyDescent="0.25">
      <c r="B295" s="6">
        <v>6</v>
      </c>
      <c r="C295" s="4" t="str">
        <f>IF(B295="","",VLOOKUP(B295,Tabelle2!$A$2:$B$38,2,0))</f>
        <v>0-5-10-15-24-32</v>
      </c>
      <c r="D295" s="3">
        <f t="shared" si="219"/>
        <v>0</v>
      </c>
      <c r="E295" s="7" t="str">
        <f t="shared" si="215"/>
        <v>L</v>
      </c>
      <c r="F295" s="20" t="str">
        <f t="shared" si="216"/>
        <v>No Bet</v>
      </c>
      <c r="G295" s="16">
        <f t="shared" si="217"/>
        <v>-186</v>
      </c>
      <c r="H295" s="12"/>
      <c r="I295" s="16">
        <f t="shared" si="220"/>
        <v>0</v>
      </c>
      <c r="J295" s="16">
        <f t="shared" si="221"/>
        <v>-7</v>
      </c>
      <c r="K295" s="12"/>
      <c r="AI295" s="1">
        <f t="shared" si="218"/>
        <v>5</v>
      </c>
      <c r="AJ295" s="3" t="str">
        <f t="shared" si="222"/>
        <v/>
      </c>
      <c r="AK295" s="3" t="str">
        <f t="shared" si="223"/>
        <v/>
      </c>
      <c r="AL295" s="3" t="str">
        <f t="shared" si="224"/>
        <v/>
      </c>
      <c r="AM295" s="3" t="str">
        <f t="shared" si="225"/>
        <v/>
      </c>
      <c r="AN295" s="3" t="str">
        <f t="shared" si="226"/>
        <v/>
      </c>
      <c r="AO295" s="3" t="str">
        <f t="shared" si="227"/>
        <v/>
      </c>
      <c r="AP295" s="3" t="str">
        <f t="shared" si="228"/>
        <v/>
      </c>
      <c r="AQ295" s="3" t="str">
        <f t="shared" si="229"/>
        <v/>
      </c>
      <c r="AR295" s="3" t="str">
        <f t="shared" si="230"/>
        <v/>
      </c>
      <c r="AS295" s="3" t="str">
        <f t="shared" si="231"/>
        <v/>
      </c>
      <c r="AT295" s="3" t="str">
        <f t="shared" si="232"/>
        <v/>
      </c>
      <c r="AU295" s="3" t="str">
        <f t="shared" si="233"/>
        <v/>
      </c>
      <c r="AV295" s="3" t="str">
        <f t="shared" si="234"/>
        <v/>
      </c>
      <c r="AW295" s="3" t="str">
        <f t="shared" si="235"/>
        <v/>
      </c>
      <c r="AX295" s="3" t="str">
        <f t="shared" si="236"/>
        <v/>
      </c>
      <c r="AY295" s="3" t="str">
        <f t="shared" si="237"/>
        <v/>
      </c>
      <c r="AZ295" s="3" t="str">
        <f t="shared" si="238"/>
        <v/>
      </c>
      <c r="BA295" s="3" t="str">
        <f t="shared" si="239"/>
        <v/>
      </c>
      <c r="BB295" s="3" t="str">
        <f t="shared" si="240"/>
        <v/>
      </c>
      <c r="BC295" s="3" t="str">
        <f t="shared" si="241"/>
        <v/>
      </c>
      <c r="BD295" s="3" t="str">
        <f t="shared" si="242"/>
        <v/>
      </c>
      <c r="BE295" s="3" t="str">
        <f t="shared" si="243"/>
        <v/>
      </c>
      <c r="BF295" s="3" t="str">
        <f t="shared" si="244"/>
        <v/>
      </c>
      <c r="BG295" s="3" t="str">
        <f t="shared" si="245"/>
        <v/>
      </c>
      <c r="BH295" s="3" t="str">
        <f t="shared" si="246"/>
        <v/>
      </c>
      <c r="BI295" s="3" t="str">
        <f t="shared" si="247"/>
        <v/>
      </c>
      <c r="BJ295" s="3" t="str">
        <f t="shared" si="248"/>
        <v/>
      </c>
      <c r="BK295" s="3" t="str">
        <f t="shared" si="249"/>
        <v/>
      </c>
      <c r="BL295" s="3" t="str">
        <f t="shared" si="250"/>
        <v/>
      </c>
      <c r="BM295" s="3" t="str">
        <f t="shared" si="251"/>
        <v/>
      </c>
      <c r="BN295" s="3" t="str">
        <f t="shared" si="252"/>
        <v/>
      </c>
    </row>
    <row r="296" spans="2:66" x14ac:dyDescent="0.25">
      <c r="B296" s="6">
        <v>12</v>
      </c>
      <c r="C296" s="4" t="str">
        <f>IF(B296="","",VLOOKUP(B296,Tabelle2!$A$2:$B$38,2,0))</f>
        <v>1-2-4-14-20-21</v>
      </c>
      <c r="D296" s="3">
        <f t="shared" si="219"/>
        <v>0</v>
      </c>
      <c r="E296" s="7" t="str">
        <f t="shared" si="215"/>
        <v>L</v>
      </c>
      <c r="F296" s="20" t="str">
        <f t="shared" si="216"/>
        <v>No Bet</v>
      </c>
      <c r="G296" s="16">
        <f t="shared" si="217"/>
        <v>-186</v>
      </c>
      <c r="H296" s="12"/>
      <c r="I296" s="16">
        <f t="shared" si="220"/>
        <v>0</v>
      </c>
      <c r="J296" s="16">
        <f t="shared" si="221"/>
        <v>-7</v>
      </c>
      <c r="K296" s="12"/>
      <c r="AI296" s="1">
        <f t="shared" si="218"/>
        <v>6</v>
      </c>
      <c r="AJ296" s="3" t="str">
        <f t="shared" si="222"/>
        <v/>
      </c>
      <c r="AK296" s="3" t="str">
        <f t="shared" si="223"/>
        <v/>
      </c>
      <c r="AL296" s="3" t="str">
        <f t="shared" si="224"/>
        <v/>
      </c>
      <c r="AM296" s="3" t="str">
        <f t="shared" si="225"/>
        <v/>
      </c>
      <c r="AN296" s="3" t="str">
        <f t="shared" si="226"/>
        <v/>
      </c>
      <c r="AO296" s="3" t="str">
        <f t="shared" si="227"/>
        <v/>
      </c>
      <c r="AP296" s="3" t="str">
        <f t="shared" si="228"/>
        <v/>
      </c>
      <c r="AQ296" s="3" t="str">
        <f t="shared" si="229"/>
        <v/>
      </c>
      <c r="AR296" s="3" t="str">
        <f t="shared" si="230"/>
        <v/>
      </c>
      <c r="AS296" s="3" t="str">
        <f t="shared" si="231"/>
        <v/>
      </c>
      <c r="AT296" s="3" t="str">
        <f t="shared" si="232"/>
        <v/>
      </c>
      <c r="AU296" s="3" t="str">
        <f t="shared" si="233"/>
        <v/>
      </c>
      <c r="AV296" s="3" t="str">
        <f t="shared" si="234"/>
        <v/>
      </c>
      <c r="AW296" s="3" t="str">
        <f t="shared" si="235"/>
        <v/>
      </c>
      <c r="AX296" s="3" t="str">
        <f t="shared" si="236"/>
        <v/>
      </c>
      <c r="AY296" s="3" t="str">
        <f t="shared" si="237"/>
        <v/>
      </c>
      <c r="AZ296" s="3" t="str">
        <f t="shared" si="238"/>
        <v/>
      </c>
      <c r="BA296" s="3" t="str">
        <f t="shared" si="239"/>
        <v/>
      </c>
      <c r="BB296" s="3" t="str">
        <f t="shared" si="240"/>
        <v/>
      </c>
      <c r="BC296" s="3" t="str">
        <f t="shared" si="241"/>
        <v/>
      </c>
      <c r="BD296" s="3" t="str">
        <f t="shared" si="242"/>
        <v/>
      </c>
      <c r="BE296" s="3" t="str">
        <f t="shared" si="243"/>
        <v/>
      </c>
      <c r="BF296" s="3" t="str">
        <f t="shared" si="244"/>
        <v/>
      </c>
      <c r="BG296" s="3" t="str">
        <f t="shared" si="245"/>
        <v/>
      </c>
      <c r="BH296" s="3" t="str">
        <f t="shared" si="246"/>
        <v/>
      </c>
      <c r="BI296" s="3" t="str">
        <f t="shared" si="247"/>
        <v/>
      </c>
      <c r="BJ296" s="3" t="str">
        <f t="shared" si="248"/>
        <v/>
      </c>
      <c r="BK296" s="3" t="str">
        <f t="shared" si="249"/>
        <v/>
      </c>
      <c r="BL296" s="3" t="str">
        <f t="shared" si="250"/>
        <v/>
      </c>
      <c r="BM296" s="3" t="str">
        <f t="shared" si="251"/>
        <v/>
      </c>
      <c r="BN296" s="3" t="str">
        <f t="shared" si="252"/>
        <v/>
      </c>
    </row>
    <row r="297" spans="2:66" x14ac:dyDescent="0.25">
      <c r="B297" s="6">
        <v>34</v>
      </c>
      <c r="C297" s="4" t="str">
        <f>IF(B297="","",VLOOKUP(B297,Tabelle2!$A$2:$B$38,2,0))</f>
        <v>0-5-10-23-26-32</v>
      </c>
      <c r="D297" s="3">
        <f t="shared" si="219"/>
        <v>0</v>
      </c>
      <c r="E297" s="7" t="str">
        <f t="shared" si="215"/>
        <v>L</v>
      </c>
      <c r="F297" s="20" t="str">
        <f t="shared" si="216"/>
        <v>No Bet</v>
      </c>
      <c r="G297" s="16">
        <f t="shared" si="217"/>
        <v>-186</v>
      </c>
      <c r="H297" s="12"/>
      <c r="I297" s="16">
        <f t="shared" si="220"/>
        <v>0</v>
      </c>
      <c r="J297" s="16">
        <f t="shared" si="221"/>
        <v>-7</v>
      </c>
      <c r="K297" s="12"/>
      <c r="AI297" s="1">
        <f t="shared" si="218"/>
        <v>7</v>
      </c>
      <c r="AJ297" s="3" t="str">
        <f t="shared" si="222"/>
        <v/>
      </c>
      <c r="AK297" s="3" t="str">
        <f t="shared" si="223"/>
        <v/>
      </c>
      <c r="AL297" s="3" t="str">
        <f t="shared" si="224"/>
        <v/>
      </c>
      <c r="AM297" s="3" t="str">
        <f t="shared" si="225"/>
        <v/>
      </c>
      <c r="AN297" s="3" t="str">
        <f t="shared" si="226"/>
        <v/>
      </c>
      <c r="AO297" s="3" t="str">
        <f t="shared" si="227"/>
        <v/>
      </c>
      <c r="AP297" s="3" t="str">
        <f t="shared" si="228"/>
        <v/>
      </c>
      <c r="AQ297" s="3" t="str">
        <f t="shared" si="229"/>
        <v/>
      </c>
      <c r="AR297" s="3" t="str">
        <f t="shared" si="230"/>
        <v/>
      </c>
      <c r="AS297" s="3" t="str">
        <f t="shared" si="231"/>
        <v/>
      </c>
      <c r="AT297" s="3" t="str">
        <f t="shared" si="232"/>
        <v/>
      </c>
      <c r="AU297" s="3" t="str">
        <f t="shared" si="233"/>
        <v/>
      </c>
      <c r="AV297" s="3" t="str">
        <f t="shared" si="234"/>
        <v/>
      </c>
      <c r="AW297" s="3" t="str">
        <f t="shared" si="235"/>
        <v/>
      </c>
      <c r="AX297" s="3" t="str">
        <f t="shared" si="236"/>
        <v/>
      </c>
      <c r="AY297" s="3" t="str">
        <f t="shared" si="237"/>
        <v/>
      </c>
      <c r="AZ297" s="3" t="str">
        <f t="shared" si="238"/>
        <v/>
      </c>
      <c r="BA297" s="3" t="str">
        <f t="shared" si="239"/>
        <v/>
      </c>
      <c r="BB297" s="3" t="str">
        <f t="shared" si="240"/>
        <v/>
      </c>
      <c r="BC297" s="3" t="str">
        <f t="shared" si="241"/>
        <v/>
      </c>
      <c r="BD297" s="3" t="str">
        <f t="shared" si="242"/>
        <v/>
      </c>
      <c r="BE297" s="3" t="str">
        <f t="shared" si="243"/>
        <v/>
      </c>
      <c r="BF297" s="3" t="str">
        <f t="shared" si="244"/>
        <v/>
      </c>
      <c r="BG297" s="3" t="str">
        <f t="shared" si="245"/>
        <v/>
      </c>
      <c r="BH297" s="3" t="str">
        <f t="shared" si="246"/>
        <v/>
      </c>
      <c r="BI297" s="3" t="str">
        <f t="shared" si="247"/>
        <v/>
      </c>
      <c r="BJ297" s="3" t="str">
        <f t="shared" si="248"/>
        <v/>
      </c>
      <c r="BK297" s="3" t="str">
        <f t="shared" si="249"/>
        <v/>
      </c>
      <c r="BL297" s="3" t="str">
        <f t="shared" si="250"/>
        <v/>
      </c>
      <c r="BM297" s="3" t="str">
        <f t="shared" si="251"/>
        <v/>
      </c>
      <c r="BN297" s="3" t="str">
        <f t="shared" si="252"/>
        <v/>
      </c>
    </row>
    <row r="298" spans="2:66" x14ac:dyDescent="0.25">
      <c r="B298" s="6">
        <v>27</v>
      </c>
      <c r="C298" s="4" t="str">
        <f>IF(B298="","",VLOOKUP(B298,Tabelle2!$A$2:$B$38,2,0))</f>
        <v>5-15-16-19-24-32</v>
      </c>
      <c r="D298" s="3">
        <f t="shared" si="219"/>
        <v>0</v>
      </c>
      <c r="E298" s="7" t="str">
        <f t="shared" si="215"/>
        <v>L</v>
      </c>
      <c r="F298" s="20" t="str">
        <f t="shared" si="216"/>
        <v>No Bet</v>
      </c>
      <c r="G298" s="16">
        <f t="shared" si="217"/>
        <v>-186</v>
      </c>
      <c r="H298" s="12"/>
      <c r="I298" s="16">
        <f t="shared" si="220"/>
        <v>0</v>
      </c>
      <c r="J298" s="16">
        <f t="shared" si="221"/>
        <v>-7</v>
      </c>
      <c r="K298" s="12"/>
      <c r="AI298" s="1">
        <f t="shared" si="218"/>
        <v>8</v>
      </c>
      <c r="AJ298" s="3" t="str">
        <f t="shared" si="222"/>
        <v/>
      </c>
      <c r="AK298" s="3" t="str">
        <f t="shared" si="223"/>
        <v/>
      </c>
      <c r="AL298" s="3" t="str">
        <f t="shared" si="224"/>
        <v/>
      </c>
      <c r="AM298" s="3" t="str">
        <f t="shared" si="225"/>
        <v/>
      </c>
      <c r="AN298" s="3" t="str">
        <f t="shared" si="226"/>
        <v/>
      </c>
      <c r="AO298" s="3" t="str">
        <f t="shared" si="227"/>
        <v/>
      </c>
      <c r="AP298" s="3" t="str">
        <f t="shared" si="228"/>
        <v/>
      </c>
      <c r="AQ298" s="3" t="str">
        <f t="shared" si="229"/>
        <v/>
      </c>
      <c r="AR298" s="3" t="str">
        <f t="shared" si="230"/>
        <v/>
      </c>
      <c r="AS298" s="3" t="str">
        <f t="shared" si="231"/>
        <v/>
      </c>
      <c r="AT298" s="3" t="str">
        <f t="shared" si="232"/>
        <v/>
      </c>
      <c r="AU298" s="3" t="str">
        <f t="shared" si="233"/>
        <v/>
      </c>
      <c r="AV298" s="3" t="str">
        <f t="shared" si="234"/>
        <v/>
      </c>
      <c r="AW298" s="3" t="str">
        <f t="shared" si="235"/>
        <v/>
      </c>
      <c r="AX298" s="3" t="str">
        <f t="shared" si="236"/>
        <v/>
      </c>
      <c r="AY298" s="3" t="str">
        <f t="shared" si="237"/>
        <v/>
      </c>
      <c r="AZ298" s="3" t="str">
        <f t="shared" si="238"/>
        <v/>
      </c>
      <c r="BA298" s="3" t="str">
        <f t="shared" si="239"/>
        <v/>
      </c>
      <c r="BB298" s="3" t="str">
        <f t="shared" si="240"/>
        <v/>
      </c>
      <c r="BC298" s="3" t="str">
        <f t="shared" si="241"/>
        <v/>
      </c>
      <c r="BD298" s="3" t="str">
        <f t="shared" si="242"/>
        <v/>
      </c>
      <c r="BE298" s="3" t="str">
        <f t="shared" si="243"/>
        <v/>
      </c>
      <c r="BF298" s="3" t="str">
        <f t="shared" si="244"/>
        <v/>
      </c>
      <c r="BG298" s="3" t="str">
        <f t="shared" si="245"/>
        <v/>
      </c>
      <c r="BH298" s="3" t="str">
        <f t="shared" si="246"/>
        <v/>
      </c>
      <c r="BI298" s="3" t="str">
        <f t="shared" si="247"/>
        <v/>
      </c>
      <c r="BJ298" s="3" t="str">
        <f t="shared" si="248"/>
        <v/>
      </c>
      <c r="BK298" s="3" t="str">
        <f t="shared" si="249"/>
        <v/>
      </c>
      <c r="BL298" s="3" t="str">
        <f t="shared" si="250"/>
        <v/>
      </c>
      <c r="BM298" s="3" t="str">
        <f t="shared" si="251"/>
        <v/>
      </c>
      <c r="BN298" s="3" t="str">
        <f t="shared" si="252"/>
        <v/>
      </c>
    </row>
    <row r="299" spans="2:66" x14ac:dyDescent="0.25">
      <c r="B299" s="6">
        <v>22</v>
      </c>
      <c r="C299" s="4" t="str">
        <f>IF(B299="","",VLOOKUP(B299,Tabelle2!$A$2:$B$38,2,0))</f>
        <v>0-5-10-24-26-32</v>
      </c>
      <c r="D299" s="3">
        <f t="shared" si="219"/>
        <v>0</v>
      </c>
      <c r="E299" s="7" t="str">
        <f t="shared" si="215"/>
        <v>L</v>
      </c>
      <c r="F299" s="20" t="str">
        <f t="shared" si="216"/>
        <v>No Bet</v>
      </c>
      <c r="G299" s="16">
        <f t="shared" si="217"/>
        <v>-186</v>
      </c>
      <c r="H299" s="12"/>
      <c r="I299" s="16">
        <f t="shared" si="220"/>
        <v>0</v>
      </c>
      <c r="J299" s="16">
        <f t="shared" si="221"/>
        <v>-7</v>
      </c>
      <c r="K299" s="12"/>
      <c r="AI299" s="1">
        <f t="shared" si="218"/>
        <v>9</v>
      </c>
      <c r="AJ299" s="3" t="str">
        <f t="shared" si="222"/>
        <v/>
      </c>
      <c r="AK299" s="3" t="str">
        <f t="shared" si="223"/>
        <v/>
      </c>
      <c r="AL299" s="3" t="str">
        <f t="shared" si="224"/>
        <v/>
      </c>
      <c r="AM299" s="3" t="str">
        <f t="shared" si="225"/>
        <v/>
      </c>
      <c r="AN299" s="3" t="str">
        <f t="shared" si="226"/>
        <v/>
      </c>
      <c r="AO299" s="3" t="str">
        <f t="shared" si="227"/>
        <v/>
      </c>
      <c r="AP299" s="3" t="str">
        <f t="shared" si="228"/>
        <v/>
      </c>
      <c r="AQ299" s="3" t="str">
        <f t="shared" si="229"/>
        <v/>
      </c>
      <c r="AR299" s="3" t="str">
        <f t="shared" si="230"/>
        <v/>
      </c>
      <c r="AS299" s="3" t="str">
        <f t="shared" si="231"/>
        <v/>
      </c>
      <c r="AT299" s="3" t="str">
        <f t="shared" si="232"/>
        <v/>
      </c>
      <c r="AU299" s="3" t="str">
        <f t="shared" si="233"/>
        <v/>
      </c>
      <c r="AV299" s="3" t="str">
        <f t="shared" si="234"/>
        <v/>
      </c>
      <c r="AW299" s="3" t="str">
        <f t="shared" si="235"/>
        <v/>
      </c>
      <c r="AX299" s="3" t="str">
        <f t="shared" si="236"/>
        <v/>
      </c>
      <c r="AY299" s="3" t="str">
        <f t="shared" si="237"/>
        <v/>
      </c>
      <c r="AZ299" s="3" t="str">
        <f t="shared" si="238"/>
        <v/>
      </c>
      <c r="BA299" s="3" t="str">
        <f t="shared" si="239"/>
        <v/>
      </c>
      <c r="BB299" s="3" t="str">
        <f t="shared" si="240"/>
        <v/>
      </c>
      <c r="BC299" s="3" t="str">
        <f t="shared" si="241"/>
        <v/>
      </c>
      <c r="BD299" s="3" t="str">
        <f t="shared" si="242"/>
        <v/>
      </c>
      <c r="BE299" s="3" t="str">
        <f t="shared" si="243"/>
        <v/>
      </c>
      <c r="BF299" s="3" t="str">
        <f t="shared" si="244"/>
        <v/>
      </c>
      <c r="BG299" s="3" t="str">
        <f t="shared" si="245"/>
        <v/>
      </c>
      <c r="BH299" s="3" t="str">
        <f t="shared" si="246"/>
        <v/>
      </c>
      <c r="BI299" s="3" t="str">
        <f t="shared" si="247"/>
        <v/>
      </c>
      <c r="BJ299" s="3" t="str">
        <f t="shared" si="248"/>
        <v/>
      </c>
      <c r="BK299" s="3" t="str">
        <f t="shared" si="249"/>
        <v/>
      </c>
      <c r="BL299" s="3" t="str">
        <f t="shared" si="250"/>
        <v/>
      </c>
      <c r="BM299" s="3" t="str">
        <f t="shared" si="251"/>
        <v/>
      </c>
      <c r="BN299" s="3" t="str">
        <f t="shared" si="252"/>
        <v/>
      </c>
    </row>
    <row r="300" spans="2:66" x14ac:dyDescent="0.25">
      <c r="B300" s="6">
        <v>25</v>
      </c>
      <c r="C300" s="4" t="str">
        <f>IF(B300="","",VLOOKUP(B300,Tabelle2!$A$2:$B$38,2,0))</f>
        <v>3-8-23-26-30-35</v>
      </c>
      <c r="D300" s="3">
        <f t="shared" si="219"/>
        <v>0</v>
      </c>
      <c r="E300" s="7" t="str">
        <f t="shared" si="215"/>
        <v>L</v>
      </c>
      <c r="F300" s="20" t="str">
        <f t="shared" si="216"/>
        <v>No Bet</v>
      </c>
      <c r="G300" s="16">
        <f t="shared" si="217"/>
        <v>-186</v>
      </c>
      <c r="H300" s="12"/>
      <c r="I300" s="16">
        <f t="shared" si="220"/>
        <v>0</v>
      </c>
      <c r="J300" s="16">
        <f t="shared" si="221"/>
        <v>-7</v>
      </c>
      <c r="K300" s="12"/>
      <c r="AI300" s="1">
        <f t="shared" si="218"/>
        <v>10</v>
      </c>
      <c r="AJ300" s="3" t="str">
        <f t="shared" si="222"/>
        <v/>
      </c>
      <c r="AK300" s="3" t="str">
        <f t="shared" si="223"/>
        <v/>
      </c>
      <c r="AL300" s="3" t="str">
        <f t="shared" si="224"/>
        <v/>
      </c>
      <c r="AM300" s="3" t="str">
        <f t="shared" si="225"/>
        <v/>
      </c>
      <c r="AN300" s="3" t="str">
        <f t="shared" si="226"/>
        <v/>
      </c>
      <c r="AO300" s="3" t="str">
        <f t="shared" si="227"/>
        <v/>
      </c>
      <c r="AP300" s="3" t="str">
        <f t="shared" si="228"/>
        <v/>
      </c>
      <c r="AQ300" s="3" t="str">
        <f t="shared" si="229"/>
        <v/>
      </c>
      <c r="AR300" s="3" t="str">
        <f t="shared" si="230"/>
        <v/>
      </c>
      <c r="AS300" s="3" t="str">
        <f t="shared" si="231"/>
        <v/>
      </c>
      <c r="AT300" s="3" t="str">
        <f t="shared" si="232"/>
        <v/>
      </c>
      <c r="AU300" s="3" t="str">
        <f t="shared" si="233"/>
        <v/>
      </c>
      <c r="AV300" s="3" t="str">
        <f t="shared" si="234"/>
        <v/>
      </c>
      <c r="AW300" s="3" t="str">
        <f t="shared" si="235"/>
        <v/>
      </c>
      <c r="AX300" s="3" t="str">
        <f t="shared" si="236"/>
        <v/>
      </c>
      <c r="AY300" s="3" t="str">
        <f t="shared" si="237"/>
        <v/>
      </c>
      <c r="AZ300" s="3" t="str">
        <f t="shared" si="238"/>
        <v/>
      </c>
      <c r="BA300" s="3" t="str">
        <f t="shared" si="239"/>
        <v/>
      </c>
      <c r="BB300" s="3" t="str">
        <f t="shared" si="240"/>
        <v/>
      </c>
      <c r="BC300" s="3" t="str">
        <f t="shared" si="241"/>
        <v/>
      </c>
      <c r="BD300" s="3" t="str">
        <f t="shared" si="242"/>
        <v/>
      </c>
      <c r="BE300" s="3" t="str">
        <f t="shared" si="243"/>
        <v/>
      </c>
      <c r="BF300" s="3" t="str">
        <f t="shared" si="244"/>
        <v/>
      </c>
      <c r="BG300" s="3" t="str">
        <f t="shared" si="245"/>
        <v/>
      </c>
      <c r="BH300" s="3" t="str">
        <f t="shared" si="246"/>
        <v/>
      </c>
      <c r="BI300" s="3" t="str">
        <f t="shared" si="247"/>
        <v/>
      </c>
      <c r="BJ300" s="3" t="str">
        <f t="shared" si="248"/>
        <v/>
      </c>
      <c r="BK300" s="3" t="str">
        <f t="shared" si="249"/>
        <v/>
      </c>
      <c r="BL300" s="3" t="str">
        <f t="shared" si="250"/>
        <v/>
      </c>
      <c r="BM300" s="3" t="str">
        <f t="shared" si="251"/>
        <v/>
      </c>
      <c r="BN300" s="3" t="str">
        <f t="shared" si="252"/>
        <v/>
      </c>
    </row>
    <row r="301" spans="2:66" x14ac:dyDescent="0.25">
      <c r="B301" s="6">
        <v>32</v>
      </c>
      <c r="C301" s="4" t="str">
        <f>IF(B301="","",VLOOKUP(B301,Tabelle2!$A$2:$B$38,2,0))</f>
        <v>6-18-22-27-29-34</v>
      </c>
      <c r="D301" s="3">
        <f t="shared" si="219"/>
        <v>0</v>
      </c>
      <c r="E301" s="7" t="str">
        <f t="shared" si="215"/>
        <v>L</v>
      </c>
      <c r="F301" s="20" t="str">
        <f t="shared" si="216"/>
        <v>No Bet</v>
      </c>
      <c r="G301" s="16">
        <f t="shared" si="217"/>
        <v>-186</v>
      </c>
      <c r="H301" s="12"/>
      <c r="I301" s="16">
        <f t="shared" si="220"/>
        <v>0</v>
      </c>
      <c r="J301" s="16">
        <f t="shared" si="221"/>
        <v>-7</v>
      </c>
      <c r="K301" s="12"/>
      <c r="AI301" s="1">
        <f t="shared" si="218"/>
        <v>11</v>
      </c>
      <c r="AJ301" s="3" t="str">
        <f t="shared" si="222"/>
        <v/>
      </c>
      <c r="AK301" s="3" t="str">
        <f t="shared" si="223"/>
        <v/>
      </c>
      <c r="AL301" s="3" t="str">
        <f t="shared" si="224"/>
        <v/>
      </c>
      <c r="AM301" s="3" t="str">
        <f t="shared" si="225"/>
        <v/>
      </c>
      <c r="AN301" s="3" t="str">
        <f t="shared" si="226"/>
        <v/>
      </c>
      <c r="AO301" s="3" t="str">
        <f t="shared" si="227"/>
        <v/>
      </c>
      <c r="AP301" s="3" t="str">
        <f t="shared" si="228"/>
        <v/>
      </c>
      <c r="AQ301" s="3" t="str">
        <f t="shared" si="229"/>
        <v/>
      </c>
      <c r="AR301" s="3" t="str">
        <f t="shared" si="230"/>
        <v/>
      </c>
      <c r="AS301" s="3" t="str">
        <f t="shared" si="231"/>
        <v/>
      </c>
      <c r="AT301" s="3" t="str">
        <f t="shared" si="232"/>
        <v/>
      </c>
      <c r="AU301" s="3" t="str">
        <f t="shared" si="233"/>
        <v/>
      </c>
      <c r="AV301" s="3" t="str">
        <f t="shared" si="234"/>
        <v/>
      </c>
      <c r="AW301" s="3" t="str">
        <f t="shared" si="235"/>
        <v/>
      </c>
      <c r="AX301" s="3" t="str">
        <f t="shared" si="236"/>
        <v/>
      </c>
      <c r="AY301" s="3" t="str">
        <f t="shared" si="237"/>
        <v/>
      </c>
      <c r="AZ301" s="3" t="str">
        <f t="shared" si="238"/>
        <v/>
      </c>
      <c r="BA301" s="3" t="str">
        <f t="shared" si="239"/>
        <v/>
      </c>
      <c r="BB301" s="3" t="str">
        <f t="shared" si="240"/>
        <v/>
      </c>
      <c r="BC301" s="3" t="str">
        <f t="shared" si="241"/>
        <v/>
      </c>
      <c r="BD301" s="3" t="str">
        <f t="shared" si="242"/>
        <v/>
      </c>
      <c r="BE301" s="3" t="str">
        <f t="shared" si="243"/>
        <v/>
      </c>
      <c r="BF301" s="3" t="str">
        <f t="shared" si="244"/>
        <v/>
      </c>
      <c r="BG301" s="3" t="str">
        <f t="shared" si="245"/>
        <v/>
      </c>
      <c r="BH301" s="3" t="str">
        <f t="shared" si="246"/>
        <v/>
      </c>
      <c r="BI301" s="3" t="str">
        <f t="shared" si="247"/>
        <v/>
      </c>
      <c r="BJ301" s="3" t="str">
        <f t="shared" si="248"/>
        <v/>
      </c>
      <c r="BK301" s="3" t="str">
        <f t="shared" si="249"/>
        <v/>
      </c>
      <c r="BL301" s="3" t="str">
        <f t="shared" si="250"/>
        <v/>
      </c>
      <c r="BM301" s="3" t="str">
        <f t="shared" si="251"/>
        <v/>
      </c>
      <c r="BN301" s="3" t="str">
        <f t="shared" si="252"/>
        <v/>
      </c>
    </row>
    <row r="302" spans="2:66" x14ac:dyDescent="0.25">
      <c r="B302" s="6">
        <v>36</v>
      </c>
      <c r="C302" s="4" t="str">
        <f>IF(B302="","",VLOOKUP(B302,Tabelle2!$A$2:$B$38,2,0))</f>
        <v>1-4-16-19-21-33</v>
      </c>
      <c r="D302" s="3">
        <f t="shared" si="219"/>
        <v>0</v>
      </c>
      <c r="E302" s="7" t="str">
        <f t="shared" si="215"/>
        <v>L</v>
      </c>
      <c r="F302" s="20" t="str">
        <f t="shared" si="216"/>
        <v>No Bet</v>
      </c>
      <c r="G302" s="16">
        <f t="shared" si="217"/>
        <v>-186</v>
      </c>
      <c r="H302" s="12"/>
      <c r="I302" s="16">
        <f t="shared" si="220"/>
        <v>0</v>
      </c>
      <c r="J302" s="16">
        <f t="shared" si="221"/>
        <v>-7</v>
      </c>
      <c r="K302" s="12"/>
      <c r="AI302" s="1">
        <f t="shared" si="218"/>
        <v>12</v>
      </c>
      <c r="AJ302" s="3" t="str">
        <f t="shared" si="222"/>
        <v/>
      </c>
      <c r="AK302" s="3" t="str">
        <f t="shared" si="223"/>
        <v/>
      </c>
      <c r="AL302" s="3" t="str">
        <f t="shared" si="224"/>
        <v/>
      </c>
      <c r="AM302" s="3" t="str">
        <f t="shared" si="225"/>
        <v/>
      </c>
      <c r="AN302" s="3" t="str">
        <f t="shared" si="226"/>
        <v/>
      </c>
      <c r="AO302" s="3" t="str">
        <f t="shared" si="227"/>
        <v/>
      </c>
      <c r="AP302" s="3" t="str">
        <f t="shared" si="228"/>
        <v/>
      </c>
      <c r="AQ302" s="3" t="str">
        <f t="shared" si="229"/>
        <v/>
      </c>
      <c r="AR302" s="3" t="str">
        <f t="shared" si="230"/>
        <v/>
      </c>
      <c r="AS302" s="3" t="str">
        <f t="shared" si="231"/>
        <v/>
      </c>
      <c r="AT302" s="3" t="str">
        <f t="shared" si="232"/>
        <v/>
      </c>
      <c r="AU302" s="3" t="str">
        <f t="shared" si="233"/>
        <v/>
      </c>
      <c r="AV302" s="3" t="str">
        <f t="shared" si="234"/>
        <v/>
      </c>
      <c r="AW302" s="3" t="str">
        <f t="shared" si="235"/>
        <v/>
      </c>
      <c r="AX302" s="3" t="str">
        <f t="shared" si="236"/>
        <v/>
      </c>
      <c r="AY302" s="3" t="str">
        <f t="shared" si="237"/>
        <v/>
      </c>
      <c r="AZ302" s="3" t="str">
        <f t="shared" si="238"/>
        <v/>
      </c>
      <c r="BA302" s="3" t="str">
        <f t="shared" si="239"/>
        <v/>
      </c>
      <c r="BB302" s="3" t="str">
        <f t="shared" si="240"/>
        <v/>
      </c>
      <c r="BC302" s="3" t="str">
        <f t="shared" si="241"/>
        <v/>
      </c>
      <c r="BD302" s="3" t="str">
        <f t="shared" si="242"/>
        <v/>
      </c>
      <c r="BE302" s="3" t="str">
        <f t="shared" si="243"/>
        <v/>
      </c>
      <c r="BF302" s="3" t="str">
        <f t="shared" si="244"/>
        <v/>
      </c>
      <c r="BG302" s="3" t="str">
        <f t="shared" si="245"/>
        <v/>
      </c>
      <c r="BH302" s="3" t="str">
        <f t="shared" si="246"/>
        <v/>
      </c>
      <c r="BI302" s="3" t="str">
        <f t="shared" si="247"/>
        <v/>
      </c>
      <c r="BJ302" s="3" t="str">
        <f t="shared" si="248"/>
        <v/>
      </c>
      <c r="BK302" s="3" t="str">
        <f t="shared" si="249"/>
        <v/>
      </c>
      <c r="BL302" s="3" t="str">
        <f t="shared" si="250"/>
        <v/>
      </c>
      <c r="BM302" s="3" t="str">
        <f t="shared" si="251"/>
        <v/>
      </c>
      <c r="BN302" s="3" t="str">
        <f t="shared" si="252"/>
        <v/>
      </c>
    </row>
    <row r="303" spans="2:66" x14ac:dyDescent="0.25">
      <c r="B303" s="6">
        <v>23</v>
      </c>
      <c r="C303" s="4" t="str">
        <f>IF(B303="","",VLOOKUP(B303,Tabelle2!$A$2:$B$38,2,0))</f>
        <v>9-14-17-25-31-34</v>
      </c>
      <c r="D303" s="3">
        <f t="shared" si="219"/>
        <v>0</v>
      </c>
      <c r="E303" s="7" t="str">
        <f t="shared" si="215"/>
        <v>L</v>
      </c>
      <c r="F303" s="20" t="str">
        <f t="shared" si="216"/>
        <v>No Bet</v>
      </c>
      <c r="G303" s="16">
        <f t="shared" si="217"/>
        <v>-186</v>
      </c>
      <c r="H303" s="12"/>
      <c r="I303" s="16">
        <f t="shared" si="220"/>
        <v>0</v>
      </c>
      <c r="J303" s="16">
        <f t="shared" si="221"/>
        <v>-7</v>
      </c>
      <c r="K303" s="12"/>
      <c r="AI303" s="1">
        <f t="shared" si="218"/>
        <v>13</v>
      </c>
      <c r="AJ303" s="3" t="str">
        <f t="shared" si="222"/>
        <v/>
      </c>
      <c r="AK303" s="3" t="str">
        <f t="shared" si="223"/>
        <v/>
      </c>
      <c r="AL303" s="3" t="str">
        <f t="shared" si="224"/>
        <v/>
      </c>
      <c r="AM303" s="3" t="str">
        <f t="shared" si="225"/>
        <v/>
      </c>
      <c r="AN303" s="3" t="str">
        <f t="shared" si="226"/>
        <v/>
      </c>
      <c r="AO303" s="3" t="str">
        <f t="shared" si="227"/>
        <v/>
      </c>
      <c r="AP303" s="3" t="str">
        <f t="shared" si="228"/>
        <v/>
      </c>
      <c r="AQ303" s="3" t="str">
        <f t="shared" si="229"/>
        <v/>
      </c>
      <c r="AR303" s="3" t="str">
        <f t="shared" si="230"/>
        <v/>
      </c>
      <c r="AS303" s="3" t="str">
        <f t="shared" si="231"/>
        <v/>
      </c>
      <c r="AT303" s="3" t="str">
        <f t="shared" si="232"/>
        <v/>
      </c>
      <c r="AU303" s="3" t="str">
        <f t="shared" si="233"/>
        <v/>
      </c>
      <c r="AV303" s="3">
        <f t="shared" si="234"/>
        <v>1</v>
      </c>
      <c r="AW303" s="3" t="str">
        <f t="shared" si="235"/>
        <v/>
      </c>
      <c r="AX303" s="3" t="str">
        <f t="shared" si="236"/>
        <v/>
      </c>
      <c r="AY303" s="3" t="str">
        <f t="shared" si="237"/>
        <v/>
      </c>
      <c r="AZ303" s="3" t="str">
        <f t="shared" si="238"/>
        <v/>
      </c>
      <c r="BA303" s="3" t="str">
        <f t="shared" si="239"/>
        <v/>
      </c>
      <c r="BB303" s="3" t="str">
        <f t="shared" si="240"/>
        <v/>
      </c>
      <c r="BC303" s="3" t="str">
        <f t="shared" si="241"/>
        <v/>
      </c>
      <c r="BD303" s="3" t="str">
        <f t="shared" si="242"/>
        <v/>
      </c>
      <c r="BE303" s="3" t="str">
        <f t="shared" si="243"/>
        <v/>
      </c>
      <c r="BF303" s="3" t="str">
        <f t="shared" si="244"/>
        <v/>
      </c>
      <c r="BG303" s="3" t="str">
        <f t="shared" si="245"/>
        <v/>
      </c>
      <c r="BH303" s="3" t="str">
        <f t="shared" si="246"/>
        <v/>
      </c>
      <c r="BI303" s="3" t="str">
        <f t="shared" si="247"/>
        <v/>
      </c>
      <c r="BJ303" s="3" t="str">
        <f t="shared" si="248"/>
        <v/>
      </c>
      <c r="BK303" s="3" t="str">
        <f t="shared" si="249"/>
        <v/>
      </c>
      <c r="BL303" s="3" t="str">
        <f t="shared" si="250"/>
        <v/>
      </c>
      <c r="BM303" s="3" t="str">
        <f t="shared" si="251"/>
        <v/>
      </c>
      <c r="BN303" s="3" t="str">
        <f t="shared" si="252"/>
        <v/>
      </c>
    </row>
    <row r="304" spans="2:66" x14ac:dyDescent="0.25">
      <c r="B304" s="6">
        <v>17</v>
      </c>
      <c r="C304" s="4" t="str">
        <f>IF(B304="","",VLOOKUP(B304,Tabelle2!$A$2:$B$38,2,0))</f>
        <v>0-3-8-10-23-26</v>
      </c>
      <c r="D304" s="3">
        <f t="shared" si="219"/>
        <v>1</v>
      </c>
      <c r="E304" s="7" t="str">
        <f t="shared" si="215"/>
        <v>W</v>
      </c>
      <c r="F304" s="20" t="str">
        <f t="shared" si="216"/>
        <v>No Bet</v>
      </c>
      <c r="G304" s="16">
        <f t="shared" si="217"/>
        <v>-186</v>
      </c>
      <c r="H304" s="12"/>
      <c r="I304" s="16">
        <f t="shared" si="220"/>
        <v>0</v>
      </c>
      <c r="J304" s="16">
        <f t="shared" si="221"/>
        <v>-7</v>
      </c>
      <c r="K304" s="12"/>
      <c r="AI304" s="1">
        <f t="shared" si="218"/>
        <v>0</v>
      </c>
      <c r="AJ304" s="3" t="str">
        <f t="shared" si="222"/>
        <v/>
      </c>
      <c r="AK304" s="3" t="str">
        <f t="shared" si="223"/>
        <v/>
      </c>
      <c r="AL304" s="3" t="str">
        <f t="shared" si="224"/>
        <v/>
      </c>
      <c r="AM304" s="3" t="str">
        <f t="shared" si="225"/>
        <v/>
      </c>
      <c r="AN304" s="3" t="str">
        <f t="shared" si="226"/>
        <v/>
      </c>
      <c r="AO304" s="3" t="str">
        <f t="shared" si="227"/>
        <v/>
      </c>
      <c r="AP304" s="3" t="str">
        <f t="shared" si="228"/>
        <v/>
      </c>
      <c r="AQ304" s="3" t="str">
        <f t="shared" si="229"/>
        <v/>
      </c>
      <c r="AR304" s="3" t="str">
        <f t="shared" si="230"/>
        <v/>
      </c>
      <c r="AS304" s="3" t="str">
        <f t="shared" si="231"/>
        <v/>
      </c>
      <c r="AT304" s="3" t="str">
        <f t="shared" si="232"/>
        <v/>
      </c>
      <c r="AU304" s="3" t="str">
        <f t="shared" si="233"/>
        <v/>
      </c>
      <c r="AV304" s="3" t="str">
        <f t="shared" si="234"/>
        <v/>
      </c>
      <c r="AW304" s="3" t="str">
        <f t="shared" si="235"/>
        <v/>
      </c>
      <c r="AX304" s="3" t="str">
        <f t="shared" si="236"/>
        <v/>
      </c>
      <c r="AY304" s="3" t="str">
        <f t="shared" si="237"/>
        <v/>
      </c>
      <c r="AZ304" s="3" t="str">
        <f t="shared" si="238"/>
        <v/>
      </c>
      <c r="BA304" s="3" t="str">
        <f t="shared" si="239"/>
        <v/>
      </c>
      <c r="BB304" s="3" t="str">
        <f t="shared" si="240"/>
        <v/>
      </c>
      <c r="BC304" s="3" t="str">
        <f t="shared" si="241"/>
        <v/>
      </c>
      <c r="BD304" s="3" t="str">
        <f t="shared" si="242"/>
        <v/>
      </c>
      <c r="BE304" s="3" t="str">
        <f t="shared" si="243"/>
        <v/>
      </c>
      <c r="BF304" s="3" t="str">
        <f t="shared" si="244"/>
        <v/>
      </c>
      <c r="BG304" s="3" t="str">
        <f t="shared" si="245"/>
        <v/>
      </c>
      <c r="BH304" s="3" t="str">
        <f t="shared" si="246"/>
        <v/>
      </c>
      <c r="BI304" s="3" t="str">
        <f t="shared" si="247"/>
        <v/>
      </c>
      <c r="BJ304" s="3" t="str">
        <f t="shared" si="248"/>
        <v/>
      </c>
      <c r="BK304" s="3" t="str">
        <f t="shared" si="249"/>
        <v/>
      </c>
      <c r="BL304" s="3" t="str">
        <f t="shared" si="250"/>
        <v/>
      </c>
      <c r="BM304" s="3" t="str">
        <f t="shared" si="251"/>
        <v/>
      </c>
      <c r="BN304" s="3" t="str">
        <f t="shared" si="252"/>
        <v/>
      </c>
    </row>
    <row r="305" spans="2:66" x14ac:dyDescent="0.25">
      <c r="B305" s="6">
        <v>19</v>
      </c>
      <c r="C305" s="4" t="str">
        <f>IF(B305="","",VLOOKUP(B305,Tabelle2!$A$2:$B$38,2,0))</f>
        <v>7-13-27-28-29-36</v>
      </c>
      <c r="D305" s="3">
        <f t="shared" si="219"/>
        <v>0</v>
      </c>
      <c r="E305" s="7" t="str">
        <f t="shared" si="215"/>
        <v>L</v>
      </c>
      <c r="F305" s="20" t="str">
        <f t="shared" si="216"/>
        <v>Bet</v>
      </c>
      <c r="G305" s="16">
        <f t="shared" si="217"/>
        <v>-192</v>
      </c>
      <c r="H305" s="12"/>
      <c r="I305" s="16">
        <f t="shared" si="220"/>
        <v>-1</v>
      </c>
      <c r="J305" s="16">
        <f t="shared" si="221"/>
        <v>-8</v>
      </c>
      <c r="K305" s="12"/>
      <c r="AI305" s="1">
        <f t="shared" si="218"/>
        <v>1</v>
      </c>
      <c r="AJ305" s="3">
        <f t="shared" si="222"/>
        <v>1</v>
      </c>
      <c r="AK305" s="3" t="str">
        <f t="shared" si="223"/>
        <v/>
      </c>
      <c r="AL305" s="3" t="str">
        <f t="shared" si="224"/>
        <v/>
      </c>
      <c r="AM305" s="3" t="str">
        <f t="shared" si="225"/>
        <v/>
      </c>
      <c r="AN305" s="3" t="str">
        <f t="shared" si="226"/>
        <v/>
      </c>
      <c r="AO305" s="3" t="str">
        <f t="shared" si="227"/>
        <v/>
      </c>
      <c r="AP305" s="3" t="str">
        <f t="shared" si="228"/>
        <v/>
      </c>
      <c r="AQ305" s="3" t="str">
        <f t="shared" si="229"/>
        <v/>
      </c>
      <c r="AR305" s="3" t="str">
        <f t="shared" si="230"/>
        <v/>
      </c>
      <c r="AS305" s="3" t="str">
        <f t="shared" si="231"/>
        <v/>
      </c>
      <c r="AT305" s="3" t="str">
        <f t="shared" si="232"/>
        <v/>
      </c>
      <c r="AU305" s="3" t="str">
        <f t="shared" si="233"/>
        <v/>
      </c>
      <c r="AV305" s="3" t="str">
        <f t="shared" si="234"/>
        <v/>
      </c>
      <c r="AW305" s="3" t="str">
        <f t="shared" si="235"/>
        <v/>
      </c>
      <c r="AX305" s="3" t="str">
        <f t="shared" si="236"/>
        <v/>
      </c>
      <c r="AY305" s="3" t="str">
        <f t="shared" si="237"/>
        <v/>
      </c>
      <c r="AZ305" s="3" t="str">
        <f t="shared" si="238"/>
        <v/>
      </c>
      <c r="BA305" s="3" t="str">
        <f t="shared" si="239"/>
        <v/>
      </c>
      <c r="BB305" s="3" t="str">
        <f t="shared" si="240"/>
        <v/>
      </c>
      <c r="BC305" s="3" t="str">
        <f t="shared" si="241"/>
        <v/>
      </c>
      <c r="BD305" s="3" t="str">
        <f t="shared" si="242"/>
        <v/>
      </c>
      <c r="BE305" s="3" t="str">
        <f t="shared" si="243"/>
        <v/>
      </c>
      <c r="BF305" s="3" t="str">
        <f t="shared" si="244"/>
        <v/>
      </c>
      <c r="BG305" s="3" t="str">
        <f t="shared" si="245"/>
        <v/>
      </c>
      <c r="BH305" s="3" t="str">
        <f t="shared" si="246"/>
        <v/>
      </c>
      <c r="BI305" s="3" t="str">
        <f t="shared" si="247"/>
        <v/>
      </c>
      <c r="BJ305" s="3" t="str">
        <f t="shared" si="248"/>
        <v/>
      </c>
      <c r="BK305" s="3" t="str">
        <f t="shared" si="249"/>
        <v/>
      </c>
      <c r="BL305" s="3" t="str">
        <f t="shared" si="250"/>
        <v/>
      </c>
      <c r="BM305" s="3" t="str">
        <f t="shared" si="251"/>
        <v/>
      </c>
      <c r="BN305" s="3" t="str">
        <f t="shared" si="252"/>
        <v/>
      </c>
    </row>
    <row r="306" spans="2:66" x14ac:dyDescent="0.25">
      <c r="B306" s="6">
        <v>7</v>
      </c>
      <c r="C306" s="4" t="str">
        <f>IF(B306="","",VLOOKUP(B306,Tabelle2!$A$2:$B$38,2,0))</f>
        <v>1-4-15-16-19-33</v>
      </c>
      <c r="D306" s="3">
        <f t="shared" si="219"/>
        <v>1</v>
      </c>
      <c r="E306" s="7" t="str">
        <f t="shared" si="215"/>
        <v>W</v>
      </c>
      <c r="F306" s="20" t="str">
        <f t="shared" si="216"/>
        <v>Bet</v>
      </c>
      <c r="G306" s="16">
        <f t="shared" si="217"/>
        <v>-162</v>
      </c>
      <c r="H306" s="12"/>
      <c r="I306" s="16">
        <f t="shared" si="220"/>
        <v>0</v>
      </c>
      <c r="J306" s="16">
        <f t="shared" si="221"/>
        <v>-8</v>
      </c>
      <c r="K306" s="12"/>
      <c r="AI306" s="1">
        <f t="shared" si="218"/>
        <v>0</v>
      </c>
      <c r="AJ306" s="3" t="str">
        <f t="shared" si="222"/>
        <v/>
      </c>
      <c r="AK306" s="3" t="str">
        <f t="shared" si="223"/>
        <v/>
      </c>
      <c r="AL306" s="3" t="str">
        <f t="shared" si="224"/>
        <v/>
      </c>
      <c r="AM306" s="3" t="str">
        <f t="shared" si="225"/>
        <v/>
      </c>
      <c r="AN306" s="3" t="str">
        <f t="shared" si="226"/>
        <v/>
      </c>
      <c r="AO306" s="3" t="str">
        <f t="shared" si="227"/>
        <v/>
      </c>
      <c r="AP306" s="3" t="str">
        <f t="shared" si="228"/>
        <v/>
      </c>
      <c r="AQ306" s="3" t="str">
        <f t="shared" si="229"/>
        <v/>
      </c>
      <c r="AR306" s="3" t="str">
        <f t="shared" si="230"/>
        <v/>
      </c>
      <c r="AS306" s="3" t="str">
        <f t="shared" si="231"/>
        <v/>
      </c>
      <c r="AT306" s="3" t="str">
        <f t="shared" si="232"/>
        <v/>
      </c>
      <c r="AU306" s="3" t="str">
        <f t="shared" si="233"/>
        <v/>
      </c>
      <c r="AV306" s="3" t="str">
        <f t="shared" si="234"/>
        <v/>
      </c>
      <c r="AW306" s="3" t="str">
        <f t="shared" si="235"/>
        <v/>
      </c>
      <c r="AX306" s="3" t="str">
        <f t="shared" si="236"/>
        <v/>
      </c>
      <c r="AY306" s="3" t="str">
        <f t="shared" si="237"/>
        <v/>
      </c>
      <c r="AZ306" s="3" t="str">
        <f t="shared" si="238"/>
        <v/>
      </c>
      <c r="BA306" s="3" t="str">
        <f t="shared" si="239"/>
        <v/>
      </c>
      <c r="BB306" s="3" t="str">
        <f t="shared" si="240"/>
        <v/>
      </c>
      <c r="BC306" s="3" t="str">
        <f t="shared" si="241"/>
        <v/>
      </c>
      <c r="BD306" s="3" t="str">
        <f t="shared" si="242"/>
        <v/>
      </c>
      <c r="BE306" s="3" t="str">
        <f t="shared" si="243"/>
        <v/>
      </c>
      <c r="BF306" s="3" t="str">
        <f t="shared" si="244"/>
        <v/>
      </c>
      <c r="BG306" s="3" t="str">
        <f t="shared" si="245"/>
        <v/>
      </c>
      <c r="BH306" s="3" t="str">
        <f t="shared" si="246"/>
        <v/>
      </c>
      <c r="BI306" s="3" t="str">
        <f t="shared" si="247"/>
        <v/>
      </c>
      <c r="BJ306" s="3" t="str">
        <f t="shared" si="248"/>
        <v/>
      </c>
      <c r="BK306" s="3" t="str">
        <f t="shared" si="249"/>
        <v/>
      </c>
      <c r="BL306" s="3" t="str">
        <f t="shared" si="250"/>
        <v/>
      </c>
      <c r="BM306" s="3" t="str">
        <f t="shared" si="251"/>
        <v/>
      </c>
      <c r="BN306" s="3" t="str">
        <f t="shared" si="252"/>
        <v/>
      </c>
    </row>
    <row r="307" spans="2:66" x14ac:dyDescent="0.25">
      <c r="B307" s="6">
        <v>26</v>
      </c>
      <c r="C307" s="4" t="str">
        <f>IF(B307="","",VLOOKUP(B307,Tabelle2!$A$2:$B$38,2,0))</f>
        <v>9-17-22-25-31-34</v>
      </c>
      <c r="D307" s="3">
        <f t="shared" si="219"/>
        <v>0</v>
      </c>
      <c r="E307" s="7" t="str">
        <f t="shared" si="215"/>
        <v>L</v>
      </c>
      <c r="F307" s="20" t="str">
        <f t="shared" si="216"/>
        <v>Bet</v>
      </c>
      <c r="G307" s="16">
        <f t="shared" si="217"/>
        <v>-168</v>
      </c>
      <c r="H307" s="12"/>
      <c r="I307" s="16">
        <f t="shared" si="220"/>
        <v>-1</v>
      </c>
      <c r="J307" s="16">
        <f t="shared" si="221"/>
        <v>-9</v>
      </c>
      <c r="K307" s="12"/>
      <c r="AI307" s="1">
        <f t="shared" si="218"/>
        <v>1</v>
      </c>
      <c r="AJ307" s="3">
        <f t="shared" si="222"/>
        <v>1</v>
      </c>
      <c r="AK307" s="3" t="str">
        <f t="shared" si="223"/>
        <v/>
      </c>
      <c r="AL307" s="3" t="str">
        <f t="shared" si="224"/>
        <v/>
      </c>
      <c r="AM307" s="3" t="str">
        <f t="shared" si="225"/>
        <v/>
      </c>
      <c r="AN307" s="3" t="str">
        <f t="shared" si="226"/>
        <v/>
      </c>
      <c r="AO307" s="3" t="str">
        <f t="shared" si="227"/>
        <v/>
      </c>
      <c r="AP307" s="3" t="str">
        <f t="shared" si="228"/>
        <v/>
      </c>
      <c r="AQ307" s="3" t="str">
        <f t="shared" si="229"/>
        <v/>
      </c>
      <c r="AR307" s="3" t="str">
        <f t="shared" si="230"/>
        <v/>
      </c>
      <c r="AS307" s="3" t="str">
        <f t="shared" si="231"/>
        <v/>
      </c>
      <c r="AT307" s="3" t="str">
        <f t="shared" si="232"/>
        <v/>
      </c>
      <c r="AU307" s="3" t="str">
        <f t="shared" si="233"/>
        <v/>
      </c>
      <c r="AV307" s="3" t="str">
        <f t="shared" si="234"/>
        <v/>
      </c>
      <c r="AW307" s="3" t="str">
        <f t="shared" si="235"/>
        <v/>
      </c>
      <c r="AX307" s="3" t="str">
        <f t="shared" si="236"/>
        <v/>
      </c>
      <c r="AY307" s="3" t="str">
        <f t="shared" si="237"/>
        <v/>
      </c>
      <c r="AZ307" s="3" t="str">
        <f t="shared" si="238"/>
        <v/>
      </c>
      <c r="BA307" s="3" t="str">
        <f t="shared" si="239"/>
        <v/>
      </c>
      <c r="BB307" s="3" t="str">
        <f t="shared" si="240"/>
        <v/>
      </c>
      <c r="BC307" s="3" t="str">
        <f t="shared" si="241"/>
        <v/>
      </c>
      <c r="BD307" s="3" t="str">
        <f t="shared" si="242"/>
        <v/>
      </c>
      <c r="BE307" s="3" t="str">
        <f t="shared" si="243"/>
        <v/>
      </c>
      <c r="BF307" s="3" t="str">
        <f t="shared" si="244"/>
        <v/>
      </c>
      <c r="BG307" s="3" t="str">
        <f t="shared" si="245"/>
        <v/>
      </c>
      <c r="BH307" s="3" t="str">
        <f t="shared" si="246"/>
        <v/>
      </c>
      <c r="BI307" s="3" t="str">
        <f t="shared" si="247"/>
        <v/>
      </c>
      <c r="BJ307" s="3" t="str">
        <f t="shared" si="248"/>
        <v/>
      </c>
      <c r="BK307" s="3" t="str">
        <f t="shared" si="249"/>
        <v/>
      </c>
      <c r="BL307" s="3" t="str">
        <f t="shared" si="250"/>
        <v/>
      </c>
      <c r="BM307" s="3" t="str">
        <f t="shared" si="251"/>
        <v/>
      </c>
      <c r="BN307" s="3" t="str">
        <f t="shared" si="252"/>
        <v/>
      </c>
    </row>
    <row r="308" spans="2:66" x14ac:dyDescent="0.25">
      <c r="B308" s="6">
        <v>9</v>
      </c>
      <c r="C308" s="4" t="str">
        <f>IF(B308="","",VLOOKUP(B308,Tabelle2!$A$2:$B$38,2,0))</f>
        <v>0-3-5-10-23-26</v>
      </c>
      <c r="D308" s="3">
        <f t="shared" si="219"/>
        <v>1</v>
      </c>
      <c r="E308" s="7" t="str">
        <f t="shared" si="215"/>
        <v>W</v>
      </c>
      <c r="F308" s="20" t="str">
        <f t="shared" si="216"/>
        <v>Bet</v>
      </c>
      <c r="G308" s="16">
        <f t="shared" si="217"/>
        <v>-138</v>
      </c>
      <c r="H308" s="12"/>
      <c r="I308" s="16">
        <f t="shared" si="220"/>
        <v>0</v>
      </c>
      <c r="J308" s="16">
        <f t="shared" si="221"/>
        <v>-9</v>
      </c>
      <c r="K308" s="12"/>
      <c r="AI308" s="1">
        <f t="shared" si="218"/>
        <v>0</v>
      </c>
      <c r="AJ308" s="3" t="str">
        <f t="shared" si="222"/>
        <v/>
      </c>
      <c r="AK308" s="3" t="str">
        <f t="shared" si="223"/>
        <v/>
      </c>
      <c r="AL308" s="3" t="str">
        <f t="shared" si="224"/>
        <v/>
      </c>
      <c r="AM308" s="3" t="str">
        <f t="shared" si="225"/>
        <v/>
      </c>
      <c r="AN308" s="3" t="str">
        <f t="shared" si="226"/>
        <v/>
      </c>
      <c r="AO308" s="3" t="str">
        <f t="shared" si="227"/>
        <v/>
      </c>
      <c r="AP308" s="3" t="str">
        <f t="shared" si="228"/>
        <v/>
      </c>
      <c r="AQ308" s="3" t="str">
        <f t="shared" si="229"/>
        <v/>
      </c>
      <c r="AR308" s="3" t="str">
        <f t="shared" si="230"/>
        <v/>
      </c>
      <c r="AS308" s="3" t="str">
        <f t="shared" si="231"/>
        <v/>
      </c>
      <c r="AT308" s="3" t="str">
        <f t="shared" si="232"/>
        <v/>
      </c>
      <c r="AU308" s="3" t="str">
        <f t="shared" si="233"/>
        <v/>
      </c>
      <c r="AV308" s="3" t="str">
        <f t="shared" si="234"/>
        <v/>
      </c>
      <c r="AW308" s="3" t="str">
        <f t="shared" si="235"/>
        <v/>
      </c>
      <c r="AX308" s="3" t="str">
        <f t="shared" si="236"/>
        <v/>
      </c>
      <c r="AY308" s="3" t="str">
        <f t="shared" si="237"/>
        <v/>
      </c>
      <c r="AZ308" s="3" t="str">
        <f t="shared" si="238"/>
        <v/>
      </c>
      <c r="BA308" s="3" t="str">
        <f t="shared" si="239"/>
        <v/>
      </c>
      <c r="BB308" s="3" t="str">
        <f t="shared" si="240"/>
        <v/>
      </c>
      <c r="BC308" s="3" t="str">
        <f t="shared" si="241"/>
        <v/>
      </c>
      <c r="BD308" s="3" t="str">
        <f t="shared" si="242"/>
        <v/>
      </c>
      <c r="BE308" s="3" t="str">
        <f t="shared" si="243"/>
        <v/>
      </c>
      <c r="BF308" s="3" t="str">
        <f t="shared" si="244"/>
        <v/>
      </c>
      <c r="BG308" s="3" t="str">
        <f t="shared" si="245"/>
        <v/>
      </c>
      <c r="BH308" s="3" t="str">
        <f t="shared" si="246"/>
        <v/>
      </c>
      <c r="BI308" s="3" t="str">
        <f t="shared" si="247"/>
        <v/>
      </c>
      <c r="BJ308" s="3" t="str">
        <f t="shared" si="248"/>
        <v/>
      </c>
      <c r="BK308" s="3" t="str">
        <f t="shared" si="249"/>
        <v/>
      </c>
      <c r="BL308" s="3" t="str">
        <f t="shared" si="250"/>
        <v/>
      </c>
      <c r="BM308" s="3" t="str">
        <f t="shared" si="251"/>
        <v/>
      </c>
      <c r="BN308" s="3" t="str">
        <f t="shared" si="252"/>
        <v/>
      </c>
    </row>
    <row r="309" spans="2:66" x14ac:dyDescent="0.25">
      <c r="B309" s="6">
        <v>24</v>
      </c>
      <c r="C309" s="4" t="str">
        <f>IF(B309="","",VLOOKUP(B309,Tabelle2!$A$2:$B$38,2,0))</f>
        <v>6-13-18-22-27-29</v>
      </c>
      <c r="D309" s="3">
        <f t="shared" si="219"/>
        <v>0</v>
      </c>
      <c r="E309" s="7" t="str">
        <f t="shared" si="215"/>
        <v>L</v>
      </c>
      <c r="F309" s="20" t="str">
        <f t="shared" si="216"/>
        <v>Bet</v>
      </c>
      <c r="G309" s="16">
        <f t="shared" si="217"/>
        <v>-144</v>
      </c>
      <c r="H309" s="12"/>
      <c r="I309" s="16">
        <f t="shared" si="220"/>
        <v>-1</v>
      </c>
      <c r="J309" s="16">
        <f t="shared" si="221"/>
        <v>-10</v>
      </c>
      <c r="K309" s="12"/>
      <c r="AI309" s="1">
        <f t="shared" si="218"/>
        <v>1</v>
      </c>
      <c r="AJ309" s="3" t="str">
        <f t="shared" si="222"/>
        <v/>
      </c>
      <c r="AK309" s="3" t="str">
        <f t="shared" si="223"/>
        <v/>
      </c>
      <c r="AL309" s="3" t="str">
        <f t="shared" si="224"/>
        <v/>
      </c>
      <c r="AM309" s="3" t="str">
        <f t="shared" si="225"/>
        <v/>
      </c>
      <c r="AN309" s="3" t="str">
        <f t="shared" si="226"/>
        <v/>
      </c>
      <c r="AO309" s="3" t="str">
        <f t="shared" si="227"/>
        <v/>
      </c>
      <c r="AP309" s="3" t="str">
        <f t="shared" si="228"/>
        <v/>
      </c>
      <c r="AQ309" s="3" t="str">
        <f t="shared" si="229"/>
        <v/>
      </c>
      <c r="AR309" s="3" t="str">
        <f t="shared" si="230"/>
        <v/>
      </c>
      <c r="AS309" s="3" t="str">
        <f t="shared" si="231"/>
        <v/>
      </c>
      <c r="AT309" s="3" t="str">
        <f t="shared" si="232"/>
        <v/>
      </c>
      <c r="AU309" s="3" t="str">
        <f t="shared" si="233"/>
        <v/>
      </c>
      <c r="AV309" s="3" t="str">
        <f t="shared" si="234"/>
        <v/>
      </c>
      <c r="AW309" s="3" t="str">
        <f t="shared" si="235"/>
        <v/>
      </c>
      <c r="AX309" s="3" t="str">
        <f t="shared" si="236"/>
        <v/>
      </c>
      <c r="AY309" s="3" t="str">
        <f t="shared" si="237"/>
        <v/>
      </c>
      <c r="AZ309" s="3" t="str">
        <f t="shared" si="238"/>
        <v/>
      </c>
      <c r="BA309" s="3" t="str">
        <f t="shared" si="239"/>
        <v/>
      </c>
      <c r="BB309" s="3" t="str">
        <f t="shared" si="240"/>
        <v/>
      </c>
      <c r="BC309" s="3" t="str">
        <f t="shared" si="241"/>
        <v/>
      </c>
      <c r="BD309" s="3" t="str">
        <f t="shared" si="242"/>
        <v/>
      </c>
      <c r="BE309" s="3" t="str">
        <f t="shared" si="243"/>
        <v/>
      </c>
      <c r="BF309" s="3" t="str">
        <f t="shared" si="244"/>
        <v/>
      </c>
      <c r="BG309" s="3" t="str">
        <f t="shared" si="245"/>
        <v/>
      </c>
      <c r="BH309" s="3" t="str">
        <f t="shared" si="246"/>
        <v/>
      </c>
      <c r="BI309" s="3" t="str">
        <f t="shared" si="247"/>
        <v/>
      </c>
      <c r="BJ309" s="3" t="str">
        <f t="shared" si="248"/>
        <v/>
      </c>
      <c r="BK309" s="3" t="str">
        <f t="shared" si="249"/>
        <v/>
      </c>
      <c r="BL309" s="3" t="str">
        <f t="shared" si="250"/>
        <v/>
      </c>
      <c r="BM309" s="3" t="str">
        <f t="shared" si="251"/>
        <v/>
      </c>
      <c r="BN309" s="3" t="str">
        <f t="shared" si="252"/>
        <v/>
      </c>
    </row>
    <row r="310" spans="2:66" x14ac:dyDescent="0.25">
      <c r="B310" s="6">
        <v>33</v>
      </c>
      <c r="C310" s="4" t="str">
        <f>IF(B310="","",VLOOKUP(B310,Tabelle2!$A$2:$B$38,2,0))</f>
        <v>7-11-13-28-29-36</v>
      </c>
      <c r="D310" s="3">
        <f t="shared" si="219"/>
        <v>0</v>
      </c>
      <c r="E310" s="7" t="str">
        <f t="shared" si="215"/>
        <v>L</v>
      </c>
      <c r="F310" s="20" t="str">
        <f t="shared" si="216"/>
        <v>Bet</v>
      </c>
      <c r="G310" s="16">
        <f t="shared" si="217"/>
        <v>-150</v>
      </c>
      <c r="H310" s="12"/>
      <c r="I310" s="16">
        <f t="shared" si="220"/>
        <v>0</v>
      </c>
      <c r="J310" s="16">
        <f t="shared" si="221"/>
        <v>-10</v>
      </c>
      <c r="K310" s="12"/>
      <c r="AI310" s="1">
        <f t="shared" si="218"/>
        <v>2</v>
      </c>
      <c r="AJ310" s="3" t="str">
        <f t="shared" si="222"/>
        <v/>
      </c>
      <c r="AK310" s="3">
        <f t="shared" si="223"/>
        <v>1</v>
      </c>
      <c r="AL310" s="3" t="str">
        <f t="shared" si="224"/>
        <v/>
      </c>
      <c r="AM310" s="3" t="str">
        <f t="shared" si="225"/>
        <v/>
      </c>
      <c r="AN310" s="3" t="str">
        <f t="shared" si="226"/>
        <v/>
      </c>
      <c r="AO310" s="3" t="str">
        <f t="shared" si="227"/>
        <v/>
      </c>
      <c r="AP310" s="3" t="str">
        <f t="shared" si="228"/>
        <v/>
      </c>
      <c r="AQ310" s="3" t="str">
        <f t="shared" si="229"/>
        <v/>
      </c>
      <c r="AR310" s="3" t="str">
        <f t="shared" si="230"/>
        <v/>
      </c>
      <c r="AS310" s="3" t="str">
        <f t="shared" si="231"/>
        <v/>
      </c>
      <c r="AT310" s="3" t="str">
        <f t="shared" si="232"/>
        <v/>
      </c>
      <c r="AU310" s="3" t="str">
        <f t="shared" si="233"/>
        <v/>
      </c>
      <c r="AV310" s="3" t="str">
        <f t="shared" si="234"/>
        <v/>
      </c>
      <c r="AW310" s="3" t="str">
        <f t="shared" si="235"/>
        <v/>
      </c>
      <c r="AX310" s="3" t="str">
        <f t="shared" si="236"/>
        <v/>
      </c>
      <c r="AY310" s="3" t="str">
        <f t="shared" si="237"/>
        <v/>
      </c>
      <c r="AZ310" s="3" t="str">
        <f t="shared" si="238"/>
        <v/>
      </c>
      <c r="BA310" s="3" t="str">
        <f t="shared" si="239"/>
        <v/>
      </c>
      <c r="BB310" s="3" t="str">
        <f t="shared" si="240"/>
        <v/>
      </c>
      <c r="BC310" s="3" t="str">
        <f t="shared" si="241"/>
        <v/>
      </c>
      <c r="BD310" s="3" t="str">
        <f t="shared" si="242"/>
        <v/>
      </c>
      <c r="BE310" s="3" t="str">
        <f t="shared" si="243"/>
        <v/>
      </c>
      <c r="BF310" s="3" t="str">
        <f t="shared" si="244"/>
        <v/>
      </c>
      <c r="BG310" s="3" t="str">
        <f t="shared" si="245"/>
        <v/>
      </c>
      <c r="BH310" s="3" t="str">
        <f t="shared" si="246"/>
        <v/>
      </c>
      <c r="BI310" s="3" t="str">
        <f t="shared" si="247"/>
        <v/>
      </c>
      <c r="BJ310" s="3" t="str">
        <f t="shared" si="248"/>
        <v/>
      </c>
      <c r="BK310" s="3" t="str">
        <f t="shared" si="249"/>
        <v/>
      </c>
      <c r="BL310" s="3" t="str">
        <f t="shared" si="250"/>
        <v/>
      </c>
      <c r="BM310" s="3" t="str">
        <f t="shared" si="251"/>
        <v/>
      </c>
      <c r="BN310" s="3" t="str">
        <f t="shared" si="252"/>
        <v/>
      </c>
    </row>
    <row r="311" spans="2:66" x14ac:dyDescent="0.25">
      <c r="B311" s="6">
        <v>29</v>
      </c>
      <c r="C311" s="4" t="str">
        <f>IF(B311="","",VLOOKUP(B311,Tabelle2!$A$2:$B$38,2,0))</f>
        <v>15-16-19-24-32-33</v>
      </c>
      <c r="D311" s="3">
        <f t="shared" si="219"/>
        <v>1</v>
      </c>
      <c r="E311" s="7" t="str">
        <f t="shared" si="215"/>
        <v>W</v>
      </c>
      <c r="F311" s="20" t="str">
        <f t="shared" si="216"/>
        <v>Bet</v>
      </c>
      <c r="G311" s="16">
        <f t="shared" si="217"/>
        <v>-120</v>
      </c>
      <c r="H311" s="12"/>
      <c r="I311" s="16">
        <f t="shared" si="220"/>
        <v>0</v>
      </c>
      <c r="J311" s="16">
        <f t="shared" si="221"/>
        <v>-10</v>
      </c>
      <c r="K311" s="12"/>
      <c r="AI311" s="1">
        <f t="shared" si="218"/>
        <v>0</v>
      </c>
      <c r="AJ311" s="3" t="str">
        <f t="shared" si="222"/>
        <v/>
      </c>
      <c r="AK311" s="3" t="str">
        <f t="shared" si="223"/>
        <v/>
      </c>
      <c r="AL311" s="3" t="str">
        <f t="shared" si="224"/>
        <v/>
      </c>
      <c r="AM311" s="3" t="str">
        <f t="shared" si="225"/>
        <v/>
      </c>
      <c r="AN311" s="3" t="str">
        <f t="shared" si="226"/>
        <v/>
      </c>
      <c r="AO311" s="3" t="str">
        <f t="shared" si="227"/>
        <v/>
      </c>
      <c r="AP311" s="3" t="str">
        <f t="shared" si="228"/>
        <v/>
      </c>
      <c r="AQ311" s="3" t="str">
        <f t="shared" si="229"/>
        <v/>
      </c>
      <c r="AR311" s="3" t="str">
        <f t="shared" si="230"/>
        <v/>
      </c>
      <c r="AS311" s="3" t="str">
        <f t="shared" si="231"/>
        <v/>
      </c>
      <c r="AT311" s="3" t="str">
        <f t="shared" si="232"/>
        <v/>
      </c>
      <c r="AU311" s="3" t="str">
        <f t="shared" si="233"/>
        <v/>
      </c>
      <c r="AV311" s="3" t="str">
        <f t="shared" si="234"/>
        <v/>
      </c>
      <c r="AW311" s="3" t="str">
        <f t="shared" si="235"/>
        <v/>
      </c>
      <c r="AX311" s="3" t="str">
        <f t="shared" si="236"/>
        <v/>
      </c>
      <c r="AY311" s="3" t="str">
        <f t="shared" si="237"/>
        <v/>
      </c>
      <c r="AZ311" s="3" t="str">
        <f t="shared" si="238"/>
        <v/>
      </c>
      <c r="BA311" s="3" t="str">
        <f t="shared" si="239"/>
        <v/>
      </c>
      <c r="BB311" s="3" t="str">
        <f t="shared" si="240"/>
        <v/>
      </c>
      <c r="BC311" s="3" t="str">
        <f t="shared" si="241"/>
        <v/>
      </c>
      <c r="BD311" s="3" t="str">
        <f t="shared" si="242"/>
        <v/>
      </c>
      <c r="BE311" s="3" t="str">
        <f t="shared" si="243"/>
        <v/>
      </c>
      <c r="BF311" s="3" t="str">
        <f t="shared" si="244"/>
        <v/>
      </c>
      <c r="BG311" s="3" t="str">
        <f t="shared" si="245"/>
        <v/>
      </c>
      <c r="BH311" s="3" t="str">
        <f t="shared" si="246"/>
        <v/>
      </c>
      <c r="BI311" s="3" t="str">
        <f t="shared" si="247"/>
        <v/>
      </c>
      <c r="BJ311" s="3" t="str">
        <f t="shared" si="248"/>
        <v/>
      </c>
      <c r="BK311" s="3" t="str">
        <f t="shared" si="249"/>
        <v/>
      </c>
      <c r="BL311" s="3" t="str">
        <f t="shared" si="250"/>
        <v/>
      </c>
      <c r="BM311" s="3" t="str">
        <f t="shared" si="251"/>
        <v/>
      </c>
      <c r="BN311" s="3" t="str">
        <f t="shared" si="252"/>
        <v/>
      </c>
    </row>
    <row r="312" spans="2:66" x14ac:dyDescent="0.25">
      <c r="B312" s="6">
        <v>24</v>
      </c>
      <c r="C312" s="4" t="str">
        <f>IF(B312="","",VLOOKUP(B312,Tabelle2!$A$2:$B$38,2,0))</f>
        <v>6-13-18-22-27-29</v>
      </c>
      <c r="D312" s="3">
        <f t="shared" si="219"/>
        <v>1</v>
      </c>
      <c r="E312" s="7" t="str">
        <f t="shared" si="215"/>
        <v>W</v>
      </c>
      <c r="F312" s="20" t="str">
        <f t="shared" si="216"/>
        <v>Bet</v>
      </c>
      <c r="G312" s="16">
        <f t="shared" si="217"/>
        <v>-90</v>
      </c>
      <c r="H312" s="12"/>
      <c r="I312" s="16">
        <f t="shared" si="220"/>
        <v>5</v>
      </c>
      <c r="J312" s="16">
        <f t="shared" si="221"/>
        <v>-5</v>
      </c>
      <c r="K312" s="12"/>
      <c r="AI312" s="1">
        <f t="shared" si="218"/>
        <v>0</v>
      </c>
      <c r="AJ312" s="3" t="str">
        <f t="shared" si="222"/>
        <v/>
      </c>
      <c r="AK312" s="3" t="str">
        <f t="shared" si="223"/>
        <v/>
      </c>
      <c r="AL312" s="3" t="str">
        <f t="shared" si="224"/>
        <v/>
      </c>
      <c r="AM312" s="3" t="str">
        <f t="shared" si="225"/>
        <v/>
      </c>
      <c r="AN312" s="3" t="str">
        <f t="shared" si="226"/>
        <v/>
      </c>
      <c r="AO312" s="3" t="str">
        <f t="shared" si="227"/>
        <v/>
      </c>
      <c r="AP312" s="3" t="str">
        <f t="shared" si="228"/>
        <v/>
      </c>
      <c r="AQ312" s="3" t="str">
        <f t="shared" si="229"/>
        <v/>
      </c>
      <c r="AR312" s="3" t="str">
        <f t="shared" si="230"/>
        <v/>
      </c>
      <c r="AS312" s="3" t="str">
        <f t="shared" si="231"/>
        <v/>
      </c>
      <c r="AT312" s="3" t="str">
        <f t="shared" si="232"/>
        <v/>
      </c>
      <c r="AU312" s="3" t="str">
        <f t="shared" si="233"/>
        <v/>
      </c>
      <c r="AV312" s="3" t="str">
        <f t="shared" si="234"/>
        <v/>
      </c>
      <c r="AW312" s="3" t="str">
        <f t="shared" si="235"/>
        <v/>
      </c>
      <c r="AX312" s="3" t="str">
        <f t="shared" si="236"/>
        <v/>
      </c>
      <c r="AY312" s="3" t="str">
        <f t="shared" si="237"/>
        <v/>
      </c>
      <c r="AZ312" s="3" t="str">
        <f t="shared" si="238"/>
        <v/>
      </c>
      <c r="BA312" s="3" t="str">
        <f t="shared" si="239"/>
        <v/>
      </c>
      <c r="BB312" s="3" t="str">
        <f t="shared" si="240"/>
        <v/>
      </c>
      <c r="BC312" s="3" t="str">
        <f t="shared" si="241"/>
        <v/>
      </c>
      <c r="BD312" s="3" t="str">
        <f t="shared" si="242"/>
        <v/>
      </c>
      <c r="BE312" s="3" t="str">
        <f t="shared" si="243"/>
        <v/>
      </c>
      <c r="BF312" s="3" t="str">
        <f t="shared" si="244"/>
        <v/>
      </c>
      <c r="BG312" s="3" t="str">
        <f t="shared" si="245"/>
        <v/>
      </c>
      <c r="BH312" s="3" t="str">
        <f t="shared" si="246"/>
        <v/>
      </c>
      <c r="BI312" s="3" t="str">
        <f t="shared" si="247"/>
        <v/>
      </c>
      <c r="BJ312" s="3" t="str">
        <f t="shared" si="248"/>
        <v/>
      </c>
      <c r="BK312" s="3" t="str">
        <f t="shared" si="249"/>
        <v/>
      </c>
      <c r="BL312" s="3" t="str">
        <f t="shared" si="250"/>
        <v/>
      </c>
      <c r="BM312" s="3" t="str">
        <f t="shared" si="251"/>
        <v/>
      </c>
      <c r="BN312" s="3" t="str">
        <f t="shared" si="252"/>
        <v/>
      </c>
    </row>
    <row r="313" spans="2:66" x14ac:dyDescent="0.25">
      <c r="B313" s="6">
        <v>14</v>
      </c>
      <c r="C313" s="4" t="str">
        <f>IF(B313="","",VLOOKUP(B313,Tabelle2!$A$2:$B$38,2,0))</f>
        <v>3-8-12-23-30-35</v>
      </c>
      <c r="D313" s="3">
        <f t="shared" si="219"/>
        <v>0</v>
      </c>
      <c r="E313" s="7" t="str">
        <f t="shared" si="215"/>
        <v>L</v>
      </c>
      <c r="F313" s="20" t="str">
        <f t="shared" si="216"/>
        <v>Bet</v>
      </c>
      <c r="G313" s="16">
        <f t="shared" si="217"/>
        <v>-96</v>
      </c>
      <c r="H313" s="12"/>
      <c r="I313" s="16">
        <f t="shared" si="220"/>
        <v>0</v>
      </c>
      <c r="J313" s="16">
        <f t="shared" si="221"/>
        <v>-5</v>
      </c>
      <c r="K313" s="12"/>
      <c r="AI313" s="1">
        <f t="shared" si="218"/>
        <v>1</v>
      </c>
      <c r="AJ313" s="3">
        <f t="shared" si="222"/>
        <v>1</v>
      </c>
      <c r="AK313" s="3" t="str">
        <f t="shared" si="223"/>
        <v/>
      </c>
      <c r="AL313" s="3" t="str">
        <f t="shared" si="224"/>
        <v/>
      </c>
      <c r="AM313" s="3" t="str">
        <f t="shared" si="225"/>
        <v/>
      </c>
      <c r="AN313" s="3" t="str">
        <f t="shared" si="226"/>
        <v/>
      </c>
      <c r="AO313" s="3" t="str">
        <f t="shared" si="227"/>
        <v/>
      </c>
      <c r="AP313" s="3" t="str">
        <f t="shared" si="228"/>
        <v/>
      </c>
      <c r="AQ313" s="3" t="str">
        <f t="shared" si="229"/>
        <v/>
      </c>
      <c r="AR313" s="3" t="str">
        <f t="shared" si="230"/>
        <v/>
      </c>
      <c r="AS313" s="3" t="str">
        <f t="shared" si="231"/>
        <v/>
      </c>
      <c r="AT313" s="3" t="str">
        <f t="shared" si="232"/>
        <v/>
      </c>
      <c r="AU313" s="3" t="str">
        <f t="shared" si="233"/>
        <v/>
      </c>
      <c r="AV313" s="3" t="str">
        <f t="shared" si="234"/>
        <v/>
      </c>
      <c r="AW313" s="3" t="str">
        <f t="shared" si="235"/>
        <v/>
      </c>
      <c r="AX313" s="3" t="str">
        <f t="shared" si="236"/>
        <v/>
      </c>
      <c r="AY313" s="3" t="str">
        <f t="shared" si="237"/>
        <v/>
      </c>
      <c r="AZ313" s="3" t="str">
        <f t="shared" si="238"/>
        <v/>
      </c>
      <c r="BA313" s="3" t="str">
        <f t="shared" si="239"/>
        <v/>
      </c>
      <c r="BB313" s="3" t="str">
        <f t="shared" si="240"/>
        <v/>
      </c>
      <c r="BC313" s="3" t="str">
        <f t="shared" si="241"/>
        <v/>
      </c>
      <c r="BD313" s="3" t="str">
        <f t="shared" si="242"/>
        <v/>
      </c>
      <c r="BE313" s="3" t="str">
        <f t="shared" si="243"/>
        <v/>
      </c>
      <c r="BF313" s="3" t="str">
        <f t="shared" si="244"/>
        <v/>
      </c>
      <c r="BG313" s="3" t="str">
        <f t="shared" si="245"/>
        <v/>
      </c>
      <c r="BH313" s="3" t="str">
        <f t="shared" si="246"/>
        <v/>
      </c>
      <c r="BI313" s="3" t="str">
        <f t="shared" si="247"/>
        <v/>
      </c>
      <c r="BJ313" s="3" t="str">
        <f t="shared" si="248"/>
        <v/>
      </c>
      <c r="BK313" s="3" t="str">
        <f t="shared" si="249"/>
        <v/>
      </c>
      <c r="BL313" s="3" t="str">
        <f t="shared" si="250"/>
        <v/>
      </c>
      <c r="BM313" s="3" t="str">
        <f t="shared" si="251"/>
        <v/>
      </c>
      <c r="BN313" s="3" t="str">
        <f t="shared" si="252"/>
        <v/>
      </c>
    </row>
    <row r="314" spans="2:66" x14ac:dyDescent="0.25">
      <c r="B314" s="6">
        <v>8</v>
      </c>
      <c r="C314" s="4" t="str">
        <f>IF(B314="","",VLOOKUP(B314,Tabelle2!$A$2:$B$38,2,0))</f>
        <v>2-14-17-20-25-31</v>
      </c>
      <c r="D314" s="3">
        <f t="shared" si="219"/>
        <v>1</v>
      </c>
      <c r="E314" s="7" t="str">
        <f t="shared" si="215"/>
        <v>W</v>
      </c>
      <c r="F314" s="20" t="str">
        <f t="shared" si="216"/>
        <v>Bet</v>
      </c>
      <c r="G314" s="16">
        <f t="shared" si="217"/>
        <v>-66</v>
      </c>
      <c r="H314" s="12"/>
      <c r="I314" s="16">
        <f t="shared" si="220"/>
        <v>0</v>
      </c>
      <c r="J314" s="16">
        <f t="shared" si="221"/>
        <v>-5</v>
      </c>
      <c r="K314" s="12"/>
      <c r="AI314" s="1">
        <f t="shared" si="218"/>
        <v>0</v>
      </c>
      <c r="AJ314" s="3" t="str">
        <f t="shared" si="222"/>
        <v/>
      </c>
      <c r="AK314" s="3" t="str">
        <f t="shared" si="223"/>
        <v/>
      </c>
      <c r="AL314" s="3" t="str">
        <f t="shared" si="224"/>
        <v/>
      </c>
      <c r="AM314" s="3" t="str">
        <f t="shared" si="225"/>
        <v/>
      </c>
      <c r="AN314" s="3" t="str">
        <f t="shared" si="226"/>
        <v/>
      </c>
      <c r="AO314" s="3" t="str">
        <f t="shared" si="227"/>
        <v/>
      </c>
      <c r="AP314" s="3" t="str">
        <f t="shared" si="228"/>
        <v/>
      </c>
      <c r="AQ314" s="3" t="str">
        <f t="shared" si="229"/>
        <v/>
      </c>
      <c r="AR314" s="3" t="str">
        <f t="shared" si="230"/>
        <v/>
      </c>
      <c r="AS314" s="3" t="str">
        <f t="shared" si="231"/>
        <v/>
      </c>
      <c r="AT314" s="3" t="str">
        <f t="shared" si="232"/>
        <v/>
      </c>
      <c r="AU314" s="3" t="str">
        <f t="shared" si="233"/>
        <v/>
      </c>
      <c r="AV314" s="3" t="str">
        <f t="shared" si="234"/>
        <v/>
      </c>
      <c r="AW314" s="3" t="str">
        <f t="shared" si="235"/>
        <v/>
      </c>
      <c r="AX314" s="3" t="str">
        <f t="shared" si="236"/>
        <v/>
      </c>
      <c r="AY314" s="3" t="str">
        <f t="shared" si="237"/>
        <v/>
      </c>
      <c r="AZ314" s="3" t="str">
        <f t="shared" si="238"/>
        <v/>
      </c>
      <c r="BA314" s="3" t="str">
        <f t="shared" si="239"/>
        <v/>
      </c>
      <c r="BB314" s="3" t="str">
        <f t="shared" si="240"/>
        <v/>
      </c>
      <c r="BC314" s="3" t="str">
        <f t="shared" si="241"/>
        <v/>
      </c>
      <c r="BD314" s="3" t="str">
        <f t="shared" si="242"/>
        <v/>
      </c>
      <c r="BE314" s="3" t="str">
        <f t="shared" si="243"/>
        <v/>
      </c>
      <c r="BF314" s="3" t="str">
        <f t="shared" si="244"/>
        <v/>
      </c>
      <c r="BG314" s="3" t="str">
        <f t="shared" si="245"/>
        <v/>
      </c>
      <c r="BH314" s="3" t="str">
        <f t="shared" si="246"/>
        <v/>
      </c>
      <c r="BI314" s="3" t="str">
        <f t="shared" si="247"/>
        <v/>
      </c>
      <c r="BJ314" s="3" t="str">
        <f t="shared" si="248"/>
        <v/>
      </c>
      <c r="BK314" s="3" t="str">
        <f t="shared" si="249"/>
        <v/>
      </c>
      <c r="BL314" s="3" t="str">
        <f t="shared" si="250"/>
        <v/>
      </c>
      <c r="BM314" s="3" t="str">
        <f t="shared" si="251"/>
        <v/>
      </c>
      <c r="BN314" s="3" t="str">
        <f t="shared" si="252"/>
        <v/>
      </c>
    </row>
    <row r="315" spans="2:66" x14ac:dyDescent="0.25">
      <c r="B315" s="6">
        <v>28</v>
      </c>
      <c r="C315" s="4" t="str">
        <f>IF(B315="","",VLOOKUP(B315,Tabelle2!$A$2:$B$38,2,0))</f>
        <v>1-4-19-20-21-33</v>
      </c>
      <c r="D315" s="3">
        <f t="shared" si="219"/>
        <v>0</v>
      </c>
      <c r="E315" s="7" t="str">
        <f t="shared" si="215"/>
        <v>L</v>
      </c>
      <c r="F315" s="20" t="str">
        <f t="shared" si="216"/>
        <v>Bet</v>
      </c>
      <c r="G315" s="16">
        <f t="shared" si="217"/>
        <v>-72</v>
      </c>
      <c r="H315" s="12"/>
      <c r="I315" s="16">
        <f t="shared" si="220"/>
        <v>-1</v>
      </c>
      <c r="J315" s="16">
        <f t="shared" si="221"/>
        <v>-6</v>
      </c>
      <c r="K315" s="12"/>
      <c r="AI315" s="1">
        <f t="shared" si="218"/>
        <v>1</v>
      </c>
      <c r="AJ315" s="3">
        <f t="shared" si="222"/>
        <v>1</v>
      </c>
      <c r="AK315" s="3" t="str">
        <f t="shared" si="223"/>
        <v/>
      </c>
      <c r="AL315" s="3" t="str">
        <f t="shared" si="224"/>
        <v/>
      </c>
      <c r="AM315" s="3" t="str">
        <f t="shared" si="225"/>
        <v/>
      </c>
      <c r="AN315" s="3" t="str">
        <f t="shared" si="226"/>
        <v/>
      </c>
      <c r="AO315" s="3" t="str">
        <f t="shared" si="227"/>
        <v/>
      </c>
      <c r="AP315" s="3" t="str">
        <f t="shared" si="228"/>
        <v/>
      </c>
      <c r="AQ315" s="3" t="str">
        <f t="shared" si="229"/>
        <v/>
      </c>
      <c r="AR315" s="3" t="str">
        <f t="shared" si="230"/>
        <v/>
      </c>
      <c r="AS315" s="3" t="str">
        <f t="shared" si="231"/>
        <v/>
      </c>
      <c r="AT315" s="3" t="str">
        <f t="shared" si="232"/>
        <v/>
      </c>
      <c r="AU315" s="3" t="str">
        <f t="shared" si="233"/>
        <v/>
      </c>
      <c r="AV315" s="3" t="str">
        <f t="shared" si="234"/>
        <v/>
      </c>
      <c r="AW315" s="3" t="str">
        <f t="shared" si="235"/>
        <v/>
      </c>
      <c r="AX315" s="3" t="str">
        <f t="shared" si="236"/>
        <v/>
      </c>
      <c r="AY315" s="3" t="str">
        <f t="shared" si="237"/>
        <v/>
      </c>
      <c r="AZ315" s="3" t="str">
        <f t="shared" si="238"/>
        <v/>
      </c>
      <c r="BA315" s="3" t="str">
        <f t="shared" si="239"/>
        <v/>
      </c>
      <c r="BB315" s="3" t="str">
        <f t="shared" si="240"/>
        <v/>
      </c>
      <c r="BC315" s="3" t="str">
        <f t="shared" si="241"/>
        <v/>
      </c>
      <c r="BD315" s="3" t="str">
        <f t="shared" si="242"/>
        <v/>
      </c>
      <c r="BE315" s="3" t="str">
        <f t="shared" si="243"/>
        <v/>
      </c>
      <c r="BF315" s="3" t="str">
        <f t="shared" si="244"/>
        <v/>
      </c>
      <c r="BG315" s="3" t="str">
        <f t="shared" si="245"/>
        <v/>
      </c>
      <c r="BH315" s="3" t="str">
        <f t="shared" si="246"/>
        <v/>
      </c>
      <c r="BI315" s="3" t="str">
        <f t="shared" si="247"/>
        <v/>
      </c>
      <c r="BJ315" s="3" t="str">
        <f t="shared" si="248"/>
        <v/>
      </c>
      <c r="BK315" s="3" t="str">
        <f t="shared" si="249"/>
        <v/>
      </c>
      <c r="BL315" s="3" t="str">
        <f t="shared" si="250"/>
        <v/>
      </c>
      <c r="BM315" s="3" t="str">
        <f t="shared" si="251"/>
        <v/>
      </c>
      <c r="BN315" s="3" t="str">
        <f t="shared" si="252"/>
        <v/>
      </c>
    </row>
    <row r="316" spans="2:66" x14ac:dyDescent="0.25">
      <c r="B316" s="6">
        <v>19</v>
      </c>
      <c r="C316" s="4" t="str">
        <f>IF(B316="","",VLOOKUP(B316,Tabelle2!$A$2:$B$38,2,0))</f>
        <v>7-13-27-28-29-36</v>
      </c>
      <c r="D316" s="3">
        <f t="shared" si="219"/>
        <v>1</v>
      </c>
      <c r="E316" s="7" t="str">
        <f t="shared" si="215"/>
        <v>W</v>
      </c>
      <c r="F316" s="20" t="str">
        <f t="shared" si="216"/>
        <v>Bet</v>
      </c>
      <c r="G316" s="16">
        <f t="shared" si="217"/>
        <v>-42</v>
      </c>
      <c r="H316" s="12"/>
      <c r="I316" s="16">
        <f t="shared" si="220"/>
        <v>0</v>
      </c>
      <c r="J316" s="16">
        <f t="shared" si="221"/>
        <v>-6</v>
      </c>
      <c r="K316" s="12"/>
      <c r="AI316" s="1">
        <f t="shared" si="218"/>
        <v>0</v>
      </c>
      <c r="AJ316" s="3" t="str">
        <f t="shared" si="222"/>
        <v/>
      </c>
      <c r="AK316" s="3" t="str">
        <f t="shared" si="223"/>
        <v/>
      </c>
      <c r="AL316" s="3" t="str">
        <f t="shared" si="224"/>
        <v/>
      </c>
      <c r="AM316" s="3" t="str">
        <f t="shared" si="225"/>
        <v/>
      </c>
      <c r="AN316" s="3" t="str">
        <f t="shared" si="226"/>
        <v/>
      </c>
      <c r="AO316" s="3" t="str">
        <f t="shared" si="227"/>
        <v/>
      </c>
      <c r="AP316" s="3" t="str">
        <f t="shared" si="228"/>
        <v/>
      </c>
      <c r="AQ316" s="3" t="str">
        <f t="shared" si="229"/>
        <v/>
      </c>
      <c r="AR316" s="3" t="str">
        <f t="shared" si="230"/>
        <v/>
      </c>
      <c r="AS316" s="3" t="str">
        <f t="shared" si="231"/>
        <v/>
      </c>
      <c r="AT316" s="3" t="str">
        <f t="shared" si="232"/>
        <v/>
      </c>
      <c r="AU316" s="3" t="str">
        <f t="shared" si="233"/>
        <v/>
      </c>
      <c r="AV316" s="3" t="str">
        <f t="shared" si="234"/>
        <v/>
      </c>
      <c r="AW316" s="3" t="str">
        <f t="shared" si="235"/>
        <v/>
      </c>
      <c r="AX316" s="3" t="str">
        <f t="shared" si="236"/>
        <v/>
      </c>
      <c r="AY316" s="3" t="str">
        <f t="shared" si="237"/>
        <v/>
      </c>
      <c r="AZ316" s="3" t="str">
        <f t="shared" si="238"/>
        <v/>
      </c>
      <c r="BA316" s="3" t="str">
        <f t="shared" si="239"/>
        <v/>
      </c>
      <c r="BB316" s="3" t="str">
        <f t="shared" si="240"/>
        <v/>
      </c>
      <c r="BC316" s="3" t="str">
        <f t="shared" si="241"/>
        <v/>
      </c>
      <c r="BD316" s="3" t="str">
        <f t="shared" si="242"/>
        <v/>
      </c>
      <c r="BE316" s="3" t="str">
        <f t="shared" si="243"/>
        <v/>
      </c>
      <c r="BF316" s="3" t="str">
        <f t="shared" si="244"/>
        <v/>
      </c>
      <c r="BG316" s="3" t="str">
        <f t="shared" si="245"/>
        <v/>
      </c>
      <c r="BH316" s="3" t="str">
        <f t="shared" si="246"/>
        <v/>
      </c>
      <c r="BI316" s="3" t="str">
        <f t="shared" si="247"/>
        <v/>
      </c>
      <c r="BJ316" s="3" t="str">
        <f t="shared" si="248"/>
        <v/>
      </c>
      <c r="BK316" s="3" t="str">
        <f t="shared" si="249"/>
        <v/>
      </c>
      <c r="BL316" s="3" t="str">
        <f t="shared" si="250"/>
        <v/>
      </c>
      <c r="BM316" s="3" t="str">
        <f t="shared" si="251"/>
        <v/>
      </c>
      <c r="BN316" s="3" t="str">
        <f t="shared" si="252"/>
        <v/>
      </c>
    </row>
    <row r="317" spans="2:66" x14ac:dyDescent="0.25">
      <c r="B317" s="6">
        <v>18</v>
      </c>
      <c r="C317" s="4" t="str">
        <f>IF(B317="","",VLOOKUP(B317,Tabelle2!$A$2:$B$38,2,0))</f>
        <v>0-5-15-16-24-32</v>
      </c>
      <c r="D317" s="3">
        <f t="shared" si="219"/>
        <v>0</v>
      </c>
      <c r="E317" s="7" t="str">
        <f t="shared" si="215"/>
        <v>L</v>
      </c>
      <c r="F317" s="20" t="str">
        <f t="shared" si="216"/>
        <v>Bet</v>
      </c>
      <c r="G317" s="16">
        <f t="shared" si="217"/>
        <v>-48</v>
      </c>
      <c r="H317" s="12"/>
      <c r="I317" s="16">
        <f t="shared" si="220"/>
        <v>-1</v>
      </c>
      <c r="J317" s="16">
        <f t="shared" si="221"/>
        <v>-7</v>
      </c>
      <c r="K317" s="12"/>
      <c r="AI317" s="1">
        <f t="shared" si="218"/>
        <v>1</v>
      </c>
      <c r="AJ317" s="3" t="str">
        <f t="shared" si="222"/>
        <v/>
      </c>
      <c r="AK317" s="3" t="str">
        <f t="shared" si="223"/>
        <v/>
      </c>
      <c r="AL317" s="3" t="str">
        <f t="shared" si="224"/>
        <v/>
      </c>
      <c r="AM317" s="3" t="str">
        <f t="shared" si="225"/>
        <v/>
      </c>
      <c r="AN317" s="3" t="str">
        <f t="shared" si="226"/>
        <v/>
      </c>
      <c r="AO317" s="3" t="str">
        <f t="shared" si="227"/>
        <v/>
      </c>
      <c r="AP317" s="3" t="str">
        <f t="shared" si="228"/>
        <v/>
      </c>
      <c r="AQ317" s="3" t="str">
        <f t="shared" si="229"/>
        <v/>
      </c>
      <c r="AR317" s="3" t="str">
        <f t="shared" si="230"/>
        <v/>
      </c>
      <c r="AS317" s="3" t="str">
        <f t="shared" si="231"/>
        <v/>
      </c>
      <c r="AT317" s="3" t="str">
        <f t="shared" si="232"/>
        <v/>
      </c>
      <c r="AU317" s="3" t="str">
        <f t="shared" si="233"/>
        <v/>
      </c>
      <c r="AV317" s="3" t="str">
        <f t="shared" si="234"/>
        <v/>
      </c>
      <c r="AW317" s="3" t="str">
        <f t="shared" si="235"/>
        <v/>
      </c>
      <c r="AX317" s="3" t="str">
        <f t="shared" si="236"/>
        <v/>
      </c>
      <c r="AY317" s="3" t="str">
        <f t="shared" si="237"/>
        <v/>
      </c>
      <c r="AZ317" s="3" t="str">
        <f t="shared" si="238"/>
        <v/>
      </c>
      <c r="BA317" s="3" t="str">
        <f t="shared" si="239"/>
        <v/>
      </c>
      <c r="BB317" s="3" t="str">
        <f t="shared" si="240"/>
        <v/>
      </c>
      <c r="BC317" s="3" t="str">
        <f t="shared" si="241"/>
        <v/>
      </c>
      <c r="BD317" s="3" t="str">
        <f t="shared" si="242"/>
        <v/>
      </c>
      <c r="BE317" s="3" t="str">
        <f t="shared" si="243"/>
        <v/>
      </c>
      <c r="BF317" s="3" t="str">
        <f t="shared" si="244"/>
        <v/>
      </c>
      <c r="BG317" s="3" t="str">
        <f t="shared" si="245"/>
        <v/>
      </c>
      <c r="BH317" s="3" t="str">
        <f t="shared" si="246"/>
        <v/>
      </c>
      <c r="BI317" s="3" t="str">
        <f t="shared" si="247"/>
        <v/>
      </c>
      <c r="BJ317" s="3" t="str">
        <f t="shared" si="248"/>
        <v/>
      </c>
      <c r="BK317" s="3" t="str">
        <f t="shared" si="249"/>
        <v/>
      </c>
      <c r="BL317" s="3" t="str">
        <f t="shared" si="250"/>
        <v/>
      </c>
      <c r="BM317" s="3" t="str">
        <f t="shared" si="251"/>
        <v/>
      </c>
      <c r="BN317" s="3" t="str">
        <f t="shared" si="252"/>
        <v/>
      </c>
    </row>
    <row r="318" spans="2:66" x14ac:dyDescent="0.25">
      <c r="B318" s="6">
        <v>35</v>
      </c>
      <c r="C318" s="4" t="str">
        <f>IF(B318="","",VLOOKUP(B318,Tabelle2!$A$2:$B$38,2,0))</f>
        <v>2-14-20-21-25-31</v>
      </c>
      <c r="D318" s="3">
        <f t="shared" si="219"/>
        <v>0</v>
      </c>
      <c r="E318" s="7" t="str">
        <f t="shared" si="215"/>
        <v>L</v>
      </c>
      <c r="F318" s="20" t="str">
        <f t="shared" si="216"/>
        <v>Bet</v>
      </c>
      <c r="G318" s="16">
        <f t="shared" si="217"/>
        <v>-54</v>
      </c>
      <c r="H318" s="12"/>
      <c r="I318" s="16">
        <f t="shared" si="220"/>
        <v>0</v>
      </c>
      <c r="J318" s="16">
        <f t="shared" si="221"/>
        <v>-7</v>
      </c>
      <c r="K318" s="12"/>
      <c r="AI318" s="1">
        <f t="shared" si="218"/>
        <v>2</v>
      </c>
      <c r="AJ318" s="3" t="str">
        <f t="shared" si="222"/>
        <v/>
      </c>
      <c r="AK318" s="3" t="str">
        <f t="shared" si="223"/>
        <v/>
      </c>
      <c r="AL318" s="3" t="str">
        <f t="shared" si="224"/>
        <v/>
      </c>
      <c r="AM318" s="3" t="str">
        <f t="shared" si="225"/>
        <v/>
      </c>
      <c r="AN318" s="3" t="str">
        <f t="shared" si="226"/>
        <v/>
      </c>
      <c r="AO318" s="3" t="str">
        <f t="shared" si="227"/>
        <v/>
      </c>
      <c r="AP318" s="3" t="str">
        <f t="shared" si="228"/>
        <v/>
      </c>
      <c r="AQ318" s="3" t="str">
        <f t="shared" si="229"/>
        <v/>
      </c>
      <c r="AR318" s="3" t="str">
        <f t="shared" si="230"/>
        <v/>
      </c>
      <c r="AS318" s="3" t="str">
        <f t="shared" si="231"/>
        <v/>
      </c>
      <c r="AT318" s="3" t="str">
        <f t="shared" si="232"/>
        <v/>
      </c>
      <c r="AU318" s="3" t="str">
        <f t="shared" si="233"/>
        <v/>
      </c>
      <c r="AV318" s="3" t="str">
        <f t="shared" si="234"/>
        <v/>
      </c>
      <c r="AW318" s="3" t="str">
        <f t="shared" si="235"/>
        <v/>
      </c>
      <c r="AX318" s="3" t="str">
        <f t="shared" si="236"/>
        <v/>
      </c>
      <c r="AY318" s="3" t="str">
        <f t="shared" si="237"/>
        <v/>
      </c>
      <c r="AZ318" s="3" t="str">
        <f t="shared" si="238"/>
        <v/>
      </c>
      <c r="BA318" s="3" t="str">
        <f t="shared" si="239"/>
        <v/>
      </c>
      <c r="BB318" s="3" t="str">
        <f t="shared" si="240"/>
        <v/>
      </c>
      <c r="BC318" s="3" t="str">
        <f t="shared" si="241"/>
        <v/>
      </c>
      <c r="BD318" s="3" t="str">
        <f t="shared" si="242"/>
        <v/>
      </c>
      <c r="BE318" s="3" t="str">
        <f t="shared" si="243"/>
        <v/>
      </c>
      <c r="BF318" s="3" t="str">
        <f t="shared" si="244"/>
        <v/>
      </c>
      <c r="BG318" s="3" t="str">
        <f t="shared" si="245"/>
        <v/>
      </c>
      <c r="BH318" s="3" t="str">
        <f t="shared" si="246"/>
        <v/>
      </c>
      <c r="BI318" s="3" t="str">
        <f t="shared" si="247"/>
        <v/>
      </c>
      <c r="BJ318" s="3" t="str">
        <f t="shared" si="248"/>
        <v/>
      </c>
      <c r="BK318" s="3" t="str">
        <f t="shared" si="249"/>
        <v/>
      </c>
      <c r="BL318" s="3" t="str">
        <f t="shared" si="250"/>
        <v/>
      </c>
      <c r="BM318" s="3" t="str">
        <f t="shared" si="251"/>
        <v/>
      </c>
      <c r="BN318" s="3" t="str">
        <f t="shared" si="252"/>
        <v/>
      </c>
    </row>
    <row r="319" spans="2:66" x14ac:dyDescent="0.25">
      <c r="B319" s="6">
        <v>19</v>
      </c>
      <c r="C319" s="4" t="str">
        <f>IF(B319="","",VLOOKUP(B319,Tabelle2!$A$2:$B$38,2,0))</f>
        <v>7-13-27-28-29-36</v>
      </c>
      <c r="D319" s="3">
        <f t="shared" si="219"/>
        <v>0</v>
      </c>
      <c r="E319" s="7" t="str">
        <f t="shared" si="215"/>
        <v>L</v>
      </c>
      <c r="F319" s="20" t="str">
        <f t="shared" si="216"/>
        <v>Bet</v>
      </c>
      <c r="G319" s="16">
        <f t="shared" si="217"/>
        <v>-60</v>
      </c>
      <c r="H319" s="12"/>
      <c r="I319" s="16">
        <f t="shared" si="220"/>
        <v>0</v>
      </c>
      <c r="J319" s="16">
        <f t="shared" si="221"/>
        <v>-7</v>
      </c>
      <c r="K319" s="12"/>
      <c r="AI319" s="1">
        <f t="shared" si="218"/>
        <v>3</v>
      </c>
      <c r="AJ319" s="3" t="str">
        <f t="shared" si="222"/>
        <v/>
      </c>
      <c r="AK319" s="3" t="str">
        <f t="shared" si="223"/>
        <v/>
      </c>
      <c r="AL319" s="3" t="str">
        <f t="shared" si="224"/>
        <v/>
      </c>
      <c r="AM319" s="3" t="str">
        <f t="shared" si="225"/>
        <v/>
      </c>
      <c r="AN319" s="3" t="str">
        <f t="shared" si="226"/>
        <v/>
      </c>
      <c r="AO319" s="3" t="str">
        <f t="shared" si="227"/>
        <v/>
      </c>
      <c r="AP319" s="3" t="str">
        <f t="shared" si="228"/>
        <v/>
      </c>
      <c r="AQ319" s="3" t="str">
        <f t="shared" si="229"/>
        <v/>
      </c>
      <c r="AR319" s="3" t="str">
        <f t="shared" si="230"/>
        <v/>
      </c>
      <c r="AS319" s="3" t="str">
        <f t="shared" si="231"/>
        <v/>
      </c>
      <c r="AT319" s="3" t="str">
        <f t="shared" si="232"/>
        <v/>
      </c>
      <c r="AU319" s="3" t="str">
        <f t="shared" si="233"/>
        <v/>
      </c>
      <c r="AV319" s="3" t="str">
        <f t="shared" si="234"/>
        <v/>
      </c>
      <c r="AW319" s="3" t="str">
        <f t="shared" si="235"/>
        <v/>
      </c>
      <c r="AX319" s="3" t="str">
        <f t="shared" si="236"/>
        <v/>
      </c>
      <c r="AY319" s="3" t="str">
        <f t="shared" si="237"/>
        <v/>
      </c>
      <c r="AZ319" s="3" t="str">
        <f t="shared" si="238"/>
        <v/>
      </c>
      <c r="BA319" s="3" t="str">
        <f t="shared" si="239"/>
        <v/>
      </c>
      <c r="BB319" s="3" t="str">
        <f t="shared" si="240"/>
        <v/>
      </c>
      <c r="BC319" s="3" t="str">
        <f t="shared" si="241"/>
        <v/>
      </c>
      <c r="BD319" s="3" t="str">
        <f t="shared" si="242"/>
        <v/>
      </c>
      <c r="BE319" s="3" t="str">
        <f t="shared" si="243"/>
        <v/>
      </c>
      <c r="BF319" s="3" t="str">
        <f t="shared" si="244"/>
        <v/>
      </c>
      <c r="BG319" s="3" t="str">
        <f t="shared" si="245"/>
        <v/>
      </c>
      <c r="BH319" s="3" t="str">
        <f t="shared" si="246"/>
        <v/>
      </c>
      <c r="BI319" s="3" t="str">
        <f t="shared" si="247"/>
        <v/>
      </c>
      <c r="BJ319" s="3" t="str">
        <f t="shared" si="248"/>
        <v/>
      </c>
      <c r="BK319" s="3" t="str">
        <f t="shared" si="249"/>
        <v/>
      </c>
      <c r="BL319" s="3" t="str">
        <f t="shared" si="250"/>
        <v/>
      </c>
      <c r="BM319" s="3" t="str">
        <f t="shared" si="251"/>
        <v/>
      </c>
      <c r="BN319" s="3" t="str">
        <f t="shared" si="252"/>
        <v/>
      </c>
    </row>
    <row r="320" spans="2:66" x14ac:dyDescent="0.25">
      <c r="B320" s="6">
        <v>9</v>
      </c>
      <c r="C320" s="4" t="str">
        <f>IF(B320="","",VLOOKUP(B320,Tabelle2!$A$2:$B$38,2,0))</f>
        <v>0-3-5-10-23-26</v>
      </c>
      <c r="D320" s="3">
        <f t="shared" si="219"/>
        <v>0</v>
      </c>
      <c r="E320" s="7" t="str">
        <f t="shared" si="215"/>
        <v>L</v>
      </c>
      <c r="F320" s="20" t="str">
        <f t="shared" si="216"/>
        <v>Bet</v>
      </c>
      <c r="G320" s="16">
        <f t="shared" si="217"/>
        <v>-66</v>
      </c>
      <c r="H320" s="12"/>
      <c r="I320" s="16">
        <f t="shared" si="220"/>
        <v>0</v>
      </c>
      <c r="J320" s="16">
        <f t="shared" si="221"/>
        <v>-7</v>
      </c>
      <c r="K320" s="12"/>
      <c r="AI320" s="1">
        <f t="shared" si="218"/>
        <v>4</v>
      </c>
      <c r="AJ320" s="3" t="str">
        <f t="shared" si="222"/>
        <v/>
      </c>
      <c r="AK320" s="3" t="str">
        <f t="shared" si="223"/>
        <v/>
      </c>
      <c r="AL320" s="3" t="str">
        <f t="shared" si="224"/>
        <v/>
      </c>
      <c r="AM320" s="3" t="str">
        <f t="shared" si="225"/>
        <v/>
      </c>
      <c r="AN320" s="3" t="str">
        <f t="shared" si="226"/>
        <v/>
      </c>
      <c r="AO320" s="3" t="str">
        <f t="shared" si="227"/>
        <v/>
      </c>
      <c r="AP320" s="3" t="str">
        <f t="shared" si="228"/>
        <v/>
      </c>
      <c r="AQ320" s="3" t="str">
        <f t="shared" si="229"/>
        <v/>
      </c>
      <c r="AR320" s="3" t="str">
        <f t="shared" si="230"/>
        <v/>
      </c>
      <c r="AS320" s="3" t="str">
        <f t="shared" si="231"/>
        <v/>
      </c>
      <c r="AT320" s="3" t="str">
        <f t="shared" si="232"/>
        <v/>
      </c>
      <c r="AU320" s="3" t="str">
        <f t="shared" si="233"/>
        <v/>
      </c>
      <c r="AV320" s="3" t="str">
        <f t="shared" si="234"/>
        <v/>
      </c>
      <c r="AW320" s="3" t="str">
        <f t="shared" si="235"/>
        <v/>
      </c>
      <c r="AX320" s="3" t="str">
        <f t="shared" si="236"/>
        <v/>
      </c>
      <c r="AY320" s="3" t="str">
        <f t="shared" si="237"/>
        <v/>
      </c>
      <c r="AZ320" s="3" t="str">
        <f t="shared" si="238"/>
        <v/>
      </c>
      <c r="BA320" s="3" t="str">
        <f t="shared" si="239"/>
        <v/>
      </c>
      <c r="BB320" s="3" t="str">
        <f t="shared" si="240"/>
        <v/>
      </c>
      <c r="BC320" s="3" t="str">
        <f t="shared" si="241"/>
        <v/>
      </c>
      <c r="BD320" s="3" t="str">
        <f t="shared" si="242"/>
        <v/>
      </c>
      <c r="BE320" s="3" t="str">
        <f t="shared" si="243"/>
        <v/>
      </c>
      <c r="BF320" s="3" t="str">
        <f t="shared" si="244"/>
        <v/>
      </c>
      <c r="BG320" s="3" t="str">
        <f t="shared" si="245"/>
        <v/>
      </c>
      <c r="BH320" s="3" t="str">
        <f t="shared" si="246"/>
        <v/>
      </c>
      <c r="BI320" s="3" t="str">
        <f t="shared" si="247"/>
        <v/>
      </c>
      <c r="BJ320" s="3" t="str">
        <f t="shared" si="248"/>
        <v/>
      </c>
      <c r="BK320" s="3" t="str">
        <f t="shared" si="249"/>
        <v/>
      </c>
      <c r="BL320" s="3" t="str">
        <f t="shared" si="250"/>
        <v/>
      </c>
      <c r="BM320" s="3" t="str">
        <f t="shared" si="251"/>
        <v/>
      </c>
      <c r="BN320" s="3" t="str">
        <f t="shared" si="252"/>
        <v/>
      </c>
    </row>
    <row r="321" spans="2:66" x14ac:dyDescent="0.25">
      <c r="B321" s="6">
        <v>33</v>
      </c>
      <c r="C321" s="4" t="str">
        <f>IF(B321="","",VLOOKUP(B321,Tabelle2!$A$2:$B$38,2,0))</f>
        <v>7-11-13-28-29-36</v>
      </c>
      <c r="D321" s="3">
        <f t="shared" si="219"/>
        <v>0</v>
      </c>
      <c r="E321" s="7" t="str">
        <f t="shared" si="215"/>
        <v>L</v>
      </c>
      <c r="F321" s="20" t="str">
        <f t="shared" si="216"/>
        <v>No Bet</v>
      </c>
      <c r="G321" s="16">
        <f t="shared" si="217"/>
        <v>-66</v>
      </c>
      <c r="H321" s="12"/>
      <c r="I321" s="16">
        <f t="shared" si="220"/>
        <v>0</v>
      </c>
      <c r="J321" s="16">
        <f t="shared" si="221"/>
        <v>-7</v>
      </c>
      <c r="K321" s="12"/>
      <c r="AI321" s="1">
        <f t="shared" si="218"/>
        <v>5</v>
      </c>
      <c r="AJ321" s="3" t="str">
        <f t="shared" si="222"/>
        <v/>
      </c>
      <c r="AK321" s="3" t="str">
        <f t="shared" si="223"/>
        <v/>
      </c>
      <c r="AL321" s="3" t="str">
        <f t="shared" si="224"/>
        <v/>
      </c>
      <c r="AM321" s="3" t="str">
        <f t="shared" si="225"/>
        <v/>
      </c>
      <c r="AN321" s="3" t="str">
        <f t="shared" si="226"/>
        <v/>
      </c>
      <c r="AO321" s="3" t="str">
        <f t="shared" si="227"/>
        <v/>
      </c>
      <c r="AP321" s="3" t="str">
        <f t="shared" si="228"/>
        <v/>
      </c>
      <c r="AQ321" s="3" t="str">
        <f t="shared" si="229"/>
        <v/>
      </c>
      <c r="AR321" s="3" t="str">
        <f t="shared" si="230"/>
        <v/>
      </c>
      <c r="AS321" s="3" t="str">
        <f t="shared" si="231"/>
        <v/>
      </c>
      <c r="AT321" s="3" t="str">
        <f t="shared" si="232"/>
        <v/>
      </c>
      <c r="AU321" s="3" t="str">
        <f t="shared" si="233"/>
        <v/>
      </c>
      <c r="AV321" s="3" t="str">
        <f t="shared" si="234"/>
        <v/>
      </c>
      <c r="AW321" s="3" t="str">
        <f t="shared" si="235"/>
        <v/>
      </c>
      <c r="AX321" s="3" t="str">
        <f t="shared" si="236"/>
        <v/>
      </c>
      <c r="AY321" s="3" t="str">
        <f t="shared" si="237"/>
        <v/>
      </c>
      <c r="AZ321" s="3" t="str">
        <f t="shared" si="238"/>
        <v/>
      </c>
      <c r="BA321" s="3" t="str">
        <f t="shared" si="239"/>
        <v/>
      </c>
      <c r="BB321" s="3" t="str">
        <f t="shared" si="240"/>
        <v/>
      </c>
      <c r="BC321" s="3" t="str">
        <f t="shared" si="241"/>
        <v/>
      </c>
      <c r="BD321" s="3" t="str">
        <f t="shared" si="242"/>
        <v/>
      </c>
      <c r="BE321" s="3" t="str">
        <f t="shared" si="243"/>
        <v/>
      </c>
      <c r="BF321" s="3" t="str">
        <f t="shared" si="244"/>
        <v/>
      </c>
      <c r="BG321" s="3" t="str">
        <f t="shared" si="245"/>
        <v/>
      </c>
      <c r="BH321" s="3" t="str">
        <f t="shared" si="246"/>
        <v/>
      </c>
      <c r="BI321" s="3" t="str">
        <f t="shared" si="247"/>
        <v/>
      </c>
      <c r="BJ321" s="3" t="str">
        <f t="shared" si="248"/>
        <v/>
      </c>
      <c r="BK321" s="3" t="str">
        <f t="shared" si="249"/>
        <v/>
      </c>
      <c r="BL321" s="3" t="str">
        <f t="shared" si="250"/>
        <v/>
      </c>
      <c r="BM321" s="3" t="str">
        <f t="shared" si="251"/>
        <v/>
      </c>
      <c r="BN321" s="3" t="str">
        <f t="shared" si="252"/>
        <v/>
      </c>
    </row>
    <row r="322" spans="2:66" x14ac:dyDescent="0.25">
      <c r="B322" s="6">
        <v>25</v>
      </c>
      <c r="C322" s="4" t="str">
        <f>IF(B322="","",VLOOKUP(B322,Tabelle2!$A$2:$B$38,2,0))</f>
        <v>3-8-23-26-30-35</v>
      </c>
      <c r="D322" s="3">
        <f t="shared" si="219"/>
        <v>0</v>
      </c>
      <c r="E322" s="7" t="str">
        <f t="shared" ref="E322:E385" si="253">IF(B322="","",IF(D322=1,"W",IF(D322=0,"L","")))</f>
        <v>L</v>
      </c>
      <c r="F322" s="20" t="str">
        <f t="shared" si="216"/>
        <v>No Bet</v>
      </c>
      <c r="G322" s="16">
        <f t="shared" si="217"/>
        <v>-66</v>
      </c>
      <c r="H322" s="12"/>
      <c r="I322" s="16">
        <f t="shared" si="220"/>
        <v>0</v>
      </c>
      <c r="J322" s="16">
        <f t="shared" si="221"/>
        <v>-7</v>
      </c>
      <c r="K322" s="12"/>
      <c r="AI322" s="1">
        <f t="shared" si="218"/>
        <v>6</v>
      </c>
      <c r="AJ322" s="3" t="str">
        <f t="shared" si="222"/>
        <v/>
      </c>
      <c r="AK322" s="3" t="str">
        <f t="shared" si="223"/>
        <v/>
      </c>
      <c r="AL322" s="3" t="str">
        <f t="shared" si="224"/>
        <v/>
      </c>
      <c r="AM322" s="3" t="str">
        <f t="shared" si="225"/>
        <v/>
      </c>
      <c r="AN322" s="3" t="str">
        <f t="shared" si="226"/>
        <v/>
      </c>
      <c r="AO322" s="3" t="str">
        <f t="shared" si="227"/>
        <v/>
      </c>
      <c r="AP322" s="3" t="str">
        <f t="shared" si="228"/>
        <v/>
      </c>
      <c r="AQ322" s="3" t="str">
        <f t="shared" si="229"/>
        <v/>
      </c>
      <c r="AR322" s="3" t="str">
        <f t="shared" si="230"/>
        <v/>
      </c>
      <c r="AS322" s="3" t="str">
        <f t="shared" si="231"/>
        <v/>
      </c>
      <c r="AT322" s="3" t="str">
        <f t="shared" si="232"/>
        <v/>
      </c>
      <c r="AU322" s="3" t="str">
        <f t="shared" si="233"/>
        <v/>
      </c>
      <c r="AV322" s="3" t="str">
        <f t="shared" si="234"/>
        <v/>
      </c>
      <c r="AW322" s="3" t="str">
        <f t="shared" si="235"/>
        <v/>
      </c>
      <c r="AX322" s="3" t="str">
        <f t="shared" si="236"/>
        <v/>
      </c>
      <c r="AY322" s="3" t="str">
        <f t="shared" si="237"/>
        <v/>
      </c>
      <c r="AZ322" s="3" t="str">
        <f t="shared" si="238"/>
        <v/>
      </c>
      <c r="BA322" s="3" t="str">
        <f t="shared" si="239"/>
        <v/>
      </c>
      <c r="BB322" s="3" t="str">
        <f t="shared" si="240"/>
        <v/>
      </c>
      <c r="BC322" s="3" t="str">
        <f t="shared" si="241"/>
        <v/>
      </c>
      <c r="BD322" s="3" t="str">
        <f t="shared" si="242"/>
        <v/>
      </c>
      <c r="BE322" s="3" t="str">
        <f t="shared" si="243"/>
        <v/>
      </c>
      <c r="BF322" s="3" t="str">
        <f t="shared" si="244"/>
        <v/>
      </c>
      <c r="BG322" s="3" t="str">
        <f t="shared" si="245"/>
        <v/>
      </c>
      <c r="BH322" s="3" t="str">
        <f t="shared" si="246"/>
        <v/>
      </c>
      <c r="BI322" s="3" t="str">
        <f t="shared" si="247"/>
        <v/>
      </c>
      <c r="BJ322" s="3" t="str">
        <f t="shared" si="248"/>
        <v/>
      </c>
      <c r="BK322" s="3" t="str">
        <f t="shared" si="249"/>
        <v/>
      </c>
      <c r="BL322" s="3" t="str">
        <f t="shared" si="250"/>
        <v/>
      </c>
      <c r="BM322" s="3" t="str">
        <f t="shared" si="251"/>
        <v/>
      </c>
      <c r="BN322" s="3" t="str">
        <f t="shared" si="252"/>
        <v/>
      </c>
    </row>
    <row r="323" spans="2:66" x14ac:dyDescent="0.25">
      <c r="B323" s="6">
        <v>1</v>
      </c>
      <c r="C323" s="4" t="str">
        <f>IF(B323="","",VLOOKUP(B323,Tabelle2!$A$2:$B$38,2,0))</f>
        <v>7-11-12-28-30-36</v>
      </c>
      <c r="D323" s="3">
        <f t="shared" si="219"/>
        <v>0</v>
      </c>
      <c r="E323" s="7" t="str">
        <f t="shared" si="253"/>
        <v>L</v>
      </c>
      <c r="F323" s="20" t="str">
        <f t="shared" ref="F323:F386" si="254">IF(B323="","",IF(AI322&lt;$N$15,"Bet","No Bet"))</f>
        <v>No Bet</v>
      </c>
      <c r="G323" s="16">
        <f t="shared" ref="G323:G386" si="255">IF(B323="","",IF(F323="No Bet",G322,IF(E323="L",-6+G322,IF(E323="W",30+G322))))</f>
        <v>-66</v>
      </c>
      <c r="H323" s="12"/>
      <c r="I323" s="16">
        <f t="shared" si="220"/>
        <v>0</v>
      </c>
      <c r="J323" s="16">
        <f t="shared" si="221"/>
        <v>-7</v>
      </c>
      <c r="K323" s="12"/>
      <c r="AI323" s="1">
        <f t="shared" ref="AI323:AI386" si="256">IF(E323="L",AI322+1,IF(E323="W",0,""))</f>
        <v>7</v>
      </c>
      <c r="AJ323" s="3" t="str">
        <f t="shared" si="222"/>
        <v/>
      </c>
      <c r="AK323" s="3" t="str">
        <f t="shared" si="223"/>
        <v/>
      </c>
      <c r="AL323" s="3" t="str">
        <f t="shared" si="224"/>
        <v/>
      </c>
      <c r="AM323" s="3" t="str">
        <f t="shared" si="225"/>
        <v/>
      </c>
      <c r="AN323" s="3" t="str">
        <f t="shared" si="226"/>
        <v/>
      </c>
      <c r="AO323" s="3" t="str">
        <f t="shared" si="227"/>
        <v/>
      </c>
      <c r="AP323" s="3" t="str">
        <f t="shared" si="228"/>
        <v/>
      </c>
      <c r="AQ323" s="3" t="str">
        <f t="shared" si="229"/>
        <v/>
      </c>
      <c r="AR323" s="3" t="str">
        <f t="shared" si="230"/>
        <v/>
      </c>
      <c r="AS323" s="3" t="str">
        <f t="shared" si="231"/>
        <v/>
      </c>
      <c r="AT323" s="3" t="str">
        <f t="shared" si="232"/>
        <v/>
      </c>
      <c r="AU323" s="3" t="str">
        <f t="shared" si="233"/>
        <v/>
      </c>
      <c r="AV323" s="3" t="str">
        <f t="shared" si="234"/>
        <v/>
      </c>
      <c r="AW323" s="3" t="str">
        <f t="shared" si="235"/>
        <v/>
      </c>
      <c r="AX323" s="3" t="str">
        <f t="shared" si="236"/>
        <v/>
      </c>
      <c r="AY323" s="3" t="str">
        <f t="shared" si="237"/>
        <v/>
      </c>
      <c r="AZ323" s="3" t="str">
        <f t="shared" si="238"/>
        <v/>
      </c>
      <c r="BA323" s="3" t="str">
        <f t="shared" si="239"/>
        <v/>
      </c>
      <c r="BB323" s="3" t="str">
        <f t="shared" si="240"/>
        <v/>
      </c>
      <c r="BC323" s="3" t="str">
        <f t="shared" si="241"/>
        <v/>
      </c>
      <c r="BD323" s="3" t="str">
        <f t="shared" si="242"/>
        <v/>
      </c>
      <c r="BE323" s="3" t="str">
        <f t="shared" si="243"/>
        <v/>
      </c>
      <c r="BF323" s="3" t="str">
        <f t="shared" si="244"/>
        <v/>
      </c>
      <c r="BG323" s="3" t="str">
        <f t="shared" si="245"/>
        <v/>
      </c>
      <c r="BH323" s="3" t="str">
        <f t="shared" si="246"/>
        <v/>
      </c>
      <c r="BI323" s="3" t="str">
        <f t="shared" si="247"/>
        <v/>
      </c>
      <c r="BJ323" s="3" t="str">
        <f t="shared" si="248"/>
        <v/>
      </c>
      <c r="BK323" s="3" t="str">
        <f t="shared" si="249"/>
        <v/>
      </c>
      <c r="BL323" s="3" t="str">
        <f t="shared" si="250"/>
        <v/>
      </c>
      <c r="BM323" s="3" t="str">
        <f t="shared" si="251"/>
        <v/>
      </c>
      <c r="BN323" s="3" t="str">
        <f t="shared" si="252"/>
        <v/>
      </c>
    </row>
    <row r="324" spans="2:66" x14ac:dyDescent="0.25">
      <c r="B324" s="6">
        <v>21</v>
      </c>
      <c r="C324" s="4" t="str">
        <f>IF(B324="","",VLOOKUP(B324,Tabelle2!$A$2:$B$38,2,0))</f>
        <v>11-12-28-30-35-36</v>
      </c>
      <c r="D324" s="3">
        <f t="shared" ref="D324:D387" si="257">IF(B324="","",IF(B323=1,COUNTIF($AB$1:$AG$1,B324),IF(B323=2,COUNTIF($AB$2:$AG$2,B324),IF(B323=3,COUNTIF($AB$3:$AG$3,B324),IF(B323=4,COUNTIF($AB$4:$AG$4,B324),IF(B323=5,COUNTIF($AB$5:$AG$5,B324),IF(B323=6,COUNTIF($AB$6:$AG$6,B324),IF(B323=7,COUNTIF($AB$7:$AG$7,B324),IF(B323=8,COUNTIF($AB$8:$AG$8,B324),IF(B323=9,COUNTIF($AB$9:$AG$9,B324),IF(B323=10,COUNTIF($AB$10:$AG$10,B324),IF(B323=11,COUNTIF($AB$11:$AG$11,B324),IF(B323=12,COUNTIF($AB$12:$AG$12,B324),IF(B323=13,COUNTIF($AB$13:$AG$13,B324),IF(B323=14,COUNTIF($AB$14:$AG$14,B324),IF(B323=15,COUNTIF($AB$15:$AG$15,B324),IF(B323=16,COUNTIF($AB$16:$AG$16,B324),IF(B323=17,COUNTIF($AB$17:$AG$17,B324),IF(B323=18,COUNTIF($AB$18:$AG$18,B324),IF(B323=19,COUNTIF($AB$19:$AG$19,B324),IF(B323=20,COUNTIF($AB$20:$AG$20,B324),IF(B323=21,COUNTIF($AB$21:$AG$21,B324),IF(B323=22,COUNTIF($AB$22:$AG$22,B324),IF(B323=23,COUNTIF($AB$23:$AG$23,B324),IF(B323=24,COUNTIF($AB$24:$AG$24,B324),IF(B323=25,COUNTIF($AB$25:$AG$25,B324),IF(B323=26,COUNTIF($AB$26:$AG$26,B324),IF(B323=27,COUNTIF($AB$27:$AG$27,B324),IF(B323=28,COUNTIF($AB$28:$AG$28,B324),IF(B323=29,COUNTIF($AB$29:$AG$29,B324),IF(B323=30,COUNTIF($AB$30:$AG$30,B324),IF(B323=31,COUNTIF($AB$31:$AG$31,B324),IF(B323=32,COUNTIF($AB$32:$AG$32,B324),IF(B323=33,COUNTIF($AB$33:$AG$33,B324),IF(B323=34,COUNTIF($AB$34:$AG$34,B324),IF(B323=35,COUNTIF($AB$35:$AG$35,B324),IF(B323=36,COUNTIF($AB$36:$AG$36,B324),IF(B323=0,COUNTIF($AB$37:$AG$37,B324),""))))))))))))))))))))))))))))))))))))))</f>
        <v>0</v>
      </c>
      <c r="E324" s="7" t="str">
        <f t="shared" si="253"/>
        <v>L</v>
      </c>
      <c r="F324" s="20" t="str">
        <f t="shared" si="254"/>
        <v>No Bet</v>
      </c>
      <c r="G324" s="16">
        <f t="shared" si="255"/>
        <v>-66</v>
      </c>
      <c r="H324" s="12"/>
      <c r="I324" s="16">
        <f t="shared" si="220"/>
        <v>0</v>
      </c>
      <c r="J324" s="16">
        <f t="shared" si="221"/>
        <v>-7</v>
      </c>
      <c r="K324" s="12"/>
      <c r="AI324" s="1">
        <f t="shared" si="256"/>
        <v>8</v>
      </c>
      <c r="AJ324" s="3" t="str">
        <f t="shared" si="222"/>
        <v/>
      </c>
      <c r="AK324" s="3" t="str">
        <f t="shared" si="223"/>
        <v/>
      </c>
      <c r="AL324" s="3" t="str">
        <f t="shared" si="224"/>
        <v/>
      </c>
      <c r="AM324" s="3" t="str">
        <f t="shared" si="225"/>
        <v/>
      </c>
      <c r="AN324" s="3" t="str">
        <f t="shared" si="226"/>
        <v/>
      </c>
      <c r="AO324" s="3" t="str">
        <f t="shared" si="227"/>
        <v/>
      </c>
      <c r="AP324" s="3" t="str">
        <f t="shared" si="228"/>
        <v/>
      </c>
      <c r="AQ324" s="3" t="str">
        <f t="shared" si="229"/>
        <v/>
      </c>
      <c r="AR324" s="3" t="str">
        <f t="shared" si="230"/>
        <v/>
      </c>
      <c r="AS324" s="3" t="str">
        <f t="shared" si="231"/>
        <v/>
      </c>
      <c r="AT324" s="3" t="str">
        <f t="shared" si="232"/>
        <v/>
      </c>
      <c r="AU324" s="3" t="str">
        <f t="shared" si="233"/>
        <v/>
      </c>
      <c r="AV324" s="3" t="str">
        <f t="shared" si="234"/>
        <v/>
      </c>
      <c r="AW324" s="3" t="str">
        <f t="shared" si="235"/>
        <v/>
      </c>
      <c r="AX324" s="3" t="str">
        <f t="shared" si="236"/>
        <v/>
      </c>
      <c r="AY324" s="3" t="str">
        <f t="shared" si="237"/>
        <v/>
      </c>
      <c r="AZ324" s="3" t="str">
        <f t="shared" si="238"/>
        <v/>
      </c>
      <c r="BA324" s="3" t="str">
        <f t="shared" si="239"/>
        <v/>
      </c>
      <c r="BB324" s="3" t="str">
        <f t="shared" si="240"/>
        <v/>
      </c>
      <c r="BC324" s="3" t="str">
        <f t="shared" si="241"/>
        <v/>
      </c>
      <c r="BD324" s="3" t="str">
        <f t="shared" si="242"/>
        <v/>
      </c>
      <c r="BE324" s="3" t="str">
        <f t="shared" si="243"/>
        <v/>
      </c>
      <c r="BF324" s="3" t="str">
        <f t="shared" si="244"/>
        <v/>
      </c>
      <c r="BG324" s="3" t="str">
        <f t="shared" si="245"/>
        <v/>
      </c>
      <c r="BH324" s="3" t="str">
        <f t="shared" si="246"/>
        <v/>
      </c>
      <c r="BI324" s="3" t="str">
        <f t="shared" si="247"/>
        <v/>
      </c>
      <c r="BJ324" s="3" t="str">
        <f t="shared" si="248"/>
        <v/>
      </c>
      <c r="BK324" s="3" t="str">
        <f t="shared" si="249"/>
        <v/>
      </c>
      <c r="BL324" s="3" t="str">
        <f t="shared" si="250"/>
        <v/>
      </c>
      <c r="BM324" s="3" t="str">
        <f t="shared" si="251"/>
        <v/>
      </c>
      <c r="BN324" s="3" t="str">
        <f t="shared" si="252"/>
        <v/>
      </c>
    </row>
    <row r="325" spans="2:66" x14ac:dyDescent="0.25">
      <c r="B325" s="6">
        <v>1</v>
      </c>
      <c r="C325" s="4" t="str">
        <f>IF(B325="","",VLOOKUP(B325,Tabelle2!$A$2:$B$38,2,0))</f>
        <v>7-11-12-28-30-36</v>
      </c>
      <c r="D325" s="3">
        <f t="shared" si="257"/>
        <v>0</v>
      </c>
      <c r="E325" s="7" t="str">
        <f t="shared" si="253"/>
        <v>L</v>
      </c>
      <c r="F325" s="20" t="str">
        <f t="shared" si="254"/>
        <v>No Bet</v>
      </c>
      <c r="G325" s="16">
        <f t="shared" si="255"/>
        <v>-66</v>
      </c>
      <c r="H325" s="12"/>
      <c r="I325" s="16">
        <f t="shared" si="220"/>
        <v>0</v>
      </c>
      <c r="J325" s="16">
        <f t="shared" si="221"/>
        <v>-7</v>
      </c>
      <c r="K325" s="12"/>
      <c r="AI325" s="1">
        <f t="shared" si="256"/>
        <v>9</v>
      </c>
      <c r="AJ325" s="3" t="str">
        <f t="shared" si="222"/>
        <v/>
      </c>
      <c r="AK325" s="3" t="str">
        <f t="shared" si="223"/>
        <v/>
      </c>
      <c r="AL325" s="3" t="str">
        <f t="shared" si="224"/>
        <v/>
      </c>
      <c r="AM325" s="3" t="str">
        <f t="shared" si="225"/>
        <v/>
      </c>
      <c r="AN325" s="3" t="str">
        <f t="shared" si="226"/>
        <v/>
      </c>
      <c r="AO325" s="3" t="str">
        <f t="shared" si="227"/>
        <v/>
      </c>
      <c r="AP325" s="3" t="str">
        <f t="shared" si="228"/>
        <v/>
      </c>
      <c r="AQ325" s="3" t="str">
        <f t="shared" si="229"/>
        <v/>
      </c>
      <c r="AR325" s="3" t="str">
        <f t="shared" si="230"/>
        <v/>
      </c>
      <c r="AS325" s="3" t="str">
        <f t="shared" si="231"/>
        <v/>
      </c>
      <c r="AT325" s="3" t="str">
        <f t="shared" si="232"/>
        <v/>
      </c>
      <c r="AU325" s="3" t="str">
        <f t="shared" si="233"/>
        <v/>
      </c>
      <c r="AV325" s="3" t="str">
        <f t="shared" si="234"/>
        <v/>
      </c>
      <c r="AW325" s="3" t="str">
        <f t="shared" si="235"/>
        <v/>
      </c>
      <c r="AX325" s="3" t="str">
        <f t="shared" si="236"/>
        <v/>
      </c>
      <c r="AY325" s="3" t="str">
        <f t="shared" si="237"/>
        <v/>
      </c>
      <c r="AZ325" s="3" t="str">
        <f t="shared" si="238"/>
        <v/>
      </c>
      <c r="BA325" s="3" t="str">
        <f t="shared" si="239"/>
        <v/>
      </c>
      <c r="BB325" s="3" t="str">
        <f t="shared" si="240"/>
        <v/>
      </c>
      <c r="BC325" s="3" t="str">
        <f t="shared" si="241"/>
        <v/>
      </c>
      <c r="BD325" s="3" t="str">
        <f t="shared" si="242"/>
        <v/>
      </c>
      <c r="BE325" s="3" t="str">
        <f t="shared" si="243"/>
        <v/>
      </c>
      <c r="BF325" s="3" t="str">
        <f t="shared" si="244"/>
        <v/>
      </c>
      <c r="BG325" s="3" t="str">
        <f t="shared" si="245"/>
        <v/>
      </c>
      <c r="BH325" s="3" t="str">
        <f t="shared" si="246"/>
        <v/>
      </c>
      <c r="BI325" s="3" t="str">
        <f t="shared" si="247"/>
        <v/>
      </c>
      <c r="BJ325" s="3" t="str">
        <f t="shared" si="248"/>
        <v/>
      </c>
      <c r="BK325" s="3" t="str">
        <f t="shared" si="249"/>
        <v/>
      </c>
      <c r="BL325" s="3" t="str">
        <f t="shared" si="250"/>
        <v/>
      </c>
      <c r="BM325" s="3" t="str">
        <f t="shared" si="251"/>
        <v/>
      </c>
      <c r="BN325" s="3" t="str">
        <f t="shared" si="252"/>
        <v/>
      </c>
    </row>
    <row r="326" spans="2:66" x14ac:dyDescent="0.25">
      <c r="B326" s="6">
        <v>34</v>
      </c>
      <c r="C326" s="4" t="str">
        <f>IF(B326="","",VLOOKUP(B326,Tabelle2!$A$2:$B$38,2,0))</f>
        <v>0-5-10-23-26-32</v>
      </c>
      <c r="D326" s="3">
        <f t="shared" si="257"/>
        <v>0</v>
      </c>
      <c r="E326" s="7" t="str">
        <f t="shared" si="253"/>
        <v>L</v>
      </c>
      <c r="F326" s="20" t="str">
        <f t="shared" si="254"/>
        <v>No Bet</v>
      </c>
      <c r="G326" s="16">
        <f t="shared" si="255"/>
        <v>-66</v>
      </c>
      <c r="H326" s="12"/>
      <c r="I326" s="16">
        <f t="shared" ref="I326:I389" si="258">IF(AND(E324="L",E325="W",E326="W"),5,IF(AND(E324="L",E325="W",E326="L"),-1,))</f>
        <v>0</v>
      </c>
      <c r="J326" s="16">
        <f t="shared" ref="J326:J389" si="259">J325+I326</f>
        <v>-7</v>
      </c>
      <c r="K326" s="12"/>
      <c r="AI326" s="1">
        <f t="shared" si="256"/>
        <v>10</v>
      </c>
      <c r="AJ326" s="3" t="str">
        <f t="shared" si="222"/>
        <v/>
      </c>
      <c r="AK326" s="3" t="str">
        <f t="shared" si="223"/>
        <v/>
      </c>
      <c r="AL326" s="3" t="str">
        <f t="shared" si="224"/>
        <v/>
      </c>
      <c r="AM326" s="3" t="str">
        <f t="shared" si="225"/>
        <v/>
      </c>
      <c r="AN326" s="3" t="str">
        <f t="shared" si="226"/>
        <v/>
      </c>
      <c r="AO326" s="3" t="str">
        <f t="shared" si="227"/>
        <v/>
      </c>
      <c r="AP326" s="3" t="str">
        <f t="shared" si="228"/>
        <v/>
      </c>
      <c r="AQ326" s="3" t="str">
        <f t="shared" si="229"/>
        <v/>
      </c>
      <c r="AR326" s="3" t="str">
        <f t="shared" si="230"/>
        <v/>
      </c>
      <c r="AS326" s="3" t="str">
        <f t="shared" si="231"/>
        <v/>
      </c>
      <c r="AT326" s="3" t="str">
        <f t="shared" si="232"/>
        <v/>
      </c>
      <c r="AU326" s="3" t="str">
        <f t="shared" si="233"/>
        <v/>
      </c>
      <c r="AV326" s="3" t="str">
        <f t="shared" si="234"/>
        <v/>
      </c>
      <c r="AW326" s="3" t="str">
        <f t="shared" si="235"/>
        <v/>
      </c>
      <c r="AX326" s="3" t="str">
        <f t="shared" si="236"/>
        <v/>
      </c>
      <c r="AY326" s="3" t="str">
        <f t="shared" si="237"/>
        <v/>
      </c>
      <c r="AZ326" s="3" t="str">
        <f t="shared" si="238"/>
        <v/>
      </c>
      <c r="BA326" s="3" t="str">
        <f t="shared" si="239"/>
        <v/>
      </c>
      <c r="BB326" s="3" t="str">
        <f t="shared" si="240"/>
        <v/>
      </c>
      <c r="BC326" s="3" t="str">
        <f t="shared" si="241"/>
        <v/>
      </c>
      <c r="BD326" s="3" t="str">
        <f t="shared" si="242"/>
        <v/>
      </c>
      <c r="BE326" s="3" t="str">
        <f t="shared" si="243"/>
        <v/>
      </c>
      <c r="BF326" s="3" t="str">
        <f t="shared" si="244"/>
        <v/>
      </c>
      <c r="BG326" s="3" t="str">
        <f t="shared" si="245"/>
        <v/>
      </c>
      <c r="BH326" s="3" t="str">
        <f t="shared" si="246"/>
        <v/>
      </c>
      <c r="BI326" s="3" t="str">
        <f t="shared" si="247"/>
        <v/>
      </c>
      <c r="BJ326" s="3" t="str">
        <f t="shared" si="248"/>
        <v/>
      </c>
      <c r="BK326" s="3" t="str">
        <f t="shared" si="249"/>
        <v/>
      </c>
      <c r="BL326" s="3" t="str">
        <f t="shared" si="250"/>
        <v/>
      </c>
      <c r="BM326" s="3" t="str">
        <f t="shared" si="251"/>
        <v/>
      </c>
      <c r="BN326" s="3" t="str">
        <f t="shared" si="252"/>
        <v/>
      </c>
    </row>
    <row r="327" spans="2:66" x14ac:dyDescent="0.25">
      <c r="B327" s="6">
        <v>8</v>
      </c>
      <c r="C327" s="4" t="str">
        <f>IF(B327="","",VLOOKUP(B327,Tabelle2!$A$2:$B$38,2,0))</f>
        <v>2-14-17-20-25-31</v>
      </c>
      <c r="D327" s="3">
        <f t="shared" si="257"/>
        <v>0</v>
      </c>
      <c r="E327" s="7" t="str">
        <f t="shared" si="253"/>
        <v>L</v>
      </c>
      <c r="F327" s="20" t="str">
        <f t="shared" si="254"/>
        <v>No Bet</v>
      </c>
      <c r="G327" s="16">
        <f t="shared" si="255"/>
        <v>-66</v>
      </c>
      <c r="H327" s="12"/>
      <c r="I327" s="16">
        <f t="shared" si="258"/>
        <v>0</v>
      </c>
      <c r="J327" s="16">
        <f t="shared" si="259"/>
        <v>-7</v>
      </c>
      <c r="K327" s="12"/>
      <c r="AI327" s="1">
        <f t="shared" si="256"/>
        <v>11</v>
      </c>
      <c r="AJ327" s="3" t="str">
        <f t="shared" si="222"/>
        <v/>
      </c>
      <c r="AK327" s="3" t="str">
        <f t="shared" si="223"/>
        <v/>
      </c>
      <c r="AL327" s="3" t="str">
        <f t="shared" si="224"/>
        <v/>
      </c>
      <c r="AM327" s="3" t="str">
        <f t="shared" si="225"/>
        <v/>
      </c>
      <c r="AN327" s="3" t="str">
        <f t="shared" si="226"/>
        <v/>
      </c>
      <c r="AO327" s="3" t="str">
        <f t="shared" si="227"/>
        <v/>
      </c>
      <c r="AP327" s="3" t="str">
        <f t="shared" si="228"/>
        <v/>
      </c>
      <c r="AQ327" s="3" t="str">
        <f t="shared" si="229"/>
        <v/>
      </c>
      <c r="AR327" s="3" t="str">
        <f t="shared" si="230"/>
        <v/>
      </c>
      <c r="AS327" s="3" t="str">
        <f t="shared" si="231"/>
        <v/>
      </c>
      <c r="AT327" s="3" t="str">
        <f t="shared" si="232"/>
        <v/>
      </c>
      <c r="AU327" s="3" t="str">
        <f t="shared" si="233"/>
        <v/>
      </c>
      <c r="AV327" s="3" t="str">
        <f t="shared" si="234"/>
        <v/>
      </c>
      <c r="AW327" s="3" t="str">
        <f t="shared" si="235"/>
        <v/>
      </c>
      <c r="AX327" s="3" t="str">
        <f t="shared" si="236"/>
        <v/>
      </c>
      <c r="AY327" s="3" t="str">
        <f t="shared" si="237"/>
        <v/>
      </c>
      <c r="AZ327" s="3" t="str">
        <f t="shared" si="238"/>
        <v/>
      </c>
      <c r="BA327" s="3" t="str">
        <f t="shared" si="239"/>
        <v/>
      </c>
      <c r="BB327" s="3" t="str">
        <f t="shared" si="240"/>
        <v/>
      </c>
      <c r="BC327" s="3" t="str">
        <f t="shared" si="241"/>
        <v/>
      </c>
      <c r="BD327" s="3" t="str">
        <f t="shared" si="242"/>
        <v/>
      </c>
      <c r="BE327" s="3" t="str">
        <f t="shared" si="243"/>
        <v/>
      </c>
      <c r="BF327" s="3" t="str">
        <f t="shared" si="244"/>
        <v/>
      </c>
      <c r="BG327" s="3" t="str">
        <f t="shared" si="245"/>
        <v/>
      </c>
      <c r="BH327" s="3" t="str">
        <f t="shared" si="246"/>
        <v/>
      </c>
      <c r="BI327" s="3" t="str">
        <f t="shared" si="247"/>
        <v/>
      </c>
      <c r="BJ327" s="3" t="str">
        <f t="shared" si="248"/>
        <v/>
      </c>
      <c r="BK327" s="3" t="str">
        <f t="shared" si="249"/>
        <v/>
      </c>
      <c r="BL327" s="3" t="str">
        <f t="shared" si="250"/>
        <v/>
      </c>
      <c r="BM327" s="3" t="str">
        <f t="shared" si="251"/>
        <v/>
      </c>
      <c r="BN327" s="3" t="str">
        <f t="shared" si="252"/>
        <v/>
      </c>
    </row>
    <row r="328" spans="2:66" x14ac:dyDescent="0.25">
      <c r="B328" s="6">
        <v>11</v>
      </c>
      <c r="C328" s="4" t="str">
        <f>IF(B328="","",VLOOKUP(B328,Tabelle2!$A$2:$B$38,2,0))</f>
        <v>1-2-4-20-21-33</v>
      </c>
      <c r="D328" s="3">
        <f t="shared" si="257"/>
        <v>0</v>
      </c>
      <c r="E328" s="7" t="str">
        <f t="shared" si="253"/>
        <v>L</v>
      </c>
      <c r="F328" s="20" t="str">
        <f t="shared" si="254"/>
        <v>No Bet</v>
      </c>
      <c r="G328" s="16">
        <f t="shared" si="255"/>
        <v>-66</v>
      </c>
      <c r="H328" s="12"/>
      <c r="I328" s="16">
        <f t="shared" si="258"/>
        <v>0</v>
      </c>
      <c r="J328" s="16">
        <f t="shared" si="259"/>
        <v>-7</v>
      </c>
      <c r="K328" s="12"/>
      <c r="AI328" s="1">
        <f t="shared" si="256"/>
        <v>12</v>
      </c>
      <c r="AJ328" s="3" t="str">
        <f t="shared" si="222"/>
        <v/>
      </c>
      <c r="AK328" s="3" t="str">
        <f t="shared" si="223"/>
        <v/>
      </c>
      <c r="AL328" s="3" t="str">
        <f t="shared" si="224"/>
        <v/>
      </c>
      <c r="AM328" s="3" t="str">
        <f t="shared" si="225"/>
        <v/>
      </c>
      <c r="AN328" s="3" t="str">
        <f t="shared" si="226"/>
        <v/>
      </c>
      <c r="AO328" s="3" t="str">
        <f t="shared" si="227"/>
        <v/>
      </c>
      <c r="AP328" s="3" t="str">
        <f t="shared" si="228"/>
        <v/>
      </c>
      <c r="AQ328" s="3" t="str">
        <f t="shared" si="229"/>
        <v/>
      </c>
      <c r="AR328" s="3" t="str">
        <f t="shared" si="230"/>
        <v/>
      </c>
      <c r="AS328" s="3" t="str">
        <f t="shared" si="231"/>
        <v/>
      </c>
      <c r="AT328" s="3" t="str">
        <f t="shared" si="232"/>
        <v/>
      </c>
      <c r="AU328" s="3">
        <f t="shared" si="233"/>
        <v>1</v>
      </c>
      <c r="AV328" s="3" t="str">
        <f t="shared" si="234"/>
        <v/>
      </c>
      <c r="AW328" s="3" t="str">
        <f t="shared" si="235"/>
        <v/>
      </c>
      <c r="AX328" s="3" t="str">
        <f t="shared" si="236"/>
        <v/>
      </c>
      <c r="AY328" s="3" t="str">
        <f t="shared" si="237"/>
        <v/>
      </c>
      <c r="AZ328" s="3" t="str">
        <f t="shared" si="238"/>
        <v/>
      </c>
      <c r="BA328" s="3" t="str">
        <f t="shared" si="239"/>
        <v/>
      </c>
      <c r="BB328" s="3" t="str">
        <f t="shared" si="240"/>
        <v/>
      </c>
      <c r="BC328" s="3" t="str">
        <f t="shared" si="241"/>
        <v/>
      </c>
      <c r="BD328" s="3" t="str">
        <f t="shared" si="242"/>
        <v/>
      </c>
      <c r="BE328" s="3" t="str">
        <f t="shared" si="243"/>
        <v/>
      </c>
      <c r="BF328" s="3" t="str">
        <f t="shared" si="244"/>
        <v/>
      </c>
      <c r="BG328" s="3" t="str">
        <f t="shared" si="245"/>
        <v/>
      </c>
      <c r="BH328" s="3" t="str">
        <f t="shared" si="246"/>
        <v/>
      </c>
      <c r="BI328" s="3" t="str">
        <f t="shared" si="247"/>
        <v/>
      </c>
      <c r="BJ328" s="3" t="str">
        <f t="shared" si="248"/>
        <v/>
      </c>
      <c r="BK328" s="3" t="str">
        <f t="shared" si="249"/>
        <v/>
      </c>
      <c r="BL328" s="3" t="str">
        <f t="shared" si="250"/>
        <v/>
      </c>
      <c r="BM328" s="3" t="str">
        <f t="shared" si="251"/>
        <v/>
      </c>
      <c r="BN328" s="3" t="str">
        <f t="shared" si="252"/>
        <v/>
      </c>
    </row>
    <row r="329" spans="2:66" x14ac:dyDescent="0.25">
      <c r="B329" s="6">
        <v>33</v>
      </c>
      <c r="C329" s="4" t="str">
        <f>IF(B329="","",VLOOKUP(B329,Tabelle2!$A$2:$B$38,2,0))</f>
        <v>7-11-13-28-29-36</v>
      </c>
      <c r="D329" s="3">
        <f t="shared" si="257"/>
        <v>1</v>
      </c>
      <c r="E329" s="7" t="str">
        <f t="shared" si="253"/>
        <v>W</v>
      </c>
      <c r="F329" s="20" t="str">
        <f t="shared" si="254"/>
        <v>No Bet</v>
      </c>
      <c r="G329" s="16">
        <f t="shared" si="255"/>
        <v>-66</v>
      </c>
      <c r="H329" s="12"/>
      <c r="I329" s="16">
        <f t="shared" si="258"/>
        <v>0</v>
      </c>
      <c r="J329" s="16">
        <f t="shared" si="259"/>
        <v>-7</v>
      </c>
      <c r="K329" s="12"/>
      <c r="AI329" s="1">
        <f t="shared" si="256"/>
        <v>0</v>
      </c>
      <c r="AJ329" s="3" t="str">
        <f t="shared" si="222"/>
        <v/>
      </c>
      <c r="AK329" s="3" t="str">
        <f t="shared" si="223"/>
        <v/>
      </c>
      <c r="AL329" s="3" t="str">
        <f t="shared" si="224"/>
        <v/>
      </c>
      <c r="AM329" s="3" t="str">
        <f t="shared" si="225"/>
        <v/>
      </c>
      <c r="AN329" s="3" t="str">
        <f t="shared" si="226"/>
        <v/>
      </c>
      <c r="AO329" s="3" t="str">
        <f t="shared" si="227"/>
        <v/>
      </c>
      <c r="AP329" s="3" t="str">
        <f t="shared" si="228"/>
        <v/>
      </c>
      <c r="AQ329" s="3" t="str">
        <f t="shared" si="229"/>
        <v/>
      </c>
      <c r="AR329" s="3" t="str">
        <f t="shared" si="230"/>
        <v/>
      </c>
      <c r="AS329" s="3" t="str">
        <f t="shared" si="231"/>
        <v/>
      </c>
      <c r="AT329" s="3" t="str">
        <f t="shared" si="232"/>
        <v/>
      </c>
      <c r="AU329" s="3" t="str">
        <f t="shared" si="233"/>
        <v/>
      </c>
      <c r="AV329" s="3" t="str">
        <f t="shared" si="234"/>
        <v/>
      </c>
      <c r="AW329" s="3" t="str">
        <f t="shared" si="235"/>
        <v/>
      </c>
      <c r="AX329" s="3" t="str">
        <f t="shared" si="236"/>
        <v/>
      </c>
      <c r="AY329" s="3" t="str">
        <f t="shared" si="237"/>
        <v/>
      </c>
      <c r="AZ329" s="3" t="str">
        <f t="shared" si="238"/>
        <v/>
      </c>
      <c r="BA329" s="3" t="str">
        <f t="shared" si="239"/>
        <v/>
      </c>
      <c r="BB329" s="3" t="str">
        <f t="shared" si="240"/>
        <v/>
      </c>
      <c r="BC329" s="3" t="str">
        <f t="shared" si="241"/>
        <v/>
      </c>
      <c r="BD329" s="3" t="str">
        <f t="shared" si="242"/>
        <v/>
      </c>
      <c r="BE329" s="3" t="str">
        <f t="shared" si="243"/>
        <v/>
      </c>
      <c r="BF329" s="3" t="str">
        <f t="shared" si="244"/>
        <v/>
      </c>
      <c r="BG329" s="3" t="str">
        <f t="shared" si="245"/>
        <v/>
      </c>
      <c r="BH329" s="3" t="str">
        <f t="shared" si="246"/>
        <v/>
      </c>
      <c r="BI329" s="3" t="str">
        <f t="shared" si="247"/>
        <v/>
      </c>
      <c r="BJ329" s="3" t="str">
        <f t="shared" si="248"/>
        <v/>
      </c>
      <c r="BK329" s="3" t="str">
        <f t="shared" si="249"/>
        <v/>
      </c>
      <c r="BL329" s="3" t="str">
        <f t="shared" si="250"/>
        <v/>
      </c>
      <c r="BM329" s="3" t="str">
        <f t="shared" si="251"/>
        <v/>
      </c>
      <c r="BN329" s="3" t="str">
        <f t="shared" si="252"/>
        <v/>
      </c>
    </row>
    <row r="330" spans="2:66" x14ac:dyDescent="0.25">
      <c r="B330" s="6">
        <v>4</v>
      </c>
      <c r="C330" s="4" t="str">
        <f>IF(B330="","",VLOOKUP(B330,Tabelle2!$A$2:$B$38,2,0))</f>
        <v>7-11-12-13-28-36</v>
      </c>
      <c r="D330" s="3">
        <f t="shared" si="257"/>
        <v>0</v>
      </c>
      <c r="E330" s="7" t="str">
        <f t="shared" si="253"/>
        <v>L</v>
      </c>
      <c r="F330" s="20" t="str">
        <f t="shared" si="254"/>
        <v>Bet</v>
      </c>
      <c r="G330" s="16">
        <f t="shared" si="255"/>
        <v>-72</v>
      </c>
      <c r="H330" s="12"/>
      <c r="I330" s="16">
        <f t="shared" si="258"/>
        <v>-1</v>
      </c>
      <c r="J330" s="16">
        <f t="shared" si="259"/>
        <v>-8</v>
      </c>
      <c r="K330" s="12"/>
      <c r="AI330" s="1">
        <f t="shared" si="256"/>
        <v>1</v>
      </c>
      <c r="AJ330" s="3">
        <f t="shared" si="222"/>
        <v>1</v>
      </c>
      <c r="AK330" s="3" t="str">
        <f t="shared" si="223"/>
        <v/>
      </c>
      <c r="AL330" s="3" t="str">
        <f t="shared" si="224"/>
        <v/>
      </c>
      <c r="AM330" s="3" t="str">
        <f t="shared" si="225"/>
        <v/>
      </c>
      <c r="AN330" s="3" t="str">
        <f t="shared" si="226"/>
        <v/>
      </c>
      <c r="AO330" s="3" t="str">
        <f t="shared" si="227"/>
        <v/>
      </c>
      <c r="AP330" s="3" t="str">
        <f t="shared" si="228"/>
        <v/>
      </c>
      <c r="AQ330" s="3" t="str">
        <f t="shared" si="229"/>
        <v/>
      </c>
      <c r="AR330" s="3" t="str">
        <f t="shared" si="230"/>
        <v/>
      </c>
      <c r="AS330" s="3" t="str">
        <f t="shared" si="231"/>
        <v/>
      </c>
      <c r="AT330" s="3" t="str">
        <f t="shared" si="232"/>
        <v/>
      </c>
      <c r="AU330" s="3" t="str">
        <f t="shared" si="233"/>
        <v/>
      </c>
      <c r="AV330" s="3" t="str">
        <f t="shared" si="234"/>
        <v/>
      </c>
      <c r="AW330" s="3" t="str">
        <f t="shared" si="235"/>
        <v/>
      </c>
      <c r="AX330" s="3" t="str">
        <f t="shared" si="236"/>
        <v/>
      </c>
      <c r="AY330" s="3" t="str">
        <f t="shared" si="237"/>
        <v/>
      </c>
      <c r="AZ330" s="3" t="str">
        <f t="shared" si="238"/>
        <v/>
      </c>
      <c r="BA330" s="3" t="str">
        <f t="shared" si="239"/>
        <v/>
      </c>
      <c r="BB330" s="3" t="str">
        <f t="shared" si="240"/>
        <v/>
      </c>
      <c r="BC330" s="3" t="str">
        <f t="shared" si="241"/>
        <v/>
      </c>
      <c r="BD330" s="3" t="str">
        <f t="shared" si="242"/>
        <v/>
      </c>
      <c r="BE330" s="3" t="str">
        <f t="shared" si="243"/>
        <v/>
      </c>
      <c r="BF330" s="3" t="str">
        <f t="shared" si="244"/>
        <v/>
      </c>
      <c r="BG330" s="3" t="str">
        <f t="shared" si="245"/>
        <v/>
      </c>
      <c r="BH330" s="3" t="str">
        <f t="shared" si="246"/>
        <v/>
      </c>
      <c r="BI330" s="3" t="str">
        <f t="shared" si="247"/>
        <v/>
      </c>
      <c r="BJ330" s="3" t="str">
        <f t="shared" si="248"/>
        <v/>
      </c>
      <c r="BK330" s="3" t="str">
        <f t="shared" si="249"/>
        <v/>
      </c>
      <c r="BL330" s="3" t="str">
        <f t="shared" si="250"/>
        <v/>
      </c>
      <c r="BM330" s="3" t="str">
        <f t="shared" si="251"/>
        <v/>
      </c>
      <c r="BN330" s="3" t="str">
        <f t="shared" si="252"/>
        <v/>
      </c>
    </row>
    <row r="331" spans="2:66" x14ac:dyDescent="0.25">
      <c r="B331" s="6">
        <v>36</v>
      </c>
      <c r="C331" s="4" t="str">
        <f>IF(B331="","",VLOOKUP(B331,Tabelle2!$A$2:$B$38,2,0))</f>
        <v>1-4-16-19-21-33</v>
      </c>
      <c r="D331" s="3">
        <f t="shared" si="257"/>
        <v>1</v>
      </c>
      <c r="E331" s="7" t="str">
        <f t="shared" si="253"/>
        <v>W</v>
      </c>
      <c r="F331" s="20" t="str">
        <f t="shared" si="254"/>
        <v>Bet</v>
      </c>
      <c r="G331" s="16">
        <f t="shared" si="255"/>
        <v>-42</v>
      </c>
      <c r="H331" s="12"/>
      <c r="I331" s="16">
        <f t="shared" si="258"/>
        <v>0</v>
      </c>
      <c r="J331" s="16">
        <f t="shared" si="259"/>
        <v>-8</v>
      </c>
      <c r="K331" s="12"/>
      <c r="AI331" s="1">
        <f t="shared" si="256"/>
        <v>0</v>
      </c>
      <c r="AJ331" s="3" t="str">
        <f t="shared" si="222"/>
        <v/>
      </c>
      <c r="AK331" s="3" t="str">
        <f t="shared" si="223"/>
        <v/>
      </c>
      <c r="AL331" s="3" t="str">
        <f t="shared" si="224"/>
        <v/>
      </c>
      <c r="AM331" s="3" t="str">
        <f t="shared" si="225"/>
        <v/>
      </c>
      <c r="AN331" s="3" t="str">
        <f t="shared" si="226"/>
        <v/>
      </c>
      <c r="AO331" s="3" t="str">
        <f t="shared" si="227"/>
        <v/>
      </c>
      <c r="AP331" s="3" t="str">
        <f t="shared" si="228"/>
        <v/>
      </c>
      <c r="AQ331" s="3" t="str">
        <f t="shared" si="229"/>
        <v/>
      </c>
      <c r="AR331" s="3" t="str">
        <f t="shared" si="230"/>
        <v/>
      </c>
      <c r="AS331" s="3" t="str">
        <f t="shared" si="231"/>
        <v/>
      </c>
      <c r="AT331" s="3" t="str">
        <f t="shared" si="232"/>
        <v/>
      </c>
      <c r="AU331" s="3" t="str">
        <f t="shared" si="233"/>
        <v/>
      </c>
      <c r="AV331" s="3" t="str">
        <f t="shared" si="234"/>
        <v/>
      </c>
      <c r="AW331" s="3" t="str">
        <f t="shared" si="235"/>
        <v/>
      </c>
      <c r="AX331" s="3" t="str">
        <f t="shared" si="236"/>
        <v/>
      </c>
      <c r="AY331" s="3" t="str">
        <f t="shared" si="237"/>
        <v/>
      </c>
      <c r="AZ331" s="3" t="str">
        <f t="shared" si="238"/>
        <v/>
      </c>
      <c r="BA331" s="3" t="str">
        <f t="shared" si="239"/>
        <v/>
      </c>
      <c r="BB331" s="3" t="str">
        <f t="shared" si="240"/>
        <v/>
      </c>
      <c r="BC331" s="3" t="str">
        <f t="shared" si="241"/>
        <v/>
      </c>
      <c r="BD331" s="3" t="str">
        <f t="shared" si="242"/>
        <v/>
      </c>
      <c r="BE331" s="3" t="str">
        <f t="shared" si="243"/>
        <v/>
      </c>
      <c r="BF331" s="3" t="str">
        <f t="shared" si="244"/>
        <v/>
      </c>
      <c r="BG331" s="3" t="str">
        <f t="shared" si="245"/>
        <v/>
      </c>
      <c r="BH331" s="3" t="str">
        <f t="shared" si="246"/>
        <v/>
      </c>
      <c r="BI331" s="3" t="str">
        <f t="shared" si="247"/>
        <v/>
      </c>
      <c r="BJ331" s="3" t="str">
        <f t="shared" si="248"/>
        <v/>
      </c>
      <c r="BK331" s="3" t="str">
        <f t="shared" si="249"/>
        <v/>
      </c>
      <c r="BL331" s="3" t="str">
        <f t="shared" si="250"/>
        <v/>
      </c>
      <c r="BM331" s="3" t="str">
        <f t="shared" si="251"/>
        <v/>
      </c>
      <c r="BN331" s="3" t="str">
        <f t="shared" si="252"/>
        <v/>
      </c>
    </row>
    <row r="332" spans="2:66" x14ac:dyDescent="0.25">
      <c r="B332" s="6">
        <v>9</v>
      </c>
      <c r="C332" s="4" t="str">
        <f>IF(B332="","",VLOOKUP(B332,Tabelle2!$A$2:$B$38,2,0))</f>
        <v>0-3-5-10-23-26</v>
      </c>
      <c r="D332" s="3">
        <f t="shared" si="257"/>
        <v>0</v>
      </c>
      <c r="E332" s="7" t="str">
        <f t="shared" si="253"/>
        <v>L</v>
      </c>
      <c r="F332" s="20" t="str">
        <f t="shared" si="254"/>
        <v>Bet</v>
      </c>
      <c r="G332" s="16">
        <f t="shared" si="255"/>
        <v>-48</v>
      </c>
      <c r="H332" s="12"/>
      <c r="I332" s="16">
        <f t="shared" si="258"/>
        <v>-1</v>
      </c>
      <c r="J332" s="16">
        <f t="shared" si="259"/>
        <v>-9</v>
      </c>
      <c r="K332" s="12"/>
      <c r="AI332" s="1">
        <f t="shared" si="256"/>
        <v>1</v>
      </c>
      <c r="AJ332" s="3" t="str">
        <f t="shared" si="222"/>
        <v/>
      </c>
      <c r="AK332" s="3" t="str">
        <f t="shared" si="223"/>
        <v/>
      </c>
      <c r="AL332" s="3" t="str">
        <f t="shared" si="224"/>
        <v/>
      </c>
      <c r="AM332" s="3" t="str">
        <f t="shared" si="225"/>
        <v/>
      </c>
      <c r="AN332" s="3" t="str">
        <f t="shared" si="226"/>
        <v/>
      </c>
      <c r="AO332" s="3" t="str">
        <f t="shared" si="227"/>
        <v/>
      </c>
      <c r="AP332" s="3" t="str">
        <f t="shared" si="228"/>
        <v/>
      </c>
      <c r="AQ332" s="3" t="str">
        <f t="shared" si="229"/>
        <v/>
      </c>
      <c r="AR332" s="3" t="str">
        <f t="shared" si="230"/>
        <v/>
      </c>
      <c r="AS332" s="3" t="str">
        <f t="shared" si="231"/>
        <v/>
      </c>
      <c r="AT332" s="3" t="str">
        <f t="shared" si="232"/>
        <v/>
      </c>
      <c r="AU332" s="3" t="str">
        <f t="shared" si="233"/>
        <v/>
      </c>
      <c r="AV332" s="3" t="str">
        <f t="shared" si="234"/>
        <v/>
      </c>
      <c r="AW332" s="3" t="str">
        <f t="shared" si="235"/>
        <v/>
      </c>
      <c r="AX332" s="3" t="str">
        <f t="shared" si="236"/>
        <v/>
      </c>
      <c r="AY332" s="3" t="str">
        <f t="shared" si="237"/>
        <v/>
      </c>
      <c r="AZ332" s="3" t="str">
        <f t="shared" si="238"/>
        <v/>
      </c>
      <c r="BA332" s="3" t="str">
        <f t="shared" si="239"/>
        <v/>
      </c>
      <c r="BB332" s="3" t="str">
        <f t="shared" si="240"/>
        <v/>
      </c>
      <c r="BC332" s="3" t="str">
        <f t="shared" si="241"/>
        <v/>
      </c>
      <c r="BD332" s="3" t="str">
        <f t="shared" si="242"/>
        <v/>
      </c>
      <c r="BE332" s="3" t="str">
        <f t="shared" si="243"/>
        <v/>
      </c>
      <c r="BF332" s="3" t="str">
        <f t="shared" si="244"/>
        <v/>
      </c>
      <c r="BG332" s="3" t="str">
        <f t="shared" si="245"/>
        <v/>
      </c>
      <c r="BH332" s="3" t="str">
        <f t="shared" si="246"/>
        <v/>
      </c>
      <c r="BI332" s="3" t="str">
        <f t="shared" si="247"/>
        <v/>
      </c>
      <c r="BJ332" s="3" t="str">
        <f t="shared" si="248"/>
        <v/>
      </c>
      <c r="BK332" s="3" t="str">
        <f t="shared" si="249"/>
        <v/>
      </c>
      <c r="BL332" s="3" t="str">
        <f t="shared" si="250"/>
        <v/>
      </c>
      <c r="BM332" s="3" t="str">
        <f t="shared" si="251"/>
        <v/>
      </c>
      <c r="BN332" s="3" t="str">
        <f t="shared" si="252"/>
        <v/>
      </c>
    </row>
    <row r="333" spans="2:66" x14ac:dyDescent="0.25">
      <c r="B333" s="6">
        <v>35</v>
      </c>
      <c r="C333" s="4" t="str">
        <f>IF(B333="","",VLOOKUP(B333,Tabelle2!$A$2:$B$38,2,0))</f>
        <v>2-14-20-21-25-31</v>
      </c>
      <c r="D333" s="3">
        <f t="shared" si="257"/>
        <v>0</v>
      </c>
      <c r="E333" s="7" t="str">
        <f t="shared" si="253"/>
        <v>L</v>
      </c>
      <c r="F333" s="20" t="str">
        <f t="shared" si="254"/>
        <v>Bet</v>
      </c>
      <c r="G333" s="16">
        <f t="shared" si="255"/>
        <v>-54</v>
      </c>
      <c r="H333" s="12"/>
      <c r="I333" s="16">
        <f t="shared" si="258"/>
        <v>0</v>
      </c>
      <c r="J333" s="16">
        <f t="shared" si="259"/>
        <v>-9</v>
      </c>
      <c r="K333" s="12"/>
      <c r="AI333" s="1">
        <f t="shared" si="256"/>
        <v>2</v>
      </c>
      <c r="AJ333" s="3" t="str">
        <f t="shared" ref="AJ333:AJ396" si="260">IF(AND($AI334=0,$AI333=1),1,"")</f>
        <v/>
      </c>
      <c r="AK333" s="3" t="str">
        <f t="shared" ref="AK333:AK396" si="261">IF(AND($AI334=0,$AI333=2),1,"")</f>
        <v/>
      </c>
      <c r="AL333" s="3" t="str">
        <f t="shared" ref="AL333:AL396" si="262">IF(AND($AI334=0,$AI333=3),1,"")</f>
        <v/>
      </c>
      <c r="AM333" s="3" t="str">
        <f t="shared" ref="AM333:AM396" si="263">IF(AND($AI334=0,$AI333=4),1,"")</f>
        <v/>
      </c>
      <c r="AN333" s="3" t="str">
        <f t="shared" ref="AN333:AN396" si="264">IF(AND($AI334=0,$AI333=5),1,"")</f>
        <v/>
      </c>
      <c r="AO333" s="3" t="str">
        <f t="shared" ref="AO333:AO396" si="265">IF(AND($AI334=0,$AI333=6),1,"")</f>
        <v/>
      </c>
      <c r="AP333" s="3" t="str">
        <f t="shared" ref="AP333:AP396" si="266">IF(AND($AI334=0,$AI333=7),1,"")</f>
        <v/>
      </c>
      <c r="AQ333" s="3" t="str">
        <f t="shared" ref="AQ333:AQ396" si="267">IF(AND($AI334=0,$AI333=8),1,"")</f>
        <v/>
      </c>
      <c r="AR333" s="3" t="str">
        <f t="shared" ref="AR333:AR396" si="268">IF(AND($AI334=0,$AI333=9),1,"")</f>
        <v/>
      </c>
      <c r="AS333" s="3" t="str">
        <f t="shared" ref="AS333:AS396" si="269">IF(AND($AI334=0,$AI333=10),1,"")</f>
        <v/>
      </c>
      <c r="AT333" s="3" t="str">
        <f t="shared" ref="AT333:AT396" si="270">IF(AND($AI334=0,$AI333=11),1,"")</f>
        <v/>
      </c>
      <c r="AU333" s="3" t="str">
        <f t="shared" ref="AU333:AU396" si="271">IF(AND($AI334=0,$AI333=12),1,"")</f>
        <v/>
      </c>
      <c r="AV333" s="3" t="str">
        <f t="shared" ref="AV333:AV396" si="272">IF(AND($AI334=0,$AI333=13),1,"")</f>
        <v/>
      </c>
      <c r="AW333" s="3" t="str">
        <f t="shared" ref="AW333:AW396" si="273">IF(AND($AI334=0,$AI333=14),1,"")</f>
        <v/>
      </c>
      <c r="AX333" s="3" t="str">
        <f t="shared" ref="AX333:AX396" si="274">IF(AND($AI334=0,$AI333=15),1,"")</f>
        <v/>
      </c>
      <c r="AY333" s="3" t="str">
        <f t="shared" ref="AY333:AY396" si="275">IF(AND($AI334=0,$AI333=16),1,"")</f>
        <v/>
      </c>
      <c r="AZ333" s="3" t="str">
        <f t="shared" ref="AZ333:AZ396" si="276">IF(AND($AI334=0,$AI333=17),1,"")</f>
        <v/>
      </c>
      <c r="BA333" s="3" t="str">
        <f t="shared" ref="BA333:BA396" si="277">IF(AND($AI334=0,$AI333=18),1,"")</f>
        <v/>
      </c>
      <c r="BB333" s="3" t="str">
        <f t="shared" ref="BB333:BB396" si="278">IF(AND($AI334=0,$AI333=19),1,"")</f>
        <v/>
      </c>
      <c r="BC333" s="3" t="str">
        <f t="shared" ref="BC333:BC396" si="279">IF(AND($AI334=0,$AI333=20),1,"")</f>
        <v/>
      </c>
      <c r="BD333" s="3" t="str">
        <f t="shared" ref="BD333:BD396" si="280">IF(AND($AI334=0,$AI333=21),1,"")</f>
        <v/>
      </c>
      <c r="BE333" s="3" t="str">
        <f t="shared" ref="BE333:BE396" si="281">IF(AND($AI334=0,$AI333=22),1,"")</f>
        <v/>
      </c>
      <c r="BF333" s="3" t="str">
        <f t="shared" ref="BF333:BF396" si="282">IF(AND($AI334=0,$AI333=23),1,"")</f>
        <v/>
      </c>
      <c r="BG333" s="3" t="str">
        <f t="shared" ref="BG333:BG396" si="283">IF(AND($AI334=0,$AI333=24),1,"")</f>
        <v/>
      </c>
      <c r="BH333" s="3" t="str">
        <f t="shared" ref="BH333:BH396" si="284">IF(AND($AI334=0,$AI333=25),1,"")</f>
        <v/>
      </c>
      <c r="BI333" s="3" t="str">
        <f t="shared" ref="BI333:BI396" si="285">IF(AND($AI334=0,$AI333=26),1,"")</f>
        <v/>
      </c>
      <c r="BJ333" s="3" t="str">
        <f t="shared" ref="BJ333:BJ396" si="286">IF(AND($AI334=0,$AI333=27),1,"")</f>
        <v/>
      </c>
      <c r="BK333" s="3" t="str">
        <f t="shared" ref="BK333:BK396" si="287">IF(AND($AI334=0,$AI333=28),1,"")</f>
        <v/>
      </c>
      <c r="BL333" s="3" t="str">
        <f t="shared" ref="BL333:BL396" si="288">IF(AND($AI334=0,$AI333=29),1,"")</f>
        <v/>
      </c>
      <c r="BM333" s="3" t="str">
        <f t="shared" ref="BM333:BM396" si="289">IF(AND($AI334=0,$AI333=30),1,"")</f>
        <v/>
      </c>
      <c r="BN333" s="3" t="str">
        <f t="shared" si="252"/>
        <v/>
      </c>
    </row>
    <row r="334" spans="2:66" x14ac:dyDescent="0.25">
      <c r="B334" s="6">
        <v>3</v>
      </c>
      <c r="C334" s="4" t="str">
        <f>IF(B334="","",VLOOKUP(B334,Tabelle2!$A$2:$B$38,2,0))</f>
        <v>2-9-14-17-25-31</v>
      </c>
      <c r="D334" s="3">
        <f t="shared" si="257"/>
        <v>0</v>
      </c>
      <c r="E334" s="7" t="str">
        <f t="shared" si="253"/>
        <v>L</v>
      </c>
      <c r="F334" s="20" t="str">
        <f t="shared" si="254"/>
        <v>Bet</v>
      </c>
      <c r="G334" s="16">
        <f t="shared" si="255"/>
        <v>-60</v>
      </c>
      <c r="H334" s="12"/>
      <c r="I334" s="16">
        <f t="shared" si="258"/>
        <v>0</v>
      </c>
      <c r="J334" s="16">
        <f t="shared" si="259"/>
        <v>-9</v>
      </c>
      <c r="K334" s="12"/>
      <c r="AI334" s="1">
        <f t="shared" si="256"/>
        <v>3</v>
      </c>
      <c r="AJ334" s="3" t="str">
        <f t="shared" si="260"/>
        <v/>
      </c>
      <c r="AK334" s="3" t="str">
        <f t="shared" si="261"/>
        <v/>
      </c>
      <c r="AL334" s="3" t="str">
        <f t="shared" si="262"/>
        <v/>
      </c>
      <c r="AM334" s="3" t="str">
        <f t="shared" si="263"/>
        <v/>
      </c>
      <c r="AN334" s="3" t="str">
        <f t="shared" si="264"/>
        <v/>
      </c>
      <c r="AO334" s="3" t="str">
        <f t="shared" si="265"/>
        <v/>
      </c>
      <c r="AP334" s="3" t="str">
        <f t="shared" si="266"/>
        <v/>
      </c>
      <c r="AQ334" s="3" t="str">
        <f t="shared" si="267"/>
        <v/>
      </c>
      <c r="AR334" s="3" t="str">
        <f t="shared" si="268"/>
        <v/>
      </c>
      <c r="AS334" s="3" t="str">
        <f t="shared" si="269"/>
        <v/>
      </c>
      <c r="AT334" s="3" t="str">
        <f t="shared" si="270"/>
        <v/>
      </c>
      <c r="AU334" s="3" t="str">
        <f t="shared" si="271"/>
        <v/>
      </c>
      <c r="AV334" s="3" t="str">
        <f t="shared" si="272"/>
        <v/>
      </c>
      <c r="AW334" s="3" t="str">
        <f t="shared" si="273"/>
        <v/>
      </c>
      <c r="AX334" s="3" t="str">
        <f t="shared" si="274"/>
        <v/>
      </c>
      <c r="AY334" s="3" t="str">
        <f t="shared" si="275"/>
        <v/>
      </c>
      <c r="AZ334" s="3" t="str">
        <f t="shared" si="276"/>
        <v/>
      </c>
      <c r="BA334" s="3" t="str">
        <f t="shared" si="277"/>
        <v/>
      </c>
      <c r="BB334" s="3" t="str">
        <f t="shared" si="278"/>
        <v/>
      </c>
      <c r="BC334" s="3" t="str">
        <f t="shared" si="279"/>
        <v/>
      </c>
      <c r="BD334" s="3" t="str">
        <f t="shared" si="280"/>
        <v/>
      </c>
      <c r="BE334" s="3" t="str">
        <f t="shared" si="281"/>
        <v/>
      </c>
      <c r="BF334" s="3" t="str">
        <f t="shared" si="282"/>
        <v/>
      </c>
      <c r="BG334" s="3" t="str">
        <f t="shared" si="283"/>
        <v/>
      </c>
      <c r="BH334" s="3" t="str">
        <f t="shared" si="284"/>
        <v/>
      </c>
      <c r="BI334" s="3" t="str">
        <f t="shared" si="285"/>
        <v/>
      </c>
      <c r="BJ334" s="3" t="str">
        <f t="shared" si="286"/>
        <v/>
      </c>
      <c r="BK334" s="3" t="str">
        <f t="shared" si="287"/>
        <v/>
      </c>
      <c r="BL334" s="3" t="str">
        <f t="shared" si="288"/>
        <v/>
      </c>
      <c r="BM334" s="3" t="str">
        <f t="shared" si="289"/>
        <v/>
      </c>
      <c r="BN334" s="3" t="str">
        <f t="shared" ref="BN334:BN397" si="290">IF(AI334="","",IF(AND($AI335=0,$AI334&gt;30),1,""))</f>
        <v/>
      </c>
    </row>
    <row r="335" spans="2:66" x14ac:dyDescent="0.25">
      <c r="B335" s="6">
        <v>36</v>
      </c>
      <c r="C335" s="4" t="str">
        <f>IF(B335="","",VLOOKUP(B335,Tabelle2!$A$2:$B$38,2,0))</f>
        <v>1-4-16-19-21-33</v>
      </c>
      <c r="D335" s="3">
        <f t="shared" si="257"/>
        <v>0</v>
      </c>
      <c r="E335" s="7" t="str">
        <f t="shared" si="253"/>
        <v>L</v>
      </c>
      <c r="F335" s="20" t="str">
        <f t="shared" si="254"/>
        <v>Bet</v>
      </c>
      <c r="G335" s="16">
        <f t="shared" si="255"/>
        <v>-66</v>
      </c>
      <c r="H335" s="12"/>
      <c r="I335" s="16">
        <f t="shared" si="258"/>
        <v>0</v>
      </c>
      <c r="J335" s="16">
        <f t="shared" si="259"/>
        <v>-9</v>
      </c>
      <c r="K335" s="12"/>
      <c r="AI335" s="1">
        <f t="shared" si="256"/>
        <v>4</v>
      </c>
      <c r="AJ335" s="3" t="str">
        <f t="shared" si="260"/>
        <v/>
      </c>
      <c r="AK335" s="3" t="str">
        <f t="shared" si="261"/>
        <v/>
      </c>
      <c r="AL335" s="3" t="str">
        <f t="shared" si="262"/>
        <v/>
      </c>
      <c r="AM335" s="3">
        <f t="shared" si="263"/>
        <v>1</v>
      </c>
      <c r="AN335" s="3" t="str">
        <f t="shared" si="264"/>
        <v/>
      </c>
      <c r="AO335" s="3" t="str">
        <f t="shared" si="265"/>
        <v/>
      </c>
      <c r="AP335" s="3" t="str">
        <f t="shared" si="266"/>
        <v/>
      </c>
      <c r="AQ335" s="3" t="str">
        <f t="shared" si="267"/>
        <v/>
      </c>
      <c r="AR335" s="3" t="str">
        <f t="shared" si="268"/>
        <v/>
      </c>
      <c r="AS335" s="3" t="str">
        <f t="shared" si="269"/>
        <v/>
      </c>
      <c r="AT335" s="3" t="str">
        <f t="shared" si="270"/>
        <v/>
      </c>
      <c r="AU335" s="3" t="str">
        <f t="shared" si="271"/>
        <v/>
      </c>
      <c r="AV335" s="3" t="str">
        <f t="shared" si="272"/>
        <v/>
      </c>
      <c r="AW335" s="3" t="str">
        <f t="shared" si="273"/>
        <v/>
      </c>
      <c r="AX335" s="3" t="str">
        <f t="shared" si="274"/>
        <v/>
      </c>
      <c r="AY335" s="3" t="str">
        <f t="shared" si="275"/>
        <v/>
      </c>
      <c r="AZ335" s="3" t="str">
        <f t="shared" si="276"/>
        <v/>
      </c>
      <c r="BA335" s="3" t="str">
        <f t="shared" si="277"/>
        <v/>
      </c>
      <c r="BB335" s="3" t="str">
        <f t="shared" si="278"/>
        <v/>
      </c>
      <c r="BC335" s="3" t="str">
        <f t="shared" si="279"/>
        <v/>
      </c>
      <c r="BD335" s="3" t="str">
        <f t="shared" si="280"/>
        <v/>
      </c>
      <c r="BE335" s="3" t="str">
        <f t="shared" si="281"/>
        <v/>
      </c>
      <c r="BF335" s="3" t="str">
        <f t="shared" si="282"/>
        <v/>
      </c>
      <c r="BG335" s="3" t="str">
        <f t="shared" si="283"/>
        <v/>
      </c>
      <c r="BH335" s="3" t="str">
        <f t="shared" si="284"/>
        <v/>
      </c>
      <c r="BI335" s="3" t="str">
        <f t="shared" si="285"/>
        <v/>
      </c>
      <c r="BJ335" s="3" t="str">
        <f t="shared" si="286"/>
        <v/>
      </c>
      <c r="BK335" s="3" t="str">
        <f t="shared" si="287"/>
        <v/>
      </c>
      <c r="BL335" s="3" t="str">
        <f t="shared" si="288"/>
        <v/>
      </c>
      <c r="BM335" s="3" t="str">
        <f t="shared" si="289"/>
        <v/>
      </c>
      <c r="BN335" s="3" t="str">
        <f t="shared" si="290"/>
        <v/>
      </c>
    </row>
    <row r="336" spans="2:66" x14ac:dyDescent="0.25">
      <c r="B336" s="6">
        <v>33</v>
      </c>
      <c r="C336" s="4" t="str">
        <f>IF(B336="","",VLOOKUP(B336,Tabelle2!$A$2:$B$38,2,0))</f>
        <v>7-11-13-28-29-36</v>
      </c>
      <c r="D336" s="3">
        <f t="shared" si="257"/>
        <v>1</v>
      </c>
      <c r="E336" s="7" t="str">
        <f t="shared" si="253"/>
        <v>W</v>
      </c>
      <c r="F336" s="20" t="str">
        <f t="shared" si="254"/>
        <v>No Bet</v>
      </c>
      <c r="G336" s="16">
        <f t="shared" si="255"/>
        <v>-66</v>
      </c>
      <c r="H336" s="12"/>
      <c r="I336" s="16">
        <f t="shared" si="258"/>
        <v>0</v>
      </c>
      <c r="J336" s="16">
        <f t="shared" si="259"/>
        <v>-9</v>
      </c>
      <c r="K336" s="12"/>
      <c r="AI336" s="1">
        <f t="shared" si="256"/>
        <v>0</v>
      </c>
      <c r="AJ336" s="3" t="str">
        <f t="shared" si="260"/>
        <v/>
      </c>
      <c r="AK336" s="3" t="str">
        <f t="shared" si="261"/>
        <v/>
      </c>
      <c r="AL336" s="3" t="str">
        <f t="shared" si="262"/>
        <v/>
      </c>
      <c r="AM336" s="3" t="str">
        <f t="shared" si="263"/>
        <v/>
      </c>
      <c r="AN336" s="3" t="str">
        <f t="shared" si="264"/>
        <v/>
      </c>
      <c r="AO336" s="3" t="str">
        <f t="shared" si="265"/>
        <v/>
      </c>
      <c r="AP336" s="3" t="str">
        <f t="shared" si="266"/>
        <v/>
      </c>
      <c r="AQ336" s="3" t="str">
        <f t="shared" si="267"/>
        <v/>
      </c>
      <c r="AR336" s="3" t="str">
        <f t="shared" si="268"/>
        <v/>
      </c>
      <c r="AS336" s="3" t="str">
        <f t="shared" si="269"/>
        <v/>
      </c>
      <c r="AT336" s="3" t="str">
        <f t="shared" si="270"/>
        <v/>
      </c>
      <c r="AU336" s="3" t="str">
        <f t="shared" si="271"/>
        <v/>
      </c>
      <c r="AV336" s="3" t="str">
        <f t="shared" si="272"/>
        <v/>
      </c>
      <c r="AW336" s="3" t="str">
        <f t="shared" si="273"/>
        <v/>
      </c>
      <c r="AX336" s="3" t="str">
        <f t="shared" si="274"/>
        <v/>
      </c>
      <c r="AY336" s="3" t="str">
        <f t="shared" si="275"/>
        <v/>
      </c>
      <c r="AZ336" s="3" t="str">
        <f t="shared" si="276"/>
        <v/>
      </c>
      <c r="BA336" s="3" t="str">
        <f t="shared" si="277"/>
        <v/>
      </c>
      <c r="BB336" s="3" t="str">
        <f t="shared" si="278"/>
        <v/>
      </c>
      <c r="BC336" s="3" t="str">
        <f t="shared" si="279"/>
        <v/>
      </c>
      <c r="BD336" s="3" t="str">
        <f t="shared" si="280"/>
        <v/>
      </c>
      <c r="BE336" s="3" t="str">
        <f t="shared" si="281"/>
        <v/>
      </c>
      <c r="BF336" s="3" t="str">
        <f t="shared" si="282"/>
        <v/>
      </c>
      <c r="BG336" s="3" t="str">
        <f t="shared" si="283"/>
        <v/>
      </c>
      <c r="BH336" s="3" t="str">
        <f t="shared" si="284"/>
        <v/>
      </c>
      <c r="BI336" s="3" t="str">
        <f t="shared" si="285"/>
        <v/>
      </c>
      <c r="BJ336" s="3" t="str">
        <f t="shared" si="286"/>
        <v/>
      </c>
      <c r="BK336" s="3" t="str">
        <f t="shared" si="287"/>
        <v/>
      </c>
      <c r="BL336" s="3" t="str">
        <f t="shared" si="288"/>
        <v/>
      </c>
      <c r="BM336" s="3" t="str">
        <f t="shared" si="289"/>
        <v/>
      </c>
      <c r="BN336" s="3" t="str">
        <f t="shared" si="290"/>
        <v/>
      </c>
    </row>
    <row r="337" spans="2:66" x14ac:dyDescent="0.25">
      <c r="B337" s="6">
        <v>12</v>
      </c>
      <c r="C337" s="4" t="str">
        <f>IF(B337="","",VLOOKUP(B337,Tabelle2!$A$2:$B$38,2,0))</f>
        <v>1-2-4-14-20-21</v>
      </c>
      <c r="D337" s="3">
        <f t="shared" si="257"/>
        <v>0</v>
      </c>
      <c r="E337" s="7" t="str">
        <f t="shared" si="253"/>
        <v>L</v>
      </c>
      <c r="F337" s="20" t="str">
        <f t="shared" si="254"/>
        <v>Bet</v>
      </c>
      <c r="G337" s="16">
        <f t="shared" si="255"/>
        <v>-72</v>
      </c>
      <c r="H337" s="12"/>
      <c r="I337" s="16">
        <f t="shared" si="258"/>
        <v>-1</v>
      </c>
      <c r="J337" s="16">
        <f t="shared" si="259"/>
        <v>-10</v>
      </c>
      <c r="K337" s="12"/>
      <c r="AI337" s="1">
        <f t="shared" si="256"/>
        <v>1</v>
      </c>
      <c r="AJ337" s="3" t="str">
        <f t="shared" si="260"/>
        <v/>
      </c>
      <c r="AK337" s="3" t="str">
        <f t="shared" si="261"/>
        <v/>
      </c>
      <c r="AL337" s="3" t="str">
        <f t="shared" si="262"/>
        <v/>
      </c>
      <c r="AM337" s="3" t="str">
        <f t="shared" si="263"/>
        <v/>
      </c>
      <c r="AN337" s="3" t="str">
        <f t="shared" si="264"/>
        <v/>
      </c>
      <c r="AO337" s="3" t="str">
        <f t="shared" si="265"/>
        <v/>
      </c>
      <c r="AP337" s="3" t="str">
        <f t="shared" si="266"/>
        <v/>
      </c>
      <c r="AQ337" s="3" t="str">
        <f t="shared" si="267"/>
        <v/>
      </c>
      <c r="AR337" s="3" t="str">
        <f t="shared" si="268"/>
        <v/>
      </c>
      <c r="AS337" s="3" t="str">
        <f t="shared" si="269"/>
        <v/>
      </c>
      <c r="AT337" s="3" t="str">
        <f t="shared" si="270"/>
        <v/>
      </c>
      <c r="AU337" s="3" t="str">
        <f t="shared" si="271"/>
        <v/>
      </c>
      <c r="AV337" s="3" t="str">
        <f t="shared" si="272"/>
        <v/>
      </c>
      <c r="AW337" s="3" t="str">
        <f t="shared" si="273"/>
        <v/>
      </c>
      <c r="AX337" s="3" t="str">
        <f t="shared" si="274"/>
        <v/>
      </c>
      <c r="AY337" s="3" t="str">
        <f t="shared" si="275"/>
        <v/>
      </c>
      <c r="AZ337" s="3" t="str">
        <f t="shared" si="276"/>
        <v/>
      </c>
      <c r="BA337" s="3" t="str">
        <f t="shared" si="277"/>
        <v/>
      </c>
      <c r="BB337" s="3" t="str">
        <f t="shared" si="278"/>
        <v/>
      </c>
      <c r="BC337" s="3" t="str">
        <f t="shared" si="279"/>
        <v/>
      </c>
      <c r="BD337" s="3" t="str">
        <f t="shared" si="280"/>
        <v/>
      </c>
      <c r="BE337" s="3" t="str">
        <f t="shared" si="281"/>
        <v/>
      </c>
      <c r="BF337" s="3" t="str">
        <f t="shared" si="282"/>
        <v/>
      </c>
      <c r="BG337" s="3" t="str">
        <f t="shared" si="283"/>
        <v/>
      </c>
      <c r="BH337" s="3" t="str">
        <f t="shared" si="284"/>
        <v/>
      </c>
      <c r="BI337" s="3" t="str">
        <f t="shared" si="285"/>
        <v/>
      </c>
      <c r="BJ337" s="3" t="str">
        <f t="shared" si="286"/>
        <v/>
      </c>
      <c r="BK337" s="3" t="str">
        <f t="shared" si="287"/>
        <v/>
      </c>
      <c r="BL337" s="3" t="str">
        <f t="shared" si="288"/>
        <v/>
      </c>
      <c r="BM337" s="3" t="str">
        <f t="shared" si="289"/>
        <v/>
      </c>
      <c r="BN337" s="3" t="str">
        <f t="shared" si="290"/>
        <v/>
      </c>
    </row>
    <row r="338" spans="2:66" x14ac:dyDescent="0.25">
      <c r="B338" s="6">
        <v>25</v>
      </c>
      <c r="C338" s="4" t="str">
        <f>IF(B338="","",VLOOKUP(B338,Tabelle2!$A$2:$B$38,2,0))</f>
        <v>3-8-23-26-30-35</v>
      </c>
      <c r="D338" s="3">
        <f t="shared" si="257"/>
        <v>0</v>
      </c>
      <c r="E338" s="7" t="str">
        <f t="shared" si="253"/>
        <v>L</v>
      </c>
      <c r="F338" s="20" t="str">
        <f t="shared" si="254"/>
        <v>Bet</v>
      </c>
      <c r="G338" s="16">
        <f t="shared" si="255"/>
        <v>-78</v>
      </c>
      <c r="H338" s="12"/>
      <c r="I338" s="16">
        <f t="shared" si="258"/>
        <v>0</v>
      </c>
      <c r="J338" s="16">
        <f t="shared" si="259"/>
        <v>-10</v>
      </c>
      <c r="K338" s="12"/>
      <c r="AI338" s="1">
        <f t="shared" si="256"/>
        <v>2</v>
      </c>
      <c r="AJ338" s="3" t="str">
        <f t="shared" si="260"/>
        <v/>
      </c>
      <c r="AK338" s="3">
        <f t="shared" si="261"/>
        <v>1</v>
      </c>
      <c r="AL338" s="3" t="str">
        <f t="shared" si="262"/>
        <v/>
      </c>
      <c r="AM338" s="3" t="str">
        <f t="shared" si="263"/>
        <v/>
      </c>
      <c r="AN338" s="3" t="str">
        <f t="shared" si="264"/>
        <v/>
      </c>
      <c r="AO338" s="3" t="str">
        <f t="shared" si="265"/>
        <v/>
      </c>
      <c r="AP338" s="3" t="str">
        <f t="shared" si="266"/>
        <v/>
      </c>
      <c r="AQ338" s="3" t="str">
        <f t="shared" si="267"/>
        <v/>
      </c>
      <c r="AR338" s="3" t="str">
        <f t="shared" si="268"/>
        <v/>
      </c>
      <c r="AS338" s="3" t="str">
        <f t="shared" si="269"/>
        <v/>
      </c>
      <c r="AT338" s="3" t="str">
        <f t="shared" si="270"/>
        <v/>
      </c>
      <c r="AU338" s="3" t="str">
        <f t="shared" si="271"/>
        <v/>
      </c>
      <c r="AV338" s="3" t="str">
        <f t="shared" si="272"/>
        <v/>
      </c>
      <c r="AW338" s="3" t="str">
        <f t="shared" si="273"/>
        <v/>
      </c>
      <c r="AX338" s="3" t="str">
        <f t="shared" si="274"/>
        <v/>
      </c>
      <c r="AY338" s="3" t="str">
        <f t="shared" si="275"/>
        <v/>
      </c>
      <c r="AZ338" s="3" t="str">
        <f t="shared" si="276"/>
        <v/>
      </c>
      <c r="BA338" s="3" t="str">
        <f t="shared" si="277"/>
        <v/>
      </c>
      <c r="BB338" s="3" t="str">
        <f t="shared" si="278"/>
        <v/>
      </c>
      <c r="BC338" s="3" t="str">
        <f t="shared" si="279"/>
        <v/>
      </c>
      <c r="BD338" s="3" t="str">
        <f t="shared" si="280"/>
        <v/>
      </c>
      <c r="BE338" s="3" t="str">
        <f t="shared" si="281"/>
        <v/>
      </c>
      <c r="BF338" s="3" t="str">
        <f t="shared" si="282"/>
        <v/>
      </c>
      <c r="BG338" s="3" t="str">
        <f t="shared" si="283"/>
        <v/>
      </c>
      <c r="BH338" s="3" t="str">
        <f t="shared" si="284"/>
        <v/>
      </c>
      <c r="BI338" s="3" t="str">
        <f t="shared" si="285"/>
        <v/>
      </c>
      <c r="BJ338" s="3" t="str">
        <f t="shared" si="286"/>
        <v/>
      </c>
      <c r="BK338" s="3" t="str">
        <f t="shared" si="287"/>
        <v/>
      </c>
      <c r="BL338" s="3" t="str">
        <f t="shared" si="288"/>
        <v/>
      </c>
      <c r="BM338" s="3" t="str">
        <f t="shared" si="289"/>
        <v/>
      </c>
      <c r="BN338" s="3" t="str">
        <f t="shared" si="290"/>
        <v/>
      </c>
    </row>
    <row r="339" spans="2:66" x14ac:dyDescent="0.25">
      <c r="B339" s="6">
        <v>26</v>
      </c>
      <c r="C339" s="4" t="str">
        <f>IF(B339="","",VLOOKUP(B339,Tabelle2!$A$2:$B$38,2,0))</f>
        <v>9-17-22-25-31-34</v>
      </c>
      <c r="D339" s="3">
        <f t="shared" si="257"/>
        <v>1</v>
      </c>
      <c r="E339" s="7" t="str">
        <f t="shared" si="253"/>
        <v>W</v>
      </c>
      <c r="F339" s="20" t="str">
        <f t="shared" si="254"/>
        <v>Bet</v>
      </c>
      <c r="G339" s="16">
        <f t="shared" si="255"/>
        <v>-48</v>
      </c>
      <c r="H339" s="12"/>
      <c r="I339" s="16">
        <f t="shared" si="258"/>
        <v>0</v>
      </c>
      <c r="J339" s="16">
        <f t="shared" si="259"/>
        <v>-10</v>
      </c>
      <c r="K339" s="12"/>
      <c r="AI339" s="1">
        <f t="shared" si="256"/>
        <v>0</v>
      </c>
      <c r="AJ339" s="3" t="str">
        <f t="shared" si="260"/>
        <v/>
      </c>
      <c r="AK339" s="3" t="str">
        <f t="shared" si="261"/>
        <v/>
      </c>
      <c r="AL339" s="3" t="str">
        <f t="shared" si="262"/>
        <v/>
      </c>
      <c r="AM339" s="3" t="str">
        <f t="shared" si="263"/>
        <v/>
      </c>
      <c r="AN339" s="3" t="str">
        <f t="shared" si="264"/>
        <v/>
      </c>
      <c r="AO339" s="3" t="str">
        <f t="shared" si="265"/>
        <v/>
      </c>
      <c r="AP339" s="3" t="str">
        <f t="shared" si="266"/>
        <v/>
      </c>
      <c r="AQ339" s="3" t="str">
        <f t="shared" si="267"/>
        <v/>
      </c>
      <c r="AR339" s="3" t="str">
        <f t="shared" si="268"/>
        <v/>
      </c>
      <c r="AS339" s="3" t="str">
        <f t="shared" si="269"/>
        <v/>
      </c>
      <c r="AT339" s="3" t="str">
        <f t="shared" si="270"/>
        <v/>
      </c>
      <c r="AU339" s="3" t="str">
        <f t="shared" si="271"/>
        <v/>
      </c>
      <c r="AV339" s="3" t="str">
        <f t="shared" si="272"/>
        <v/>
      </c>
      <c r="AW339" s="3" t="str">
        <f t="shared" si="273"/>
        <v/>
      </c>
      <c r="AX339" s="3" t="str">
        <f t="shared" si="274"/>
        <v/>
      </c>
      <c r="AY339" s="3" t="str">
        <f t="shared" si="275"/>
        <v/>
      </c>
      <c r="AZ339" s="3" t="str">
        <f t="shared" si="276"/>
        <v/>
      </c>
      <c r="BA339" s="3" t="str">
        <f t="shared" si="277"/>
        <v/>
      </c>
      <c r="BB339" s="3" t="str">
        <f t="shared" si="278"/>
        <v/>
      </c>
      <c r="BC339" s="3" t="str">
        <f t="shared" si="279"/>
        <v/>
      </c>
      <c r="BD339" s="3" t="str">
        <f t="shared" si="280"/>
        <v/>
      </c>
      <c r="BE339" s="3" t="str">
        <f t="shared" si="281"/>
        <v/>
      </c>
      <c r="BF339" s="3" t="str">
        <f t="shared" si="282"/>
        <v/>
      </c>
      <c r="BG339" s="3" t="str">
        <f t="shared" si="283"/>
        <v/>
      </c>
      <c r="BH339" s="3" t="str">
        <f t="shared" si="284"/>
        <v/>
      </c>
      <c r="BI339" s="3" t="str">
        <f t="shared" si="285"/>
        <v/>
      </c>
      <c r="BJ339" s="3" t="str">
        <f t="shared" si="286"/>
        <v/>
      </c>
      <c r="BK339" s="3" t="str">
        <f t="shared" si="287"/>
        <v/>
      </c>
      <c r="BL339" s="3" t="str">
        <f t="shared" si="288"/>
        <v/>
      </c>
      <c r="BM339" s="3" t="str">
        <f t="shared" si="289"/>
        <v/>
      </c>
      <c r="BN339" s="3" t="str">
        <f t="shared" si="290"/>
        <v/>
      </c>
    </row>
    <row r="340" spans="2:66" x14ac:dyDescent="0.25">
      <c r="B340" s="6">
        <v>28</v>
      </c>
      <c r="C340" s="4" t="str">
        <f>IF(B340="","",VLOOKUP(B340,Tabelle2!$A$2:$B$38,2,0))</f>
        <v>1-4-19-20-21-33</v>
      </c>
      <c r="D340" s="3">
        <f t="shared" si="257"/>
        <v>0</v>
      </c>
      <c r="E340" s="7" t="str">
        <f t="shared" si="253"/>
        <v>L</v>
      </c>
      <c r="F340" s="20" t="str">
        <f t="shared" si="254"/>
        <v>Bet</v>
      </c>
      <c r="G340" s="16">
        <f t="shared" si="255"/>
        <v>-54</v>
      </c>
      <c r="H340" s="12"/>
      <c r="I340" s="16">
        <f t="shared" si="258"/>
        <v>-1</v>
      </c>
      <c r="J340" s="16">
        <f t="shared" si="259"/>
        <v>-11</v>
      </c>
      <c r="K340" s="12"/>
      <c r="AI340" s="1">
        <f t="shared" si="256"/>
        <v>1</v>
      </c>
      <c r="AJ340" s="3">
        <f t="shared" si="260"/>
        <v>1</v>
      </c>
      <c r="AK340" s="3" t="str">
        <f t="shared" si="261"/>
        <v/>
      </c>
      <c r="AL340" s="3" t="str">
        <f t="shared" si="262"/>
        <v/>
      </c>
      <c r="AM340" s="3" t="str">
        <f t="shared" si="263"/>
        <v/>
      </c>
      <c r="AN340" s="3" t="str">
        <f t="shared" si="264"/>
        <v/>
      </c>
      <c r="AO340" s="3" t="str">
        <f t="shared" si="265"/>
        <v/>
      </c>
      <c r="AP340" s="3" t="str">
        <f t="shared" si="266"/>
        <v/>
      </c>
      <c r="AQ340" s="3" t="str">
        <f t="shared" si="267"/>
        <v/>
      </c>
      <c r="AR340" s="3" t="str">
        <f t="shared" si="268"/>
        <v/>
      </c>
      <c r="AS340" s="3" t="str">
        <f t="shared" si="269"/>
        <v/>
      </c>
      <c r="AT340" s="3" t="str">
        <f t="shared" si="270"/>
        <v/>
      </c>
      <c r="AU340" s="3" t="str">
        <f t="shared" si="271"/>
        <v/>
      </c>
      <c r="AV340" s="3" t="str">
        <f t="shared" si="272"/>
        <v/>
      </c>
      <c r="AW340" s="3" t="str">
        <f t="shared" si="273"/>
        <v/>
      </c>
      <c r="AX340" s="3" t="str">
        <f t="shared" si="274"/>
        <v/>
      </c>
      <c r="AY340" s="3" t="str">
        <f t="shared" si="275"/>
        <v/>
      </c>
      <c r="AZ340" s="3" t="str">
        <f t="shared" si="276"/>
        <v/>
      </c>
      <c r="BA340" s="3" t="str">
        <f t="shared" si="277"/>
        <v/>
      </c>
      <c r="BB340" s="3" t="str">
        <f t="shared" si="278"/>
        <v/>
      </c>
      <c r="BC340" s="3" t="str">
        <f t="shared" si="279"/>
        <v/>
      </c>
      <c r="BD340" s="3" t="str">
        <f t="shared" si="280"/>
        <v/>
      </c>
      <c r="BE340" s="3" t="str">
        <f t="shared" si="281"/>
        <v/>
      </c>
      <c r="BF340" s="3" t="str">
        <f t="shared" si="282"/>
        <v/>
      </c>
      <c r="BG340" s="3" t="str">
        <f t="shared" si="283"/>
        <v/>
      </c>
      <c r="BH340" s="3" t="str">
        <f t="shared" si="284"/>
        <v/>
      </c>
      <c r="BI340" s="3" t="str">
        <f t="shared" si="285"/>
        <v/>
      </c>
      <c r="BJ340" s="3" t="str">
        <f t="shared" si="286"/>
        <v/>
      </c>
      <c r="BK340" s="3" t="str">
        <f t="shared" si="287"/>
        <v/>
      </c>
      <c r="BL340" s="3" t="str">
        <f t="shared" si="288"/>
        <v/>
      </c>
      <c r="BM340" s="3" t="str">
        <f t="shared" si="289"/>
        <v/>
      </c>
      <c r="BN340" s="3" t="str">
        <f t="shared" si="290"/>
        <v/>
      </c>
    </row>
    <row r="341" spans="2:66" x14ac:dyDescent="0.25">
      <c r="B341" s="6">
        <v>4</v>
      </c>
      <c r="C341" s="4" t="str">
        <f>IF(B341="","",VLOOKUP(B341,Tabelle2!$A$2:$B$38,2,0))</f>
        <v>7-11-12-13-28-36</v>
      </c>
      <c r="D341" s="3">
        <f t="shared" si="257"/>
        <v>1</v>
      </c>
      <c r="E341" s="7" t="str">
        <f t="shared" si="253"/>
        <v>W</v>
      </c>
      <c r="F341" s="20" t="str">
        <f t="shared" si="254"/>
        <v>Bet</v>
      </c>
      <c r="G341" s="16">
        <f t="shared" si="255"/>
        <v>-24</v>
      </c>
      <c r="H341" s="12"/>
      <c r="I341" s="16">
        <f t="shared" si="258"/>
        <v>0</v>
      </c>
      <c r="J341" s="16">
        <f t="shared" si="259"/>
        <v>-11</v>
      </c>
      <c r="K341" s="12"/>
      <c r="AI341" s="1">
        <f t="shared" si="256"/>
        <v>0</v>
      </c>
      <c r="AJ341" s="3" t="str">
        <f t="shared" si="260"/>
        <v/>
      </c>
      <c r="AK341" s="3" t="str">
        <f t="shared" si="261"/>
        <v/>
      </c>
      <c r="AL341" s="3" t="str">
        <f t="shared" si="262"/>
        <v/>
      </c>
      <c r="AM341" s="3" t="str">
        <f t="shared" si="263"/>
        <v/>
      </c>
      <c r="AN341" s="3" t="str">
        <f t="shared" si="264"/>
        <v/>
      </c>
      <c r="AO341" s="3" t="str">
        <f t="shared" si="265"/>
        <v/>
      </c>
      <c r="AP341" s="3" t="str">
        <f t="shared" si="266"/>
        <v/>
      </c>
      <c r="AQ341" s="3" t="str">
        <f t="shared" si="267"/>
        <v/>
      </c>
      <c r="AR341" s="3" t="str">
        <f t="shared" si="268"/>
        <v/>
      </c>
      <c r="AS341" s="3" t="str">
        <f t="shared" si="269"/>
        <v/>
      </c>
      <c r="AT341" s="3" t="str">
        <f t="shared" si="270"/>
        <v/>
      </c>
      <c r="AU341" s="3" t="str">
        <f t="shared" si="271"/>
        <v/>
      </c>
      <c r="AV341" s="3" t="str">
        <f t="shared" si="272"/>
        <v/>
      </c>
      <c r="AW341" s="3" t="str">
        <f t="shared" si="273"/>
        <v/>
      </c>
      <c r="AX341" s="3" t="str">
        <f t="shared" si="274"/>
        <v/>
      </c>
      <c r="AY341" s="3" t="str">
        <f t="shared" si="275"/>
        <v/>
      </c>
      <c r="AZ341" s="3" t="str">
        <f t="shared" si="276"/>
        <v/>
      </c>
      <c r="BA341" s="3" t="str">
        <f t="shared" si="277"/>
        <v/>
      </c>
      <c r="BB341" s="3" t="str">
        <f t="shared" si="278"/>
        <v/>
      </c>
      <c r="BC341" s="3" t="str">
        <f t="shared" si="279"/>
        <v/>
      </c>
      <c r="BD341" s="3" t="str">
        <f t="shared" si="280"/>
        <v/>
      </c>
      <c r="BE341" s="3" t="str">
        <f t="shared" si="281"/>
        <v/>
      </c>
      <c r="BF341" s="3" t="str">
        <f t="shared" si="282"/>
        <v/>
      </c>
      <c r="BG341" s="3" t="str">
        <f t="shared" si="283"/>
        <v/>
      </c>
      <c r="BH341" s="3" t="str">
        <f t="shared" si="284"/>
        <v/>
      </c>
      <c r="BI341" s="3" t="str">
        <f t="shared" si="285"/>
        <v/>
      </c>
      <c r="BJ341" s="3" t="str">
        <f t="shared" si="286"/>
        <v/>
      </c>
      <c r="BK341" s="3" t="str">
        <f t="shared" si="287"/>
        <v/>
      </c>
      <c r="BL341" s="3" t="str">
        <f t="shared" si="288"/>
        <v/>
      </c>
      <c r="BM341" s="3" t="str">
        <f t="shared" si="289"/>
        <v/>
      </c>
      <c r="BN341" s="3" t="str">
        <f t="shared" si="290"/>
        <v/>
      </c>
    </row>
    <row r="342" spans="2:66" x14ac:dyDescent="0.25">
      <c r="B342" s="6">
        <v>15</v>
      </c>
      <c r="C342" s="4" t="str">
        <f>IF(B342="","",VLOOKUP(B342,Tabelle2!$A$2:$B$38,2,0))</f>
        <v>6-7-12-18-27-29</v>
      </c>
      <c r="D342" s="3">
        <f t="shared" si="257"/>
        <v>0</v>
      </c>
      <c r="E342" s="7" t="str">
        <f t="shared" si="253"/>
        <v>L</v>
      </c>
      <c r="F342" s="20" t="str">
        <f t="shared" si="254"/>
        <v>Bet</v>
      </c>
      <c r="G342" s="16">
        <f t="shared" si="255"/>
        <v>-30</v>
      </c>
      <c r="H342" s="12"/>
      <c r="I342" s="16">
        <f t="shared" si="258"/>
        <v>-1</v>
      </c>
      <c r="J342" s="16">
        <f t="shared" si="259"/>
        <v>-12</v>
      </c>
      <c r="K342" s="12"/>
      <c r="AI342" s="1">
        <f t="shared" si="256"/>
        <v>1</v>
      </c>
      <c r="AJ342" s="3">
        <f t="shared" si="260"/>
        <v>1</v>
      </c>
      <c r="AK342" s="3" t="str">
        <f t="shared" si="261"/>
        <v/>
      </c>
      <c r="AL342" s="3" t="str">
        <f t="shared" si="262"/>
        <v/>
      </c>
      <c r="AM342" s="3" t="str">
        <f t="shared" si="263"/>
        <v/>
      </c>
      <c r="AN342" s="3" t="str">
        <f t="shared" si="264"/>
        <v/>
      </c>
      <c r="AO342" s="3" t="str">
        <f t="shared" si="265"/>
        <v/>
      </c>
      <c r="AP342" s="3" t="str">
        <f t="shared" si="266"/>
        <v/>
      </c>
      <c r="AQ342" s="3" t="str">
        <f t="shared" si="267"/>
        <v/>
      </c>
      <c r="AR342" s="3" t="str">
        <f t="shared" si="268"/>
        <v/>
      </c>
      <c r="AS342" s="3" t="str">
        <f t="shared" si="269"/>
        <v/>
      </c>
      <c r="AT342" s="3" t="str">
        <f t="shared" si="270"/>
        <v/>
      </c>
      <c r="AU342" s="3" t="str">
        <f t="shared" si="271"/>
        <v/>
      </c>
      <c r="AV342" s="3" t="str">
        <f t="shared" si="272"/>
        <v/>
      </c>
      <c r="AW342" s="3" t="str">
        <f t="shared" si="273"/>
        <v/>
      </c>
      <c r="AX342" s="3" t="str">
        <f t="shared" si="274"/>
        <v/>
      </c>
      <c r="AY342" s="3" t="str">
        <f t="shared" si="275"/>
        <v/>
      </c>
      <c r="AZ342" s="3" t="str">
        <f t="shared" si="276"/>
        <v/>
      </c>
      <c r="BA342" s="3" t="str">
        <f t="shared" si="277"/>
        <v/>
      </c>
      <c r="BB342" s="3" t="str">
        <f t="shared" si="278"/>
        <v/>
      </c>
      <c r="BC342" s="3" t="str">
        <f t="shared" si="279"/>
        <v/>
      </c>
      <c r="BD342" s="3" t="str">
        <f t="shared" si="280"/>
        <v/>
      </c>
      <c r="BE342" s="3" t="str">
        <f t="shared" si="281"/>
        <v/>
      </c>
      <c r="BF342" s="3" t="str">
        <f t="shared" si="282"/>
        <v/>
      </c>
      <c r="BG342" s="3" t="str">
        <f t="shared" si="283"/>
        <v/>
      </c>
      <c r="BH342" s="3" t="str">
        <f t="shared" si="284"/>
        <v/>
      </c>
      <c r="BI342" s="3" t="str">
        <f t="shared" si="285"/>
        <v/>
      </c>
      <c r="BJ342" s="3" t="str">
        <f t="shared" si="286"/>
        <v/>
      </c>
      <c r="BK342" s="3" t="str">
        <f t="shared" si="287"/>
        <v/>
      </c>
      <c r="BL342" s="3" t="str">
        <f t="shared" si="288"/>
        <v/>
      </c>
      <c r="BM342" s="3" t="str">
        <f t="shared" si="289"/>
        <v/>
      </c>
      <c r="BN342" s="3" t="str">
        <f t="shared" si="290"/>
        <v/>
      </c>
    </row>
    <row r="343" spans="2:66" x14ac:dyDescent="0.25">
      <c r="B343" s="6">
        <v>29</v>
      </c>
      <c r="C343" s="4" t="str">
        <f>IF(B343="","",VLOOKUP(B343,Tabelle2!$A$2:$B$38,2,0))</f>
        <v>15-16-19-24-32-33</v>
      </c>
      <c r="D343" s="3">
        <f t="shared" si="257"/>
        <v>1</v>
      </c>
      <c r="E343" s="7" t="str">
        <f t="shared" si="253"/>
        <v>W</v>
      </c>
      <c r="F343" s="20" t="str">
        <f t="shared" si="254"/>
        <v>Bet</v>
      </c>
      <c r="G343" s="16">
        <f t="shared" si="255"/>
        <v>0</v>
      </c>
      <c r="H343" s="12"/>
      <c r="I343" s="16">
        <f t="shared" si="258"/>
        <v>0</v>
      </c>
      <c r="J343" s="16">
        <f t="shared" si="259"/>
        <v>-12</v>
      </c>
      <c r="K343" s="12"/>
      <c r="AI343" s="1">
        <f t="shared" si="256"/>
        <v>0</v>
      </c>
      <c r="AJ343" s="3" t="str">
        <f t="shared" si="260"/>
        <v/>
      </c>
      <c r="AK343" s="3" t="str">
        <f t="shared" si="261"/>
        <v/>
      </c>
      <c r="AL343" s="3" t="str">
        <f t="shared" si="262"/>
        <v/>
      </c>
      <c r="AM343" s="3" t="str">
        <f t="shared" si="263"/>
        <v/>
      </c>
      <c r="AN343" s="3" t="str">
        <f t="shared" si="264"/>
        <v/>
      </c>
      <c r="AO343" s="3" t="str">
        <f t="shared" si="265"/>
        <v/>
      </c>
      <c r="AP343" s="3" t="str">
        <f t="shared" si="266"/>
        <v/>
      </c>
      <c r="AQ343" s="3" t="str">
        <f t="shared" si="267"/>
        <v/>
      </c>
      <c r="AR343" s="3" t="str">
        <f t="shared" si="268"/>
        <v/>
      </c>
      <c r="AS343" s="3" t="str">
        <f t="shared" si="269"/>
        <v/>
      </c>
      <c r="AT343" s="3" t="str">
        <f t="shared" si="270"/>
        <v/>
      </c>
      <c r="AU343" s="3" t="str">
        <f t="shared" si="271"/>
        <v/>
      </c>
      <c r="AV343" s="3" t="str">
        <f t="shared" si="272"/>
        <v/>
      </c>
      <c r="AW343" s="3" t="str">
        <f t="shared" si="273"/>
        <v/>
      </c>
      <c r="AX343" s="3" t="str">
        <f t="shared" si="274"/>
        <v/>
      </c>
      <c r="AY343" s="3" t="str">
        <f t="shared" si="275"/>
        <v/>
      </c>
      <c r="AZ343" s="3" t="str">
        <f t="shared" si="276"/>
        <v/>
      </c>
      <c r="BA343" s="3" t="str">
        <f t="shared" si="277"/>
        <v/>
      </c>
      <c r="BB343" s="3" t="str">
        <f t="shared" si="278"/>
        <v/>
      </c>
      <c r="BC343" s="3" t="str">
        <f t="shared" si="279"/>
        <v/>
      </c>
      <c r="BD343" s="3" t="str">
        <f t="shared" si="280"/>
        <v/>
      </c>
      <c r="BE343" s="3" t="str">
        <f t="shared" si="281"/>
        <v/>
      </c>
      <c r="BF343" s="3" t="str">
        <f t="shared" si="282"/>
        <v/>
      </c>
      <c r="BG343" s="3" t="str">
        <f t="shared" si="283"/>
        <v/>
      </c>
      <c r="BH343" s="3" t="str">
        <f t="shared" si="284"/>
        <v/>
      </c>
      <c r="BI343" s="3" t="str">
        <f t="shared" si="285"/>
        <v/>
      </c>
      <c r="BJ343" s="3" t="str">
        <f t="shared" si="286"/>
        <v/>
      </c>
      <c r="BK343" s="3" t="str">
        <f t="shared" si="287"/>
        <v/>
      </c>
      <c r="BL343" s="3" t="str">
        <f t="shared" si="288"/>
        <v/>
      </c>
      <c r="BM343" s="3" t="str">
        <f t="shared" si="289"/>
        <v/>
      </c>
      <c r="BN343" s="3" t="str">
        <f t="shared" si="290"/>
        <v/>
      </c>
    </row>
    <row r="344" spans="2:66" x14ac:dyDescent="0.25">
      <c r="B344" s="6">
        <v>22</v>
      </c>
      <c r="C344" s="4" t="str">
        <f>IF(B344="","",VLOOKUP(B344,Tabelle2!$A$2:$B$38,2,0))</f>
        <v>0-5-10-24-26-32</v>
      </c>
      <c r="D344" s="3">
        <f t="shared" si="257"/>
        <v>0</v>
      </c>
      <c r="E344" s="7" t="str">
        <f t="shared" si="253"/>
        <v>L</v>
      </c>
      <c r="F344" s="20" t="str">
        <f t="shared" si="254"/>
        <v>Bet</v>
      </c>
      <c r="G344" s="16">
        <f t="shared" si="255"/>
        <v>-6</v>
      </c>
      <c r="H344" s="12"/>
      <c r="I344" s="16">
        <f t="shared" si="258"/>
        <v>-1</v>
      </c>
      <c r="J344" s="16">
        <f t="shared" si="259"/>
        <v>-13</v>
      </c>
      <c r="K344" s="12"/>
      <c r="AI344" s="1">
        <f t="shared" si="256"/>
        <v>1</v>
      </c>
      <c r="AJ344" s="3" t="str">
        <f t="shared" si="260"/>
        <v/>
      </c>
      <c r="AK344" s="3" t="str">
        <f t="shared" si="261"/>
        <v/>
      </c>
      <c r="AL344" s="3" t="str">
        <f t="shared" si="262"/>
        <v/>
      </c>
      <c r="AM344" s="3" t="str">
        <f t="shared" si="263"/>
        <v/>
      </c>
      <c r="AN344" s="3" t="str">
        <f t="shared" si="264"/>
        <v/>
      </c>
      <c r="AO344" s="3" t="str">
        <f t="shared" si="265"/>
        <v/>
      </c>
      <c r="AP344" s="3" t="str">
        <f t="shared" si="266"/>
        <v/>
      </c>
      <c r="AQ344" s="3" t="str">
        <f t="shared" si="267"/>
        <v/>
      </c>
      <c r="AR344" s="3" t="str">
        <f t="shared" si="268"/>
        <v/>
      </c>
      <c r="AS344" s="3" t="str">
        <f t="shared" si="269"/>
        <v/>
      </c>
      <c r="AT344" s="3" t="str">
        <f t="shared" si="270"/>
        <v/>
      </c>
      <c r="AU344" s="3" t="str">
        <f t="shared" si="271"/>
        <v/>
      </c>
      <c r="AV344" s="3" t="str">
        <f t="shared" si="272"/>
        <v/>
      </c>
      <c r="AW344" s="3" t="str">
        <f t="shared" si="273"/>
        <v/>
      </c>
      <c r="AX344" s="3" t="str">
        <f t="shared" si="274"/>
        <v/>
      </c>
      <c r="AY344" s="3" t="str">
        <f t="shared" si="275"/>
        <v/>
      </c>
      <c r="AZ344" s="3" t="str">
        <f t="shared" si="276"/>
        <v/>
      </c>
      <c r="BA344" s="3" t="str">
        <f t="shared" si="277"/>
        <v/>
      </c>
      <c r="BB344" s="3" t="str">
        <f t="shared" si="278"/>
        <v/>
      </c>
      <c r="BC344" s="3" t="str">
        <f t="shared" si="279"/>
        <v/>
      </c>
      <c r="BD344" s="3" t="str">
        <f t="shared" si="280"/>
        <v/>
      </c>
      <c r="BE344" s="3" t="str">
        <f t="shared" si="281"/>
        <v/>
      </c>
      <c r="BF344" s="3" t="str">
        <f t="shared" si="282"/>
        <v/>
      </c>
      <c r="BG344" s="3" t="str">
        <f t="shared" si="283"/>
        <v/>
      </c>
      <c r="BH344" s="3" t="str">
        <f t="shared" si="284"/>
        <v/>
      </c>
      <c r="BI344" s="3" t="str">
        <f t="shared" si="285"/>
        <v/>
      </c>
      <c r="BJ344" s="3" t="str">
        <f t="shared" si="286"/>
        <v/>
      </c>
      <c r="BK344" s="3" t="str">
        <f t="shared" si="287"/>
        <v/>
      </c>
      <c r="BL344" s="3" t="str">
        <f t="shared" si="288"/>
        <v/>
      </c>
      <c r="BM344" s="3" t="str">
        <f t="shared" si="289"/>
        <v/>
      </c>
      <c r="BN344" s="3" t="str">
        <f t="shared" si="290"/>
        <v/>
      </c>
    </row>
    <row r="345" spans="2:66" x14ac:dyDescent="0.25">
      <c r="B345" s="6">
        <v>8</v>
      </c>
      <c r="C345" s="4" t="str">
        <f>IF(B345="","",VLOOKUP(B345,Tabelle2!$A$2:$B$38,2,0))</f>
        <v>2-14-17-20-25-31</v>
      </c>
      <c r="D345" s="3">
        <f t="shared" si="257"/>
        <v>0</v>
      </c>
      <c r="E345" s="7" t="str">
        <f t="shared" si="253"/>
        <v>L</v>
      </c>
      <c r="F345" s="20" t="str">
        <f t="shared" si="254"/>
        <v>Bet</v>
      </c>
      <c r="G345" s="16">
        <f t="shared" si="255"/>
        <v>-12</v>
      </c>
      <c r="H345" s="12"/>
      <c r="I345" s="16">
        <f t="shared" si="258"/>
        <v>0</v>
      </c>
      <c r="J345" s="16">
        <f t="shared" si="259"/>
        <v>-13</v>
      </c>
      <c r="K345" s="12"/>
      <c r="AI345" s="1">
        <f t="shared" si="256"/>
        <v>2</v>
      </c>
      <c r="AJ345" s="3" t="str">
        <f t="shared" si="260"/>
        <v/>
      </c>
      <c r="AK345" s="3" t="str">
        <f t="shared" si="261"/>
        <v/>
      </c>
      <c r="AL345" s="3" t="str">
        <f t="shared" si="262"/>
        <v/>
      </c>
      <c r="AM345" s="3" t="str">
        <f t="shared" si="263"/>
        <v/>
      </c>
      <c r="AN345" s="3" t="str">
        <f t="shared" si="264"/>
        <v/>
      </c>
      <c r="AO345" s="3" t="str">
        <f t="shared" si="265"/>
        <v/>
      </c>
      <c r="AP345" s="3" t="str">
        <f t="shared" si="266"/>
        <v/>
      </c>
      <c r="AQ345" s="3" t="str">
        <f t="shared" si="267"/>
        <v/>
      </c>
      <c r="AR345" s="3" t="str">
        <f t="shared" si="268"/>
        <v/>
      </c>
      <c r="AS345" s="3" t="str">
        <f t="shared" si="269"/>
        <v/>
      </c>
      <c r="AT345" s="3" t="str">
        <f t="shared" si="270"/>
        <v/>
      </c>
      <c r="AU345" s="3" t="str">
        <f t="shared" si="271"/>
        <v/>
      </c>
      <c r="AV345" s="3" t="str">
        <f t="shared" si="272"/>
        <v/>
      </c>
      <c r="AW345" s="3" t="str">
        <f t="shared" si="273"/>
        <v/>
      </c>
      <c r="AX345" s="3" t="str">
        <f t="shared" si="274"/>
        <v/>
      </c>
      <c r="AY345" s="3" t="str">
        <f t="shared" si="275"/>
        <v/>
      </c>
      <c r="AZ345" s="3" t="str">
        <f t="shared" si="276"/>
        <v/>
      </c>
      <c r="BA345" s="3" t="str">
        <f t="shared" si="277"/>
        <v/>
      </c>
      <c r="BB345" s="3" t="str">
        <f t="shared" si="278"/>
        <v/>
      </c>
      <c r="BC345" s="3" t="str">
        <f t="shared" si="279"/>
        <v/>
      </c>
      <c r="BD345" s="3" t="str">
        <f t="shared" si="280"/>
        <v/>
      </c>
      <c r="BE345" s="3" t="str">
        <f t="shared" si="281"/>
        <v/>
      </c>
      <c r="BF345" s="3" t="str">
        <f t="shared" si="282"/>
        <v/>
      </c>
      <c r="BG345" s="3" t="str">
        <f t="shared" si="283"/>
        <v/>
      </c>
      <c r="BH345" s="3" t="str">
        <f t="shared" si="284"/>
        <v/>
      </c>
      <c r="BI345" s="3" t="str">
        <f t="shared" si="285"/>
        <v/>
      </c>
      <c r="BJ345" s="3" t="str">
        <f t="shared" si="286"/>
        <v/>
      </c>
      <c r="BK345" s="3" t="str">
        <f t="shared" si="287"/>
        <v/>
      </c>
      <c r="BL345" s="3" t="str">
        <f t="shared" si="288"/>
        <v/>
      </c>
      <c r="BM345" s="3" t="str">
        <f t="shared" si="289"/>
        <v/>
      </c>
      <c r="BN345" s="3" t="str">
        <f t="shared" si="290"/>
        <v/>
      </c>
    </row>
    <row r="346" spans="2:66" x14ac:dyDescent="0.25">
      <c r="B346" s="6">
        <v>36</v>
      </c>
      <c r="C346" s="4" t="str">
        <f>IF(B346="","",VLOOKUP(B346,Tabelle2!$A$2:$B$38,2,0))</f>
        <v>1-4-16-19-21-33</v>
      </c>
      <c r="D346" s="3">
        <f t="shared" si="257"/>
        <v>0</v>
      </c>
      <c r="E346" s="7" t="str">
        <f t="shared" si="253"/>
        <v>L</v>
      </c>
      <c r="F346" s="20" t="str">
        <f t="shared" si="254"/>
        <v>Bet</v>
      </c>
      <c r="G346" s="16">
        <f t="shared" si="255"/>
        <v>-18</v>
      </c>
      <c r="H346" s="12"/>
      <c r="I346" s="16">
        <f t="shared" si="258"/>
        <v>0</v>
      </c>
      <c r="J346" s="16">
        <f t="shared" si="259"/>
        <v>-13</v>
      </c>
      <c r="K346" s="12"/>
      <c r="AI346" s="1">
        <f t="shared" si="256"/>
        <v>3</v>
      </c>
      <c r="AJ346" s="3" t="str">
        <f t="shared" si="260"/>
        <v/>
      </c>
      <c r="AK346" s="3" t="str">
        <f t="shared" si="261"/>
        <v/>
      </c>
      <c r="AL346" s="3" t="str">
        <f t="shared" si="262"/>
        <v/>
      </c>
      <c r="AM346" s="3" t="str">
        <f t="shared" si="263"/>
        <v/>
      </c>
      <c r="AN346" s="3" t="str">
        <f t="shared" si="264"/>
        <v/>
      </c>
      <c r="AO346" s="3" t="str">
        <f t="shared" si="265"/>
        <v/>
      </c>
      <c r="AP346" s="3" t="str">
        <f t="shared" si="266"/>
        <v/>
      </c>
      <c r="AQ346" s="3" t="str">
        <f t="shared" si="267"/>
        <v/>
      </c>
      <c r="AR346" s="3" t="str">
        <f t="shared" si="268"/>
        <v/>
      </c>
      <c r="AS346" s="3" t="str">
        <f t="shared" si="269"/>
        <v/>
      </c>
      <c r="AT346" s="3" t="str">
        <f t="shared" si="270"/>
        <v/>
      </c>
      <c r="AU346" s="3" t="str">
        <f t="shared" si="271"/>
        <v/>
      </c>
      <c r="AV346" s="3" t="str">
        <f t="shared" si="272"/>
        <v/>
      </c>
      <c r="AW346" s="3" t="str">
        <f t="shared" si="273"/>
        <v/>
      </c>
      <c r="AX346" s="3" t="str">
        <f t="shared" si="274"/>
        <v/>
      </c>
      <c r="AY346" s="3" t="str">
        <f t="shared" si="275"/>
        <v/>
      </c>
      <c r="AZ346" s="3" t="str">
        <f t="shared" si="276"/>
        <v/>
      </c>
      <c r="BA346" s="3" t="str">
        <f t="shared" si="277"/>
        <v/>
      </c>
      <c r="BB346" s="3" t="str">
        <f t="shared" si="278"/>
        <v/>
      </c>
      <c r="BC346" s="3" t="str">
        <f t="shared" si="279"/>
        <v/>
      </c>
      <c r="BD346" s="3" t="str">
        <f t="shared" si="280"/>
        <v/>
      </c>
      <c r="BE346" s="3" t="str">
        <f t="shared" si="281"/>
        <v/>
      </c>
      <c r="BF346" s="3" t="str">
        <f t="shared" si="282"/>
        <v/>
      </c>
      <c r="BG346" s="3" t="str">
        <f t="shared" si="283"/>
        <v/>
      </c>
      <c r="BH346" s="3" t="str">
        <f t="shared" si="284"/>
        <v/>
      </c>
      <c r="BI346" s="3" t="str">
        <f t="shared" si="285"/>
        <v/>
      </c>
      <c r="BJ346" s="3" t="str">
        <f t="shared" si="286"/>
        <v/>
      </c>
      <c r="BK346" s="3" t="str">
        <f t="shared" si="287"/>
        <v/>
      </c>
      <c r="BL346" s="3" t="str">
        <f t="shared" si="288"/>
        <v/>
      </c>
      <c r="BM346" s="3" t="str">
        <f t="shared" si="289"/>
        <v/>
      </c>
      <c r="BN346" s="3" t="str">
        <f t="shared" si="290"/>
        <v/>
      </c>
    </row>
    <row r="347" spans="2:66" x14ac:dyDescent="0.25">
      <c r="B347" s="6">
        <v>9</v>
      </c>
      <c r="C347" s="4" t="str">
        <f>IF(B347="","",VLOOKUP(B347,Tabelle2!$A$2:$B$38,2,0))</f>
        <v>0-3-5-10-23-26</v>
      </c>
      <c r="D347" s="3">
        <f t="shared" si="257"/>
        <v>0</v>
      </c>
      <c r="E347" s="7" t="str">
        <f t="shared" si="253"/>
        <v>L</v>
      </c>
      <c r="F347" s="20" t="str">
        <f t="shared" si="254"/>
        <v>Bet</v>
      </c>
      <c r="G347" s="16">
        <f t="shared" si="255"/>
        <v>-24</v>
      </c>
      <c r="H347" s="12"/>
      <c r="I347" s="16">
        <f t="shared" si="258"/>
        <v>0</v>
      </c>
      <c r="J347" s="16">
        <f t="shared" si="259"/>
        <v>-13</v>
      </c>
      <c r="K347" s="12"/>
      <c r="AI347" s="1">
        <f t="shared" si="256"/>
        <v>4</v>
      </c>
      <c r="AJ347" s="3" t="str">
        <f t="shared" si="260"/>
        <v/>
      </c>
      <c r="AK347" s="3" t="str">
        <f t="shared" si="261"/>
        <v/>
      </c>
      <c r="AL347" s="3" t="str">
        <f t="shared" si="262"/>
        <v/>
      </c>
      <c r="AM347" s="3" t="str">
        <f t="shared" si="263"/>
        <v/>
      </c>
      <c r="AN347" s="3" t="str">
        <f t="shared" si="264"/>
        <v/>
      </c>
      <c r="AO347" s="3" t="str">
        <f t="shared" si="265"/>
        <v/>
      </c>
      <c r="AP347" s="3" t="str">
        <f t="shared" si="266"/>
        <v/>
      </c>
      <c r="AQ347" s="3" t="str">
        <f t="shared" si="267"/>
        <v/>
      </c>
      <c r="AR347" s="3" t="str">
        <f t="shared" si="268"/>
        <v/>
      </c>
      <c r="AS347" s="3" t="str">
        <f t="shared" si="269"/>
        <v/>
      </c>
      <c r="AT347" s="3" t="str">
        <f t="shared" si="270"/>
        <v/>
      </c>
      <c r="AU347" s="3" t="str">
        <f t="shared" si="271"/>
        <v/>
      </c>
      <c r="AV347" s="3" t="str">
        <f t="shared" si="272"/>
        <v/>
      </c>
      <c r="AW347" s="3" t="str">
        <f t="shared" si="273"/>
        <v/>
      </c>
      <c r="AX347" s="3" t="str">
        <f t="shared" si="274"/>
        <v/>
      </c>
      <c r="AY347" s="3" t="str">
        <f t="shared" si="275"/>
        <v/>
      </c>
      <c r="AZ347" s="3" t="str">
        <f t="shared" si="276"/>
        <v/>
      </c>
      <c r="BA347" s="3" t="str">
        <f t="shared" si="277"/>
        <v/>
      </c>
      <c r="BB347" s="3" t="str">
        <f t="shared" si="278"/>
        <v/>
      </c>
      <c r="BC347" s="3" t="str">
        <f t="shared" si="279"/>
        <v/>
      </c>
      <c r="BD347" s="3" t="str">
        <f t="shared" si="280"/>
        <v/>
      </c>
      <c r="BE347" s="3" t="str">
        <f t="shared" si="281"/>
        <v/>
      </c>
      <c r="BF347" s="3" t="str">
        <f t="shared" si="282"/>
        <v/>
      </c>
      <c r="BG347" s="3" t="str">
        <f t="shared" si="283"/>
        <v/>
      </c>
      <c r="BH347" s="3" t="str">
        <f t="shared" si="284"/>
        <v/>
      </c>
      <c r="BI347" s="3" t="str">
        <f t="shared" si="285"/>
        <v/>
      </c>
      <c r="BJ347" s="3" t="str">
        <f t="shared" si="286"/>
        <v/>
      </c>
      <c r="BK347" s="3" t="str">
        <f t="shared" si="287"/>
        <v/>
      </c>
      <c r="BL347" s="3" t="str">
        <f t="shared" si="288"/>
        <v/>
      </c>
      <c r="BM347" s="3" t="str">
        <f t="shared" si="289"/>
        <v/>
      </c>
      <c r="BN347" s="3" t="str">
        <f t="shared" si="290"/>
        <v/>
      </c>
    </row>
    <row r="348" spans="2:66" x14ac:dyDescent="0.25">
      <c r="B348" s="6">
        <v>21</v>
      </c>
      <c r="C348" s="4" t="str">
        <f>IF(B348="","",VLOOKUP(B348,Tabelle2!$A$2:$B$38,2,0))</f>
        <v>11-12-28-30-35-36</v>
      </c>
      <c r="D348" s="3">
        <f t="shared" si="257"/>
        <v>0</v>
      </c>
      <c r="E348" s="7" t="str">
        <f t="shared" si="253"/>
        <v>L</v>
      </c>
      <c r="F348" s="20" t="str">
        <f t="shared" si="254"/>
        <v>No Bet</v>
      </c>
      <c r="G348" s="16">
        <f t="shared" si="255"/>
        <v>-24</v>
      </c>
      <c r="H348" s="12"/>
      <c r="I348" s="16">
        <f t="shared" si="258"/>
        <v>0</v>
      </c>
      <c r="J348" s="16">
        <f t="shared" si="259"/>
        <v>-13</v>
      </c>
      <c r="K348" s="12"/>
      <c r="AI348" s="1">
        <f t="shared" si="256"/>
        <v>5</v>
      </c>
      <c r="AJ348" s="3" t="str">
        <f t="shared" si="260"/>
        <v/>
      </c>
      <c r="AK348" s="3" t="str">
        <f t="shared" si="261"/>
        <v/>
      </c>
      <c r="AL348" s="3" t="str">
        <f t="shared" si="262"/>
        <v/>
      </c>
      <c r="AM348" s="3" t="str">
        <f t="shared" si="263"/>
        <v/>
      </c>
      <c r="AN348" s="3">
        <f t="shared" si="264"/>
        <v>1</v>
      </c>
      <c r="AO348" s="3" t="str">
        <f t="shared" si="265"/>
        <v/>
      </c>
      <c r="AP348" s="3" t="str">
        <f t="shared" si="266"/>
        <v/>
      </c>
      <c r="AQ348" s="3" t="str">
        <f t="shared" si="267"/>
        <v/>
      </c>
      <c r="AR348" s="3" t="str">
        <f t="shared" si="268"/>
        <v/>
      </c>
      <c r="AS348" s="3" t="str">
        <f t="shared" si="269"/>
        <v/>
      </c>
      <c r="AT348" s="3" t="str">
        <f t="shared" si="270"/>
        <v/>
      </c>
      <c r="AU348" s="3" t="str">
        <f t="shared" si="271"/>
        <v/>
      </c>
      <c r="AV348" s="3" t="str">
        <f t="shared" si="272"/>
        <v/>
      </c>
      <c r="AW348" s="3" t="str">
        <f t="shared" si="273"/>
        <v/>
      </c>
      <c r="AX348" s="3" t="str">
        <f t="shared" si="274"/>
        <v/>
      </c>
      <c r="AY348" s="3" t="str">
        <f t="shared" si="275"/>
        <v/>
      </c>
      <c r="AZ348" s="3" t="str">
        <f t="shared" si="276"/>
        <v/>
      </c>
      <c r="BA348" s="3" t="str">
        <f t="shared" si="277"/>
        <v/>
      </c>
      <c r="BB348" s="3" t="str">
        <f t="shared" si="278"/>
        <v/>
      </c>
      <c r="BC348" s="3" t="str">
        <f t="shared" si="279"/>
        <v/>
      </c>
      <c r="BD348" s="3" t="str">
        <f t="shared" si="280"/>
        <v/>
      </c>
      <c r="BE348" s="3" t="str">
        <f t="shared" si="281"/>
        <v/>
      </c>
      <c r="BF348" s="3" t="str">
        <f t="shared" si="282"/>
        <v/>
      </c>
      <c r="BG348" s="3" t="str">
        <f t="shared" si="283"/>
        <v/>
      </c>
      <c r="BH348" s="3" t="str">
        <f t="shared" si="284"/>
        <v/>
      </c>
      <c r="BI348" s="3" t="str">
        <f t="shared" si="285"/>
        <v/>
      </c>
      <c r="BJ348" s="3" t="str">
        <f t="shared" si="286"/>
        <v/>
      </c>
      <c r="BK348" s="3" t="str">
        <f t="shared" si="287"/>
        <v/>
      </c>
      <c r="BL348" s="3" t="str">
        <f t="shared" si="288"/>
        <v/>
      </c>
      <c r="BM348" s="3" t="str">
        <f t="shared" si="289"/>
        <v/>
      </c>
      <c r="BN348" s="3" t="str">
        <f t="shared" si="290"/>
        <v/>
      </c>
    </row>
    <row r="349" spans="2:66" x14ac:dyDescent="0.25">
      <c r="B349" s="6">
        <v>35</v>
      </c>
      <c r="C349" s="4" t="str">
        <f>IF(B349="","",VLOOKUP(B349,Tabelle2!$A$2:$B$38,2,0))</f>
        <v>2-14-20-21-25-31</v>
      </c>
      <c r="D349" s="3">
        <f t="shared" si="257"/>
        <v>1</v>
      </c>
      <c r="E349" s="7" t="str">
        <f t="shared" si="253"/>
        <v>W</v>
      </c>
      <c r="F349" s="20" t="str">
        <f t="shared" si="254"/>
        <v>No Bet</v>
      </c>
      <c r="G349" s="16">
        <f t="shared" si="255"/>
        <v>-24</v>
      </c>
      <c r="H349" s="12"/>
      <c r="I349" s="16">
        <f t="shared" si="258"/>
        <v>0</v>
      </c>
      <c r="J349" s="16">
        <f t="shared" si="259"/>
        <v>-13</v>
      </c>
      <c r="K349" s="12"/>
      <c r="AI349" s="1">
        <f t="shared" si="256"/>
        <v>0</v>
      </c>
      <c r="AJ349" s="3" t="str">
        <f t="shared" si="260"/>
        <v/>
      </c>
      <c r="AK349" s="3" t="str">
        <f t="shared" si="261"/>
        <v/>
      </c>
      <c r="AL349" s="3" t="str">
        <f t="shared" si="262"/>
        <v/>
      </c>
      <c r="AM349" s="3" t="str">
        <f t="shared" si="263"/>
        <v/>
      </c>
      <c r="AN349" s="3" t="str">
        <f t="shared" si="264"/>
        <v/>
      </c>
      <c r="AO349" s="3" t="str">
        <f t="shared" si="265"/>
        <v/>
      </c>
      <c r="AP349" s="3" t="str">
        <f t="shared" si="266"/>
        <v/>
      </c>
      <c r="AQ349" s="3" t="str">
        <f t="shared" si="267"/>
        <v/>
      </c>
      <c r="AR349" s="3" t="str">
        <f t="shared" si="268"/>
        <v/>
      </c>
      <c r="AS349" s="3" t="str">
        <f t="shared" si="269"/>
        <v/>
      </c>
      <c r="AT349" s="3" t="str">
        <f t="shared" si="270"/>
        <v/>
      </c>
      <c r="AU349" s="3" t="str">
        <f t="shared" si="271"/>
        <v/>
      </c>
      <c r="AV349" s="3" t="str">
        <f t="shared" si="272"/>
        <v/>
      </c>
      <c r="AW349" s="3" t="str">
        <f t="shared" si="273"/>
        <v/>
      </c>
      <c r="AX349" s="3" t="str">
        <f t="shared" si="274"/>
        <v/>
      </c>
      <c r="AY349" s="3" t="str">
        <f t="shared" si="275"/>
        <v/>
      </c>
      <c r="AZ349" s="3" t="str">
        <f t="shared" si="276"/>
        <v/>
      </c>
      <c r="BA349" s="3" t="str">
        <f t="shared" si="277"/>
        <v/>
      </c>
      <c r="BB349" s="3" t="str">
        <f t="shared" si="278"/>
        <v/>
      </c>
      <c r="BC349" s="3" t="str">
        <f t="shared" si="279"/>
        <v/>
      </c>
      <c r="BD349" s="3" t="str">
        <f t="shared" si="280"/>
        <v/>
      </c>
      <c r="BE349" s="3" t="str">
        <f t="shared" si="281"/>
        <v/>
      </c>
      <c r="BF349" s="3" t="str">
        <f t="shared" si="282"/>
        <v/>
      </c>
      <c r="BG349" s="3" t="str">
        <f t="shared" si="283"/>
        <v/>
      </c>
      <c r="BH349" s="3" t="str">
        <f t="shared" si="284"/>
        <v/>
      </c>
      <c r="BI349" s="3" t="str">
        <f t="shared" si="285"/>
        <v/>
      </c>
      <c r="BJ349" s="3" t="str">
        <f t="shared" si="286"/>
        <v/>
      </c>
      <c r="BK349" s="3" t="str">
        <f t="shared" si="287"/>
        <v/>
      </c>
      <c r="BL349" s="3" t="str">
        <f t="shared" si="288"/>
        <v/>
      </c>
      <c r="BM349" s="3" t="str">
        <f t="shared" si="289"/>
        <v/>
      </c>
      <c r="BN349" s="3" t="str">
        <f t="shared" si="290"/>
        <v/>
      </c>
    </row>
    <row r="350" spans="2:66" x14ac:dyDescent="0.25">
      <c r="B350" s="6">
        <v>8</v>
      </c>
      <c r="C350" s="4" t="str">
        <f>IF(B350="","",VLOOKUP(B350,Tabelle2!$A$2:$B$38,2,0))</f>
        <v>2-14-17-20-25-31</v>
      </c>
      <c r="D350" s="3">
        <f t="shared" si="257"/>
        <v>0</v>
      </c>
      <c r="E350" s="7" t="str">
        <f t="shared" si="253"/>
        <v>L</v>
      </c>
      <c r="F350" s="20" t="str">
        <f t="shared" si="254"/>
        <v>Bet</v>
      </c>
      <c r="G350" s="16">
        <f t="shared" si="255"/>
        <v>-30</v>
      </c>
      <c r="H350" s="12"/>
      <c r="I350" s="16">
        <f t="shared" si="258"/>
        <v>-1</v>
      </c>
      <c r="J350" s="16">
        <f t="shared" si="259"/>
        <v>-14</v>
      </c>
      <c r="K350" s="12"/>
      <c r="AI350" s="1">
        <f t="shared" si="256"/>
        <v>1</v>
      </c>
      <c r="AJ350" s="3" t="str">
        <f t="shared" si="260"/>
        <v/>
      </c>
      <c r="AK350" s="3" t="str">
        <f t="shared" si="261"/>
        <v/>
      </c>
      <c r="AL350" s="3" t="str">
        <f t="shared" si="262"/>
        <v/>
      </c>
      <c r="AM350" s="3" t="str">
        <f t="shared" si="263"/>
        <v/>
      </c>
      <c r="AN350" s="3" t="str">
        <f t="shared" si="264"/>
        <v/>
      </c>
      <c r="AO350" s="3" t="str">
        <f t="shared" si="265"/>
        <v/>
      </c>
      <c r="AP350" s="3" t="str">
        <f t="shared" si="266"/>
        <v/>
      </c>
      <c r="AQ350" s="3" t="str">
        <f t="shared" si="267"/>
        <v/>
      </c>
      <c r="AR350" s="3" t="str">
        <f t="shared" si="268"/>
        <v/>
      </c>
      <c r="AS350" s="3" t="str">
        <f t="shared" si="269"/>
        <v/>
      </c>
      <c r="AT350" s="3" t="str">
        <f t="shared" si="270"/>
        <v/>
      </c>
      <c r="AU350" s="3" t="str">
        <f t="shared" si="271"/>
        <v/>
      </c>
      <c r="AV350" s="3" t="str">
        <f t="shared" si="272"/>
        <v/>
      </c>
      <c r="AW350" s="3" t="str">
        <f t="shared" si="273"/>
        <v/>
      </c>
      <c r="AX350" s="3" t="str">
        <f t="shared" si="274"/>
        <v/>
      </c>
      <c r="AY350" s="3" t="str">
        <f t="shared" si="275"/>
        <v/>
      </c>
      <c r="AZ350" s="3" t="str">
        <f t="shared" si="276"/>
        <v/>
      </c>
      <c r="BA350" s="3" t="str">
        <f t="shared" si="277"/>
        <v/>
      </c>
      <c r="BB350" s="3" t="str">
        <f t="shared" si="278"/>
        <v/>
      </c>
      <c r="BC350" s="3" t="str">
        <f t="shared" si="279"/>
        <v/>
      </c>
      <c r="BD350" s="3" t="str">
        <f t="shared" si="280"/>
        <v/>
      </c>
      <c r="BE350" s="3" t="str">
        <f t="shared" si="281"/>
        <v/>
      </c>
      <c r="BF350" s="3" t="str">
        <f t="shared" si="282"/>
        <v/>
      </c>
      <c r="BG350" s="3" t="str">
        <f t="shared" si="283"/>
        <v/>
      </c>
      <c r="BH350" s="3" t="str">
        <f t="shared" si="284"/>
        <v/>
      </c>
      <c r="BI350" s="3" t="str">
        <f t="shared" si="285"/>
        <v/>
      </c>
      <c r="BJ350" s="3" t="str">
        <f t="shared" si="286"/>
        <v/>
      </c>
      <c r="BK350" s="3" t="str">
        <f t="shared" si="287"/>
        <v/>
      </c>
      <c r="BL350" s="3" t="str">
        <f t="shared" si="288"/>
        <v/>
      </c>
      <c r="BM350" s="3" t="str">
        <f t="shared" si="289"/>
        <v/>
      </c>
      <c r="BN350" s="3" t="str">
        <f t="shared" si="290"/>
        <v/>
      </c>
    </row>
    <row r="351" spans="2:66" x14ac:dyDescent="0.25">
      <c r="B351" s="6">
        <v>5</v>
      </c>
      <c r="C351" s="4" t="str">
        <f>IF(B351="","",VLOOKUP(B351,Tabelle2!$A$2:$B$38,2,0))</f>
        <v>6-9-18-22-27-34</v>
      </c>
      <c r="D351" s="3">
        <f t="shared" si="257"/>
        <v>0</v>
      </c>
      <c r="E351" s="7" t="str">
        <f t="shared" si="253"/>
        <v>L</v>
      </c>
      <c r="F351" s="20" t="str">
        <f t="shared" si="254"/>
        <v>Bet</v>
      </c>
      <c r="G351" s="16">
        <f t="shared" si="255"/>
        <v>-36</v>
      </c>
      <c r="H351" s="12"/>
      <c r="I351" s="16">
        <f t="shared" si="258"/>
        <v>0</v>
      </c>
      <c r="J351" s="16">
        <f t="shared" si="259"/>
        <v>-14</v>
      </c>
      <c r="K351" s="12"/>
      <c r="AI351" s="1">
        <f t="shared" si="256"/>
        <v>2</v>
      </c>
      <c r="AJ351" s="3" t="str">
        <f t="shared" si="260"/>
        <v/>
      </c>
      <c r="AK351" s="3" t="str">
        <f t="shared" si="261"/>
        <v/>
      </c>
      <c r="AL351" s="3" t="str">
        <f t="shared" si="262"/>
        <v/>
      </c>
      <c r="AM351" s="3" t="str">
        <f t="shared" si="263"/>
        <v/>
      </c>
      <c r="AN351" s="3" t="str">
        <f t="shared" si="264"/>
        <v/>
      </c>
      <c r="AO351" s="3" t="str">
        <f t="shared" si="265"/>
        <v/>
      </c>
      <c r="AP351" s="3" t="str">
        <f t="shared" si="266"/>
        <v/>
      </c>
      <c r="AQ351" s="3" t="str">
        <f t="shared" si="267"/>
        <v/>
      </c>
      <c r="AR351" s="3" t="str">
        <f t="shared" si="268"/>
        <v/>
      </c>
      <c r="AS351" s="3" t="str">
        <f t="shared" si="269"/>
        <v/>
      </c>
      <c r="AT351" s="3" t="str">
        <f t="shared" si="270"/>
        <v/>
      </c>
      <c r="AU351" s="3" t="str">
        <f t="shared" si="271"/>
        <v/>
      </c>
      <c r="AV351" s="3" t="str">
        <f t="shared" si="272"/>
        <v/>
      </c>
      <c r="AW351" s="3" t="str">
        <f t="shared" si="273"/>
        <v/>
      </c>
      <c r="AX351" s="3" t="str">
        <f t="shared" si="274"/>
        <v/>
      </c>
      <c r="AY351" s="3" t="str">
        <f t="shared" si="275"/>
        <v/>
      </c>
      <c r="AZ351" s="3" t="str">
        <f t="shared" si="276"/>
        <v/>
      </c>
      <c r="BA351" s="3" t="str">
        <f t="shared" si="277"/>
        <v/>
      </c>
      <c r="BB351" s="3" t="str">
        <f t="shared" si="278"/>
        <v/>
      </c>
      <c r="BC351" s="3" t="str">
        <f t="shared" si="279"/>
        <v/>
      </c>
      <c r="BD351" s="3" t="str">
        <f t="shared" si="280"/>
        <v/>
      </c>
      <c r="BE351" s="3" t="str">
        <f t="shared" si="281"/>
        <v/>
      </c>
      <c r="BF351" s="3" t="str">
        <f t="shared" si="282"/>
        <v/>
      </c>
      <c r="BG351" s="3" t="str">
        <f t="shared" si="283"/>
        <v/>
      </c>
      <c r="BH351" s="3" t="str">
        <f t="shared" si="284"/>
        <v/>
      </c>
      <c r="BI351" s="3" t="str">
        <f t="shared" si="285"/>
        <v/>
      </c>
      <c r="BJ351" s="3" t="str">
        <f t="shared" si="286"/>
        <v/>
      </c>
      <c r="BK351" s="3" t="str">
        <f t="shared" si="287"/>
        <v/>
      </c>
      <c r="BL351" s="3" t="str">
        <f t="shared" si="288"/>
        <v/>
      </c>
      <c r="BM351" s="3" t="str">
        <f t="shared" si="289"/>
        <v/>
      </c>
      <c r="BN351" s="3" t="str">
        <f t="shared" si="290"/>
        <v/>
      </c>
    </row>
    <row r="352" spans="2:66" x14ac:dyDescent="0.25">
      <c r="B352" s="6">
        <v>24</v>
      </c>
      <c r="C352" s="4" t="str">
        <f>IF(B352="","",VLOOKUP(B352,Tabelle2!$A$2:$B$38,2,0))</f>
        <v>6-13-18-22-27-29</v>
      </c>
      <c r="D352" s="3">
        <f t="shared" si="257"/>
        <v>0</v>
      </c>
      <c r="E352" s="7" t="str">
        <f t="shared" si="253"/>
        <v>L</v>
      </c>
      <c r="F352" s="20" t="str">
        <f t="shared" si="254"/>
        <v>Bet</v>
      </c>
      <c r="G352" s="16">
        <f t="shared" si="255"/>
        <v>-42</v>
      </c>
      <c r="H352" s="12"/>
      <c r="I352" s="16">
        <f t="shared" si="258"/>
        <v>0</v>
      </c>
      <c r="J352" s="16">
        <f t="shared" si="259"/>
        <v>-14</v>
      </c>
      <c r="K352" s="12"/>
      <c r="AI352" s="1">
        <f t="shared" si="256"/>
        <v>3</v>
      </c>
      <c r="AJ352" s="3" t="str">
        <f t="shared" si="260"/>
        <v/>
      </c>
      <c r="AK352" s="3" t="str">
        <f t="shared" si="261"/>
        <v/>
      </c>
      <c r="AL352" s="3" t="str">
        <f t="shared" si="262"/>
        <v/>
      </c>
      <c r="AM352" s="3" t="str">
        <f t="shared" si="263"/>
        <v/>
      </c>
      <c r="AN352" s="3" t="str">
        <f t="shared" si="264"/>
        <v/>
      </c>
      <c r="AO352" s="3" t="str">
        <f t="shared" si="265"/>
        <v/>
      </c>
      <c r="AP352" s="3" t="str">
        <f t="shared" si="266"/>
        <v/>
      </c>
      <c r="AQ352" s="3" t="str">
        <f t="shared" si="267"/>
        <v/>
      </c>
      <c r="AR352" s="3" t="str">
        <f t="shared" si="268"/>
        <v/>
      </c>
      <c r="AS352" s="3" t="str">
        <f t="shared" si="269"/>
        <v/>
      </c>
      <c r="AT352" s="3" t="str">
        <f t="shared" si="270"/>
        <v/>
      </c>
      <c r="AU352" s="3" t="str">
        <f t="shared" si="271"/>
        <v/>
      </c>
      <c r="AV352" s="3" t="str">
        <f t="shared" si="272"/>
        <v/>
      </c>
      <c r="AW352" s="3" t="str">
        <f t="shared" si="273"/>
        <v/>
      </c>
      <c r="AX352" s="3" t="str">
        <f t="shared" si="274"/>
        <v/>
      </c>
      <c r="AY352" s="3" t="str">
        <f t="shared" si="275"/>
        <v/>
      </c>
      <c r="AZ352" s="3" t="str">
        <f t="shared" si="276"/>
        <v/>
      </c>
      <c r="BA352" s="3" t="str">
        <f t="shared" si="277"/>
        <v/>
      </c>
      <c r="BB352" s="3" t="str">
        <f t="shared" si="278"/>
        <v/>
      </c>
      <c r="BC352" s="3" t="str">
        <f t="shared" si="279"/>
        <v/>
      </c>
      <c r="BD352" s="3" t="str">
        <f t="shared" si="280"/>
        <v/>
      </c>
      <c r="BE352" s="3" t="str">
        <f t="shared" si="281"/>
        <v/>
      </c>
      <c r="BF352" s="3" t="str">
        <f t="shared" si="282"/>
        <v/>
      </c>
      <c r="BG352" s="3" t="str">
        <f t="shared" si="283"/>
        <v/>
      </c>
      <c r="BH352" s="3" t="str">
        <f t="shared" si="284"/>
        <v/>
      </c>
      <c r="BI352" s="3" t="str">
        <f t="shared" si="285"/>
        <v/>
      </c>
      <c r="BJ352" s="3" t="str">
        <f t="shared" si="286"/>
        <v/>
      </c>
      <c r="BK352" s="3" t="str">
        <f t="shared" si="287"/>
        <v/>
      </c>
      <c r="BL352" s="3" t="str">
        <f t="shared" si="288"/>
        <v/>
      </c>
      <c r="BM352" s="3" t="str">
        <f t="shared" si="289"/>
        <v/>
      </c>
      <c r="BN352" s="3" t="str">
        <f t="shared" si="290"/>
        <v/>
      </c>
    </row>
    <row r="353" spans="2:66" x14ac:dyDescent="0.25">
      <c r="B353" s="6">
        <v>5</v>
      </c>
      <c r="C353" s="4" t="str">
        <f>IF(B353="","",VLOOKUP(B353,Tabelle2!$A$2:$B$38,2,0))</f>
        <v>6-9-18-22-27-34</v>
      </c>
      <c r="D353" s="3">
        <f t="shared" si="257"/>
        <v>0</v>
      </c>
      <c r="E353" s="7" t="str">
        <f t="shared" si="253"/>
        <v>L</v>
      </c>
      <c r="F353" s="20" t="str">
        <f t="shared" si="254"/>
        <v>Bet</v>
      </c>
      <c r="G353" s="16">
        <f t="shared" si="255"/>
        <v>-48</v>
      </c>
      <c r="H353" s="12"/>
      <c r="I353" s="16">
        <f t="shared" si="258"/>
        <v>0</v>
      </c>
      <c r="J353" s="16">
        <f t="shared" si="259"/>
        <v>-14</v>
      </c>
      <c r="K353" s="12"/>
      <c r="AI353" s="1">
        <f t="shared" si="256"/>
        <v>4</v>
      </c>
      <c r="AJ353" s="3" t="str">
        <f t="shared" si="260"/>
        <v/>
      </c>
      <c r="AK353" s="3" t="str">
        <f t="shared" si="261"/>
        <v/>
      </c>
      <c r="AL353" s="3" t="str">
        <f t="shared" si="262"/>
        <v/>
      </c>
      <c r="AM353" s="3" t="str">
        <f t="shared" si="263"/>
        <v/>
      </c>
      <c r="AN353" s="3" t="str">
        <f t="shared" si="264"/>
        <v/>
      </c>
      <c r="AO353" s="3" t="str">
        <f t="shared" si="265"/>
        <v/>
      </c>
      <c r="AP353" s="3" t="str">
        <f t="shared" si="266"/>
        <v/>
      </c>
      <c r="AQ353" s="3" t="str">
        <f t="shared" si="267"/>
        <v/>
      </c>
      <c r="AR353" s="3" t="str">
        <f t="shared" si="268"/>
        <v/>
      </c>
      <c r="AS353" s="3" t="str">
        <f t="shared" si="269"/>
        <v/>
      </c>
      <c r="AT353" s="3" t="str">
        <f t="shared" si="270"/>
        <v/>
      </c>
      <c r="AU353" s="3" t="str">
        <f t="shared" si="271"/>
        <v/>
      </c>
      <c r="AV353" s="3" t="str">
        <f t="shared" si="272"/>
        <v/>
      </c>
      <c r="AW353" s="3" t="str">
        <f t="shared" si="273"/>
        <v/>
      </c>
      <c r="AX353" s="3" t="str">
        <f t="shared" si="274"/>
        <v/>
      </c>
      <c r="AY353" s="3" t="str">
        <f t="shared" si="275"/>
        <v/>
      </c>
      <c r="AZ353" s="3" t="str">
        <f t="shared" si="276"/>
        <v/>
      </c>
      <c r="BA353" s="3" t="str">
        <f t="shared" si="277"/>
        <v/>
      </c>
      <c r="BB353" s="3" t="str">
        <f t="shared" si="278"/>
        <v/>
      </c>
      <c r="BC353" s="3" t="str">
        <f t="shared" si="279"/>
        <v/>
      </c>
      <c r="BD353" s="3" t="str">
        <f t="shared" si="280"/>
        <v/>
      </c>
      <c r="BE353" s="3" t="str">
        <f t="shared" si="281"/>
        <v/>
      </c>
      <c r="BF353" s="3" t="str">
        <f t="shared" si="282"/>
        <v/>
      </c>
      <c r="BG353" s="3" t="str">
        <f t="shared" si="283"/>
        <v/>
      </c>
      <c r="BH353" s="3" t="str">
        <f t="shared" si="284"/>
        <v/>
      </c>
      <c r="BI353" s="3" t="str">
        <f t="shared" si="285"/>
        <v/>
      </c>
      <c r="BJ353" s="3" t="str">
        <f t="shared" si="286"/>
        <v/>
      </c>
      <c r="BK353" s="3" t="str">
        <f t="shared" si="287"/>
        <v/>
      </c>
      <c r="BL353" s="3" t="str">
        <f t="shared" si="288"/>
        <v/>
      </c>
      <c r="BM353" s="3" t="str">
        <f t="shared" si="289"/>
        <v/>
      </c>
      <c r="BN353" s="3" t="str">
        <f t="shared" si="290"/>
        <v/>
      </c>
    </row>
    <row r="354" spans="2:66" x14ac:dyDescent="0.25">
      <c r="B354" s="6">
        <v>5</v>
      </c>
      <c r="C354" s="4" t="str">
        <f>IF(B354="","",VLOOKUP(B354,Tabelle2!$A$2:$B$38,2,0))</f>
        <v>6-9-18-22-27-34</v>
      </c>
      <c r="D354" s="3">
        <f t="shared" si="257"/>
        <v>0</v>
      </c>
      <c r="E354" s="7" t="str">
        <f t="shared" si="253"/>
        <v>L</v>
      </c>
      <c r="F354" s="20" t="str">
        <f t="shared" si="254"/>
        <v>No Bet</v>
      </c>
      <c r="G354" s="16">
        <f t="shared" si="255"/>
        <v>-48</v>
      </c>
      <c r="H354" s="12"/>
      <c r="I354" s="16">
        <f t="shared" si="258"/>
        <v>0</v>
      </c>
      <c r="J354" s="16">
        <f t="shared" si="259"/>
        <v>-14</v>
      </c>
      <c r="K354" s="12"/>
      <c r="AI354" s="1">
        <f t="shared" si="256"/>
        <v>5</v>
      </c>
      <c r="AJ354" s="3" t="str">
        <f t="shared" si="260"/>
        <v/>
      </c>
      <c r="AK354" s="3" t="str">
        <f t="shared" si="261"/>
        <v/>
      </c>
      <c r="AL354" s="3" t="str">
        <f t="shared" si="262"/>
        <v/>
      </c>
      <c r="AM354" s="3" t="str">
        <f t="shared" si="263"/>
        <v/>
      </c>
      <c r="AN354" s="3">
        <f t="shared" si="264"/>
        <v>1</v>
      </c>
      <c r="AO354" s="3" t="str">
        <f t="shared" si="265"/>
        <v/>
      </c>
      <c r="AP354" s="3" t="str">
        <f t="shared" si="266"/>
        <v/>
      </c>
      <c r="AQ354" s="3" t="str">
        <f t="shared" si="267"/>
        <v/>
      </c>
      <c r="AR354" s="3" t="str">
        <f t="shared" si="268"/>
        <v/>
      </c>
      <c r="AS354" s="3" t="str">
        <f t="shared" si="269"/>
        <v/>
      </c>
      <c r="AT354" s="3" t="str">
        <f t="shared" si="270"/>
        <v/>
      </c>
      <c r="AU354" s="3" t="str">
        <f t="shared" si="271"/>
        <v/>
      </c>
      <c r="AV354" s="3" t="str">
        <f t="shared" si="272"/>
        <v/>
      </c>
      <c r="AW354" s="3" t="str">
        <f t="shared" si="273"/>
        <v/>
      </c>
      <c r="AX354" s="3" t="str">
        <f t="shared" si="274"/>
        <v/>
      </c>
      <c r="AY354" s="3" t="str">
        <f t="shared" si="275"/>
        <v/>
      </c>
      <c r="AZ354" s="3" t="str">
        <f t="shared" si="276"/>
        <v/>
      </c>
      <c r="BA354" s="3" t="str">
        <f t="shared" si="277"/>
        <v/>
      </c>
      <c r="BB354" s="3" t="str">
        <f t="shared" si="278"/>
        <v/>
      </c>
      <c r="BC354" s="3" t="str">
        <f t="shared" si="279"/>
        <v/>
      </c>
      <c r="BD354" s="3" t="str">
        <f t="shared" si="280"/>
        <v/>
      </c>
      <c r="BE354" s="3" t="str">
        <f t="shared" si="281"/>
        <v/>
      </c>
      <c r="BF354" s="3" t="str">
        <f t="shared" si="282"/>
        <v/>
      </c>
      <c r="BG354" s="3" t="str">
        <f t="shared" si="283"/>
        <v/>
      </c>
      <c r="BH354" s="3" t="str">
        <f t="shared" si="284"/>
        <v/>
      </c>
      <c r="BI354" s="3" t="str">
        <f t="shared" si="285"/>
        <v/>
      </c>
      <c r="BJ354" s="3" t="str">
        <f t="shared" si="286"/>
        <v/>
      </c>
      <c r="BK354" s="3" t="str">
        <f t="shared" si="287"/>
        <v/>
      </c>
      <c r="BL354" s="3" t="str">
        <f t="shared" si="288"/>
        <v/>
      </c>
      <c r="BM354" s="3" t="str">
        <f t="shared" si="289"/>
        <v/>
      </c>
      <c r="BN354" s="3" t="str">
        <f t="shared" si="290"/>
        <v/>
      </c>
    </row>
    <row r="355" spans="2:66" x14ac:dyDescent="0.25">
      <c r="B355" s="6">
        <v>22</v>
      </c>
      <c r="C355" s="4" t="str">
        <f>IF(B355="","",VLOOKUP(B355,Tabelle2!$A$2:$B$38,2,0))</f>
        <v>0-5-10-24-26-32</v>
      </c>
      <c r="D355" s="3">
        <f t="shared" si="257"/>
        <v>1</v>
      </c>
      <c r="E355" s="7" t="str">
        <f t="shared" si="253"/>
        <v>W</v>
      </c>
      <c r="F355" s="20" t="str">
        <f t="shared" si="254"/>
        <v>No Bet</v>
      </c>
      <c r="G355" s="16">
        <f t="shared" si="255"/>
        <v>-48</v>
      </c>
      <c r="H355" s="12"/>
      <c r="I355" s="16">
        <f t="shared" si="258"/>
        <v>0</v>
      </c>
      <c r="J355" s="16">
        <f t="shared" si="259"/>
        <v>-14</v>
      </c>
      <c r="K355" s="12"/>
      <c r="AI355" s="1">
        <f t="shared" si="256"/>
        <v>0</v>
      </c>
      <c r="AJ355" s="3" t="str">
        <f t="shared" si="260"/>
        <v/>
      </c>
      <c r="AK355" s="3" t="str">
        <f t="shared" si="261"/>
        <v/>
      </c>
      <c r="AL355" s="3" t="str">
        <f t="shared" si="262"/>
        <v/>
      </c>
      <c r="AM355" s="3" t="str">
        <f t="shared" si="263"/>
        <v/>
      </c>
      <c r="AN355" s="3" t="str">
        <f t="shared" si="264"/>
        <v/>
      </c>
      <c r="AO355" s="3" t="str">
        <f t="shared" si="265"/>
        <v/>
      </c>
      <c r="AP355" s="3" t="str">
        <f t="shared" si="266"/>
        <v/>
      </c>
      <c r="AQ355" s="3" t="str">
        <f t="shared" si="267"/>
        <v/>
      </c>
      <c r="AR355" s="3" t="str">
        <f t="shared" si="268"/>
        <v/>
      </c>
      <c r="AS355" s="3" t="str">
        <f t="shared" si="269"/>
        <v/>
      </c>
      <c r="AT355" s="3" t="str">
        <f t="shared" si="270"/>
        <v/>
      </c>
      <c r="AU355" s="3" t="str">
        <f t="shared" si="271"/>
        <v/>
      </c>
      <c r="AV355" s="3" t="str">
        <f t="shared" si="272"/>
        <v/>
      </c>
      <c r="AW355" s="3" t="str">
        <f t="shared" si="273"/>
        <v/>
      </c>
      <c r="AX355" s="3" t="str">
        <f t="shared" si="274"/>
        <v/>
      </c>
      <c r="AY355" s="3" t="str">
        <f t="shared" si="275"/>
        <v/>
      </c>
      <c r="AZ355" s="3" t="str">
        <f t="shared" si="276"/>
        <v/>
      </c>
      <c r="BA355" s="3" t="str">
        <f t="shared" si="277"/>
        <v/>
      </c>
      <c r="BB355" s="3" t="str">
        <f t="shared" si="278"/>
        <v/>
      </c>
      <c r="BC355" s="3" t="str">
        <f t="shared" si="279"/>
        <v/>
      </c>
      <c r="BD355" s="3" t="str">
        <f t="shared" si="280"/>
        <v/>
      </c>
      <c r="BE355" s="3" t="str">
        <f t="shared" si="281"/>
        <v/>
      </c>
      <c r="BF355" s="3" t="str">
        <f t="shared" si="282"/>
        <v/>
      </c>
      <c r="BG355" s="3" t="str">
        <f t="shared" si="283"/>
        <v/>
      </c>
      <c r="BH355" s="3" t="str">
        <f t="shared" si="284"/>
        <v/>
      </c>
      <c r="BI355" s="3" t="str">
        <f t="shared" si="285"/>
        <v/>
      </c>
      <c r="BJ355" s="3" t="str">
        <f t="shared" si="286"/>
        <v/>
      </c>
      <c r="BK355" s="3" t="str">
        <f t="shared" si="287"/>
        <v/>
      </c>
      <c r="BL355" s="3" t="str">
        <f t="shared" si="288"/>
        <v/>
      </c>
      <c r="BM355" s="3" t="str">
        <f t="shared" si="289"/>
        <v/>
      </c>
      <c r="BN355" s="3" t="str">
        <f t="shared" si="290"/>
        <v/>
      </c>
    </row>
    <row r="356" spans="2:66" x14ac:dyDescent="0.25">
      <c r="B356" s="6">
        <v>20</v>
      </c>
      <c r="C356" s="4" t="str">
        <f>IF(B356="","",VLOOKUP(B356,Tabelle2!$A$2:$B$38,2,0))</f>
        <v>8-11-12-28-30-36</v>
      </c>
      <c r="D356" s="3">
        <f t="shared" si="257"/>
        <v>0</v>
      </c>
      <c r="E356" s="7" t="str">
        <f t="shared" si="253"/>
        <v>L</v>
      </c>
      <c r="F356" s="20" t="str">
        <f t="shared" si="254"/>
        <v>Bet</v>
      </c>
      <c r="G356" s="16">
        <f t="shared" si="255"/>
        <v>-54</v>
      </c>
      <c r="H356" s="12"/>
      <c r="I356" s="16">
        <f t="shared" si="258"/>
        <v>-1</v>
      </c>
      <c r="J356" s="16">
        <f t="shared" si="259"/>
        <v>-15</v>
      </c>
      <c r="K356" s="12"/>
      <c r="AI356" s="1">
        <f t="shared" si="256"/>
        <v>1</v>
      </c>
      <c r="AJ356" s="3" t="str">
        <f t="shared" si="260"/>
        <v/>
      </c>
      <c r="AK356" s="3" t="str">
        <f t="shared" si="261"/>
        <v/>
      </c>
      <c r="AL356" s="3" t="str">
        <f t="shared" si="262"/>
        <v/>
      </c>
      <c r="AM356" s="3" t="str">
        <f t="shared" si="263"/>
        <v/>
      </c>
      <c r="AN356" s="3" t="str">
        <f t="shared" si="264"/>
        <v/>
      </c>
      <c r="AO356" s="3" t="str">
        <f t="shared" si="265"/>
        <v/>
      </c>
      <c r="AP356" s="3" t="str">
        <f t="shared" si="266"/>
        <v/>
      </c>
      <c r="AQ356" s="3" t="str">
        <f t="shared" si="267"/>
        <v/>
      </c>
      <c r="AR356" s="3" t="str">
        <f t="shared" si="268"/>
        <v/>
      </c>
      <c r="AS356" s="3" t="str">
        <f t="shared" si="269"/>
        <v/>
      </c>
      <c r="AT356" s="3" t="str">
        <f t="shared" si="270"/>
        <v/>
      </c>
      <c r="AU356" s="3" t="str">
        <f t="shared" si="271"/>
        <v/>
      </c>
      <c r="AV356" s="3" t="str">
        <f t="shared" si="272"/>
        <v/>
      </c>
      <c r="AW356" s="3" t="str">
        <f t="shared" si="273"/>
        <v/>
      </c>
      <c r="AX356" s="3" t="str">
        <f t="shared" si="274"/>
        <v/>
      </c>
      <c r="AY356" s="3" t="str">
        <f t="shared" si="275"/>
        <v/>
      </c>
      <c r="AZ356" s="3" t="str">
        <f t="shared" si="276"/>
        <v/>
      </c>
      <c r="BA356" s="3" t="str">
        <f t="shared" si="277"/>
        <v/>
      </c>
      <c r="BB356" s="3" t="str">
        <f t="shared" si="278"/>
        <v/>
      </c>
      <c r="BC356" s="3" t="str">
        <f t="shared" si="279"/>
        <v/>
      </c>
      <c r="BD356" s="3" t="str">
        <f t="shared" si="280"/>
        <v/>
      </c>
      <c r="BE356" s="3" t="str">
        <f t="shared" si="281"/>
        <v/>
      </c>
      <c r="BF356" s="3" t="str">
        <f t="shared" si="282"/>
        <v/>
      </c>
      <c r="BG356" s="3" t="str">
        <f t="shared" si="283"/>
        <v/>
      </c>
      <c r="BH356" s="3" t="str">
        <f t="shared" si="284"/>
        <v/>
      </c>
      <c r="BI356" s="3" t="str">
        <f t="shared" si="285"/>
        <v/>
      </c>
      <c r="BJ356" s="3" t="str">
        <f t="shared" si="286"/>
        <v/>
      </c>
      <c r="BK356" s="3" t="str">
        <f t="shared" si="287"/>
        <v/>
      </c>
      <c r="BL356" s="3" t="str">
        <f t="shared" si="288"/>
        <v/>
      </c>
      <c r="BM356" s="3" t="str">
        <f t="shared" si="289"/>
        <v/>
      </c>
      <c r="BN356" s="3" t="str">
        <f t="shared" si="290"/>
        <v/>
      </c>
    </row>
    <row r="357" spans="2:66" x14ac:dyDescent="0.25">
      <c r="B357" s="6">
        <v>0</v>
      </c>
      <c r="C357" s="4" t="str">
        <f>IF(B357="","",VLOOKUP(B357,Tabelle2!$A$2:$B$38,2,0))</f>
        <v>6-9-17-18-22-34</v>
      </c>
      <c r="D357" s="3">
        <f t="shared" si="257"/>
        <v>0</v>
      </c>
      <c r="E357" s="7" t="str">
        <f t="shared" si="253"/>
        <v>L</v>
      </c>
      <c r="F357" s="20" t="str">
        <f t="shared" si="254"/>
        <v>Bet</v>
      </c>
      <c r="G357" s="16">
        <f t="shared" si="255"/>
        <v>-60</v>
      </c>
      <c r="H357" s="12"/>
      <c r="I357" s="16">
        <f t="shared" si="258"/>
        <v>0</v>
      </c>
      <c r="J357" s="16">
        <f t="shared" si="259"/>
        <v>-15</v>
      </c>
      <c r="K357" s="12"/>
      <c r="AI357" s="1">
        <f t="shared" si="256"/>
        <v>2</v>
      </c>
      <c r="AJ357" s="3" t="str">
        <f t="shared" si="260"/>
        <v/>
      </c>
      <c r="AK357" s="3" t="str">
        <f t="shared" si="261"/>
        <v/>
      </c>
      <c r="AL357" s="3" t="str">
        <f t="shared" si="262"/>
        <v/>
      </c>
      <c r="AM357" s="3" t="str">
        <f t="shared" si="263"/>
        <v/>
      </c>
      <c r="AN357" s="3" t="str">
        <f t="shared" si="264"/>
        <v/>
      </c>
      <c r="AO357" s="3" t="str">
        <f t="shared" si="265"/>
        <v/>
      </c>
      <c r="AP357" s="3" t="str">
        <f t="shared" si="266"/>
        <v/>
      </c>
      <c r="AQ357" s="3" t="str">
        <f t="shared" si="267"/>
        <v/>
      </c>
      <c r="AR357" s="3" t="str">
        <f t="shared" si="268"/>
        <v/>
      </c>
      <c r="AS357" s="3" t="str">
        <f t="shared" si="269"/>
        <v/>
      </c>
      <c r="AT357" s="3" t="str">
        <f t="shared" si="270"/>
        <v/>
      </c>
      <c r="AU357" s="3" t="str">
        <f t="shared" si="271"/>
        <v/>
      </c>
      <c r="AV357" s="3" t="str">
        <f t="shared" si="272"/>
        <v/>
      </c>
      <c r="AW357" s="3" t="str">
        <f t="shared" si="273"/>
        <v/>
      </c>
      <c r="AX357" s="3" t="str">
        <f t="shared" si="274"/>
        <v/>
      </c>
      <c r="AY357" s="3" t="str">
        <f t="shared" si="275"/>
        <v/>
      </c>
      <c r="AZ357" s="3" t="str">
        <f t="shared" si="276"/>
        <v/>
      </c>
      <c r="BA357" s="3" t="str">
        <f t="shared" si="277"/>
        <v/>
      </c>
      <c r="BB357" s="3" t="str">
        <f t="shared" si="278"/>
        <v/>
      </c>
      <c r="BC357" s="3" t="str">
        <f t="shared" si="279"/>
        <v/>
      </c>
      <c r="BD357" s="3" t="str">
        <f t="shared" si="280"/>
        <v/>
      </c>
      <c r="BE357" s="3" t="str">
        <f t="shared" si="281"/>
        <v/>
      </c>
      <c r="BF357" s="3" t="str">
        <f t="shared" si="282"/>
        <v/>
      </c>
      <c r="BG357" s="3" t="str">
        <f t="shared" si="283"/>
        <v/>
      </c>
      <c r="BH357" s="3" t="str">
        <f t="shared" si="284"/>
        <v/>
      </c>
      <c r="BI357" s="3" t="str">
        <f t="shared" si="285"/>
        <v/>
      </c>
      <c r="BJ357" s="3" t="str">
        <f t="shared" si="286"/>
        <v/>
      </c>
      <c r="BK357" s="3" t="str">
        <f t="shared" si="287"/>
        <v/>
      </c>
      <c r="BL357" s="3" t="str">
        <f t="shared" si="288"/>
        <v/>
      </c>
      <c r="BM357" s="3" t="str">
        <f t="shared" si="289"/>
        <v/>
      </c>
      <c r="BN357" s="3" t="str">
        <f t="shared" si="290"/>
        <v/>
      </c>
    </row>
    <row r="358" spans="2:66" x14ac:dyDescent="0.25">
      <c r="B358" s="6">
        <v>1</v>
      </c>
      <c r="C358" s="4" t="str">
        <f>IF(B358="","",VLOOKUP(B358,Tabelle2!$A$2:$B$38,2,0))</f>
        <v>7-11-12-28-30-36</v>
      </c>
      <c r="D358" s="3">
        <f t="shared" si="257"/>
        <v>0</v>
      </c>
      <c r="E358" s="7" t="str">
        <f t="shared" si="253"/>
        <v>L</v>
      </c>
      <c r="F358" s="20" t="str">
        <f t="shared" si="254"/>
        <v>Bet</v>
      </c>
      <c r="G358" s="16">
        <f t="shared" si="255"/>
        <v>-66</v>
      </c>
      <c r="H358" s="12"/>
      <c r="I358" s="16">
        <f t="shared" si="258"/>
        <v>0</v>
      </c>
      <c r="J358" s="16">
        <f t="shared" si="259"/>
        <v>-15</v>
      </c>
      <c r="K358" s="12"/>
      <c r="AI358" s="1">
        <f t="shared" si="256"/>
        <v>3</v>
      </c>
      <c r="AJ358" s="3" t="str">
        <f t="shared" si="260"/>
        <v/>
      </c>
      <c r="AK358" s="3" t="str">
        <f t="shared" si="261"/>
        <v/>
      </c>
      <c r="AL358" s="3" t="str">
        <f t="shared" si="262"/>
        <v/>
      </c>
      <c r="AM358" s="3" t="str">
        <f t="shared" si="263"/>
        <v/>
      </c>
      <c r="AN358" s="3" t="str">
        <f t="shared" si="264"/>
        <v/>
      </c>
      <c r="AO358" s="3" t="str">
        <f t="shared" si="265"/>
        <v/>
      </c>
      <c r="AP358" s="3" t="str">
        <f t="shared" si="266"/>
        <v/>
      </c>
      <c r="AQ358" s="3" t="str">
        <f t="shared" si="267"/>
        <v/>
      </c>
      <c r="AR358" s="3" t="str">
        <f t="shared" si="268"/>
        <v/>
      </c>
      <c r="AS358" s="3" t="str">
        <f t="shared" si="269"/>
        <v/>
      </c>
      <c r="AT358" s="3" t="str">
        <f t="shared" si="270"/>
        <v/>
      </c>
      <c r="AU358" s="3" t="str">
        <f t="shared" si="271"/>
        <v/>
      </c>
      <c r="AV358" s="3" t="str">
        <f t="shared" si="272"/>
        <v/>
      </c>
      <c r="AW358" s="3" t="str">
        <f t="shared" si="273"/>
        <v/>
      </c>
      <c r="AX358" s="3" t="str">
        <f t="shared" si="274"/>
        <v/>
      </c>
      <c r="AY358" s="3" t="str">
        <f t="shared" si="275"/>
        <v/>
      </c>
      <c r="AZ358" s="3" t="str">
        <f t="shared" si="276"/>
        <v/>
      </c>
      <c r="BA358" s="3" t="str">
        <f t="shared" si="277"/>
        <v/>
      </c>
      <c r="BB358" s="3" t="str">
        <f t="shared" si="278"/>
        <v/>
      </c>
      <c r="BC358" s="3" t="str">
        <f t="shared" si="279"/>
        <v/>
      </c>
      <c r="BD358" s="3" t="str">
        <f t="shared" si="280"/>
        <v/>
      </c>
      <c r="BE358" s="3" t="str">
        <f t="shared" si="281"/>
        <v/>
      </c>
      <c r="BF358" s="3" t="str">
        <f t="shared" si="282"/>
        <v/>
      </c>
      <c r="BG358" s="3" t="str">
        <f t="shared" si="283"/>
        <v/>
      </c>
      <c r="BH358" s="3" t="str">
        <f t="shared" si="284"/>
        <v/>
      </c>
      <c r="BI358" s="3" t="str">
        <f t="shared" si="285"/>
        <v/>
      </c>
      <c r="BJ358" s="3" t="str">
        <f t="shared" si="286"/>
        <v/>
      </c>
      <c r="BK358" s="3" t="str">
        <f t="shared" si="287"/>
        <v/>
      </c>
      <c r="BL358" s="3" t="str">
        <f t="shared" si="288"/>
        <v/>
      </c>
      <c r="BM358" s="3" t="str">
        <f t="shared" si="289"/>
        <v/>
      </c>
      <c r="BN358" s="3" t="str">
        <f t="shared" si="290"/>
        <v/>
      </c>
    </row>
    <row r="359" spans="2:66" x14ac:dyDescent="0.25">
      <c r="B359" s="6">
        <v>33</v>
      </c>
      <c r="C359" s="4" t="str">
        <f>IF(B359="","",VLOOKUP(B359,Tabelle2!$A$2:$B$38,2,0))</f>
        <v>7-11-13-28-29-36</v>
      </c>
      <c r="D359" s="3">
        <f t="shared" si="257"/>
        <v>0</v>
      </c>
      <c r="E359" s="7" t="str">
        <f t="shared" si="253"/>
        <v>L</v>
      </c>
      <c r="F359" s="20" t="str">
        <f t="shared" si="254"/>
        <v>Bet</v>
      </c>
      <c r="G359" s="16">
        <f t="shared" si="255"/>
        <v>-72</v>
      </c>
      <c r="H359" s="12"/>
      <c r="I359" s="16">
        <f t="shared" si="258"/>
        <v>0</v>
      </c>
      <c r="J359" s="16">
        <f t="shared" si="259"/>
        <v>-15</v>
      </c>
      <c r="K359" s="12"/>
      <c r="AI359" s="1">
        <f t="shared" si="256"/>
        <v>4</v>
      </c>
      <c r="AJ359" s="3" t="str">
        <f t="shared" si="260"/>
        <v/>
      </c>
      <c r="AK359" s="3" t="str">
        <f t="shared" si="261"/>
        <v/>
      </c>
      <c r="AL359" s="3" t="str">
        <f t="shared" si="262"/>
        <v/>
      </c>
      <c r="AM359" s="3" t="str">
        <f t="shared" si="263"/>
        <v/>
      </c>
      <c r="AN359" s="3" t="str">
        <f t="shared" si="264"/>
        <v/>
      </c>
      <c r="AO359" s="3" t="str">
        <f t="shared" si="265"/>
        <v/>
      </c>
      <c r="AP359" s="3" t="str">
        <f t="shared" si="266"/>
        <v/>
      </c>
      <c r="AQ359" s="3" t="str">
        <f t="shared" si="267"/>
        <v/>
      </c>
      <c r="AR359" s="3" t="str">
        <f t="shared" si="268"/>
        <v/>
      </c>
      <c r="AS359" s="3" t="str">
        <f t="shared" si="269"/>
        <v/>
      </c>
      <c r="AT359" s="3" t="str">
        <f t="shared" si="270"/>
        <v/>
      </c>
      <c r="AU359" s="3" t="str">
        <f t="shared" si="271"/>
        <v/>
      </c>
      <c r="AV359" s="3" t="str">
        <f t="shared" si="272"/>
        <v/>
      </c>
      <c r="AW359" s="3" t="str">
        <f t="shared" si="273"/>
        <v/>
      </c>
      <c r="AX359" s="3" t="str">
        <f t="shared" si="274"/>
        <v/>
      </c>
      <c r="AY359" s="3" t="str">
        <f t="shared" si="275"/>
        <v/>
      </c>
      <c r="AZ359" s="3" t="str">
        <f t="shared" si="276"/>
        <v/>
      </c>
      <c r="BA359" s="3" t="str">
        <f t="shared" si="277"/>
        <v/>
      </c>
      <c r="BB359" s="3" t="str">
        <f t="shared" si="278"/>
        <v/>
      </c>
      <c r="BC359" s="3" t="str">
        <f t="shared" si="279"/>
        <v/>
      </c>
      <c r="BD359" s="3" t="str">
        <f t="shared" si="280"/>
        <v/>
      </c>
      <c r="BE359" s="3" t="str">
        <f t="shared" si="281"/>
        <v/>
      </c>
      <c r="BF359" s="3" t="str">
        <f t="shared" si="282"/>
        <v/>
      </c>
      <c r="BG359" s="3" t="str">
        <f t="shared" si="283"/>
        <v/>
      </c>
      <c r="BH359" s="3" t="str">
        <f t="shared" si="284"/>
        <v/>
      </c>
      <c r="BI359" s="3" t="str">
        <f t="shared" si="285"/>
        <v/>
      </c>
      <c r="BJ359" s="3" t="str">
        <f t="shared" si="286"/>
        <v/>
      </c>
      <c r="BK359" s="3" t="str">
        <f t="shared" si="287"/>
        <v/>
      </c>
      <c r="BL359" s="3" t="str">
        <f t="shared" si="288"/>
        <v/>
      </c>
      <c r="BM359" s="3" t="str">
        <f t="shared" si="289"/>
        <v/>
      </c>
      <c r="BN359" s="3" t="str">
        <f t="shared" si="290"/>
        <v/>
      </c>
    </row>
    <row r="360" spans="2:66" x14ac:dyDescent="0.25">
      <c r="B360" s="6">
        <v>12</v>
      </c>
      <c r="C360" s="4" t="str">
        <f>IF(B360="","",VLOOKUP(B360,Tabelle2!$A$2:$B$38,2,0))</f>
        <v>1-2-4-14-20-21</v>
      </c>
      <c r="D360" s="3">
        <f t="shared" si="257"/>
        <v>0</v>
      </c>
      <c r="E360" s="7" t="str">
        <f t="shared" si="253"/>
        <v>L</v>
      </c>
      <c r="F360" s="20" t="str">
        <f t="shared" si="254"/>
        <v>No Bet</v>
      </c>
      <c r="G360" s="16">
        <f t="shared" si="255"/>
        <v>-72</v>
      </c>
      <c r="H360" s="12"/>
      <c r="I360" s="16">
        <f t="shared" si="258"/>
        <v>0</v>
      </c>
      <c r="J360" s="16">
        <f t="shared" si="259"/>
        <v>-15</v>
      </c>
      <c r="K360" s="12"/>
      <c r="AI360" s="1">
        <f t="shared" si="256"/>
        <v>5</v>
      </c>
      <c r="AJ360" s="3" t="str">
        <f t="shared" si="260"/>
        <v/>
      </c>
      <c r="AK360" s="3" t="str">
        <f t="shared" si="261"/>
        <v/>
      </c>
      <c r="AL360" s="3" t="str">
        <f t="shared" si="262"/>
        <v/>
      </c>
      <c r="AM360" s="3" t="str">
        <f t="shared" si="263"/>
        <v/>
      </c>
      <c r="AN360" s="3" t="str">
        <f t="shared" si="264"/>
        <v/>
      </c>
      <c r="AO360" s="3" t="str">
        <f t="shared" si="265"/>
        <v/>
      </c>
      <c r="AP360" s="3" t="str">
        <f t="shared" si="266"/>
        <v/>
      </c>
      <c r="AQ360" s="3" t="str">
        <f t="shared" si="267"/>
        <v/>
      </c>
      <c r="AR360" s="3" t="str">
        <f t="shared" si="268"/>
        <v/>
      </c>
      <c r="AS360" s="3" t="str">
        <f t="shared" si="269"/>
        <v/>
      </c>
      <c r="AT360" s="3" t="str">
        <f t="shared" si="270"/>
        <v/>
      </c>
      <c r="AU360" s="3" t="str">
        <f t="shared" si="271"/>
        <v/>
      </c>
      <c r="AV360" s="3" t="str">
        <f t="shared" si="272"/>
        <v/>
      </c>
      <c r="AW360" s="3" t="str">
        <f t="shared" si="273"/>
        <v/>
      </c>
      <c r="AX360" s="3" t="str">
        <f t="shared" si="274"/>
        <v/>
      </c>
      <c r="AY360" s="3" t="str">
        <f t="shared" si="275"/>
        <v/>
      </c>
      <c r="AZ360" s="3" t="str">
        <f t="shared" si="276"/>
        <v/>
      </c>
      <c r="BA360" s="3" t="str">
        <f t="shared" si="277"/>
        <v/>
      </c>
      <c r="BB360" s="3" t="str">
        <f t="shared" si="278"/>
        <v/>
      </c>
      <c r="BC360" s="3" t="str">
        <f t="shared" si="279"/>
        <v/>
      </c>
      <c r="BD360" s="3" t="str">
        <f t="shared" si="280"/>
        <v/>
      </c>
      <c r="BE360" s="3" t="str">
        <f t="shared" si="281"/>
        <v/>
      </c>
      <c r="BF360" s="3" t="str">
        <f t="shared" si="282"/>
        <v/>
      </c>
      <c r="BG360" s="3" t="str">
        <f t="shared" si="283"/>
        <v/>
      </c>
      <c r="BH360" s="3" t="str">
        <f t="shared" si="284"/>
        <v/>
      </c>
      <c r="BI360" s="3" t="str">
        <f t="shared" si="285"/>
        <v/>
      </c>
      <c r="BJ360" s="3" t="str">
        <f t="shared" si="286"/>
        <v/>
      </c>
      <c r="BK360" s="3" t="str">
        <f t="shared" si="287"/>
        <v/>
      </c>
      <c r="BL360" s="3" t="str">
        <f t="shared" si="288"/>
        <v/>
      </c>
      <c r="BM360" s="3" t="str">
        <f t="shared" si="289"/>
        <v/>
      </c>
      <c r="BN360" s="3" t="str">
        <f t="shared" si="290"/>
        <v/>
      </c>
    </row>
    <row r="361" spans="2:66" x14ac:dyDescent="0.25">
      <c r="B361" s="6">
        <v>10</v>
      </c>
      <c r="C361" s="4" t="str">
        <f>IF(B361="","",VLOOKUP(B361,Tabelle2!$A$2:$B$38,2,0))</f>
        <v>6-9-17-22-31-34</v>
      </c>
      <c r="D361" s="3">
        <f t="shared" si="257"/>
        <v>0</v>
      </c>
      <c r="E361" s="7" t="str">
        <f t="shared" si="253"/>
        <v>L</v>
      </c>
      <c r="F361" s="20" t="str">
        <f t="shared" si="254"/>
        <v>No Bet</v>
      </c>
      <c r="G361" s="16">
        <f t="shared" si="255"/>
        <v>-72</v>
      </c>
      <c r="H361" s="12"/>
      <c r="I361" s="16">
        <f t="shared" si="258"/>
        <v>0</v>
      </c>
      <c r="J361" s="16">
        <f t="shared" si="259"/>
        <v>-15</v>
      </c>
      <c r="K361" s="12"/>
      <c r="AI361" s="1">
        <f t="shared" si="256"/>
        <v>6</v>
      </c>
      <c r="AJ361" s="3" t="str">
        <f t="shared" si="260"/>
        <v/>
      </c>
      <c r="AK361" s="3" t="str">
        <f t="shared" si="261"/>
        <v/>
      </c>
      <c r="AL361" s="3" t="str">
        <f t="shared" si="262"/>
        <v/>
      </c>
      <c r="AM361" s="3" t="str">
        <f t="shared" si="263"/>
        <v/>
      </c>
      <c r="AN361" s="3" t="str">
        <f t="shared" si="264"/>
        <v/>
      </c>
      <c r="AO361" s="3" t="str">
        <f t="shared" si="265"/>
        <v/>
      </c>
      <c r="AP361" s="3" t="str">
        <f t="shared" si="266"/>
        <v/>
      </c>
      <c r="AQ361" s="3" t="str">
        <f t="shared" si="267"/>
        <v/>
      </c>
      <c r="AR361" s="3" t="str">
        <f t="shared" si="268"/>
        <v/>
      </c>
      <c r="AS361" s="3" t="str">
        <f t="shared" si="269"/>
        <v/>
      </c>
      <c r="AT361" s="3" t="str">
        <f t="shared" si="270"/>
        <v/>
      </c>
      <c r="AU361" s="3" t="str">
        <f t="shared" si="271"/>
        <v/>
      </c>
      <c r="AV361" s="3" t="str">
        <f t="shared" si="272"/>
        <v/>
      </c>
      <c r="AW361" s="3" t="str">
        <f t="shared" si="273"/>
        <v/>
      </c>
      <c r="AX361" s="3" t="str">
        <f t="shared" si="274"/>
        <v/>
      </c>
      <c r="AY361" s="3" t="str">
        <f t="shared" si="275"/>
        <v/>
      </c>
      <c r="AZ361" s="3" t="str">
        <f t="shared" si="276"/>
        <v/>
      </c>
      <c r="BA361" s="3" t="str">
        <f t="shared" si="277"/>
        <v/>
      </c>
      <c r="BB361" s="3" t="str">
        <f t="shared" si="278"/>
        <v/>
      </c>
      <c r="BC361" s="3" t="str">
        <f t="shared" si="279"/>
        <v/>
      </c>
      <c r="BD361" s="3" t="str">
        <f t="shared" si="280"/>
        <v/>
      </c>
      <c r="BE361" s="3" t="str">
        <f t="shared" si="281"/>
        <v/>
      </c>
      <c r="BF361" s="3" t="str">
        <f t="shared" si="282"/>
        <v/>
      </c>
      <c r="BG361" s="3" t="str">
        <f t="shared" si="283"/>
        <v/>
      </c>
      <c r="BH361" s="3" t="str">
        <f t="shared" si="284"/>
        <v/>
      </c>
      <c r="BI361" s="3" t="str">
        <f t="shared" si="285"/>
        <v/>
      </c>
      <c r="BJ361" s="3" t="str">
        <f t="shared" si="286"/>
        <v/>
      </c>
      <c r="BK361" s="3" t="str">
        <f t="shared" si="287"/>
        <v/>
      </c>
      <c r="BL361" s="3" t="str">
        <f t="shared" si="288"/>
        <v/>
      </c>
      <c r="BM361" s="3" t="str">
        <f t="shared" si="289"/>
        <v/>
      </c>
      <c r="BN361" s="3" t="str">
        <f t="shared" si="290"/>
        <v/>
      </c>
    </row>
    <row r="362" spans="2:66" x14ac:dyDescent="0.25">
      <c r="B362" s="6">
        <v>2</v>
      </c>
      <c r="C362" s="4" t="str">
        <f>IF(B362="","",VLOOKUP(B362,Tabelle2!$A$2:$B$38,2,0))</f>
        <v>3-8-11-12-30-35</v>
      </c>
      <c r="D362" s="3">
        <f t="shared" si="257"/>
        <v>0</v>
      </c>
      <c r="E362" s="7" t="str">
        <f t="shared" si="253"/>
        <v>L</v>
      </c>
      <c r="F362" s="20" t="str">
        <f t="shared" si="254"/>
        <v>No Bet</v>
      </c>
      <c r="G362" s="16">
        <f t="shared" si="255"/>
        <v>-72</v>
      </c>
      <c r="H362" s="12"/>
      <c r="I362" s="16">
        <f t="shared" si="258"/>
        <v>0</v>
      </c>
      <c r="J362" s="16">
        <f t="shared" si="259"/>
        <v>-15</v>
      </c>
      <c r="K362" s="12"/>
      <c r="AI362" s="1">
        <f t="shared" si="256"/>
        <v>7</v>
      </c>
      <c r="AJ362" s="3" t="str">
        <f t="shared" si="260"/>
        <v/>
      </c>
      <c r="AK362" s="3" t="str">
        <f t="shared" si="261"/>
        <v/>
      </c>
      <c r="AL362" s="3" t="str">
        <f t="shared" si="262"/>
        <v/>
      </c>
      <c r="AM362" s="3" t="str">
        <f t="shared" si="263"/>
        <v/>
      </c>
      <c r="AN362" s="3" t="str">
        <f t="shared" si="264"/>
        <v/>
      </c>
      <c r="AO362" s="3" t="str">
        <f t="shared" si="265"/>
        <v/>
      </c>
      <c r="AP362" s="3" t="str">
        <f t="shared" si="266"/>
        <v/>
      </c>
      <c r="AQ362" s="3" t="str">
        <f t="shared" si="267"/>
        <v/>
      </c>
      <c r="AR362" s="3" t="str">
        <f t="shared" si="268"/>
        <v/>
      </c>
      <c r="AS362" s="3" t="str">
        <f t="shared" si="269"/>
        <v/>
      </c>
      <c r="AT362" s="3" t="str">
        <f t="shared" si="270"/>
        <v/>
      </c>
      <c r="AU362" s="3" t="str">
        <f t="shared" si="271"/>
        <v/>
      </c>
      <c r="AV362" s="3" t="str">
        <f t="shared" si="272"/>
        <v/>
      </c>
      <c r="AW362" s="3" t="str">
        <f t="shared" si="273"/>
        <v/>
      </c>
      <c r="AX362" s="3" t="str">
        <f t="shared" si="274"/>
        <v/>
      </c>
      <c r="AY362" s="3" t="str">
        <f t="shared" si="275"/>
        <v/>
      </c>
      <c r="AZ362" s="3" t="str">
        <f t="shared" si="276"/>
        <v/>
      </c>
      <c r="BA362" s="3" t="str">
        <f t="shared" si="277"/>
        <v/>
      </c>
      <c r="BB362" s="3" t="str">
        <f t="shared" si="278"/>
        <v/>
      </c>
      <c r="BC362" s="3" t="str">
        <f t="shared" si="279"/>
        <v/>
      </c>
      <c r="BD362" s="3" t="str">
        <f t="shared" si="280"/>
        <v/>
      </c>
      <c r="BE362" s="3" t="str">
        <f t="shared" si="281"/>
        <v/>
      </c>
      <c r="BF362" s="3" t="str">
        <f t="shared" si="282"/>
        <v/>
      </c>
      <c r="BG362" s="3" t="str">
        <f t="shared" si="283"/>
        <v/>
      </c>
      <c r="BH362" s="3" t="str">
        <f t="shared" si="284"/>
        <v/>
      </c>
      <c r="BI362" s="3" t="str">
        <f t="shared" si="285"/>
        <v/>
      </c>
      <c r="BJ362" s="3" t="str">
        <f t="shared" si="286"/>
        <v/>
      </c>
      <c r="BK362" s="3" t="str">
        <f t="shared" si="287"/>
        <v/>
      </c>
      <c r="BL362" s="3" t="str">
        <f t="shared" si="288"/>
        <v/>
      </c>
      <c r="BM362" s="3" t="str">
        <f t="shared" si="289"/>
        <v/>
      </c>
      <c r="BN362" s="3" t="str">
        <f t="shared" si="290"/>
        <v/>
      </c>
    </row>
    <row r="363" spans="2:66" x14ac:dyDescent="0.25">
      <c r="B363" s="6">
        <v>6</v>
      </c>
      <c r="C363" s="4" t="str">
        <f>IF(B363="","",VLOOKUP(B363,Tabelle2!$A$2:$B$38,2,0))</f>
        <v>0-5-10-15-24-32</v>
      </c>
      <c r="D363" s="3">
        <f t="shared" si="257"/>
        <v>0</v>
      </c>
      <c r="E363" s="7" t="str">
        <f t="shared" si="253"/>
        <v>L</v>
      </c>
      <c r="F363" s="20" t="str">
        <f t="shared" si="254"/>
        <v>No Bet</v>
      </c>
      <c r="G363" s="16">
        <f t="shared" si="255"/>
        <v>-72</v>
      </c>
      <c r="H363" s="12"/>
      <c r="I363" s="16">
        <f t="shared" si="258"/>
        <v>0</v>
      </c>
      <c r="J363" s="16">
        <f t="shared" si="259"/>
        <v>-15</v>
      </c>
      <c r="K363" s="12"/>
      <c r="AI363" s="1">
        <f t="shared" si="256"/>
        <v>8</v>
      </c>
      <c r="AJ363" s="3" t="str">
        <f t="shared" si="260"/>
        <v/>
      </c>
      <c r="AK363" s="3" t="str">
        <f t="shared" si="261"/>
        <v/>
      </c>
      <c r="AL363" s="3" t="str">
        <f t="shared" si="262"/>
        <v/>
      </c>
      <c r="AM363" s="3" t="str">
        <f t="shared" si="263"/>
        <v/>
      </c>
      <c r="AN363" s="3" t="str">
        <f t="shared" si="264"/>
        <v/>
      </c>
      <c r="AO363" s="3" t="str">
        <f t="shared" si="265"/>
        <v/>
      </c>
      <c r="AP363" s="3" t="str">
        <f t="shared" si="266"/>
        <v/>
      </c>
      <c r="AQ363" s="3" t="str">
        <f t="shared" si="267"/>
        <v/>
      </c>
      <c r="AR363" s="3" t="str">
        <f t="shared" si="268"/>
        <v/>
      </c>
      <c r="AS363" s="3" t="str">
        <f t="shared" si="269"/>
        <v/>
      </c>
      <c r="AT363" s="3" t="str">
        <f t="shared" si="270"/>
        <v/>
      </c>
      <c r="AU363" s="3" t="str">
        <f t="shared" si="271"/>
        <v/>
      </c>
      <c r="AV363" s="3" t="str">
        <f t="shared" si="272"/>
        <v/>
      </c>
      <c r="AW363" s="3" t="str">
        <f t="shared" si="273"/>
        <v/>
      </c>
      <c r="AX363" s="3" t="str">
        <f t="shared" si="274"/>
        <v/>
      </c>
      <c r="AY363" s="3" t="str">
        <f t="shared" si="275"/>
        <v/>
      </c>
      <c r="AZ363" s="3" t="str">
        <f t="shared" si="276"/>
        <v/>
      </c>
      <c r="BA363" s="3" t="str">
        <f t="shared" si="277"/>
        <v/>
      </c>
      <c r="BB363" s="3" t="str">
        <f t="shared" si="278"/>
        <v/>
      </c>
      <c r="BC363" s="3" t="str">
        <f t="shared" si="279"/>
        <v/>
      </c>
      <c r="BD363" s="3" t="str">
        <f t="shared" si="280"/>
        <v/>
      </c>
      <c r="BE363" s="3" t="str">
        <f t="shared" si="281"/>
        <v/>
      </c>
      <c r="BF363" s="3" t="str">
        <f t="shared" si="282"/>
        <v/>
      </c>
      <c r="BG363" s="3" t="str">
        <f t="shared" si="283"/>
        <v/>
      </c>
      <c r="BH363" s="3" t="str">
        <f t="shared" si="284"/>
        <v/>
      </c>
      <c r="BI363" s="3" t="str">
        <f t="shared" si="285"/>
        <v/>
      </c>
      <c r="BJ363" s="3" t="str">
        <f t="shared" si="286"/>
        <v/>
      </c>
      <c r="BK363" s="3" t="str">
        <f t="shared" si="287"/>
        <v/>
      </c>
      <c r="BL363" s="3" t="str">
        <f t="shared" si="288"/>
        <v/>
      </c>
      <c r="BM363" s="3" t="str">
        <f t="shared" si="289"/>
        <v/>
      </c>
      <c r="BN363" s="3" t="str">
        <f t="shared" si="290"/>
        <v/>
      </c>
    </row>
    <row r="364" spans="2:66" x14ac:dyDescent="0.25">
      <c r="B364" s="6">
        <v>23</v>
      </c>
      <c r="C364" s="4" t="str">
        <f>IF(B364="","",VLOOKUP(B364,Tabelle2!$A$2:$B$38,2,0))</f>
        <v>9-14-17-25-31-34</v>
      </c>
      <c r="D364" s="3">
        <f t="shared" si="257"/>
        <v>0</v>
      </c>
      <c r="E364" s="7" t="str">
        <f t="shared" si="253"/>
        <v>L</v>
      </c>
      <c r="F364" s="20" t="str">
        <f t="shared" si="254"/>
        <v>No Bet</v>
      </c>
      <c r="G364" s="16">
        <f t="shared" si="255"/>
        <v>-72</v>
      </c>
      <c r="H364" s="12"/>
      <c r="I364" s="16">
        <f t="shared" si="258"/>
        <v>0</v>
      </c>
      <c r="J364" s="16">
        <f t="shared" si="259"/>
        <v>-15</v>
      </c>
      <c r="K364" s="12"/>
      <c r="AI364" s="1">
        <f t="shared" si="256"/>
        <v>9</v>
      </c>
      <c r="AJ364" s="3" t="str">
        <f t="shared" si="260"/>
        <v/>
      </c>
      <c r="AK364" s="3" t="str">
        <f t="shared" si="261"/>
        <v/>
      </c>
      <c r="AL364" s="3" t="str">
        <f t="shared" si="262"/>
        <v/>
      </c>
      <c r="AM364" s="3" t="str">
        <f t="shared" si="263"/>
        <v/>
      </c>
      <c r="AN364" s="3" t="str">
        <f t="shared" si="264"/>
        <v/>
      </c>
      <c r="AO364" s="3" t="str">
        <f t="shared" si="265"/>
        <v/>
      </c>
      <c r="AP364" s="3" t="str">
        <f t="shared" si="266"/>
        <v/>
      </c>
      <c r="AQ364" s="3" t="str">
        <f t="shared" si="267"/>
        <v/>
      </c>
      <c r="AR364" s="3" t="str">
        <f t="shared" si="268"/>
        <v/>
      </c>
      <c r="AS364" s="3" t="str">
        <f t="shared" si="269"/>
        <v/>
      </c>
      <c r="AT364" s="3" t="str">
        <f t="shared" si="270"/>
        <v/>
      </c>
      <c r="AU364" s="3" t="str">
        <f t="shared" si="271"/>
        <v/>
      </c>
      <c r="AV364" s="3" t="str">
        <f t="shared" si="272"/>
        <v/>
      </c>
      <c r="AW364" s="3" t="str">
        <f t="shared" si="273"/>
        <v/>
      </c>
      <c r="AX364" s="3" t="str">
        <f t="shared" si="274"/>
        <v/>
      </c>
      <c r="AY364" s="3" t="str">
        <f t="shared" si="275"/>
        <v/>
      </c>
      <c r="AZ364" s="3" t="str">
        <f t="shared" si="276"/>
        <v/>
      </c>
      <c r="BA364" s="3" t="str">
        <f t="shared" si="277"/>
        <v/>
      </c>
      <c r="BB364" s="3" t="str">
        <f t="shared" si="278"/>
        <v/>
      </c>
      <c r="BC364" s="3" t="str">
        <f t="shared" si="279"/>
        <v/>
      </c>
      <c r="BD364" s="3" t="str">
        <f t="shared" si="280"/>
        <v/>
      </c>
      <c r="BE364" s="3" t="str">
        <f t="shared" si="281"/>
        <v/>
      </c>
      <c r="BF364" s="3" t="str">
        <f t="shared" si="282"/>
        <v/>
      </c>
      <c r="BG364" s="3" t="str">
        <f t="shared" si="283"/>
        <v/>
      </c>
      <c r="BH364" s="3" t="str">
        <f t="shared" si="284"/>
        <v/>
      </c>
      <c r="BI364" s="3" t="str">
        <f t="shared" si="285"/>
        <v/>
      </c>
      <c r="BJ364" s="3" t="str">
        <f t="shared" si="286"/>
        <v/>
      </c>
      <c r="BK364" s="3" t="str">
        <f t="shared" si="287"/>
        <v/>
      </c>
      <c r="BL364" s="3" t="str">
        <f t="shared" si="288"/>
        <v/>
      </c>
      <c r="BM364" s="3" t="str">
        <f t="shared" si="289"/>
        <v/>
      </c>
      <c r="BN364" s="3" t="str">
        <f t="shared" si="290"/>
        <v/>
      </c>
    </row>
    <row r="365" spans="2:66" x14ac:dyDescent="0.25">
      <c r="B365" s="6">
        <v>6</v>
      </c>
      <c r="C365" s="4" t="str">
        <f>IF(B365="","",VLOOKUP(B365,Tabelle2!$A$2:$B$38,2,0))</f>
        <v>0-5-10-15-24-32</v>
      </c>
      <c r="D365" s="3">
        <f t="shared" si="257"/>
        <v>0</v>
      </c>
      <c r="E365" s="7" t="str">
        <f t="shared" si="253"/>
        <v>L</v>
      </c>
      <c r="F365" s="20" t="str">
        <f t="shared" si="254"/>
        <v>No Bet</v>
      </c>
      <c r="G365" s="16">
        <f t="shared" si="255"/>
        <v>-72</v>
      </c>
      <c r="H365" s="12"/>
      <c r="I365" s="16">
        <f t="shared" si="258"/>
        <v>0</v>
      </c>
      <c r="J365" s="16">
        <f t="shared" si="259"/>
        <v>-15</v>
      </c>
      <c r="K365" s="12"/>
      <c r="AI365" s="1">
        <f t="shared" si="256"/>
        <v>10</v>
      </c>
      <c r="AJ365" s="3" t="str">
        <f t="shared" si="260"/>
        <v/>
      </c>
      <c r="AK365" s="3" t="str">
        <f t="shared" si="261"/>
        <v/>
      </c>
      <c r="AL365" s="3" t="str">
        <f t="shared" si="262"/>
        <v/>
      </c>
      <c r="AM365" s="3" t="str">
        <f t="shared" si="263"/>
        <v/>
      </c>
      <c r="AN365" s="3" t="str">
        <f t="shared" si="264"/>
        <v/>
      </c>
      <c r="AO365" s="3" t="str">
        <f t="shared" si="265"/>
        <v/>
      </c>
      <c r="AP365" s="3" t="str">
        <f t="shared" si="266"/>
        <v/>
      </c>
      <c r="AQ365" s="3" t="str">
        <f t="shared" si="267"/>
        <v/>
      </c>
      <c r="AR365" s="3" t="str">
        <f t="shared" si="268"/>
        <v/>
      </c>
      <c r="AS365" s="3">
        <f t="shared" si="269"/>
        <v>1</v>
      </c>
      <c r="AT365" s="3" t="str">
        <f t="shared" si="270"/>
        <v/>
      </c>
      <c r="AU365" s="3" t="str">
        <f t="shared" si="271"/>
        <v/>
      </c>
      <c r="AV365" s="3" t="str">
        <f t="shared" si="272"/>
        <v/>
      </c>
      <c r="AW365" s="3" t="str">
        <f t="shared" si="273"/>
        <v/>
      </c>
      <c r="AX365" s="3" t="str">
        <f t="shared" si="274"/>
        <v/>
      </c>
      <c r="AY365" s="3" t="str">
        <f t="shared" si="275"/>
        <v/>
      </c>
      <c r="AZ365" s="3" t="str">
        <f t="shared" si="276"/>
        <v/>
      </c>
      <c r="BA365" s="3" t="str">
        <f t="shared" si="277"/>
        <v/>
      </c>
      <c r="BB365" s="3" t="str">
        <f t="shared" si="278"/>
        <v/>
      </c>
      <c r="BC365" s="3" t="str">
        <f t="shared" si="279"/>
        <v/>
      </c>
      <c r="BD365" s="3" t="str">
        <f t="shared" si="280"/>
        <v/>
      </c>
      <c r="BE365" s="3" t="str">
        <f t="shared" si="281"/>
        <v/>
      </c>
      <c r="BF365" s="3" t="str">
        <f t="shared" si="282"/>
        <v/>
      </c>
      <c r="BG365" s="3" t="str">
        <f t="shared" si="283"/>
        <v/>
      </c>
      <c r="BH365" s="3" t="str">
        <f t="shared" si="284"/>
        <v/>
      </c>
      <c r="BI365" s="3" t="str">
        <f t="shared" si="285"/>
        <v/>
      </c>
      <c r="BJ365" s="3" t="str">
        <f t="shared" si="286"/>
        <v/>
      </c>
      <c r="BK365" s="3" t="str">
        <f t="shared" si="287"/>
        <v/>
      </c>
      <c r="BL365" s="3" t="str">
        <f t="shared" si="288"/>
        <v/>
      </c>
      <c r="BM365" s="3" t="str">
        <f t="shared" si="289"/>
        <v/>
      </c>
      <c r="BN365" s="3" t="str">
        <f t="shared" si="290"/>
        <v/>
      </c>
    </row>
    <row r="366" spans="2:66" x14ac:dyDescent="0.25">
      <c r="B366" s="6">
        <v>5</v>
      </c>
      <c r="C366" s="4" t="str">
        <f>IF(B366="","",VLOOKUP(B366,Tabelle2!$A$2:$B$38,2,0))</f>
        <v>6-9-18-22-27-34</v>
      </c>
      <c r="D366" s="3">
        <f t="shared" si="257"/>
        <v>1</v>
      </c>
      <c r="E366" s="7" t="str">
        <f t="shared" si="253"/>
        <v>W</v>
      </c>
      <c r="F366" s="20" t="str">
        <f t="shared" si="254"/>
        <v>No Bet</v>
      </c>
      <c r="G366" s="16">
        <f t="shared" si="255"/>
        <v>-72</v>
      </c>
      <c r="H366" s="12"/>
      <c r="I366" s="16">
        <f t="shared" si="258"/>
        <v>0</v>
      </c>
      <c r="J366" s="16">
        <f t="shared" si="259"/>
        <v>-15</v>
      </c>
      <c r="K366" s="12"/>
      <c r="AI366" s="1">
        <f t="shared" si="256"/>
        <v>0</v>
      </c>
      <c r="AJ366" s="3" t="str">
        <f t="shared" si="260"/>
        <v/>
      </c>
      <c r="AK366" s="3" t="str">
        <f t="shared" si="261"/>
        <v/>
      </c>
      <c r="AL366" s="3" t="str">
        <f t="shared" si="262"/>
        <v/>
      </c>
      <c r="AM366" s="3" t="str">
        <f t="shared" si="263"/>
        <v/>
      </c>
      <c r="AN366" s="3" t="str">
        <f t="shared" si="264"/>
        <v/>
      </c>
      <c r="AO366" s="3" t="str">
        <f t="shared" si="265"/>
        <v/>
      </c>
      <c r="AP366" s="3" t="str">
        <f t="shared" si="266"/>
        <v/>
      </c>
      <c r="AQ366" s="3" t="str">
        <f t="shared" si="267"/>
        <v/>
      </c>
      <c r="AR366" s="3" t="str">
        <f t="shared" si="268"/>
        <v/>
      </c>
      <c r="AS366" s="3" t="str">
        <f t="shared" si="269"/>
        <v/>
      </c>
      <c r="AT366" s="3" t="str">
        <f t="shared" si="270"/>
        <v/>
      </c>
      <c r="AU366" s="3" t="str">
        <f t="shared" si="271"/>
        <v/>
      </c>
      <c r="AV366" s="3" t="str">
        <f t="shared" si="272"/>
        <v/>
      </c>
      <c r="AW366" s="3" t="str">
        <f t="shared" si="273"/>
        <v/>
      </c>
      <c r="AX366" s="3" t="str">
        <f t="shared" si="274"/>
        <v/>
      </c>
      <c r="AY366" s="3" t="str">
        <f t="shared" si="275"/>
        <v/>
      </c>
      <c r="AZ366" s="3" t="str">
        <f t="shared" si="276"/>
        <v/>
      </c>
      <c r="BA366" s="3" t="str">
        <f t="shared" si="277"/>
        <v/>
      </c>
      <c r="BB366" s="3" t="str">
        <f t="shared" si="278"/>
        <v/>
      </c>
      <c r="BC366" s="3" t="str">
        <f t="shared" si="279"/>
        <v/>
      </c>
      <c r="BD366" s="3" t="str">
        <f t="shared" si="280"/>
        <v/>
      </c>
      <c r="BE366" s="3" t="str">
        <f t="shared" si="281"/>
        <v/>
      </c>
      <c r="BF366" s="3" t="str">
        <f t="shared" si="282"/>
        <v/>
      </c>
      <c r="BG366" s="3" t="str">
        <f t="shared" si="283"/>
        <v/>
      </c>
      <c r="BH366" s="3" t="str">
        <f t="shared" si="284"/>
        <v/>
      </c>
      <c r="BI366" s="3" t="str">
        <f t="shared" si="285"/>
        <v/>
      </c>
      <c r="BJ366" s="3" t="str">
        <f t="shared" si="286"/>
        <v/>
      </c>
      <c r="BK366" s="3" t="str">
        <f t="shared" si="287"/>
        <v/>
      </c>
      <c r="BL366" s="3" t="str">
        <f t="shared" si="288"/>
        <v/>
      </c>
      <c r="BM366" s="3" t="str">
        <f t="shared" si="289"/>
        <v/>
      </c>
      <c r="BN366" s="3" t="str">
        <f t="shared" si="290"/>
        <v/>
      </c>
    </row>
    <row r="367" spans="2:66" x14ac:dyDescent="0.25">
      <c r="B367" s="6">
        <v>3</v>
      </c>
      <c r="C367" s="4" t="str">
        <f>IF(B367="","",VLOOKUP(B367,Tabelle2!$A$2:$B$38,2,0))</f>
        <v>2-9-14-17-25-31</v>
      </c>
      <c r="D367" s="3">
        <f t="shared" si="257"/>
        <v>0</v>
      </c>
      <c r="E367" s="7" t="str">
        <f t="shared" si="253"/>
        <v>L</v>
      </c>
      <c r="F367" s="20" t="str">
        <f t="shared" si="254"/>
        <v>Bet</v>
      </c>
      <c r="G367" s="16">
        <f t="shared" si="255"/>
        <v>-78</v>
      </c>
      <c r="H367" s="12"/>
      <c r="I367" s="16">
        <f t="shared" si="258"/>
        <v>-1</v>
      </c>
      <c r="J367" s="16">
        <f t="shared" si="259"/>
        <v>-16</v>
      </c>
      <c r="K367" s="12"/>
      <c r="AI367" s="1">
        <f t="shared" si="256"/>
        <v>1</v>
      </c>
      <c r="AJ367" s="3" t="str">
        <f t="shared" si="260"/>
        <v/>
      </c>
      <c r="AK367" s="3" t="str">
        <f t="shared" si="261"/>
        <v/>
      </c>
      <c r="AL367" s="3" t="str">
        <f t="shared" si="262"/>
        <v/>
      </c>
      <c r="AM367" s="3" t="str">
        <f t="shared" si="263"/>
        <v/>
      </c>
      <c r="AN367" s="3" t="str">
        <f t="shared" si="264"/>
        <v/>
      </c>
      <c r="AO367" s="3" t="str">
        <f t="shared" si="265"/>
        <v/>
      </c>
      <c r="AP367" s="3" t="str">
        <f t="shared" si="266"/>
        <v/>
      </c>
      <c r="AQ367" s="3" t="str">
        <f t="shared" si="267"/>
        <v/>
      </c>
      <c r="AR367" s="3" t="str">
        <f t="shared" si="268"/>
        <v/>
      </c>
      <c r="AS367" s="3" t="str">
        <f t="shared" si="269"/>
        <v/>
      </c>
      <c r="AT367" s="3" t="str">
        <f t="shared" si="270"/>
        <v/>
      </c>
      <c r="AU367" s="3" t="str">
        <f t="shared" si="271"/>
        <v/>
      </c>
      <c r="AV367" s="3" t="str">
        <f t="shared" si="272"/>
        <v/>
      </c>
      <c r="AW367" s="3" t="str">
        <f t="shared" si="273"/>
        <v/>
      </c>
      <c r="AX367" s="3" t="str">
        <f t="shared" si="274"/>
        <v/>
      </c>
      <c r="AY367" s="3" t="str">
        <f t="shared" si="275"/>
        <v/>
      </c>
      <c r="AZ367" s="3" t="str">
        <f t="shared" si="276"/>
        <v/>
      </c>
      <c r="BA367" s="3" t="str">
        <f t="shared" si="277"/>
        <v/>
      </c>
      <c r="BB367" s="3" t="str">
        <f t="shared" si="278"/>
        <v/>
      </c>
      <c r="BC367" s="3" t="str">
        <f t="shared" si="279"/>
        <v/>
      </c>
      <c r="BD367" s="3" t="str">
        <f t="shared" si="280"/>
        <v/>
      </c>
      <c r="BE367" s="3" t="str">
        <f t="shared" si="281"/>
        <v/>
      </c>
      <c r="BF367" s="3" t="str">
        <f t="shared" si="282"/>
        <v/>
      </c>
      <c r="BG367" s="3" t="str">
        <f t="shared" si="283"/>
        <v/>
      </c>
      <c r="BH367" s="3" t="str">
        <f t="shared" si="284"/>
        <v/>
      </c>
      <c r="BI367" s="3" t="str">
        <f t="shared" si="285"/>
        <v/>
      </c>
      <c r="BJ367" s="3" t="str">
        <f t="shared" si="286"/>
        <v/>
      </c>
      <c r="BK367" s="3" t="str">
        <f t="shared" si="287"/>
        <v/>
      </c>
      <c r="BL367" s="3" t="str">
        <f t="shared" si="288"/>
        <v/>
      </c>
      <c r="BM367" s="3" t="str">
        <f t="shared" si="289"/>
        <v/>
      </c>
      <c r="BN367" s="3" t="str">
        <f t="shared" si="290"/>
        <v/>
      </c>
    </row>
    <row r="368" spans="2:66" x14ac:dyDescent="0.25">
      <c r="B368" s="6">
        <v>0</v>
      </c>
      <c r="C368" s="4" t="str">
        <f>IF(B368="","",VLOOKUP(B368,Tabelle2!$A$2:$B$38,2,0))</f>
        <v>6-9-17-18-22-34</v>
      </c>
      <c r="D368" s="3">
        <f t="shared" si="257"/>
        <v>0</v>
      </c>
      <c r="E368" s="7" t="str">
        <f t="shared" si="253"/>
        <v>L</v>
      </c>
      <c r="F368" s="20" t="str">
        <f t="shared" si="254"/>
        <v>Bet</v>
      </c>
      <c r="G368" s="16">
        <f t="shared" si="255"/>
        <v>-84</v>
      </c>
      <c r="H368" s="12"/>
      <c r="I368" s="16">
        <f t="shared" si="258"/>
        <v>0</v>
      </c>
      <c r="J368" s="16">
        <f t="shared" si="259"/>
        <v>-16</v>
      </c>
      <c r="K368" s="12"/>
      <c r="AI368" s="1">
        <f t="shared" si="256"/>
        <v>2</v>
      </c>
      <c r="AJ368" s="3" t="str">
        <f t="shared" si="260"/>
        <v/>
      </c>
      <c r="AK368" s="3" t="str">
        <f t="shared" si="261"/>
        <v/>
      </c>
      <c r="AL368" s="3" t="str">
        <f t="shared" si="262"/>
        <v/>
      </c>
      <c r="AM368" s="3" t="str">
        <f t="shared" si="263"/>
        <v/>
      </c>
      <c r="AN368" s="3" t="str">
        <f t="shared" si="264"/>
        <v/>
      </c>
      <c r="AO368" s="3" t="str">
        <f t="shared" si="265"/>
        <v/>
      </c>
      <c r="AP368" s="3" t="str">
        <f t="shared" si="266"/>
        <v/>
      </c>
      <c r="AQ368" s="3" t="str">
        <f t="shared" si="267"/>
        <v/>
      </c>
      <c r="AR368" s="3" t="str">
        <f t="shared" si="268"/>
        <v/>
      </c>
      <c r="AS368" s="3" t="str">
        <f t="shared" si="269"/>
        <v/>
      </c>
      <c r="AT368" s="3" t="str">
        <f t="shared" si="270"/>
        <v/>
      </c>
      <c r="AU368" s="3" t="str">
        <f t="shared" si="271"/>
        <v/>
      </c>
      <c r="AV368" s="3" t="str">
        <f t="shared" si="272"/>
        <v/>
      </c>
      <c r="AW368" s="3" t="str">
        <f t="shared" si="273"/>
        <v/>
      </c>
      <c r="AX368" s="3" t="str">
        <f t="shared" si="274"/>
        <v/>
      </c>
      <c r="AY368" s="3" t="str">
        <f t="shared" si="275"/>
        <v/>
      </c>
      <c r="AZ368" s="3" t="str">
        <f t="shared" si="276"/>
        <v/>
      </c>
      <c r="BA368" s="3" t="str">
        <f t="shared" si="277"/>
        <v/>
      </c>
      <c r="BB368" s="3" t="str">
        <f t="shared" si="278"/>
        <v/>
      </c>
      <c r="BC368" s="3" t="str">
        <f t="shared" si="279"/>
        <v/>
      </c>
      <c r="BD368" s="3" t="str">
        <f t="shared" si="280"/>
        <v/>
      </c>
      <c r="BE368" s="3" t="str">
        <f t="shared" si="281"/>
        <v/>
      </c>
      <c r="BF368" s="3" t="str">
        <f t="shared" si="282"/>
        <v/>
      </c>
      <c r="BG368" s="3" t="str">
        <f t="shared" si="283"/>
        <v/>
      </c>
      <c r="BH368" s="3" t="str">
        <f t="shared" si="284"/>
        <v/>
      </c>
      <c r="BI368" s="3" t="str">
        <f t="shared" si="285"/>
        <v/>
      </c>
      <c r="BJ368" s="3" t="str">
        <f t="shared" si="286"/>
        <v/>
      </c>
      <c r="BK368" s="3" t="str">
        <f t="shared" si="287"/>
        <v/>
      </c>
      <c r="BL368" s="3" t="str">
        <f t="shared" si="288"/>
        <v/>
      </c>
      <c r="BM368" s="3" t="str">
        <f t="shared" si="289"/>
        <v/>
      </c>
      <c r="BN368" s="3" t="str">
        <f t="shared" si="290"/>
        <v/>
      </c>
    </row>
    <row r="369" spans="2:66" x14ac:dyDescent="0.25">
      <c r="B369" s="6">
        <v>36</v>
      </c>
      <c r="C369" s="4" t="str">
        <f>IF(B369="","",VLOOKUP(B369,Tabelle2!$A$2:$B$38,2,0))</f>
        <v>1-4-16-19-21-33</v>
      </c>
      <c r="D369" s="3">
        <f t="shared" si="257"/>
        <v>0</v>
      </c>
      <c r="E369" s="7" t="str">
        <f t="shared" si="253"/>
        <v>L</v>
      </c>
      <c r="F369" s="20" t="str">
        <f t="shared" si="254"/>
        <v>Bet</v>
      </c>
      <c r="G369" s="16">
        <f t="shared" si="255"/>
        <v>-90</v>
      </c>
      <c r="H369" s="12"/>
      <c r="I369" s="16">
        <f t="shared" si="258"/>
        <v>0</v>
      </c>
      <c r="J369" s="16">
        <f t="shared" si="259"/>
        <v>-16</v>
      </c>
      <c r="K369" s="12"/>
      <c r="AI369" s="1">
        <f t="shared" si="256"/>
        <v>3</v>
      </c>
      <c r="AJ369" s="3" t="str">
        <f t="shared" si="260"/>
        <v/>
      </c>
      <c r="AK369" s="3" t="str">
        <f t="shared" si="261"/>
        <v/>
      </c>
      <c r="AL369" s="3" t="str">
        <f t="shared" si="262"/>
        <v/>
      </c>
      <c r="AM369" s="3" t="str">
        <f t="shared" si="263"/>
        <v/>
      </c>
      <c r="AN369" s="3" t="str">
        <f t="shared" si="264"/>
        <v/>
      </c>
      <c r="AO369" s="3" t="str">
        <f t="shared" si="265"/>
        <v/>
      </c>
      <c r="AP369" s="3" t="str">
        <f t="shared" si="266"/>
        <v/>
      </c>
      <c r="AQ369" s="3" t="str">
        <f t="shared" si="267"/>
        <v/>
      </c>
      <c r="AR369" s="3" t="str">
        <f t="shared" si="268"/>
        <v/>
      </c>
      <c r="AS369" s="3" t="str">
        <f t="shared" si="269"/>
        <v/>
      </c>
      <c r="AT369" s="3" t="str">
        <f t="shared" si="270"/>
        <v/>
      </c>
      <c r="AU369" s="3" t="str">
        <f t="shared" si="271"/>
        <v/>
      </c>
      <c r="AV369" s="3" t="str">
        <f t="shared" si="272"/>
        <v/>
      </c>
      <c r="AW369" s="3" t="str">
        <f t="shared" si="273"/>
        <v/>
      </c>
      <c r="AX369" s="3" t="str">
        <f t="shared" si="274"/>
        <v/>
      </c>
      <c r="AY369" s="3" t="str">
        <f t="shared" si="275"/>
        <v/>
      </c>
      <c r="AZ369" s="3" t="str">
        <f t="shared" si="276"/>
        <v/>
      </c>
      <c r="BA369" s="3" t="str">
        <f t="shared" si="277"/>
        <v/>
      </c>
      <c r="BB369" s="3" t="str">
        <f t="shared" si="278"/>
        <v/>
      </c>
      <c r="BC369" s="3" t="str">
        <f t="shared" si="279"/>
        <v/>
      </c>
      <c r="BD369" s="3" t="str">
        <f t="shared" si="280"/>
        <v/>
      </c>
      <c r="BE369" s="3" t="str">
        <f t="shared" si="281"/>
        <v/>
      </c>
      <c r="BF369" s="3" t="str">
        <f t="shared" si="282"/>
        <v/>
      </c>
      <c r="BG369" s="3" t="str">
        <f t="shared" si="283"/>
        <v/>
      </c>
      <c r="BH369" s="3" t="str">
        <f t="shared" si="284"/>
        <v/>
      </c>
      <c r="BI369" s="3" t="str">
        <f t="shared" si="285"/>
        <v/>
      </c>
      <c r="BJ369" s="3" t="str">
        <f t="shared" si="286"/>
        <v/>
      </c>
      <c r="BK369" s="3" t="str">
        <f t="shared" si="287"/>
        <v/>
      </c>
      <c r="BL369" s="3" t="str">
        <f t="shared" si="288"/>
        <v/>
      </c>
      <c r="BM369" s="3" t="str">
        <f t="shared" si="289"/>
        <v/>
      </c>
      <c r="BN369" s="3" t="str">
        <f t="shared" si="290"/>
        <v/>
      </c>
    </row>
    <row r="370" spans="2:66" x14ac:dyDescent="0.25">
      <c r="B370" s="6">
        <v>30</v>
      </c>
      <c r="C370" s="4" t="str">
        <f>IF(B370="","",VLOOKUP(B370,Tabelle2!$A$2:$B$38,2,0))</f>
        <v>1-2-14-20-21-25</v>
      </c>
      <c r="D370" s="3">
        <f t="shared" si="257"/>
        <v>0</v>
      </c>
      <c r="E370" s="7" t="str">
        <f t="shared" si="253"/>
        <v>L</v>
      </c>
      <c r="F370" s="20" t="str">
        <f t="shared" si="254"/>
        <v>Bet</v>
      </c>
      <c r="G370" s="16">
        <f t="shared" si="255"/>
        <v>-96</v>
      </c>
      <c r="H370" s="12"/>
      <c r="I370" s="16">
        <f t="shared" si="258"/>
        <v>0</v>
      </c>
      <c r="J370" s="16">
        <f t="shared" si="259"/>
        <v>-16</v>
      </c>
      <c r="K370" s="12"/>
      <c r="AI370" s="1">
        <f t="shared" si="256"/>
        <v>4</v>
      </c>
      <c r="AJ370" s="3" t="str">
        <f t="shared" si="260"/>
        <v/>
      </c>
      <c r="AK370" s="3" t="str">
        <f t="shared" si="261"/>
        <v/>
      </c>
      <c r="AL370" s="3" t="str">
        <f t="shared" si="262"/>
        <v/>
      </c>
      <c r="AM370" s="3">
        <f t="shared" si="263"/>
        <v>1</v>
      </c>
      <c r="AN370" s="3" t="str">
        <f t="shared" si="264"/>
        <v/>
      </c>
      <c r="AO370" s="3" t="str">
        <f t="shared" si="265"/>
        <v/>
      </c>
      <c r="AP370" s="3" t="str">
        <f t="shared" si="266"/>
        <v/>
      </c>
      <c r="AQ370" s="3" t="str">
        <f t="shared" si="267"/>
        <v/>
      </c>
      <c r="AR370" s="3" t="str">
        <f t="shared" si="268"/>
        <v/>
      </c>
      <c r="AS370" s="3" t="str">
        <f t="shared" si="269"/>
        <v/>
      </c>
      <c r="AT370" s="3" t="str">
        <f t="shared" si="270"/>
        <v/>
      </c>
      <c r="AU370" s="3" t="str">
        <f t="shared" si="271"/>
        <v/>
      </c>
      <c r="AV370" s="3" t="str">
        <f t="shared" si="272"/>
        <v/>
      </c>
      <c r="AW370" s="3" t="str">
        <f t="shared" si="273"/>
        <v/>
      </c>
      <c r="AX370" s="3" t="str">
        <f t="shared" si="274"/>
        <v/>
      </c>
      <c r="AY370" s="3" t="str">
        <f t="shared" si="275"/>
        <v/>
      </c>
      <c r="AZ370" s="3" t="str">
        <f t="shared" si="276"/>
        <v/>
      </c>
      <c r="BA370" s="3" t="str">
        <f t="shared" si="277"/>
        <v/>
      </c>
      <c r="BB370" s="3" t="str">
        <f t="shared" si="278"/>
        <v/>
      </c>
      <c r="BC370" s="3" t="str">
        <f t="shared" si="279"/>
        <v/>
      </c>
      <c r="BD370" s="3" t="str">
        <f t="shared" si="280"/>
        <v/>
      </c>
      <c r="BE370" s="3" t="str">
        <f t="shared" si="281"/>
        <v/>
      </c>
      <c r="BF370" s="3" t="str">
        <f t="shared" si="282"/>
        <v/>
      </c>
      <c r="BG370" s="3" t="str">
        <f t="shared" si="283"/>
        <v/>
      </c>
      <c r="BH370" s="3" t="str">
        <f t="shared" si="284"/>
        <v/>
      </c>
      <c r="BI370" s="3" t="str">
        <f t="shared" si="285"/>
        <v/>
      </c>
      <c r="BJ370" s="3" t="str">
        <f t="shared" si="286"/>
        <v/>
      </c>
      <c r="BK370" s="3" t="str">
        <f t="shared" si="287"/>
        <v/>
      </c>
      <c r="BL370" s="3" t="str">
        <f t="shared" si="288"/>
        <v/>
      </c>
      <c r="BM370" s="3" t="str">
        <f t="shared" si="289"/>
        <v/>
      </c>
      <c r="BN370" s="3" t="str">
        <f t="shared" si="290"/>
        <v/>
      </c>
    </row>
    <row r="371" spans="2:66" x14ac:dyDescent="0.25">
      <c r="B371" s="6">
        <v>21</v>
      </c>
      <c r="C371" s="4" t="str">
        <f>IF(B371="","",VLOOKUP(B371,Tabelle2!$A$2:$B$38,2,0))</f>
        <v>11-12-28-30-35-36</v>
      </c>
      <c r="D371" s="3">
        <f t="shared" si="257"/>
        <v>1</v>
      </c>
      <c r="E371" s="7" t="str">
        <f t="shared" si="253"/>
        <v>W</v>
      </c>
      <c r="F371" s="20" t="str">
        <f t="shared" si="254"/>
        <v>No Bet</v>
      </c>
      <c r="G371" s="16">
        <f t="shared" si="255"/>
        <v>-96</v>
      </c>
      <c r="H371" s="12"/>
      <c r="I371" s="16">
        <f t="shared" si="258"/>
        <v>0</v>
      </c>
      <c r="J371" s="16">
        <f t="shared" si="259"/>
        <v>-16</v>
      </c>
      <c r="K371" s="12"/>
      <c r="AI371" s="1">
        <f t="shared" si="256"/>
        <v>0</v>
      </c>
      <c r="AJ371" s="3" t="str">
        <f t="shared" si="260"/>
        <v/>
      </c>
      <c r="AK371" s="3" t="str">
        <f t="shared" si="261"/>
        <v/>
      </c>
      <c r="AL371" s="3" t="str">
        <f t="shared" si="262"/>
        <v/>
      </c>
      <c r="AM371" s="3" t="str">
        <f t="shared" si="263"/>
        <v/>
      </c>
      <c r="AN371" s="3" t="str">
        <f t="shared" si="264"/>
        <v/>
      </c>
      <c r="AO371" s="3" t="str">
        <f t="shared" si="265"/>
        <v/>
      </c>
      <c r="AP371" s="3" t="str">
        <f t="shared" si="266"/>
        <v/>
      </c>
      <c r="AQ371" s="3" t="str">
        <f t="shared" si="267"/>
        <v/>
      </c>
      <c r="AR371" s="3" t="str">
        <f t="shared" si="268"/>
        <v/>
      </c>
      <c r="AS371" s="3" t="str">
        <f t="shared" si="269"/>
        <v/>
      </c>
      <c r="AT371" s="3" t="str">
        <f t="shared" si="270"/>
        <v/>
      </c>
      <c r="AU371" s="3" t="str">
        <f t="shared" si="271"/>
        <v/>
      </c>
      <c r="AV371" s="3" t="str">
        <f t="shared" si="272"/>
        <v/>
      </c>
      <c r="AW371" s="3" t="str">
        <f t="shared" si="273"/>
        <v/>
      </c>
      <c r="AX371" s="3" t="str">
        <f t="shared" si="274"/>
        <v/>
      </c>
      <c r="AY371" s="3" t="str">
        <f t="shared" si="275"/>
        <v/>
      </c>
      <c r="AZ371" s="3" t="str">
        <f t="shared" si="276"/>
        <v/>
      </c>
      <c r="BA371" s="3" t="str">
        <f t="shared" si="277"/>
        <v/>
      </c>
      <c r="BB371" s="3" t="str">
        <f t="shared" si="278"/>
        <v/>
      </c>
      <c r="BC371" s="3" t="str">
        <f t="shared" si="279"/>
        <v/>
      </c>
      <c r="BD371" s="3" t="str">
        <f t="shared" si="280"/>
        <v/>
      </c>
      <c r="BE371" s="3" t="str">
        <f t="shared" si="281"/>
        <v/>
      </c>
      <c r="BF371" s="3" t="str">
        <f t="shared" si="282"/>
        <v/>
      </c>
      <c r="BG371" s="3" t="str">
        <f t="shared" si="283"/>
        <v/>
      </c>
      <c r="BH371" s="3" t="str">
        <f t="shared" si="284"/>
        <v/>
      </c>
      <c r="BI371" s="3" t="str">
        <f t="shared" si="285"/>
        <v/>
      </c>
      <c r="BJ371" s="3" t="str">
        <f t="shared" si="286"/>
        <v/>
      </c>
      <c r="BK371" s="3" t="str">
        <f t="shared" si="287"/>
        <v/>
      </c>
      <c r="BL371" s="3" t="str">
        <f t="shared" si="288"/>
        <v/>
      </c>
      <c r="BM371" s="3" t="str">
        <f t="shared" si="289"/>
        <v/>
      </c>
      <c r="BN371" s="3" t="str">
        <f t="shared" si="290"/>
        <v/>
      </c>
    </row>
    <row r="372" spans="2:66" x14ac:dyDescent="0.25">
      <c r="B372" s="6">
        <v>30</v>
      </c>
      <c r="C372" s="4" t="str">
        <f>IF(B372="","",VLOOKUP(B372,Tabelle2!$A$2:$B$38,2,0))</f>
        <v>1-2-14-20-21-25</v>
      </c>
      <c r="D372" s="3">
        <f t="shared" si="257"/>
        <v>1</v>
      </c>
      <c r="E372" s="7" t="str">
        <f t="shared" si="253"/>
        <v>W</v>
      </c>
      <c r="F372" s="20" t="str">
        <f t="shared" si="254"/>
        <v>Bet</v>
      </c>
      <c r="G372" s="16">
        <f t="shared" si="255"/>
        <v>-66</v>
      </c>
      <c r="H372" s="12"/>
      <c r="I372" s="16">
        <f t="shared" si="258"/>
        <v>5</v>
      </c>
      <c r="J372" s="16">
        <f t="shared" si="259"/>
        <v>-11</v>
      </c>
      <c r="K372" s="12"/>
      <c r="AI372" s="1">
        <f t="shared" si="256"/>
        <v>0</v>
      </c>
      <c r="AJ372" s="3" t="str">
        <f t="shared" si="260"/>
        <v/>
      </c>
      <c r="AK372" s="3" t="str">
        <f t="shared" si="261"/>
        <v/>
      </c>
      <c r="AL372" s="3" t="str">
        <f t="shared" si="262"/>
        <v/>
      </c>
      <c r="AM372" s="3" t="str">
        <f t="shared" si="263"/>
        <v/>
      </c>
      <c r="AN372" s="3" t="str">
        <f t="shared" si="264"/>
        <v/>
      </c>
      <c r="AO372" s="3" t="str">
        <f t="shared" si="265"/>
        <v/>
      </c>
      <c r="AP372" s="3" t="str">
        <f t="shared" si="266"/>
        <v/>
      </c>
      <c r="AQ372" s="3" t="str">
        <f t="shared" si="267"/>
        <v/>
      </c>
      <c r="AR372" s="3" t="str">
        <f t="shared" si="268"/>
        <v/>
      </c>
      <c r="AS372" s="3" t="str">
        <f t="shared" si="269"/>
        <v/>
      </c>
      <c r="AT372" s="3" t="str">
        <f t="shared" si="270"/>
        <v/>
      </c>
      <c r="AU372" s="3" t="str">
        <f t="shared" si="271"/>
        <v/>
      </c>
      <c r="AV372" s="3" t="str">
        <f t="shared" si="272"/>
        <v/>
      </c>
      <c r="AW372" s="3" t="str">
        <f t="shared" si="273"/>
        <v/>
      </c>
      <c r="AX372" s="3" t="str">
        <f t="shared" si="274"/>
        <v/>
      </c>
      <c r="AY372" s="3" t="str">
        <f t="shared" si="275"/>
        <v/>
      </c>
      <c r="AZ372" s="3" t="str">
        <f t="shared" si="276"/>
        <v/>
      </c>
      <c r="BA372" s="3" t="str">
        <f t="shared" si="277"/>
        <v/>
      </c>
      <c r="BB372" s="3" t="str">
        <f t="shared" si="278"/>
        <v/>
      </c>
      <c r="BC372" s="3" t="str">
        <f t="shared" si="279"/>
        <v/>
      </c>
      <c r="BD372" s="3" t="str">
        <f t="shared" si="280"/>
        <v/>
      </c>
      <c r="BE372" s="3" t="str">
        <f t="shared" si="281"/>
        <v/>
      </c>
      <c r="BF372" s="3" t="str">
        <f t="shared" si="282"/>
        <v/>
      </c>
      <c r="BG372" s="3" t="str">
        <f t="shared" si="283"/>
        <v/>
      </c>
      <c r="BH372" s="3" t="str">
        <f t="shared" si="284"/>
        <v/>
      </c>
      <c r="BI372" s="3" t="str">
        <f t="shared" si="285"/>
        <v/>
      </c>
      <c r="BJ372" s="3" t="str">
        <f t="shared" si="286"/>
        <v/>
      </c>
      <c r="BK372" s="3" t="str">
        <f t="shared" si="287"/>
        <v/>
      </c>
      <c r="BL372" s="3" t="str">
        <f t="shared" si="288"/>
        <v/>
      </c>
      <c r="BM372" s="3" t="str">
        <f t="shared" si="289"/>
        <v/>
      </c>
      <c r="BN372" s="3" t="str">
        <f t="shared" si="290"/>
        <v/>
      </c>
    </row>
    <row r="373" spans="2:66" x14ac:dyDescent="0.25">
      <c r="B373" s="6">
        <v>33</v>
      </c>
      <c r="C373" s="4" t="str">
        <f>IF(B373="","",VLOOKUP(B373,Tabelle2!$A$2:$B$38,2,0))</f>
        <v>7-11-13-28-29-36</v>
      </c>
      <c r="D373" s="3">
        <f t="shared" si="257"/>
        <v>0</v>
      </c>
      <c r="E373" s="7" t="str">
        <f t="shared" si="253"/>
        <v>L</v>
      </c>
      <c r="F373" s="20" t="str">
        <f t="shared" si="254"/>
        <v>Bet</v>
      </c>
      <c r="G373" s="16">
        <f t="shared" si="255"/>
        <v>-72</v>
      </c>
      <c r="H373" s="12"/>
      <c r="I373" s="16">
        <f t="shared" si="258"/>
        <v>0</v>
      </c>
      <c r="J373" s="16">
        <f t="shared" si="259"/>
        <v>-11</v>
      </c>
      <c r="K373" s="12"/>
      <c r="AI373" s="1">
        <f t="shared" si="256"/>
        <v>1</v>
      </c>
      <c r="AJ373" s="3" t="str">
        <f t="shared" si="260"/>
        <v/>
      </c>
      <c r="AK373" s="3" t="str">
        <f t="shared" si="261"/>
        <v/>
      </c>
      <c r="AL373" s="3" t="str">
        <f t="shared" si="262"/>
        <v/>
      </c>
      <c r="AM373" s="3" t="str">
        <f t="shared" si="263"/>
        <v/>
      </c>
      <c r="AN373" s="3" t="str">
        <f t="shared" si="264"/>
        <v/>
      </c>
      <c r="AO373" s="3" t="str">
        <f t="shared" si="265"/>
        <v/>
      </c>
      <c r="AP373" s="3" t="str">
        <f t="shared" si="266"/>
        <v/>
      </c>
      <c r="AQ373" s="3" t="str">
        <f t="shared" si="267"/>
        <v/>
      </c>
      <c r="AR373" s="3" t="str">
        <f t="shared" si="268"/>
        <v/>
      </c>
      <c r="AS373" s="3" t="str">
        <f t="shared" si="269"/>
        <v/>
      </c>
      <c r="AT373" s="3" t="str">
        <f t="shared" si="270"/>
        <v/>
      </c>
      <c r="AU373" s="3" t="str">
        <f t="shared" si="271"/>
        <v/>
      </c>
      <c r="AV373" s="3" t="str">
        <f t="shared" si="272"/>
        <v/>
      </c>
      <c r="AW373" s="3" t="str">
        <f t="shared" si="273"/>
        <v/>
      </c>
      <c r="AX373" s="3" t="str">
        <f t="shared" si="274"/>
        <v/>
      </c>
      <c r="AY373" s="3" t="str">
        <f t="shared" si="275"/>
        <v/>
      </c>
      <c r="AZ373" s="3" t="str">
        <f t="shared" si="276"/>
        <v/>
      </c>
      <c r="BA373" s="3" t="str">
        <f t="shared" si="277"/>
        <v/>
      </c>
      <c r="BB373" s="3" t="str">
        <f t="shared" si="278"/>
        <v/>
      </c>
      <c r="BC373" s="3" t="str">
        <f t="shared" si="279"/>
        <v/>
      </c>
      <c r="BD373" s="3" t="str">
        <f t="shared" si="280"/>
        <v/>
      </c>
      <c r="BE373" s="3" t="str">
        <f t="shared" si="281"/>
        <v/>
      </c>
      <c r="BF373" s="3" t="str">
        <f t="shared" si="282"/>
        <v/>
      </c>
      <c r="BG373" s="3" t="str">
        <f t="shared" si="283"/>
        <v/>
      </c>
      <c r="BH373" s="3" t="str">
        <f t="shared" si="284"/>
        <v/>
      </c>
      <c r="BI373" s="3" t="str">
        <f t="shared" si="285"/>
        <v/>
      </c>
      <c r="BJ373" s="3" t="str">
        <f t="shared" si="286"/>
        <v/>
      </c>
      <c r="BK373" s="3" t="str">
        <f t="shared" si="287"/>
        <v/>
      </c>
      <c r="BL373" s="3" t="str">
        <f t="shared" si="288"/>
        <v/>
      </c>
      <c r="BM373" s="3" t="str">
        <f t="shared" si="289"/>
        <v/>
      </c>
      <c r="BN373" s="3" t="str">
        <f t="shared" si="290"/>
        <v/>
      </c>
    </row>
    <row r="374" spans="2:66" x14ac:dyDescent="0.25">
      <c r="B374" s="6">
        <v>35</v>
      </c>
      <c r="C374" s="4" t="str">
        <f>IF(B374="","",VLOOKUP(B374,Tabelle2!$A$2:$B$38,2,0))</f>
        <v>2-14-20-21-25-31</v>
      </c>
      <c r="D374" s="3">
        <f t="shared" si="257"/>
        <v>0</v>
      </c>
      <c r="E374" s="7" t="str">
        <f t="shared" si="253"/>
        <v>L</v>
      </c>
      <c r="F374" s="20" t="str">
        <f t="shared" si="254"/>
        <v>Bet</v>
      </c>
      <c r="G374" s="16">
        <f t="shared" si="255"/>
        <v>-78</v>
      </c>
      <c r="H374" s="12"/>
      <c r="I374" s="16">
        <f t="shared" si="258"/>
        <v>0</v>
      </c>
      <c r="J374" s="16">
        <f t="shared" si="259"/>
        <v>-11</v>
      </c>
      <c r="K374" s="12"/>
      <c r="AI374" s="1">
        <f t="shared" si="256"/>
        <v>2</v>
      </c>
      <c r="AJ374" s="3" t="str">
        <f t="shared" si="260"/>
        <v/>
      </c>
      <c r="AK374" s="3" t="str">
        <f t="shared" si="261"/>
        <v/>
      </c>
      <c r="AL374" s="3" t="str">
        <f t="shared" si="262"/>
        <v/>
      </c>
      <c r="AM374" s="3" t="str">
        <f t="shared" si="263"/>
        <v/>
      </c>
      <c r="AN374" s="3" t="str">
        <f t="shared" si="264"/>
        <v/>
      </c>
      <c r="AO374" s="3" t="str">
        <f t="shared" si="265"/>
        <v/>
      </c>
      <c r="AP374" s="3" t="str">
        <f t="shared" si="266"/>
        <v/>
      </c>
      <c r="AQ374" s="3" t="str">
        <f t="shared" si="267"/>
        <v/>
      </c>
      <c r="AR374" s="3" t="str">
        <f t="shared" si="268"/>
        <v/>
      </c>
      <c r="AS374" s="3" t="str">
        <f t="shared" si="269"/>
        <v/>
      </c>
      <c r="AT374" s="3" t="str">
        <f t="shared" si="270"/>
        <v/>
      </c>
      <c r="AU374" s="3" t="str">
        <f t="shared" si="271"/>
        <v/>
      </c>
      <c r="AV374" s="3" t="str">
        <f t="shared" si="272"/>
        <v/>
      </c>
      <c r="AW374" s="3" t="str">
        <f t="shared" si="273"/>
        <v/>
      </c>
      <c r="AX374" s="3" t="str">
        <f t="shared" si="274"/>
        <v/>
      </c>
      <c r="AY374" s="3" t="str">
        <f t="shared" si="275"/>
        <v/>
      </c>
      <c r="AZ374" s="3" t="str">
        <f t="shared" si="276"/>
        <v/>
      </c>
      <c r="BA374" s="3" t="str">
        <f t="shared" si="277"/>
        <v/>
      </c>
      <c r="BB374" s="3" t="str">
        <f t="shared" si="278"/>
        <v/>
      </c>
      <c r="BC374" s="3" t="str">
        <f t="shared" si="279"/>
        <v/>
      </c>
      <c r="BD374" s="3" t="str">
        <f t="shared" si="280"/>
        <v/>
      </c>
      <c r="BE374" s="3" t="str">
        <f t="shared" si="281"/>
        <v/>
      </c>
      <c r="BF374" s="3" t="str">
        <f t="shared" si="282"/>
        <v/>
      </c>
      <c r="BG374" s="3" t="str">
        <f t="shared" si="283"/>
        <v/>
      </c>
      <c r="BH374" s="3" t="str">
        <f t="shared" si="284"/>
        <v/>
      </c>
      <c r="BI374" s="3" t="str">
        <f t="shared" si="285"/>
        <v/>
      </c>
      <c r="BJ374" s="3" t="str">
        <f t="shared" si="286"/>
        <v/>
      </c>
      <c r="BK374" s="3" t="str">
        <f t="shared" si="287"/>
        <v/>
      </c>
      <c r="BL374" s="3" t="str">
        <f t="shared" si="288"/>
        <v/>
      </c>
      <c r="BM374" s="3" t="str">
        <f t="shared" si="289"/>
        <v/>
      </c>
      <c r="BN374" s="3" t="str">
        <f t="shared" si="290"/>
        <v/>
      </c>
    </row>
    <row r="375" spans="2:66" x14ac:dyDescent="0.25">
      <c r="B375" s="6">
        <v>23</v>
      </c>
      <c r="C375" s="4" t="str">
        <f>IF(B375="","",VLOOKUP(B375,Tabelle2!$A$2:$B$38,2,0))</f>
        <v>9-14-17-25-31-34</v>
      </c>
      <c r="D375" s="3">
        <f t="shared" si="257"/>
        <v>0</v>
      </c>
      <c r="E375" s="7" t="str">
        <f t="shared" si="253"/>
        <v>L</v>
      </c>
      <c r="F375" s="20" t="str">
        <f t="shared" si="254"/>
        <v>Bet</v>
      </c>
      <c r="G375" s="16">
        <f t="shared" si="255"/>
        <v>-84</v>
      </c>
      <c r="H375" s="12"/>
      <c r="I375" s="16">
        <f t="shared" si="258"/>
        <v>0</v>
      </c>
      <c r="J375" s="16">
        <f t="shared" si="259"/>
        <v>-11</v>
      </c>
      <c r="K375" s="12"/>
      <c r="AI375" s="1">
        <f t="shared" si="256"/>
        <v>3</v>
      </c>
      <c r="AJ375" s="3" t="str">
        <f t="shared" si="260"/>
        <v/>
      </c>
      <c r="AK375" s="3" t="str">
        <f t="shared" si="261"/>
        <v/>
      </c>
      <c r="AL375" s="3" t="str">
        <f t="shared" si="262"/>
        <v/>
      </c>
      <c r="AM375" s="3" t="str">
        <f t="shared" si="263"/>
        <v/>
      </c>
      <c r="AN375" s="3" t="str">
        <f t="shared" si="264"/>
        <v/>
      </c>
      <c r="AO375" s="3" t="str">
        <f t="shared" si="265"/>
        <v/>
      </c>
      <c r="AP375" s="3" t="str">
        <f t="shared" si="266"/>
        <v/>
      </c>
      <c r="AQ375" s="3" t="str">
        <f t="shared" si="267"/>
        <v/>
      </c>
      <c r="AR375" s="3" t="str">
        <f t="shared" si="268"/>
        <v/>
      </c>
      <c r="AS375" s="3" t="str">
        <f t="shared" si="269"/>
        <v/>
      </c>
      <c r="AT375" s="3" t="str">
        <f t="shared" si="270"/>
        <v/>
      </c>
      <c r="AU375" s="3" t="str">
        <f t="shared" si="271"/>
        <v/>
      </c>
      <c r="AV375" s="3" t="str">
        <f t="shared" si="272"/>
        <v/>
      </c>
      <c r="AW375" s="3" t="str">
        <f t="shared" si="273"/>
        <v/>
      </c>
      <c r="AX375" s="3" t="str">
        <f t="shared" si="274"/>
        <v/>
      </c>
      <c r="AY375" s="3" t="str">
        <f t="shared" si="275"/>
        <v/>
      </c>
      <c r="AZ375" s="3" t="str">
        <f t="shared" si="276"/>
        <v/>
      </c>
      <c r="BA375" s="3" t="str">
        <f t="shared" si="277"/>
        <v/>
      </c>
      <c r="BB375" s="3" t="str">
        <f t="shared" si="278"/>
        <v/>
      </c>
      <c r="BC375" s="3" t="str">
        <f t="shared" si="279"/>
        <v/>
      </c>
      <c r="BD375" s="3" t="str">
        <f t="shared" si="280"/>
        <v/>
      </c>
      <c r="BE375" s="3" t="str">
        <f t="shared" si="281"/>
        <v/>
      </c>
      <c r="BF375" s="3" t="str">
        <f t="shared" si="282"/>
        <v/>
      </c>
      <c r="BG375" s="3" t="str">
        <f t="shared" si="283"/>
        <v/>
      </c>
      <c r="BH375" s="3" t="str">
        <f t="shared" si="284"/>
        <v/>
      </c>
      <c r="BI375" s="3" t="str">
        <f t="shared" si="285"/>
        <v/>
      </c>
      <c r="BJ375" s="3" t="str">
        <f t="shared" si="286"/>
        <v/>
      </c>
      <c r="BK375" s="3" t="str">
        <f t="shared" si="287"/>
        <v/>
      </c>
      <c r="BL375" s="3" t="str">
        <f t="shared" si="288"/>
        <v/>
      </c>
      <c r="BM375" s="3" t="str">
        <f t="shared" si="289"/>
        <v/>
      </c>
      <c r="BN375" s="3" t="str">
        <f t="shared" si="290"/>
        <v/>
      </c>
    </row>
    <row r="376" spans="2:66" x14ac:dyDescent="0.25">
      <c r="B376" s="6">
        <v>23</v>
      </c>
      <c r="C376" s="4" t="str">
        <f>IF(B376="","",VLOOKUP(B376,Tabelle2!$A$2:$B$38,2,0))</f>
        <v>9-14-17-25-31-34</v>
      </c>
      <c r="D376" s="3">
        <f t="shared" si="257"/>
        <v>0</v>
      </c>
      <c r="E376" s="7" t="str">
        <f t="shared" si="253"/>
        <v>L</v>
      </c>
      <c r="F376" s="20" t="str">
        <f t="shared" si="254"/>
        <v>Bet</v>
      </c>
      <c r="G376" s="16">
        <f t="shared" si="255"/>
        <v>-90</v>
      </c>
      <c r="H376" s="12"/>
      <c r="I376" s="16">
        <f t="shared" si="258"/>
        <v>0</v>
      </c>
      <c r="J376" s="16">
        <f t="shared" si="259"/>
        <v>-11</v>
      </c>
      <c r="K376" s="12"/>
      <c r="AI376" s="1">
        <f t="shared" si="256"/>
        <v>4</v>
      </c>
      <c r="AJ376" s="3" t="str">
        <f t="shared" si="260"/>
        <v/>
      </c>
      <c r="AK376" s="3" t="str">
        <f t="shared" si="261"/>
        <v/>
      </c>
      <c r="AL376" s="3" t="str">
        <f t="shared" si="262"/>
        <v/>
      </c>
      <c r="AM376" s="3" t="str">
        <f t="shared" si="263"/>
        <v/>
      </c>
      <c r="AN376" s="3" t="str">
        <f t="shared" si="264"/>
        <v/>
      </c>
      <c r="AO376" s="3" t="str">
        <f t="shared" si="265"/>
        <v/>
      </c>
      <c r="AP376" s="3" t="str">
        <f t="shared" si="266"/>
        <v/>
      </c>
      <c r="AQ376" s="3" t="str">
        <f t="shared" si="267"/>
        <v/>
      </c>
      <c r="AR376" s="3" t="str">
        <f t="shared" si="268"/>
        <v/>
      </c>
      <c r="AS376" s="3" t="str">
        <f t="shared" si="269"/>
        <v/>
      </c>
      <c r="AT376" s="3" t="str">
        <f t="shared" si="270"/>
        <v/>
      </c>
      <c r="AU376" s="3" t="str">
        <f t="shared" si="271"/>
        <v/>
      </c>
      <c r="AV376" s="3" t="str">
        <f t="shared" si="272"/>
        <v/>
      </c>
      <c r="AW376" s="3" t="str">
        <f t="shared" si="273"/>
        <v/>
      </c>
      <c r="AX376" s="3" t="str">
        <f t="shared" si="274"/>
        <v/>
      </c>
      <c r="AY376" s="3" t="str">
        <f t="shared" si="275"/>
        <v/>
      </c>
      <c r="AZ376" s="3" t="str">
        <f t="shared" si="276"/>
        <v/>
      </c>
      <c r="BA376" s="3" t="str">
        <f t="shared" si="277"/>
        <v/>
      </c>
      <c r="BB376" s="3" t="str">
        <f t="shared" si="278"/>
        <v/>
      </c>
      <c r="BC376" s="3" t="str">
        <f t="shared" si="279"/>
        <v/>
      </c>
      <c r="BD376" s="3" t="str">
        <f t="shared" si="280"/>
        <v/>
      </c>
      <c r="BE376" s="3" t="str">
        <f t="shared" si="281"/>
        <v/>
      </c>
      <c r="BF376" s="3" t="str">
        <f t="shared" si="282"/>
        <v/>
      </c>
      <c r="BG376" s="3" t="str">
        <f t="shared" si="283"/>
        <v/>
      </c>
      <c r="BH376" s="3" t="str">
        <f t="shared" si="284"/>
        <v/>
      </c>
      <c r="BI376" s="3" t="str">
        <f t="shared" si="285"/>
        <v/>
      </c>
      <c r="BJ376" s="3" t="str">
        <f t="shared" si="286"/>
        <v/>
      </c>
      <c r="BK376" s="3" t="str">
        <f t="shared" si="287"/>
        <v/>
      </c>
      <c r="BL376" s="3" t="str">
        <f t="shared" si="288"/>
        <v/>
      </c>
      <c r="BM376" s="3" t="str">
        <f t="shared" si="289"/>
        <v/>
      </c>
      <c r="BN376" s="3" t="str">
        <f t="shared" si="290"/>
        <v/>
      </c>
    </row>
    <row r="377" spans="2:66" x14ac:dyDescent="0.25">
      <c r="B377" s="6">
        <v>19</v>
      </c>
      <c r="C377" s="4" t="str">
        <f>IF(B377="","",VLOOKUP(B377,Tabelle2!$A$2:$B$38,2,0))</f>
        <v>7-13-27-28-29-36</v>
      </c>
      <c r="D377" s="3">
        <f t="shared" si="257"/>
        <v>0</v>
      </c>
      <c r="E377" s="7" t="str">
        <f t="shared" si="253"/>
        <v>L</v>
      </c>
      <c r="F377" s="20" t="str">
        <f t="shared" si="254"/>
        <v>No Bet</v>
      </c>
      <c r="G377" s="16">
        <f t="shared" si="255"/>
        <v>-90</v>
      </c>
      <c r="H377" s="12"/>
      <c r="I377" s="16">
        <f t="shared" si="258"/>
        <v>0</v>
      </c>
      <c r="J377" s="16">
        <f t="shared" si="259"/>
        <v>-11</v>
      </c>
      <c r="K377" s="12"/>
      <c r="AI377" s="1">
        <f t="shared" si="256"/>
        <v>5</v>
      </c>
      <c r="AJ377" s="3" t="str">
        <f t="shared" si="260"/>
        <v/>
      </c>
      <c r="AK377" s="3" t="str">
        <f t="shared" si="261"/>
        <v/>
      </c>
      <c r="AL377" s="3" t="str">
        <f t="shared" si="262"/>
        <v/>
      </c>
      <c r="AM377" s="3" t="str">
        <f t="shared" si="263"/>
        <v/>
      </c>
      <c r="AN377" s="3">
        <f t="shared" si="264"/>
        <v>1</v>
      </c>
      <c r="AO377" s="3" t="str">
        <f t="shared" si="265"/>
        <v/>
      </c>
      <c r="AP377" s="3" t="str">
        <f t="shared" si="266"/>
        <v/>
      </c>
      <c r="AQ377" s="3" t="str">
        <f t="shared" si="267"/>
        <v/>
      </c>
      <c r="AR377" s="3" t="str">
        <f t="shared" si="268"/>
        <v/>
      </c>
      <c r="AS377" s="3" t="str">
        <f t="shared" si="269"/>
        <v/>
      </c>
      <c r="AT377" s="3" t="str">
        <f t="shared" si="270"/>
        <v/>
      </c>
      <c r="AU377" s="3" t="str">
        <f t="shared" si="271"/>
        <v/>
      </c>
      <c r="AV377" s="3" t="str">
        <f t="shared" si="272"/>
        <v/>
      </c>
      <c r="AW377" s="3" t="str">
        <f t="shared" si="273"/>
        <v/>
      </c>
      <c r="AX377" s="3" t="str">
        <f t="shared" si="274"/>
        <v/>
      </c>
      <c r="AY377" s="3" t="str">
        <f t="shared" si="275"/>
        <v/>
      </c>
      <c r="AZ377" s="3" t="str">
        <f t="shared" si="276"/>
        <v/>
      </c>
      <c r="BA377" s="3" t="str">
        <f t="shared" si="277"/>
        <v/>
      </c>
      <c r="BB377" s="3" t="str">
        <f t="shared" si="278"/>
        <v/>
      </c>
      <c r="BC377" s="3" t="str">
        <f t="shared" si="279"/>
        <v/>
      </c>
      <c r="BD377" s="3" t="str">
        <f t="shared" si="280"/>
        <v/>
      </c>
      <c r="BE377" s="3" t="str">
        <f t="shared" si="281"/>
        <v/>
      </c>
      <c r="BF377" s="3" t="str">
        <f t="shared" si="282"/>
        <v/>
      </c>
      <c r="BG377" s="3" t="str">
        <f t="shared" si="283"/>
        <v/>
      </c>
      <c r="BH377" s="3" t="str">
        <f t="shared" si="284"/>
        <v/>
      </c>
      <c r="BI377" s="3" t="str">
        <f t="shared" si="285"/>
        <v/>
      </c>
      <c r="BJ377" s="3" t="str">
        <f t="shared" si="286"/>
        <v/>
      </c>
      <c r="BK377" s="3" t="str">
        <f t="shared" si="287"/>
        <v/>
      </c>
      <c r="BL377" s="3" t="str">
        <f t="shared" si="288"/>
        <v/>
      </c>
      <c r="BM377" s="3" t="str">
        <f t="shared" si="289"/>
        <v/>
      </c>
      <c r="BN377" s="3" t="str">
        <f t="shared" si="290"/>
        <v/>
      </c>
    </row>
    <row r="378" spans="2:66" x14ac:dyDescent="0.25">
      <c r="B378" s="6">
        <v>7</v>
      </c>
      <c r="C378" s="4" t="str">
        <f>IF(B378="","",VLOOKUP(B378,Tabelle2!$A$2:$B$38,2,0))</f>
        <v>1-4-15-16-19-33</v>
      </c>
      <c r="D378" s="3">
        <f t="shared" si="257"/>
        <v>1</v>
      </c>
      <c r="E378" s="7" t="str">
        <f t="shared" si="253"/>
        <v>W</v>
      </c>
      <c r="F378" s="20" t="str">
        <f t="shared" si="254"/>
        <v>No Bet</v>
      </c>
      <c r="G378" s="16">
        <f t="shared" si="255"/>
        <v>-90</v>
      </c>
      <c r="H378" s="12"/>
      <c r="I378" s="16">
        <f t="shared" si="258"/>
        <v>0</v>
      </c>
      <c r="J378" s="16">
        <f t="shared" si="259"/>
        <v>-11</v>
      </c>
      <c r="K378" s="12"/>
      <c r="AI378" s="1">
        <f t="shared" si="256"/>
        <v>0</v>
      </c>
      <c r="AJ378" s="3" t="str">
        <f t="shared" si="260"/>
        <v/>
      </c>
      <c r="AK378" s="3" t="str">
        <f t="shared" si="261"/>
        <v/>
      </c>
      <c r="AL378" s="3" t="str">
        <f t="shared" si="262"/>
        <v/>
      </c>
      <c r="AM378" s="3" t="str">
        <f t="shared" si="263"/>
        <v/>
      </c>
      <c r="AN378" s="3" t="str">
        <f t="shared" si="264"/>
        <v/>
      </c>
      <c r="AO378" s="3" t="str">
        <f t="shared" si="265"/>
        <v/>
      </c>
      <c r="AP378" s="3" t="str">
        <f t="shared" si="266"/>
        <v/>
      </c>
      <c r="AQ378" s="3" t="str">
        <f t="shared" si="267"/>
        <v/>
      </c>
      <c r="AR378" s="3" t="str">
        <f t="shared" si="268"/>
        <v/>
      </c>
      <c r="AS378" s="3" t="str">
        <f t="shared" si="269"/>
        <v/>
      </c>
      <c r="AT378" s="3" t="str">
        <f t="shared" si="270"/>
        <v/>
      </c>
      <c r="AU378" s="3" t="str">
        <f t="shared" si="271"/>
        <v/>
      </c>
      <c r="AV378" s="3" t="str">
        <f t="shared" si="272"/>
        <v/>
      </c>
      <c r="AW378" s="3" t="str">
        <f t="shared" si="273"/>
        <v/>
      </c>
      <c r="AX378" s="3" t="str">
        <f t="shared" si="274"/>
        <v/>
      </c>
      <c r="AY378" s="3" t="str">
        <f t="shared" si="275"/>
        <v/>
      </c>
      <c r="AZ378" s="3" t="str">
        <f t="shared" si="276"/>
        <v/>
      </c>
      <c r="BA378" s="3" t="str">
        <f t="shared" si="277"/>
        <v/>
      </c>
      <c r="BB378" s="3" t="str">
        <f t="shared" si="278"/>
        <v/>
      </c>
      <c r="BC378" s="3" t="str">
        <f t="shared" si="279"/>
        <v/>
      </c>
      <c r="BD378" s="3" t="str">
        <f t="shared" si="280"/>
        <v/>
      </c>
      <c r="BE378" s="3" t="str">
        <f t="shared" si="281"/>
        <v/>
      </c>
      <c r="BF378" s="3" t="str">
        <f t="shared" si="282"/>
        <v/>
      </c>
      <c r="BG378" s="3" t="str">
        <f t="shared" si="283"/>
        <v/>
      </c>
      <c r="BH378" s="3" t="str">
        <f t="shared" si="284"/>
        <v/>
      </c>
      <c r="BI378" s="3" t="str">
        <f t="shared" si="285"/>
        <v/>
      </c>
      <c r="BJ378" s="3" t="str">
        <f t="shared" si="286"/>
        <v/>
      </c>
      <c r="BK378" s="3" t="str">
        <f t="shared" si="287"/>
        <v/>
      </c>
      <c r="BL378" s="3" t="str">
        <f t="shared" si="288"/>
        <v/>
      </c>
      <c r="BM378" s="3" t="str">
        <f t="shared" si="289"/>
        <v/>
      </c>
      <c r="BN378" s="3" t="str">
        <f t="shared" si="290"/>
        <v/>
      </c>
    </row>
    <row r="379" spans="2:66" x14ac:dyDescent="0.25">
      <c r="B379" s="6">
        <v>36</v>
      </c>
      <c r="C379" s="4" t="str">
        <f>IF(B379="","",VLOOKUP(B379,Tabelle2!$A$2:$B$38,2,0))</f>
        <v>1-4-16-19-21-33</v>
      </c>
      <c r="D379" s="3">
        <f t="shared" si="257"/>
        <v>0</v>
      </c>
      <c r="E379" s="7" t="str">
        <f t="shared" si="253"/>
        <v>L</v>
      </c>
      <c r="F379" s="20" t="str">
        <f t="shared" si="254"/>
        <v>Bet</v>
      </c>
      <c r="G379" s="16">
        <f t="shared" si="255"/>
        <v>-96</v>
      </c>
      <c r="H379" s="12"/>
      <c r="I379" s="16">
        <f t="shared" si="258"/>
        <v>-1</v>
      </c>
      <c r="J379" s="16">
        <f t="shared" si="259"/>
        <v>-12</v>
      </c>
      <c r="K379" s="12"/>
      <c r="AI379" s="1">
        <f t="shared" si="256"/>
        <v>1</v>
      </c>
      <c r="AJ379" s="3" t="str">
        <f t="shared" si="260"/>
        <v/>
      </c>
      <c r="AK379" s="3" t="str">
        <f t="shared" si="261"/>
        <v/>
      </c>
      <c r="AL379" s="3" t="str">
        <f t="shared" si="262"/>
        <v/>
      </c>
      <c r="AM379" s="3" t="str">
        <f t="shared" si="263"/>
        <v/>
      </c>
      <c r="AN379" s="3" t="str">
        <f t="shared" si="264"/>
        <v/>
      </c>
      <c r="AO379" s="3" t="str">
        <f t="shared" si="265"/>
        <v/>
      </c>
      <c r="AP379" s="3" t="str">
        <f t="shared" si="266"/>
        <v/>
      </c>
      <c r="AQ379" s="3" t="str">
        <f t="shared" si="267"/>
        <v/>
      </c>
      <c r="AR379" s="3" t="str">
        <f t="shared" si="268"/>
        <v/>
      </c>
      <c r="AS379" s="3" t="str">
        <f t="shared" si="269"/>
        <v/>
      </c>
      <c r="AT379" s="3" t="str">
        <f t="shared" si="270"/>
        <v/>
      </c>
      <c r="AU379" s="3" t="str">
        <f t="shared" si="271"/>
        <v/>
      </c>
      <c r="AV379" s="3" t="str">
        <f t="shared" si="272"/>
        <v/>
      </c>
      <c r="AW379" s="3" t="str">
        <f t="shared" si="273"/>
        <v/>
      </c>
      <c r="AX379" s="3" t="str">
        <f t="shared" si="274"/>
        <v/>
      </c>
      <c r="AY379" s="3" t="str">
        <f t="shared" si="275"/>
        <v/>
      </c>
      <c r="AZ379" s="3" t="str">
        <f t="shared" si="276"/>
        <v/>
      </c>
      <c r="BA379" s="3" t="str">
        <f t="shared" si="277"/>
        <v/>
      </c>
      <c r="BB379" s="3" t="str">
        <f t="shared" si="278"/>
        <v/>
      </c>
      <c r="BC379" s="3" t="str">
        <f t="shared" si="279"/>
        <v/>
      </c>
      <c r="BD379" s="3" t="str">
        <f t="shared" si="280"/>
        <v/>
      </c>
      <c r="BE379" s="3" t="str">
        <f t="shared" si="281"/>
        <v/>
      </c>
      <c r="BF379" s="3" t="str">
        <f t="shared" si="282"/>
        <v/>
      </c>
      <c r="BG379" s="3" t="str">
        <f t="shared" si="283"/>
        <v/>
      </c>
      <c r="BH379" s="3" t="str">
        <f t="shared" si="284"/>
        <v/>
      </c>
      <c r="BI379" s="3" t="str">
        <f t="shared" si="285"/>
        <v/>
      </c>
      <c r="BJ379" s="3" t="str">
        <f t="shared" si="286"/>
        <v/>
      </c>
      <c r="BK379" s="3" t="str">
        <f t="shared" si="287"/>
        <v/>
      </c>
      <c r="BL379" s="3" t="str">
        <f t="shared" si="288"/>
        <v/>
      </c>
      <c r="BM379" s="3" t="str">
        <f t="shared" si="289"/>
        <v/>
      </c>
      <c r="BN379" s="3" t="str">
        <f t="shared" si="290"/>
        <v/>
      </c>
    </row>
    <row r="380" spans="2:66" x14ac:dyDescent="0.25">
      <c r="B380" s="6">
        <v>3</v>
      </c>
      <c r="C380" s="4" t="str">
        <f>IF(B380="","",VLOOKUP(B380,Tabelle2!$A$2:$B$38,2,0))</f>
        <v>2-9-14-17-25-31</v>
      </c>
      <c r="D380" s="3">
        <f t="shared" si="257"/>
        <v>0</v>
      </c>
      <c r="E380" s="7" t="str">
        <f t="shared" si="253"/>
        <v>L</v>
      </c>
      <c r="F380" s="20" t="str">
        <f t="shared" si="254"/>
        <v>Bet</v>
      </c>
      <c r="G380" s="16">
        <f t="shared" si="255"/>
        <v>-102</v>
      </c>
      <c r="H380" s="12"/>
      <c r="I380" s="16">
        <f t="shared" si="258"/>
        <v>0</v>
      </c>
      <c r="J380" s="16">
        <f t="shared" si="259"/>
        <v>-12</v>
      </c>
      <c r="K380" s="12"/>
      <c r="AI380" s="1">
        <f t="shared" si="256"/>
        <v>2</v>
      </c>
      <c r="AJ380" s="3" t="str">
        <f t="shared" si="260"/>
        <v/>
      </c>
      <c r="AK380" s="3" t="str">
        <f t="shared" si="261"/>
        <v/>
      </c>
      <c r="AL380" s="3" t="str">
        <f t="shared" si="262"/>
        <v/>
      </c>
      <c r="AM380" s="3" t="str">
        <f t="shared" si="263"/>
        <v/>
      </c>
      <c r="AN380" s="3" t="str">
        <f t="shared" si="264"/>
        <v/>
      </c>
      <c r="AO380" s="3" t="str">
        <f t="shared" si="265"/>
        <v/>
      </c>
      <c r="AP380" s="3" t="str">
        <f t="shared" si="266"/>
        <v/>
      </c>
      <c r="AQ380" s="3" t="str">
        <f t="shared" si="267"/>
        <v/>
      </c>
      <c r="AR380" s="3" t="str">
        <f t="shared" si="268"/>
        <v/>
      </c>
      <c r="AS380" s="3" t="str">
        <f t="shared" si="269"/>
        <v/>
      </c>
      <c r="AT380" s="3" t="str">
        <f t="shared" si="270"/>
        <v/>
      </c>
      <c r="AU380" s="3" t="str">
        <f t="shared" si="271"/>
        <v/>
      </c>
      <c r="AV380" s="3" t="str">
        <f t="shared" si="272"/>
        <v/>
      </c>
      <c r="AW380" s="3" t="str">
        <f t="shared" si="273"/>
        <v/>
      </c>
      <c r="AX380" s="3" t="str">
        <f t="shared" si="274"/>
        <v/>
      </c>
      <c r="AY380" s="3" t="str">
        <f t="shared" si="275"/>
        <v/>
      </c>
      <c r="AZ380" s="3" t="str">
        <f t="shared" si="276"/>
        <v/>
      </c>
      <c r="BA380" s="3" t="str">
        <f t="shared" si="277"/>
        <v/>
      </c>
      <c r="BB380" s="3" t="str">
        <f t="shared" si="278"/>
        <v/>
      </c>
      <c r="BC380" s="3" t="str">
        <f t="shared" si="279"/>
        <v/>
      </c>
      <c r="BD380" s="3" t="str">
        <f t="shared" si="280"/>
        <v/>
      </c>
      <c r="BE380" s="3" t="str">
        <f t="shared" si="281"/>
        <v/>
      </c>
      <c r="BF380" s="3" t="str">
        <f t="shared" si="282"/>
        <v/>
      </c>
      <c r="BG380" s="3" t="str">
        <f t="shared" si="283"/>
        <v/>
      </c>
      <c r="BH380" s="3" t="str">
        <f t="shared" si="284"/>
        <v/>
      </c>
      <c r="BI380" s="3" t="str">
        <f t="shared" si="285"/>
        <v/>
      </c>
      <c r="BJ380" s="3" t="str">
        <f t="shared" si="286"/>
        <v/>
      </c>
      <c r="BK380" s="3" t="str">
        <f t="shared" si="287"/>
        <v/>
      </c>
      <c r="BL380" s="3" t="str">
        <f t="shared" si="288"/>
        <v/>
      </c>
      <c r="BM380" s="3" t="str">
        <f t="shared" si="289"/>
        <v/>
      </c>
      <c r="BN380" s="3" t="str">
        <f t="shared" si="290"/>
        <v/>
      </c>
    </row>
    <row r="381" spans="2:66" x14ac:dyDescent="0.25">
      <c r="B381" s="6">
        <v>11</v>
      </c>
      <c r="C381" s="4" t="str">
        <f>IF(B381="","",VLOOKUP(B381,Tabelle2!$A$2:$B$38,2,0))</f>
        <v>1-2-4-20-21-33</v>
      </c>
      <c r="D381" s="3">
        <f t="shared" si="257"/>
        <v>0</v>
      </c>
      <c r="E381" s="7" t="str">
        <f t="shared" si="253"/>
        <v>L</v>
      </c>
      <c r="F381" s="20" t="str">
        <f t="shared" si="254"/>
        <v>Bet</v>
      </c>
      <c r="G381" s="16">
        <f t="shared" si="255"/>
        <v>-108</v>
      </c>
      <c r="H381" s="12"/>
      <c r="I381" s="16">
        <f t="shared" si="258"/>
        <v>0</v>
      </c>
      <c r="J381" s="16">
        <f t="shared" si="259"/>
        <v>-12</v>
      </c>
      <c r="K381" s="12"/>
      <c r="AI381" s="1">
        <f t="shared" si="256"/>
        <v>3</v>
      </c>
      <c r="AJ381" s="3" t="str">
        <f t="shared" si="260"/>
        <v/>
      </c>
      <c r="AK381" s="3" t="str">
        <f t="shared" si="261"/>
        <v/>
      </c>
      <c r="AL381" s="3" t="str">
        <f t="shared" si="262"/>
        <v/>
      </c>
      <c r="AM381" s="3" t="str">
        <f t="shared" si="263"/>
        <v/>
      </c>
      <c r="AN381" s="3" t="str">
        <f t="shared" si="264"/>
        <v/>
      </c>
      <c r="AO381" s="3" t="str">
        <f t="shared" si="265"/>
        <v/>
      </c>
      <c r="AP381" s="3" t="str">
        <f t="shared" si="266"/>
        <v/>
      </c>
      <c r="AQ381" s="3" t="str">
        <f t="shared" si="267"/>
        <v/>
      </c>
      <c r="AR381" s="3" t="str">
        <f t="shared" si="268"/>
        <v/>
      </c>
      <c r="AS381" s="3" t="str">
        <f t="shared" si="269"/>
        <v/>
      </c>
      <c r="AT381" s="3" t="str">
        <f t="shared" si="270"/>
        <v/>
      </c>
      <c r="AU381" s="3" t="str">
        <f t="shared" si="271"/>
        <v/>
      </c>
      <c r="AV381" s="3" t="str">
        <f t="shared" si="272"/>
        <v/>
      </c>
      <c r="AW381" s="3" t="str">
        <f t="shared" si="273"/>
        <v/>
      </c>
      <c r="AX381" s="3" t="str">
        <f t="shared" si="274"/>
        <v/>
      </c>
      <c r="AY381" s="3" t="str">
        <f t="shared" si="275"/>
        <v/>
      </c>
      <c r="AZ381" s="3" t="str">
        <f t="shared" si="276"/>
        <v/>
      </c>
      <c r="BA381" s="3" t="str">
        <f t="shared" si="277"/>
        <v/>
      </c>
      <c r="BB381" s="3" t="str">
        <f t="shared" si="278"/>
        <v/>
      </c>
      <c r="BC381" s="3" t="str">
        <f t="shared" si="279"/>
        <v/>
      </c>
      <c r="BD381" s="3" t="str">
        <f t="shared" si="280"/>
        <v/>
      </c>
      <c r="BE381" s="3" t="str">
        <f t="shared" si="281"/>
        <v/>
      </c>
      <c r="BF381" s="3" t="str">
        <f t="shared" si="282"/>
        <v/>
      </c>
      <c r="BG381" s="3" t="str">
        <f t="shared" si="283"/>
        <v/>
      </c>
      <c r="BH381" s="3" t="str">
        <f t="shared" si="284"/>
        <v/>
      </c>
      <c r="BI381" s="3" t="str">
        <f t="shared" si="285"/>
        <v/>
      </c>
      <c r="BJ381" s="3" t="str">
        <f t="shared" si="286"/>
        <v/>
      </c>
      <c r="BK381" s="3" t="str">
        <f t="shared" si="287"/>
        <v/>
      </c>
      <c r="BL381" s="3" t="str">
        <f t="shared" si="288"/>
        <v/>
      </c>
      <c r="BM381" s="3" t="str">
        <f t="shared" si="289"/>
        <v/>
      </c>
      <c r="BN381" s="3" t="str">
        <f t="shared" si="290"/>
        <v/>
      </c>
    </row>
    <row r="382" spans="2:66" x14ac:dyDescent="0.25">
      <c r="B382" s="6">
        <v>0</v>
      </c>
      <c r="C382" s="4" t="str">
        <f>IF(B382="","",VLOOKUP(B382,Tabelle2!$A$2:$B$38,2,0))</f>
        <v>6-9-17-18-22-34</v>
      </c>
      <c r="D382" s="3">
        <f t="shared" si="257"/>
        <v>0</v>
      </c>
      <c r="E382" s="7" t="str">
        <f t="shared" si="253"/>
        <v>L</v>
      </c>
      <c r="F382" s="20" t="str">
        <f t="shared" si="254"/>
        <v>Bet</v>
      </c>
      <c r="G382" s="16">
        <f t="shared" si="255"/>
        <v>-114</v>
      </c>
      <c r="H382" s="12"/>
      <c r="I382" s="16">
        <f t="shared" si="258"/>
        <v>0</v>
      </c>
      <c r="J382" s="16">
        <f t="shared" si="259"/>
        <v>-12</v>
      </c>
      <c r="K382" s="12"/>
      <c r="AI382" s="1">
        <f t="shared" si="256"/>
        <v>4</v>
      </c>
      <c r="AJ382" s="3" t="str">
        <f t="shared" si="260"/>
        <v/>
      </c>
      <c r="AK382" s="3" t="str">
        <f t="shared" si="261"/>
        <v/>
      </c>
      <c r="AL382" s="3" t="str">
        <f t="shared" si="262"/>
        <v/>
      </c>
      <c r="AM382" s="3" t="str">
        <f t="shared" si="263"/>
        <v/>
      </c>
      <c r="AN382" s="3" t="str">
        <f t="shared" si="264"/>
        <v/>
      </c>
      <c r="AO382" s="3" t="str">
        <f t="shared" si="265"/>
        <v/>
      </c>
      <c r="AP382" s="3" t="str">
        <f t="shared" si="266"/>
        <v/>
      </c>
      <c r="AQ382" s="3" t="str">
        <f t="shared" si="267"/>
        <v/>
      </c>
      <c r="AR382" s="3" t="str">
        <f t="shared" si="268"/>
        <v/>
      </c>
      <c r="AS382" s="3" t="str">
        <f t="shared" si="269"/>
        <v/>
      </c>
      <c r="AT382" s="3" t="str">
        <f t="shared" si="270"/>
        <v/>
      </c>
      <c r="AU382" s="3" t="str">
        <f t="shared" si="271"/>
        <v/>
      </c>
      <c r="AV382" s="3" t="str">
        <f t="shared" si="272"/>
        <v/>
      </c>
      <c r="AW382" s="3" t="str">
        <f t="shared" si="273"/>
        <v/>
      </c>
      <c r="AX382" s="3" t="str">
        <f t="shared" si="274"/>
        <v/>
      </c>
      <c r="AY382" s="3" t="str">
        <f t="shared" si="275"/>
        <v/>
      </c>
      <c r="AZ382" s="3" t="str">
        <f t="shared" si="276"/>
        <v/>
      </c>
      <c r="BA382" s="3" t="str">
        <f t="shared" si="277"/>
        <v/>
      </c>
      <c r="BB382" s="3" t="str">
        <f t="shared" si="278"/>
        <v/>
      </c>
      <c r="BC382" s="3" t="str">
        <f t="shared" si="279"/>
        <v/>
      </c>
      <c r="BD382" s="3" t="str">
        <f t="shared" si="280"/>
        <v/>
      </c>
      <c r="BE382" s="3" t="str">
        <f t="shared" si="281"/>
        <v/>
      </c>
      <c r="BF382" s="3" t="str">
        <f t="shared" si="282"/>
        <v/>
      </c>
      <c r="BG382" s="3" t="str">
        <f t="shared" si="283"/>
        <v/>
      </c>
      <c r="BH382" s="3" t="str">
        <f t="shared" si="284"/>
        <v/>
      </c>
      <c r="BI382" s="3" t="str">
        <f t="shared" si="285"/>
        <v/>
      </c>
      <c r="BJ382" s="3" t="str">
        <f t="shared" si="286"/>
        <v/>
      </c>
      <c r="BK382" s="3" t="str">
        <f t="shared" si="287"/>
        <v/>
      </c>
      <c r="BL382" s="3" t="str">
        <f t="shared" si="288"/>
        <v/>
      </c>
      <c r="BM382" s="3" t="str">
        <f t="shared" si="289"/>
        <v/>
      </c>
      <c r="BN382" s="3" t="str">
        <f t="shared" si="290"/>
        <v/>
      </c>
    </row>
    <row r="383" spans="2:66" x14ac:dyDescent="0.25">
      <c r="B383" s="6">
        <v>36</v>
      </c>
      <c r="C383" s="4" t="str">
        <f>IF(B383="","",VLOOKUP(B383,Tabelle2!$A$2:$B$38,2,0))</f>
        <v>1-4-16-19-21-33</v>
      </c>
      <c r="D383" s="3">
        <f t="shared" si="257"/>
        <v>0</v>
      </c>
      <c r="E383" s="7" t="str">
        <f t="shared" si="253"/>
        <v>L</v>
      </c>
      <c r="F383" s="20" t="str">
        <f t="shared" si="254"/>
        <v>No Bet</v>
      </c>
      <c r="G383" s="16">
        <f t="shared" si="255"/>
        <v>-114</v>
      </c>
      <c r="H383" s="12"/>
      <c r="I383" s="16">
        <f t="shared" si="258"/>
        <v>0</v>
      </c>
      <c r="J383" s="16">
        <f t="shared" si="259"/>
        <v>-12</v>
      </c>
      <c r="K383" s="12"/>
      <c r="AI383" s="1">
        <f t="shared" si="256"/>
        <v>5</v>
      </c>
      <c r="AJ383" s="3" t="str">
        <f t="shared" si="260"/>
        <v/>
      </c>
      <c r="AK383" s="3" t="str">
        <f t="shared" si="261"/>
        <v/>
      </c>
      <c r="AL383" s="3" t="str">
        <f t="shared" si="262"/>
        <v/>
      </c>
      <c r="AM383" s="3" t="str">
        <f t="shared" si="263"/>
        <v/>
      </c>
      <c r="AN383" s="3" t="str">
        <f t="shared" si="264"/>
        <v/>
      </c>
      <c r="AO383" s="3" t="str">
        <f t="shared" si="265"/>
        <v/>
      </c>
      <c r="AP383" s="3" t="str">
        <f t="shared" si="266"/>
        <v/>
      </c>
      <c r="AQ383" s="3" t="str">
        <f t="shared" si="267"/>
        <v/>
      </c>
      <c r="AR383" s="3" t="str">
        <f t="shared" si="268"/>
        <v/>
      </c>
      <c r="AS383" s="3" t="str">
        <f t="shared" si="269"/>
        <v/>
      </c>
      <c r="AT383" s="3" t="str">
        <f t="shared" si="270"/>
        <v/>
      </c>
      <c r="AU383" s="3" t="str">
        <f t="shared" si="271"/>
        <v/>
      </c>
      <c r="AV383" s="3" t="str">
        <f t="shared" si="272"/>
        <v/>
      </c>
      <c r="AW383" s="3" t="str">
        <f t="shared" si="273"/>
        <v/>
      </c>
      <c r="AX383" s="3" t="str">
        <f t="shared" si="274"/>
        <v/>
      </c>
      <c r="AY383" s="3" t="str">
        <f t="shared" si="275"/>
        <v/>
      </c>
      <c r="AZ383" s="3" t="str">
        <f t="shared" si="276"/>
        <v/>
      </c>
      <c r="BA383" s="3" t="str">
        <f t="shared" si="277"/>
        <v/>
      </c>
      <c r="BB383" s="3" t="str">
        <f t="shared" si="278"/>
        <v/>
      </c>
      <c r="BC383" s="3" t="str">
        <f t="shared" si="279"/>
        <v/>
      </c>
      <c r="BD383" s="3" t="str">
        <f t="shared" si="280"/>
        <v/>
      </c>
      <c r="BE383" s="3" t="str">
        <f t="shared" si="281"/>
        <v/>
      </c>
      <c r="BF383" s="3" t="str">
        <f t="shared" si="282"/>
        <v/>
      </c>
      <c r="BG383" s="3" t="str">
        <f t="shared" si="283"/>
        <v/>
      </c>
      <c r="BH383" s="3" t="str">
        <f t="shared" si="284"/>
        <v/>
      </c>
      <c r="BI383" s="3" t="str">
        <f t="shared" si="285"/>
        <v/>
      </c>
      <c r="BJ383" s="3" t="str">
        <f t="shared" si="286"/>
        <v/>
      </c>
      <c r="BK383" s="3" t="str">
        <f t="shared" si="287"/>
        <v/>
      </c>
      <c r="BL383" s="3" t="str">
        <f t="shared" si="288"/>
        <v/>
      </c>
      <c r="BM383" s="3" t="str">
        <f t="shared" si="289"/>
        <v/>
      </c>
      <c r="BN383" s="3" t="str">
        <f t="shared" si="290"/>
        <v/>
      </c>
    </row>
    <row r="384" spans="2:66" x14ac:dyDescent="0.25">
      <c r="B384" s="6">
        <v>9</v>
      </c>
      <c r="C384" s="4" t="str">
        <f>IF(B384="","",VLOOKUP(B384,Tabelle2!$A$2:$B$38,2,0))</f>
        <v>0-3-5-10-23-26</v>
      </c>
      <c r="D384" s="3">
        <f t="shared" si="257"/>
        <v>0</v>
      </c>
      <c r="E384" s="7" t="str">
        <f t="shared" si="253"/>
        <v>L</v>
      </c>
      <c r="F384" s="20" t="str">
        <f t="shared" si="254"/>
        <v>No Bet</v>
      </c>
      <c r="G384" s="16">
        <f t="shared" si="255"/>
        <v>-114</v>
      </c>
      <c r="H384" s="12"/>
      <c r="I384" s="16">
        <f t="shared" si="258"/>
        <v>0</v>
      </c>
      <c r="J384" s="16">
        <f t="shared" si="259"/>
        <v>-12</v>
      </c>
      <c r="K384" s="12"/>
      <c r="AI384" s="1">
        <f t="shared" si="256"/>
        <v>6</v>
      </c>
      <c r="AJ384" s="3" t="str">
        <f t="shared" si="260"/>
        <v/>
      </c>
      <c r="AK384" s="3" t="str">
        <f t="shared" si="261"/>
        <v/>
      </c>
      <c r="AL384" s="3" t="str">
        <f t="shared" si="262"/>
        <v/>
      </c>
      <c r="AM384" s="3" t="str">
        <f t="shared" si="263"/>
        <v/>
      </c>
      <c r="AN384" s="3" t="str">
        <f t="shared" si="264"/>
        <v/>
      </c>
      <c r="AO384" s="3" t="str">
        <f t="shared" si="265"/>
        <v/>
      </c>
      <c r="AP384" s="3" t="str">
        <f t="shared" si="266"/>
        <v/>
      </c>
      <c r="AQ384" s="3" t="str">
        <f t="shared" si="267"/>
        <v/>
      </c>
      <c r="AR384" s="3" t="str">
        <f t="shared" si="268"/>
        <v/>
      </c>
      <c r="AS384" s="3" t="str">
        <f t="shared" si="269"/>
        <v/>
      </c>
      <c r="AT384" s="3" t="str">
        <f t="shared" si="270"/>
        <v/>
      </c>
      <c r="AU384" s="3" t="str">
        <f t="shared" si="271"/>
        <v/>
      </c>
      <c r="AV384" s="3" t="str">
        <f t="shared" si="272"/>
        <v/>
      </c>
      <c r="AW384" s="3" t="str">
        <f t="shared" si="273"/>
        <v/>
      </c>
      <c r="AX384" s="3" t="str">
        <f t="shared" si="274"/>
        <v/>
      </c>
      <c r="AY384" s="3" t="str">
        <f t="shared" si="275"/>
        <v/>
      </c>
      <c r="AZ384" s="3" t="str">
        <f t="shared" si="276"/>
        <v/>
      </c>
      <c r="BA384" s="3" t="str">
        <f t="shared" si="277"/>
        <v/>
      </c>
      <c r="BB384" s="3" t="str">
        <f t="shared" si="278"/>
        <v/>
      </c>
      <c r="BC384" s="3" t="str">
        <f t="shared" si="279"/>
        <v/>
      </c>
      <c r="BD384" s="3" t="str">
        <f t="shared" si="280"/>
        <v/>
      </c>
      <c r="BE384" s="3" t="str">
        <f t="shared" si="281"/>
        <v/>
      </c>
      <c r="BF384" s="3" t="str">
        <f t="shared" si="282"/>
        <v/>
      </c>
      <c r="BG384" s="3" t="str">
        <f t="shared" si="283"/>
        <v/>
      </c>
      <c r="BH384" s="3" t="str">
        <f t="shared" si="284"/>
        <v/>
      </c>
      <c r="BI384" s="3" t="str">
        <f t="shared" si="285"/>
        <v/>
      </c>
      <c r="BJ384" s="3" t="str">
        <f t="shared" si="286"/>
        <v/>
      </c>
      <c r="BK384" s="3" t="str">
        <f t="shared" si="287"/>
        <v/>
      </c>
      <c r="BL384" s="3" t="str">
        <f t="shared" si="288"/>
        <v/>
      </c>
      <c r="BM384" s="3" t="str">
        <f t="shared" si="289"/>
        <v/>
      </c>
      <c r="BN384" s="3" t="str">
        <f t="shared" si="290"/>
        <v/>
      </c>
    </row>
    <row r="385" spans="2:66" x14ac:dyDescent="0.25">
      <c r="B385" s="6">
        <v>30</v>
      </c>
      <c r="C385" s="4" t="str">
        <f>IF(B385="","",VLOOKUP(B385,Tabelle2!$A$2:$B$38,2,0))</f>
        <v>1-2-14-20-21-25</v>
      </c>
      <c r="D385" s="3">
        <f t="shared" si="257"/>
        <v>0</v>
      </c>
      <c r="E385" s="7" t="str">
        <f t="shared" si="253"/>
        <v>L</v>
      </c>
      <c r="F385" s="20" t="str">
        <f t="shared" si="254"/>
        <v>No Bet</v>
      </c>
      <c r="G385" s="16">
        <f t="shared" si="255"/>
        <v>-114</v>
      </c>
      <c r="H385" s="12"/>
      <c r="I385" s="16">
        <f t="shared" si="258"/>
        <v>0</v>
      </c>
      <c r="J385" s="16">
        <f t="shared" si="259"/>
        <v>-12</v>
      </c>
      <c r="K385" s="12"/>
      <c r="AI385" s="1">
        <f t="shared" si="256"/>
        <v>7</v>
      </c>
      <c r="AJ385" s="3" t="str">
        <f t="shared" si="260"/>
        <v/>
      </c>
      <c r="AK385" s="3" t="str">
        <f t="shared" si="261"/>
        <v/>
      </c>
      <c r="AL385" s="3" t="str">
        <f t="shared" si="262"/>
        <v/>
      </c>
      <c r="AM385" s="3" t="str">
        <f t="shared" si="263"/>
        <v/>
      </c>
      <c r="AN385" s="3" t="str">
        <f t="shared" si="264"/>
        <v/>
      </c>
      <c r="AO385" s="3" t="str">
        <f t="shared" si="265"/>
        <v/>
      </c>
      <c r="AP385" s="3" t="str">
        <f t="shared" si="266"/>
        <v/>
      </c>
      <c r="AQ385" s="3" t="str">
        <f t="shared" si="267"/>
        <v/>
      </c>
      <c r="AR385" s="3" t="str">
        <f t="shared" si="268"/>
        <v/>
      </c>
      <c r="AS385" s="3" t="str">
        <f t="shared" si="269"/>
        <v/>
      </c>
      <c r="AT385" s="3" t="str">
        <f t="shared" si="270"/>
        <v/>
      </c>
      <c r="AU385" s="3" t="str">
        <f t="shared" si="271"/>
        <v/>
      </c>
      <c r="AV385" s="3" t="str">
        <f t="shared" si="272"/>
        <v/>
      </c>
      <c r="AW385" s="3" t="str">
        <f t="shared" si="273"/>
        <v/>
      </c>
      <c r="AX385" s="3" t="str">
        <f t="shared" si="274"/>
        <v/>
      </c>
      <c r="AY385" s="3" t="str">
        <f t="shared" si="275"/>
        <v/>
      </c>
      <c r="AZ385" s="3" t="str">
        <f t="shared" si="276"/>
        <v/>
      </c>
      <c r="BA385" s="3" t="str">
        <f t="shared" si="277"/>
        <v/>
      </c>
      <c r="BB385" s="3" t="str">
        <f t="shared" si="278"/>
        <v/>
      </c>
      <c r="BC385" s="3" t="str">
        <f t="shared" si="279"/>
        <v/>
      </c>
      <c r="BD385" s="3" t="str">
        <f t="shared" si="280"/>
        <v/>
      </c>
      <c r="BE385" s="3" t="str">
        <f t="shared" si="281"/>
        <v/>
      </c>
      <c r="BF385" s="3" t="str">
        <f t="shared" si="282"/>
        <v/>
      </c>
      <c r="BG385" s="3" t="str">
        <f t="shared" si="283"/>
        <v/>
      </c>
      <c r="BH385" s="3" t="str">
        <f t="shared" si="284"/>
        <v/>
      </c>
      <c r="BI385" s="3" t="str">
        <f t="shared" si="285"/>
        <v/>
      </c>
      <c r="BJ385" s="3" t="str">
        <f t="shared" si="286"/>
        <v/>
      </c>
      <c r="BK385" s="3" t="str">
        <f t="shared" si="287"/>
        <v/>
      </c>
      <c r="BL385" s="3" t="str">
        <f t="shared" si="288"/>
        <v/>
      </c>
      <c r="BM385" s="3" t="str">
        <f t="shared" si="289"/>
        <v/>
      </c>
      <c r="BN385" s="3" t="str">
        <f t="shared" si="290"/>
        <v/>
      </c>
    </row>
    <row r="386" spans="2:66" x14ac:dyDescent="0.25">
      <c r="B386" s="6">
        <v>22</v>
      </c>
      <c r="C386" s="4" t="str">
        <f>IF(B386="","",VLOOKUP(B386,Tabelle2!$A$2:$B$38,2,0))</f>
        <v>0-5-10-24-26-32</v>
      </c>
      <c r="D386" s="3">
        <f t="shared" si="257"/>
        <v>0</v>
      </c>
      <c r="E386" s="7" t="str">
        <f t="shared" ref="E386:E449" si="291">IF(B386="","",IF(D386=1,"W",IF(D386=0,"L","")))</f>
        <v>L</v>
      </c>
      <c r="F386" s="20" t="str">
        <f t="shared" si="254"/>
        <v>No Bet</v>
      </c>
      <c r="G386" s="16">
        <f t="shared" si="255"/>
        <v>-114</v>
      </c>
      <c r="H386" s="12"/>
      <c r="I386" s="16">
        <f t="shared" si="258"/>
        <v>0</v>
      </c>
      <c r="J386" s="16">
        <f t="shared" si="259"/>
        <v>-12</v>
      </c>
      <c r="K386" s="12"/>
      <c r="AI386" s="1">
        <f t="shared" si="256"/>
        <v>8</v>
      </c>
      <c r="AJ386" s="3" t="str">
        <f t="shared" si="260"/>
        <v/>
      </c>
      <c r="AK386" s="3" t="str">
        <f t="shared" si="261"/>
        <v/>
      </c>
      <c r="AL386" s="3" t="str">
        <f t="shared" si="262"/>
        <v/>
      </c>
      <c r="AM386" s="3" t="str">
        <f t="shared" si="263"/>
        <v/>
      </c>
      <c r="AN386" s="3" t="str">
        <f t="shared" si="264"/>
        <v/>
      </c>
      <c r="AO386" s="3" t="str">
        <f t="shared" si="265"/>
        <v/>
      </c>
      <c r="AP386" s="3" t="str">
        <f t="shared" si="266"/>
        <v/>
      </c>
      <c r="AQ386" s="3" t="str">
        <f t="shared" si="267"/>
        <v/>
      </c>
      <c r="AR386" s="3" t="str">
        <f t="shared" si="268"/>
        <v/>
      </c>
      <c r="AS386" s="3" t="str">
        <f t="shared" si="269"/>
        <v/>
      </c>
      <c r="AT386" s="3" t="str">
        <f t="shared" si="270"/>
        <v/>
      </c>
      <c r="AU386" s="3" t="str">
        <f t="shared" si="271"/>
        <v/>
      </c>
      <c r="AV386" s="3" t="str">
        <f t="shared" si="272"/>
        <v/>
      </c>
      <c r="AW386" s="3" t="str">
        <f t="shared" si="273"/>
        <v/>
      </c>
      <c r="AX386" s="3" t="str">
        <f t="shared" si="274"/>
        <v/>
      </c>
      <c r="AY386" s="3" t="str">
        <f t="shared" si="275"/>
        <v/>
      </c>
      <c r="AZ386" s="3" t="str">
        <f t="shared" si="276"/>
        <v/>
      </c>
      <c r="BA386" s="3" t="str">
        <f t="shared" si="277"/>
        <v/>
      </c>
      <c r="BB386" s="3" t="str">
        <f t="shared" si="278"/>
        <v/>
      </c>
      <c r="BC386" s="3" t="str">
        <f t="shared" si="279"/>
        <v/>
      </c>
      <c r="BD386" s="3" t="str">
        <f t="shared" si="280"/>
        <v/>
      </c>
      <c r="BE386" s="3" t="str">
        <f t="shared" si="281"/>
        <v/>
      </c>
      <c r="BF386" s="3" t="str">
        <f t="shared" si="282"/>
        <v/>
      </c>
      <c r="BG386" s="3" t="str">
        <f t="shared" si="283"/>
        <v/>
      </c>
      <c r="BH386" s="3" t="str">
        <f t="shared" si="284"/>
        <v/>
      </c>
      <c r="BI386" s="3" t="str">
        <f t="shared" si="285"/>
        <v/>
      </c>
      <c r="BJ386" s="3" t="str">
        <f t="shared" si="286"/>
        <v/>
      </c>
      <c r="BK386" s="3" t="str">
        <f t="shared" si="287"/>
        <v/>
      </c>
      <c r="BL386" s="3" t="str">
        <f t="shared" si="288"/>
        <v/>
      </c>
      <c r="BM386" s="3" t="str">
        <f t="shared" si="289"/>
        <v/>
      </c>
      <c r="BN386" s="3" t="str">
        <f t="shared" si="290"/>
        <v/>
      </c>
    </row>
    <row r="387" spans="2:66" x14ac:dyDescent="0.25">
      <c r="B387" s="6">
        <v>29</v>
      </c>
      <c r="C387" s="4" t="str">
        <f>IF(B387="","",VLOOKUP(B387,Tabelle2!$A$2:$B$38,2,0))</f>
        <v>15-16-19-24-32-33</v>
      </c>
      <c r="D387" s="3">
        <f t="shared" si="257"/>
        <v>0</v>
      </c>
      <c r="E387" s="7" t="str">
        <f t="shared" si="291"/>
        <v>L</v>
      </c>
      <c r="F387" s="20" t="str">
        <f t="shared" ref="F387:F450" si="292">IF(B387="","",IF(AI386&lt;$N$15,"Bet","No Bet"))</f>
        <v>No Bet</v>
      </c>
      <c r="G387" s="16">
        <f t="shared" ref="G387:G450" si="293">IF(B387="","",IF(F387="No Bet",G386,IF(E387="L",-6+G386,IF(E387="W",30+G386))))</f>
        <v>-114</v>
      </c>
      <c r="H387" s="12"/>
      <c r="I387" s="16">
        <f t="shared" si="258"/>
        <v>0</v>
      </c>
      <c r="J387" s="16">
        <f t="shared" si="259"/>
        <v>-12</v>
      </c>
      <c r="K387" s="12"/>
      <c r="AI387" s="1">
        <f t="shared" ref="AI387:AI450" si="294">IF(E387="L",AI386+1,IF(E387="W",0,""))</f>
        <v>9</v>
      </c>
      <c r="AJ387" s="3" t="str">
        <f t="shared" si="260"/>
        <v/>
      </c>
      <c r="AK387" s="3" t="str">
        <f t="shared" si="261"/>
        <v/>
      </c>
      <c r="AL387" s="3" t="str">
        <f t="shared" si="262"/>
        <v/>
      </c>
      <c r="AM387" s="3" t="str">
        <f t="shared" si="263"/>
        <v/>
      </c>
      <c r="AN387" s="3" t="str">
        <f t="shared" si="264"/>
        <v/>
      </c>
      <c r="AO387" s="3" t="str">
        <f t="shared" si="265"/>
        <v/>
      </c>
      <c r="AP387" s="3" t="str">
        <f t="shared" si="266"/>
        <v/>
      </c>
      <c r="AQ387" s="3" t="str">
        <f t="shared" si="267"/>
        <v/>
      </c>
      <c r="AR387" s="3" t="str">
        <f t="shared" si="268"/>
        <v/>
      </c>
      <c r="AS387" s="3" t="str">
        <f t="shared" si="269"/>
        <v/>
      </c>
      <c r="AT387" s="3" t="str">
        <f t="shared" si="270"/>
        <v/>
      </c>
      <c r="AU387" s="3" t="str">
        <f t="shared" si="271"/>
        <v/>
      </c>
      <c r="AV387" s="3" t="str">
        <f t="shared" si="272"/>
        <v/>
      </c>
      <c r="AW387" s="3" t="str">
        <f t="shared" si="273"/>
        <v/>
      </c>
      <c r="AX387" s="3" t="str">
        <f t="shared" si="274"/>
        <v/>
      </c>
      <c r="AY387" s="3" t="str">
        <f t="shared" si="275"/>
        <v/>
      </c>
      <c r="AZ387" s="3" t="str">
        <f t="shared" si="276"/>
        <v/>
      </c>
      <c r="BA387" s="3" t="str">
        <f t="shared" si="277"/>
        <v/>
      </c>
      <c r="BB387" s="3" t="str">
        <f t="shared" si="278"/>
        <v/>
      </c>
      <c r="BC387" s="3" t="str">
        <f t="shared" si="279"/>
        <v/>
      </c>
      <c r="BD387" s="3" t="str">
        <f t="shared" si="280"/>
        <v/>
      </c>
      <c r="BE387" s="3" t="str">
        <f t="shared" si="281"/>
        <v/>
      </c>
      <c r="BF387" s="3" t="str">
        <f t="shared" si="282"/>
        <v/>
      </c>
      <c r="BG387" s="3" t="str">
        <f t="shared" si="283"/>
        <v/>
      </c>
      <c r="BH387" s="3" t="str">
        <f t="shared" si="284"/>
        <v/>
      </c>
      <c r="BI387" s="3" t="str">
        <f t="shared" si="285"/>
        <v/>
      </c>
      <c r="BJ387" s="3" t="str">
        <f t="shared" si="286"/>
        <v/>
      </c>
      <c r="BK387" s="3" t="str">
        <f t="shared" si="287"/>
        <v/>
      </c>
      <c r="BL387" s="3" t="str">
        <f t="shared" si="288"/>
        <v/>
      </c>
      <c r="BM387" s="3" t="str">
        <f t="shared" si="289"/>
        <v/>
      </c>
      <c r="BN387" s="3" t="str">
        <f t="shared" si="290"/>
        <v/>
      </c>
    </row>
    <row r="388" spans="2:66" x14ac:dyDescent="0.25">
      <c r="B388" s="6">
        <v>10</v>
      </c>
      <c r="C388" s="4" t="str">
        <f>IF(B388="","",VLOOKUP(B388,Tabelle2!$A$2:$B$38,2,0))</f>
        <v>6-9-17-22-31-34</v>
      </c>
      <c r="D388" s="3">
        <f t="shared" ref="D388:D451" si="295">IF(B388="","",IF(B387=1,COUNTIF($AB$1:$AG$1,B388),IF(B387=2,COUNTIF($AB$2:$AG$2,B388),IF(B387=3,COUNTIF($AB$3:$AG$3,B388),IF(B387=4,COUNTIF($AB$4:$AG$4,B388),IF(B387=5,COUNTIF($AB$5:$AG$5,B388),IF(B387=6,COUNTIF($AB$6:$AG$6,B388),IF(B387=7,COUNTIF($AB$7:$AG$7,B388),IF(B387=8,COUNTIF($AB$8:$AG$8,B388),IF(B387=9,COUNTIF($AB$9:$AG$9,B388),IF(B387=10,COUNTIF($AB$10:$AG$10,B388),IF(B387=11,COUNTIF($AB$11:$AG$11,B388),IF(B387=12,COUNTIF($AB$12:$AG$12,B388),IF(B387=13,COUNTIF($AB$13:$AG$13,B388),IF(B387=14,COUNTIF($AB$14:$AG$14,B388),IF(B387=15,COUNTIF($AB$15:$AG$15,B388),IF(B387=16,COUNTIF($AB$16:$AG$16,B388),IF(B387=17,COUNTIF($AB$17:$AG$17,B388),IF(B387=18,COUNTIF($AB$18:$AG$18,B388),IF(B387=19,COUNTIF($AB$19:$AG$19,B388),IF(B387=20,COUNTIF($AB$20:$AG$20,B388),IF(B387=21,COUNTIF($AB$21:$AG$21,B388),IF(B387=22,COUNTIF($AB$22:$AG$22,B388),IF(B387=23,COUNTIF($AB$23:$AG$23,B388),IF(B387=24,COUNTIF($AB$24:$AG$24,B388),IF(B387=25,COUNTIF($AB$25:$AG$25,B388),IF(B387=26,COUNTIF($AB$26:$AG$26,B388),IF(B387=27,COUNTIF($AB$27:$AG$27,B388),IF(B387=28,COUNTIF($AB$28:$AG$28,B388),IF(B387=29,COUNTIF($AB$29:$AG$29,B388),IF(B387=30,COUNTIF($AB$30:$AG$30,B388),IF(B387=31,COUNTIF($AB$31:$AG$31,B388),IF(B387=32,COUNTIF($AB$32:$AG$32,B388),IF(B387=33,COUNTIF($AB$33:$AG$33,B388),IF(B387=34,COUNTIF($AB$34:$AG$34,B388),IF(B387=35,COUNTIF($AB$35:$AG$35,B388),IF(B387=36,COUNTIF($AB$36:$AG$36,B388),IF(B387=0,COUNTIF($AB$37:$AG$37,B388),""))))))))))))))))))))))))))))))))))))))</f>
        <v>0</v>
      </c>
      <c r="E388" s="7" t="str">
        <f t="shared" si="291"/>
        <v>L</v>
      </c>
      <c r="F388" s="20" t="str">
        <f t="shared" si="292"/>
        <v>No Bet</v>
      </c>
      <c r="G388" s="16">
        <f t="shared" si="293"/>
        <v>-114</v>
      </c>
      <c r="H388" s="12"/>
      <c r="I388" s="16">
        <f t="shared" si="258"/>
        <v>0</v>
      </c>
      <c r="J388" s="16">
        <f t="shared" si="259"/>
        <v>-12</v>
      </c>
      <c r="K388" s="12"/>
      <c r="AI388" s="1">
        <f t="shared" si="294"/>
        <v>10</v>
      </c>
      <c r="AJ388" s="3" t="str">
        <f t="shared" si="260"/>
        <v/>
      </c>
      <c r="AK388" s="3" t="str">
        <f t="shared" si="261"/>
        <v/>
      </c>
      <c r="AL388" s="3" t="str">
        <f t="shared" si="262"/>
        <v/>
      </c>
      <c r="AM388" s="3" t="str">
        <f t="shared" si="263"/>
        <v/>
      </c>
      <c r="AN388" s="3" t="str">
        <f t="shared" si="264"/>
        <v/>
      </c>
      <c r="AO388" s="3" t="str">
        <f t="shared" si="265"/>
        <v/>
      </c>
      <c r="AP388" s="3" t="str">
        <f t="shared" si="266"/>
        <v/>
      </c>
      <c r="AQ388" s="3" t="str">
        <f t="shared" si="267"/>
        <v/>
      </c>
      <c r="AR388" s="3" t="str">
        <f t="shared" si="268"/>
        <v/>
      </c>
      <c r="AS388" s="3" t="str">
        <f t="shared" si="269"/>
        <v/>
      </c>
      <c r="AT388" s="3" t="str">
        <f t="shared" si="270"/>
        <v/>
      </c>
      <c r="AU388" s="3" t="str">
        <f t="shared" si="271"/>
        <v/>
      </c>
      <c r="AV388" s="3" t="str">
        <f t="shared" si="272"/>
        <v/>
      </c>
      <c r="AW388" s="3" t="str">
        <f t="shared" si="273"/>
        <v/>
      </c>
      <c r="AX388" s="3" t="str">
        <f t="shared" si="274"/>
        <v/>
      </c>
      <c r="AY388" s="3" t="str">
        <f t="shared" si="275"/>
        <v/>
      </c>
      <c r="AZ388" s="3" t="str">
        <f t="shared" si="276"/>
        <v/>
      </c>
      <c r="BA388" s="3" t="str">
        <f t="shared" si="277"/>
        <v/>
      </c>
      <c r="BB388" s="3" t="str">
        <f t="shared" si="278"/>
        <v/>
      </c>
      <c r="BC388" s="3" t="str">
        <f t="shared" si="279"/>
        <v/>
      </c>
      <c r="BD388" s="3" t="str">
        <f t="shared" si="280"/>
        <v/>
      </c>
      <c r="BE388" s="3" t="str">
        <f t="shared" si="281"/>
        <v/>
      </c>
      <c r="BF388" s="3" t="str">
        <f t="shared" si="282"/>
        <v/>
      </c>
      <c r="BG388" s="3" t="str">
        <f t="shared" si="283"/>
        <v/>
      </c>
      <c r="BH388" s="3" t="str">
        <f t="shared" si="284"/>
        <v/>
      </c>
      <c r="BI388" s="3" t="str">
        <f t="shared" si="285"/>
        <v/>
      </c>
      <c r="BJ388" s="3" t="str">
        <f t="shared" si="286"/>
        <v/>
      </c>
      <c r="BK388" s="3" t="str">
        <f t="shared" si="287"/>
        <v/>
      </c>
      <c r="BL388" s="3" t="str">
        <f t="shared" si="288"/>
        <v/>
      </c>
      <c r="BM388" s="3" t="str">
        <f t="shared" si="289"/>
        <v/>
      </c>
      <c r="BN388" s="3" t="str">
        <f t="shared" si="290"/>
        <v/>
      </c>
    </row>
    <row r="389" spans="2:66" x14ac:dyDescent="0.25">
      <c r="B389" s="6">
        <v>18</v>
      </c>
      <c r="C389" s="4" t="str">
        <f>IF(B389="","",VLOOKUP(B389,Tabelle2!$A$2:$B$38,2,0))</f>
        <v>0-5-15-16-24-32</v>
      </c>
      <c r="D389" s="3">
        <f t="shared" si="295"/>
        <v>0</v>
      </c>
      <c r="E389" s="7" t="str">
        <f t="shared" si="291"/>
        <v>L</v>
      </c>
      <c r="F389" s="20" t="str">
        <f t="shared" si="292"/>
        <v>No Bet</v>
      </c>
      <c r="G389" s="16">
        <f t="shared" si="293"/>
        <v>-114</v>
      </c>
      <c r="H389" s="12"/>
      <c r="I389" s="16">
        <f t="shared" si="258"/>
        <v>0</v>
      </c>
      <c r="J389" s="16">
        <f t="shared" si="259"/>
        <v>-12</v>
      </c>
      <c r="K389" s="12"/>
      <c r="AI389" s="1">
        <f t="shared" si="294"/>
        <v>11</v>
      </c>
      <c r="AJ389" s="3" t="str">
        <f t="shared" si="260"/>
        <v/>
      </c>
      <c r="AK389" s="3" t="str">
        <f t="shared" si="261"/>
        <v/>
      </c>
      <c r="AL389" s="3" t="str">
        <f t="shared" si="262"/>
        <v/>
      </c>
      <c r="AM389" s="3" t="str">
        <f t="shared" si="263"/>
        <v/>
      </c>
      <c r="AN389" s="3" t="str">
        <f t="shared" si="264"/>
        <v/>
      </c>
      <c r="AO389" s="3" t="str">
        <f t="shared" si="265"/>
        <v/>
      </c>
      <c r="AP389" s="3" t="str">
        <f t="shared" si="266"/>
        <v/>
      </c>
      <c r="AQ389" s="3" t="str">
        <f t="shared" si="267"/>
        <v/>
      </c>
      <c r="AR389" s="3" t="str">
        <f t="shared" si="268"/>
        <v/>
      </c>
      <c r="AS389" s="3" t="str">
        <f t="shared" si="269"/>
        <v/>
      </c>
      <c r="AT389" s="3">
        <f t="shared" si="270"/>
        <v>1</v>
      </c>
      <c r="AU389" s="3" t="str">
        <f t="shared" si="271"/>
        <v/>
      </c>
      <c r="AV389" s="3" t="str">
        <f t="shared" si="272"/>
        <v/>
      </c>
      <c r="AW389" s="3" t="str">
        <f t="shared" si="273"/>
        <v/>
      </c>
      <c r="AX389" s="3" t="str">
        <f t="shared" si="274"/>
        <v/>
      </c>
      <c r="AY389" s="3" t="str">
        <f t="shared" si="275"/>
        <v/>
      </c>
      <c r="AZ389" s="3" t="str">
        <f t="shared" si="276"/>
        <v/>
      </c>
      <c r="BA389" s="3" t="str">
        <f t="shared" si="277"/>
        <v/>
      </c>
      <c r="BB389" s="3" t="str">
        <f t="shared" si="278"/>
        <v/>
      </c>
      <c r="BC389" s="3" t="str">
        <f t="shared" si="279"/>
        <v/>
      </c>
      <c r="BD389" s="3" t="str">
        <f t="shared" si="280"/>
        <v/>
      </c>
      <c r="BE389" s="3" t="str">
        <f t="shared" si="281"/>
        <v/>
      </c>
      <c r="BF389" s="3" t="str">
        <f t="shared" si="282"/>
        <v/>
      </c>
      <c r="BG389" s="3" t="str">
        <f t="shared" si="283"/>
        <v/>
      </c>
      <c r="BH389" s="3" t="str">
        <f t="shared" si="284"/>
        <v/>
      </c>
      <c r="BI389" s="3" t="str">
        <f t="shared" si="285"/>
        <v/>
      </c>
      <c r="BJ389" s="3" t="str">
        <f t="shared" si="286"/>
        <v/>
      </c>
      <c r="BK389" s="3" t="str">
        <f t="shared" si="287"/>
        <v/>
      </c>
      <c r="BL389" s="3" t="str">
        <f t="shared" si="288"/>
        <v/>
      </c>
      <c r="BM389" s="3" t="str">
        <f t="shared" si="289"/>
        <v/>
      </c>
      <c r="BN389" s="3" t="str">
        <f t="shared" si="290"/>
        <v/>
      </c>
    </row>
    <row r="390" spans="2:66" x14ac:dyDescent="0.25">
      <c r="B390" s="6">
        <v>5</v>
      </c>
      <c r="C390" s="4" t="str">
        <f>IF(B390="","",VLOOKUP(B390,Tabelle2!$A$2:$B$38,2,0))</f>
        <v>6-9-18-22-27-34</v>
      </c>
      <c r="D390" s="3">
        <f t="shared" si="295"/>
        <v>1</v>
      </c>
      <c r="E390" s="7" t="str">
        <f t="shared" si="291"/>
        <v>W</v>
      </c>
      <c r="F390" s="20" t="str">
        <f t="shared" si="292"/>
        <v>No Bet</v>
      </c>
      <c r="G390" s="16">
        <f t="shared" si="293"/>
        <v>-114</v>
      </c>
      <c r="H390" s="12"/>
      <c r="I390" s="16">
        <f t="shared" ref="I390:I453" si="296">IF(AND(E388="L",E389="W",E390="W"),5,IF(AND(E388="L",E389="W",E390="L"),-1,))</f>
        <v>0</v>
      </c>
      <c r="J390" s="16">
        <f t="shared" ref="J390:J453" si="297">J389+I390</f>
        <v>-12</v>
      </c>
      <c r="K390" s="12"/>
      <c r="AI390" s="1">
        <f t="shared" si="294"/>
        <v>0</v>
      </c>
      <c r="AJ390" s="3" t="str">
        <f t="shared" si="260"/>
        <v/>
      </c>
      <c r="AK390" s="3" t="str">
        <f t="shared" si="261"/>
        <v/>
      </c>
      <c r="AL390" s="3" t="str">
        <f t="shared" si="262"/>
        <v/>
      </c>
      <c r="AM390" s="3" t="str">
        <f t="shared" si="263"/>
        <v/>
      </c>
      <c r="AN390" s="3" t="str">
        <f t="shared" si="264"/>
        <v/>
      </c>
      <c r="AO390" s="3" t="str">
        <f t="shared" si="265"/>
        <v/>
      </c>
      <c r="AP390" s="3" t="str">
        <f t="shared" si="266"/>
        <v/>
      </c>
      <c r="AQ390" s="3" t="str">
        <f t="shared" si="267"/>
        <v/>
      </c>
      <c r="AR390" s="3" t="str">
        <f t="shared" si="268"/>
        <v/>
      </c>
      <c r="AS390" s="3" t="str">
        <f t="shared" si="269"/>
        <v/>
      </c>
      <c r="AT390" s="3" t="str">
        <f t="shared" si="270"/>
        <v/>
      </c>
      <c r="AU390" s="3" t="str">
        <f t="shared" si="271"/>
        <v/>
      </c>
      <c r="AV390" s="3" t="str">
        <f t="shared" si="272"/>
        <v/>
      </c>
      <c r="AW390" s="3" t="str">
        <f t="shared" si="273"/>
        <v/>
      </c>
      <c r="AX390" s="3" t="str">
        <f t="shared" si="274"/>
        <v/>
      </c>
      <c r="AY390" s="3" t="str">
        <f t="shared" si="275"/>
        <v/>
      </c>
      <c r="AZ390" s="3" t="str">
        <f t="shared" si="276"/>
        <v/>
      </c>
      <c r="BA390" s="3" t="str">
        <f t="shared" si="277"/>
        <v/>
      </c>
      <c r="BB390" s="3" t="str">
        <f t="shared" si="278"/>
        <v/>
      </c>
      <c r="BC390" s="3" t="str">
        <f t="shared" si="279"/>
        <v/>
      </c>
      <c r="BD390" s="3" t="str">
        <f t="shared" si="280"/>
        <v/>
      </c>
      <c r="BE390" s="3" t="str">
        <f t="shared" si="281"/>
        <v/>
      </c>
      <c r="BF390" s="3" t="str">
        <f t="shared" si="282"/>
        <v/>
      </c>
      <c r="BG390" s="3" t="str">
        <f t="shared" si="283"/>
        <v/>
      </c>
      <c r="BH390" s="3" t="str">
        <f t="shared" si="284"/>
        <v/>
      </c>
      <c r="BI390" s="3" t="str">
        <f t="shared" si="285"/>
        <v/>
      </c>
      <c r="BJ390" s="3" t="str">
        <f t="shared" si="286"/>
        <v/>
      </c>
      <c r="BK390" s="3" t="str">
        <f t="shared" si="287"/>
        <v/>
      </c>
      <c r="BL390" s="3" t="str">
        <f t="shared" si="288"/>
        <v/>
      </c>
      <c r="BM390" s="3" t="str">
        <f t="shared" si="289"/>
        <v/>
      </c>
      <c r="BN390" s="3" t="str">
        <f t="shared" si="290"/>
        <v/>
      </c>
    </row>
    <row r="391" spans="2:66" x14ac:dyDescent="0.25">
      <c r="B391" s="6">
        <v>27</v>
      </c>
      <c r="C391" s="4" t="str">
        <f>IF(B391="","",VLOOKUP(B391,Tabelle2!$A$2:$B$38,2,0))</f>
        <v>5-15-16-19-24-32</v>
      </c>
      <c r="D391" s="3">
        <f t="shared" si="295"/>
        <v>1</v>
      </c>
      <c r="E391" s="7" t="str">
        <f t="shared" si="291"/>
        <v>W</v>
      </c>
      <c r="F391" s="20" t="str">
        <f t="shared" si="292"/>
        <v>Bet</v>
      </c>
      <c r="G391" s="16">
        <f t="shared" si="293"/>
        <v>-84</v>
      </c>
      <c r="H391" s="12"/>
      <c r="I391" s="16">
        <f t="shared" si="296"/>
        <v>5</v>
      </c>
      <c r="J391" s="16">
        <f t="shared" si="297"/>
        <v>-7</v>
      </c>
      <c r="K391" s="12"/>
      <c r="AI391" s="1">
        <f t="shared" si="294"/>
        <v>0</v>
      </c>
      <c r="AJ391" s="3" t="str">
        <f t="shared" si="260"/>
        <v/>
      </c>
      <c r="AK391" s="3" t="str">
        <f t="shared" si="261"/>
        <v/>
      </c>
      <c r="AL391" s="3" t="str">
        <f t="shared" si="262"/>
        <v/>
      </c>
      <c r="AM391" s="3" t="str">
        <f t="shared" si="263"/>
        <v/>
      </c>
      <c r="AN391" s="3" t="str">
        <f t="shared" si="264"/>
        <v/>
      </c>
      <c r="AO391" s="3" t="str">
        <f t="shared" si="265"/>
        <v/>
      </c>
      <c r="AP391" s="3" t="str">
        <f t="shared" si="266"/>
        <v/>
      </c>
      <c r="AQ391" s="3" t="str">
        <f t="shared" si="267"/>
        <v/>
      </c>
      <c r="AR391" s="3" t="str">
        <f t="shared" si="268"/>
        <v/>
      </c>
      <c r="AS391" s="3" t="str">
        <f t="shared" si="269"/>
        <v/>
      </c>
      <c r="AT391" s="3" t="str">
        <f t="shared" si="270"/>
        <v/>
      </c>
      <c r="AU391" s="3" t="str">
        <f t="shared" si="271"/>
        <v/>
      </c>
      <c r="AV391" s="3" t="str">
        <f t="shared" si="272"/>
        <v/>
      </c>
      <c r="AW391" s="3" t="str">
        <f t="shared" si="273"/>
        <v/>
      </c>
      <c r="AX391" s="3" t="str">
        <f t="shared" si="274"/>
        <v/>
      </c>
      <c r="AY391" s="3" t="str">
        <f t="shared" si="275"/>
        <v/>
      </c>
      <c r="AZ391" s="3" t="str">
        <f t="shared" si="276"/>
        <v/>
      </c>
      <c r="BA391" s="3" t="str">
        <f t="shared" si="277"/>
        <v/>
      </c>
      <c r="BB391" s="3" t="str">
        <f t="shared" si="278"/>
        <v/>
      </c>
      <c r="BC391" s="3" t="str">
        <f t="shared" si="279"/>
        <v/>
      </c>
      <c r="BD391" s="3" t="str">
        <f t="shared" si="280"/>
        <v/>
      </c>
      <c r="BE391" s="3" t="str">
        <f t="shared" si="281"/>
        <v/>
      </c>
      <c r="BF391" s="3" t="str">
        <f t="shared" si="282"/>
        <v/>
      </c>
      <c r="BG391" s="3" t="str">
        <f t="shared" si="283"/>
        <v/>
      </c>
      <c r="BH391" s="3" t="str">
        <f t="shared" si="284"/>
        <v/>
      </c>
      <c r="BI391" s="3" t="str">
        <f t="shared" si="285"/>
        <v/>
      </c>
      <c r="BJ391" s="3" t="str">
        <f t="shared" si="286"/>
        <v/>
      </c>
      <c r="BK391" s="3" t="str">
        <f t="shared" si="287"/>
        <v/>
      </c>
      <c r="BL391" s="3" t="str">
        <f t="shared" si="288"/>
        <v/>
      </c>
      <c r="BM391" s="3" t="str">
        <f t="shared" si="289"/>
        <v/>
      </c>
      <c r="BN391" s="3" t="str">
        <f t="shared" si="290"/>
        <v/>
      </c>
    </row>
    <row r="392" spans="2:66" x14ac:dyDescent="0.25">
      <c r="B392" s="6">
        <v>0</v>
      </c>
      <c r="C392" s="4" t="str">
        <f>IF(B392="","",VLOOKUP(B392,Tabelle2!$A$2:$B$38,2,0))</f>
        <v>6-9-17-18-22-34</v>
      </c>
      <c r="D392" s="3">
        <f t="shared" si="295"/>
        <v>0</v>
      </c>
      <c r="E392" s="7" t="str">
        <f t="shared" si="291"/>
        <v>L</v>
      </c>
      <c r="F392" s="20" t="str">
        <f t="shared" si="292"/>
        <v>Bet</v>
      </c>
      <c r="G392" s="16">
        <f t="shared" si="293"/>
        <v>-90</v>
      </c>
      <c r="H392" s="12"/>
      <c r="I392" s="16">
        <f t="shared" si="296"/>
        <v>0</v>
      </c>
      <c r="J392" s="16">
        <f t="shared" si="297"/>
        <v>-7</v>
      </c>
      <c r="K392" s="12"/>
      <c r="AI392" s="1">
        <f t="shared" si="294"/>
        <v>1</v>
      </c>
      <c r="AJ392" s="3" t="str">
        <f t="shared" si="260"/>
        <v/>
      </c>
      <c r="AK392" s="3" t="str">
        <f t="shared" si="261"/>
        <v/>
      </c>
      <c r="AL392" s="3" t="str">
        <f t="shared" si="262"/>
        <v/>
      </c>
      <c r="AM392" s="3" t="str">
        <f t="shared" si="263"/>
        <v/>
      </c>
      <c r="AN392" s="3" t="str">
        <f t="shared" si="264"/>
        <v/>
      </c>
      <c r="AO392" s="3" t="str">
        <f t="shared" si="265"/>
        <v/>
      </c>
      <c r="AP392" s="3" t="str">
        <f t="shared" si="266"/>
        <v/>
      </c>
      <c r="AQ392" s="3" t="str">
        <f t="shared" si="267"/>
        <v/>
      </c>
      <c r="AR392" s="3" t="str">
        <f t="shared" si="268"/>
        <v/>
      </c>
      <c r="AS392" s="3" t="str">
        <f t="shared" si="269"/>
        <v/>
      </c>
      <c r="AT392" s="3" t="str">
        <f t="shared" si="270"/>
        <v/>
      </c>
      <c r="AU392" s="3" t="str">
        <f t="shared" si="271"/>
        <v/>
      </c>
      <c r="AV392" s="3" t="str">
        <f t="shared" si="272"/>
        <v/>
      </c>
      <c r="AW392" s="3" t="str">
        <f t="shared" si="273"/>
        <v/>
      </c>
      <c r="AX392" s="3" t="str">
        <f t="shared" si="274"/>
        <v/>
      </c>
      <c r="AY392" s="3" t="str">
        <f t="shared" si="275"/>
        <v/>
      </c>
      <c r="AZ392" s="3" t="str">
        <f t="shared" si="276"/>
        <v/>
      </c>
      <c r="BA392" s="3" t="str">
        <f t="shared" si="277"/>
        <v/>
      </c>
      <c r="BB392" s="3" t="str">
        <f t="shared" si="278"/>
        <v/>
      </c>
      <c r="BC392" s="3" t="str">
        <f t="shared" si="279"/>
        <v/>
      </c>
      <c r="BD392" s="3" t="str">
        <f t="shared" si="280"/>
        <v/>
      </c>
      <c r="BE392" s="3" t="str">
        <f t="shared" si="281"/>
        <v/>
      </c>
      <c r="BF392" s="3" t="str">
        <f t="shared" si="282"/>
        <v/>
      </c>
      <c r="BG392" s="3" t="str">
        <f t="shared" si="283"/>
        <v/>
      </c>
      <c r="BH392" s="3" t="str">
        <f t="shared" si="284"/>
        <v/>
      </c>
      <c r="BI392" s="3" t="str">
        <f t="shared" si="285"/>
        <v/>
      </c>
      <c r="BJ392" s="3" t="str">
        <f t="shared" si="286"/>
        <v/>
      </c>
      <c r="BK392" s="3" t="str">
        <f t="shared" si="287"/>
        <v/>
      </c>
      <c r="BL392" s="3" t="str">
        <f t="shared" si="288"/>
        <v/>
      </c>
      <c r="BM392" s="3" t="str">
        <f t="shared" si="289"/>
        <v/>
      </c>
      <c r="BN392" s="3" t="str">
        <f t="shared" si="290"/>
        <v/>
      </c>
    </row>
    <row r="393" spans="2:66" x14ac:dyDescent="0.25">
      <c r="B393" s="6">
        <v>20</v>
      </c>
      <c r="C393" s="4" t="str">
        <f>IF(B393="","",VLOOKUP(B393,Tabelle2!$A$2:$B$38,2,0))</f>
        <v>8-11-12-28-30-36</v>
      </c>
      <c r="D393" s="3">
        <f t="shared" si="295"/>
        <v>0</v>
      </c>
      <c r="E393" s="7" t="str">
        <f t="shared" si="291"/>
        <v>L</v>
      </c>
      <c r="F393" s="20" t="str">
        <f t="shared" si="292"/>
        <v>Bet</v>
      </c>
      <c r="G393" s="16">
        <f t="shared" si="293"/>
        <v>-96</v>
      </c>
      <c r="H393" s="12"/>
      <c r="I393" s="16">
        <f t="shared" si="296"/>
        <v>0</v>
      </c>
      <c r="J393" s="16">
        <f t="shared" si="297"/>
        <v>-7</v>
      </c>
      <c r="K393" s="12"/>
      <c r="AI393" s="1">
        <f t="shared" si="294"/>
        <v>2</v>
      </c>
      <c r="AJ393" s="3" t="str">
        <f t="shared" si="260"/>
        <v/>
      </c>
      <c r="AK393" s="3" t="str">
        <f t="shared" si="261"/>
        <v/>
      </c>
      <c r="AL393" s="3" t="str">
        <f t="shared" si="262"/>
        <v/>
      </c>
      <c r="AM393" s="3" t="str">
        <f t="shared" si="263"/>
        <v/>
      </c>
      <c r="AN393" s="3" t="str">
        <f t="shared" si="264"/>
        <v/>
      </c>
      <c r="AO393" s="3" t="str">
        <f t="shared" si="265"/>
        <v/>
      </c>
      <c r="AP393" s="3" t="str">
        <f t="shared" si="266"/>
        <v/>
      </c>
      <c r="AQ393" s="3" t="str">
        <f t="shared" si="267"/>
        <v/>
      </c>
      <c r="AR393" s="3" t="str">
        <f t="shared" si="268"/>
        <v/>
      </c>
      <c r="AS393" s="3" t="str">
        <f t="shared" si="269"/>
        <v/>
      </c>
      <c r="AT393" s="3" t="str">
        <f t="shared" si="270"/>
        <v/>
      </c>
      <c r="AU393" s="3" t="str">
        <f t="shared" si="271"/>
        <v/>
      </c>
      <c r="AV393" s="3" t="str">
        <f t="shared" si="272"/>
        <v/>
      </c>
      <c r="AW393" s="3" t="str">
        <f t="shared" si="273"/>
        <v/>
      </c>
      <c r="AX393" s="3" t="str">
        <f t="shared" si="274"/>
        <v/>
      </c>
      <c r="AY393" s="3" t="str">
        <f t="shared" si="275"/>
        <v/>
      </c>
      <c r="AZ393" s="3" t="str">
        <f t="shared" si="276"/>
        <v/>
      </c>
      <c r="BA393" s="3" t="str">
        <f t="shared" si="277"/>
        <v/>
      </c>
      <c r="BB393" s="3" t="str">
        <f t="shared" si="278"/>
        <v/>
      </c>
      <c r="BC393" s="3" t="str">
        <f t="shared" si="279"/>
        <v/>
      </c>
      <c r="BD393" s="3" t="str">
        <f t="shared" si="280"/>
        <v/>
      </c>
      <c r="BE393" s="3" t="str">
        <f t="shared" si="281"/>
        <v/>
      </c>
      <c r="BF393" s="3" t="str">
        <f t="shared" si="282"/>
        <v/>
      </c>
      <c r="BG393" s="3" t="str">
        <f t="shared" si="283"/>
        <v/>
      </c>
      <c r="BH393" s="3" t="str">
        <f t="shared" si="284"/>
        <v/>
      </c>
      <c r="BI393" s="3" t="str">
        <f t="shared" si="285"/>
        <v/>
      </c>
      <c r="BJ393" s="3" t="str">
        <f t="shared" si="286"/>
        <v/>
      </c>
      <c r="BK393" s="3" t="str">
        <f t="shared" si="287"/>
        <v/>
      </c>
      <c r="BL393" s="3" t="str">
        <f t="shared" si="288"/>
        <v/>
      </c>
      <c r="BM393" s="3" t="str">
        <f t="shared" si="289"/>
        <v/>
      </c>
      <c r="BN393" s="3" t="str">
        <f t="shared" si="290"/>
        <v/>
      </c>
    </row>
    <row r="394" spans="2:66" x14ac:dyDescent="0.25">
      <c r="B394" s="6">
        <v>27</v>
      </c>
      <c r="C394" s="4" t="str">
        <f>IF(B394="","",VLOOKUP(B394,Tabelle2!$A$2:$B$38,2,0))</f>
        <v>5-15-16-19-24-32</v>
      </c>
      <c r="D394" s="3">
        <f t="shared" si="295"/>
        <v>0</v>
      </c>
      <c r="E394" s="7" t="str">
        <f t="shared" si="291"/>
        <v>L</v>
      </c>
      <c r="F394" s="20" t="str">
        <f t="shared" si="292"/>
        <v>Bet</v>
      </c>
      <c r="G394" s="16">
        <f t="shared" si="293"/>
        <v>-102</v>
      </c>
      <c r="H394" s="12"/>
      <c r="I394" s="16">
        <f t="shared" si="296"/>
        <v>0</v>
      </c>
      <c r="J394" s="16">
        <f t="shared" si="297"/>
        <v>-7</v>
      </c>
      <c r="K394" s="12"/>
      <c r="AI394" s="1">
        <f t="shared" si="294"/>
        <v>3</v>
      </c>
      <c r="AJ394" s="3" t="str">
        <f t="shared" si="260"/>
        <v/>
      </c>
      <c r="AK394" s="3" t="str">
        <f t="shared" si="261"/>
        <v/>
      </c>
      <c r="AL394" s="3" t="str">
        <f t="shared" si="262"/>
        <v/>
      </c>
      <c r="AM394" s="3" t="str">
        <f t="shared" si="263"/>
        <v/>
      </c>
      <c r="AN394" s="3" t="str">
        <f t="shared" si="264"/>
        <v/>
      </c>
      <c r="AO394" s="3" t="str">
        <f t="shared" si="265"/>
        <v/>
      </c>
      <c r="AP394" s="3" t="str">
        <f t="shared" si="266"/>
        <v/>
      </c>
      <c r="AQ394" s="3" t="str">
        <f t="shared" si="267"/>
        <v/>
      </c>
      <c r="AR394" s="3" t="str">
        <f t="shared" si="268"/>
        <v/>
      </c>
      <c r="AS394" s="3" t="str">
        <f t="shared" si="269"/>
        <v/>
      </c>
      <c r="AT394" s="3" t="str">
        <f t="shared" si="270"/>
        <v/>
      </c>
      <c r="AU394" s="3" t="str">
        <f t="shared" si="271"/>
        <v/>
      </c>
      <c r="AV394" s="3" t="str">
        <f t="shared" si="272"/>
        <v/>
      </c>
      <c r="AW394" s="3" t="str">
        <f t="shared" si="273"/>
        <v/>
      </c>
      <c r="AX394" s="3" t="str">
        <f t="shared" si="274"/>
        <v/>
      </c>
      <c r="AY394" s="3" t="str">
        <f t="shared" si="275"/>
        <v/>
      </c>
      <c r="AZ394" s="3" t="str">
        <f t="shared" si="276"/>
        <v/>
      </c>
      <c r="BA394" s="3" t="str">
        <f t="shared" si="277"/>
        <v/>
      </c>
      <c r="BB394" s="3" t="str">
        <f t="shared" si="278"/>
        <v/>
      </c>
      <c r="BC394" s="3" t="str">
        <f t="shared" si="279"/>
        <v/>
      </c>
      <c r="BD394" s="3" t="str">
        <f t="shared" si="280"/>
        <v/>
      </c>
      <c r="BE394" s="3" t="str">
        <f t="shared" si="281"/>
        <v/>
      </c>
      <c r="BF394" s="3" t="str">
        <f t="shared" si="282"/>
        <v/>
      </c>
      <c r="BG394" s="3" t="str">
        <f t="shared" si="283"/>
        <v/>
      </c>
      <c r="BH394" s="3" t="str">
        <f t="shared" si="284"/>
        <v/>
      </c>
      <c r="BI394" s="3" t="str">
        <f t="shared" si="285"/>
        <v/>
      </c>
      <c r="BJ394" s="3" t="str">
        <f t="shared" si="286"/>
        <v/>
      </c>
      <c r="BK394" s="3" t="str">
        <f t="shared" si="287"/>
        <v/>
      </c>
      <c r="BL394" s="3" t="str">
        <f t="shared" si="288"/>
        <v/>
      </c>
      <c r="BM394" s="3" t="str">
        <f t="shared" si="289"/>
        <v/>
      </c>
      <c r="BN394" s="3" t="str">
        <f t="shared" si="290"/>
        <v/>
      </c>
    </row>
    <row r="395" spans="2:66" x14ac:dyDescent="0.25">
      <c r="B395" s="6">
        <v>26</v>
      </c>
      <c r="C395" s="4" t="str">
        <f>IF(B395="","",VLOOKUP(B395,Tabelle2!$A$2:$B$38,2,0))</f>
        <v>9-17-22-25-31-34</v>
      </c>
      <c r="D395" s="3">
        <f t="shared" si="295"/>
        <v>0</v>
      </c>
      <c r="E395" s="7" t="str">
        <f t="shared" si="291"/>
        <v>L</v>
      </c>
      <c r="F395" s="20" t="str">
        <f t="shared" si="292"/>
        <v>Bet</v>
      </c>
      <c r="G395" s="16">
        <f t="shared" si="293"/>
        <v>-108</v>
      </c>
      <c r="H395" s="12"/>
      <c r="I395" s="16">
        <f t="shared" si="296"/>
        <v>0</v>
      </c>
      <c r="J395" s="16">
        <f t="shared" si="297"/>
        <v>-7</v>
      </c>
      <c r="K395" s="12"/>
      <c r="AI395" s="1">
        <f t="shared" si="294"/>
        <v>4</v>
      </c>
      <c r="AJ395" s="3" t="str">
        <f t="shared" si="260"/>
        <v/>
      </c>
      <c r="AK395" s="3" t="str">
        <f t="shared" si="261"/>
        <v/>
      </c>
      <c r="AL395" s="3" t="str">
        <f t="shared" si="262"/>
        <v/>
      </c>
      <c r="AM395" s="3" t="str">
        <f t="shared" si="263"/>
        <v/>
      </c>
      <c r="AN395" s="3" t="str">
        <f t="shared" si="264"/>
        <v/>
      </c>
      <c r="AO395" s="3" t="str">
        <f t="shared" si="265"/>
        <v/>
      </c>
      <c r="AP395" s="3" t="str">
        <f t="shared" si="266"/>
        <v/>
      </c>
      <c r="AQ395" s="3" t="str">
        <f t="shared" si="267"/>
        <v/>
      </c>
      <c r="AR395" s="3" t="str">
        <f t="shared" si="268"/>
        <v/>
      </c>
      <c r="AS395" s="3" t="str">
        <f t="shared" si="269"/>
        <v/>
      </c>
      <c r="AT395" s="3" t="str">
        <f t="shared" si="270"/>
        <v/>
      </c>
      <c r="AU395" s="3" t="str">
        <f t="shared" si="271"/>
        <v/>
      </c>
      <c r="AV395" s="3" t="str">
        <f t="shared" si="272"/>
        <v/>
      </c>
      <c r="AW395" s="3" t="str">
        <f t="shared" si="273"/>
        <v/>
      </c>
      <c r="AX395" s="3" t="str">
        <f t="shared" si="274"/>
        <v/>
      </c>
      <c r="AY395" s="3" t="str">
        <f t="shared" si="275"/>
        <v/>
      </c>
      <c r="AZ395" s="3" t="str">
        <f t="shared" si="276"/>
        <v/>
      </c>
      <c r="BA395" s="3" t="str">
        <f t="shared" si="277"/>
        <v/>
      </c>
      <c r="BB395" s="3" t="str">
        <f t="shared" si="278"/>
        <v/>
      </c>
      <c r="BC395" s="3" t="str">
        <f t="shared" si="279"/>
        <v/>
      </c>
      <c r="BD395" s="3" t="str">
        <f t="shared" si="280"/>
        <v/>
      </c>
      <c r="BE395" s="3" t="str">
        <f t="shared" si="281"/>
        <v/>
      </c>
      <c r="BF395" s="3" t="str">
        <f t="shared" si="282"/>
        <v/>
      </c>
      <c r="BG395" s="3" t="str">
        <f t="shared" si="283"/>
        <v/>
      </c>
      <c r="BH395" s="3" t="str">
        <f t="shared" si="284"/>
        <v/>
      </c>
      <c r="BI395" s="3" t="str">
        <f t="shared" si="285"/>
        <v/>
      </c>
      <c r="BJ395" s="3" t="str">
        <f t="shared" si="286"/>
        <v/>
      </c>
      <c r="BK395" s="3" t="str">
        <f t="shared" si="287"/>
        <v/>
      </c>
      <c r="BL395" s="3" t="str">
        <f t="shared" si="288"/>
        <v/>
      </c>
      <c r="BM395" s="3" t="str">
        <f t="shared" si="289"/>
        <v/>
      </c>
      <c r="BN395" s="3" t="str">
        <f t="shared" si="290"/>
        <v/>
      </c>
    </row>
    <row r="396" spans="2:66" x14ac:dyDescent="0.25">
      <c r="B396" s="6">
        <v>0</v>
      </c>
      <c r="C396" s="4" t="str">
        <f>IF(B396="","",VLOOKUP(B396,Tabelle2!$A$2:$B$38,2,0))</f>
        <v>6-9-17-18-22-34</v>
      </c>
      <c r="D396" s="3">
        <f t="shared" si="295"/>
        <v>0</v>
      </c>
      <c r="E396" s="7" t="str">
        <f t="shared" si="291"/>
        <v>L</v>
      </c>
      <c r="F396" s="20" t="str">
        <f t="shared" si="292"/>
        <v>No Bet</v>
      </c>
      <c r="G396" s="16">
        <f t="shared" si="293"/>
        <v>-108</v>
      </c>
      <c r="H396" s="12"/>
      <c r="I396" s="16">
        <f t="shared" si="296"/>
        <v>0</v>
      </c>
      <c r="J396" s="16">
        <f t="shared" si="297"/>
        <v>-7</v>
      </c>
      <c r="K396" s="12"/>
      <c r="AI396" s="1">
        <f t="shared" si="294"/>
        <v>5</v>
      </c>
      <c r="AJ396" s="3" t="str">
        <f t="shared" si="260"/>
        <v/>
      </c>
      <c r="AK396" s="3" t="str">
        <f t="shared" si="261"/>
        <v/>
      </c>
      <c r="AL396" s="3" t="str">
        <f t="shared" si="262"/>
        <v/>
      </c>
      <c r="AM396" s="3" t="str">
        <f t="shared" si="263"/>
        <v/>
      </c>
      <c r="AN396" s="3" t="str">
        <f t="shared" si="264"/>
        <v/>
      </c>
      <c r="AO396" s="3" t="str">
        <f t="shared" si="265"/>
        <v/>
      </c>
      <c r="AP396" s="3" t="str">
        <f t="shared" si="266"/>
        <v/>
      </c>
      <c r="AQ396" s="3" t="str">
        <f t="shared" si="267"/>
        <v/>
      </c>
      <c r="AR396" s="3" t="str">
        <f t="shared" si="268"/>
        <v/>
      </c>
      <c r="AS396" s="3" t="str">
        <f t="shared" si="269"/>
        <v/>
      </c>
      <c r="AT396" s="3" t="str">
        <f t="shared" si="270"/>
        <v/>
      </c>
      <c r="AU396" s="3" t="str">
        <f t="shared" si="271"/>
        <v/>
      </c>
      <c r="AV396" s="3" t="str">
        <f t="shared" si="272"/>
        <v/>
      </c>
      <c r="AW396" s="3" t="str">
        <f t="shared" si="273"/>
        <v/>
      </c>
      <c r="AX396" s="3" t="str">
        <f t="shared" si="274"/>
        <v/>
      </c>
      <c r="AY396" s="3" t="str">
        <f t="shared" si="275"/>
        <v/>
      </c>
      <c r="AZ396" s="3" t="str">
        <f t="shared" si="276"/>
        <v/>
      </c>
      <c r="BA396" s="3" t="str">
        <f t="shared" si="277"/>
        <v/>
      </c>
      <c r="BB396" s="3" t="str">
        <f t="shared" si="278"/>
        <v/>
      </c>
      <c r="BC396" s="3" t="str">
        <f t="shared" si="279"/>
        <v/>
      </c>
      <c r="BD396" s="3" t="str">
        <f t="shared" si="280"/>
        <v/>
      </c>
      <c r="BE396" s="3" t="str">
        <f t="shared" si="281"/>
        <v/>
      </c>
      <c r="BF396" s="3" t="str">
        <f t="shared" si="282"/>
        <v/>
      </c>
      <c r="BG396" s="3" t="str">
        <f t="shared" si="283"/>
        <v/>
      </c>
      <c r="BH396" s="3" t="str">
        <f t="shared" si="284"/>
        <v/>
      </c>
      <c r="BI396" s="3" t="str">
        <f t="shared" si="285"/>
        <v/>
      </c>
      <c r="BJ396" s="3" t="str">
        <f t="shared" si="286"/>
        <v/>
      </c>
      <c r="BK396" s="3" t="str">
        <f t="shared" si="287"/>
        <v/>
      </c>
      <c r="BL396" s="3" t="str">
        <f t="shared" si="288"/>
        <v/>
      </c>
      <c r="BM396" s="3" t="str">
        <f t="shared" si="289"/>
        <v/>
      </c>
      <c r="BN396" s="3" t="str">
        <f t="shared" si="290"/>
        <v/>
      </c>
    </row>
    <row r="397" spans="2:66" x14ac:dyDescent="0.25">
      <c r="B397" s="6">
        <v>5</v>
      </c>
      <c r="C397" s="4" t="str">
        <f>IF(B397="","",VLOOKUP(B397,Tabelle2!$A$2:$B$38,2,0))</f>
        <v>6-9-18-22-27-34</v>
      </c>
      <c r="D397" s="3">
        <f t="shared" si="295"/>
        <v>0</v>
      </c>
      <c r="E397" s="7" t="str">
        <f t="shared" si="291"/>
        <v>L</v>
      </c>
      <c r="F397" s="20" t="str">
        <f t="shared" si="292"/>
        <v>No Bet</v>
      </c>
      <c r="G397" s="16">
        <f t="shared" si="293"/>
        <v>-108</v>
      </c>
      <c r="H397" s="12"/>
      <c r="I397" s="16">
        <f t="shared" si="296"/>
        <v>0</v>
      </c>
      <c r="J397" s="16">
        <f t="shared" si="297"/>
        <v>-7</v>
      </c>
      <c r="K397" s="12"/>
      <c r="AI397" s="1">
        <f t="shared" si="294"/>
        <v>6</v>
      </c>
      <c r="AJ397" s="3" t="str">
        <f t="shared" ref="AJ397:AJ460" si="298">IF(AND($AI398=0,$AI397=1),1,"")</f>
        <v/>
      </c>
      <c r="AK397" s="3" t="str">
        <f t="shared" ref="AK397:AK460" si="299">IF(AND($AI398=0,$AI397=2),1,"")</f>
        <v/>
      </c>
      <c r="AL397" s="3" t="str">
        <f t="shared" ref="AL397:AL460" si="300">IF(AND($AI398=0,$AI397=3),1,"")</f>
        <v/>
      </c>
      <c r="AM397" s="3" t="str">
        <f t="shared" ref="AM397:AM460" si="301">IF(AND($AI398=0,$AI397=4),1,"")</f>
        <v/>
      </c>
      <c r="AN397" s="3" t="str">
        <f t="shared" ref="AN397:AN460" si="302">IF(AND($AI398=0,$AI397=5),1,"")</f>
        <v/>
      </c>
      <c r="AO397" s="3" t="str">
        <f t="shared" ref="AO397:AO460" si="303">IF(AND($AI398=0,$AI397=6),1,"")</f>
        <v/>
      </c>
      <c r="AP397" s="3" t="str">
        <f t="shared" ref="AP397:AP460" si="304">IF(AND($AI398=0,$AI397=7),1,"")</f>
        <v/>
      </c>
      <c r="AQ397" s="3" t="str">
        <f t="shared" ref="AQ397:AQ460" si="305">IF(AND($AI398=0,$AI397=8),1,"")</f>
        <v/>
      </c>
      <c r="AR397" s="3" t="str">
        <f t="shared" ref="AR397:AR460" si="306">IF(AND($AI398=0,$AI397=9),1,"")</f>
        <v/>
      </c>
      <c r="AS397" s="3" t="str">
        <f t="shared" ref="AS397:AS460" si="307">IF(AND($AI398=0,$AI397=10),1,"")</f>
        <v/>
      </c>
      <c r="AT397" s="3" t="str">
        <f t="shared" ref="AT397:AT460" si="308">IF(AND($AI398=0,$AI397=11),1,"")</f>
        <v/>
      </c>
      <c r="AU397" s="3" t="str">
        <f t="shared" ref="AU397:AU460" si="309">IF(AND($AI398=0,$AI397=12),1,"")</f>
        <v/>
      </c>
      <c r="AV397" s="3" t="str">
        <f t="shared" ref="AV397:AV460" si="310">IF(AND($AI398=0,$AI397=13),1,"")</f>
        <v/>
      </c>
      <c r="AW397" s="3" t="str">
        <f t="shared" ref="AW397:AW460" si="311">IF(AND($AI398=0,$AI397=14),1,"")</f>
        <v/>
      </c>
      <c r="AX397" s="3" t="str">
        <f t="shared" ref="AX397:AX460" si="312">IF(AND($AI398=0,$AI397=15),1,"")</f>
        <v/>
      </c>
      <c r="AY397" s="3" t="str">
        <f t="shared" ref="AY397:AY460" si="313">IF(AND($AI398=0,$AI397=16),1,"")</f>
        <v/>
      </c>
      <c r="AZ397" s="3" t="str">
        <f t="shared" ref="AZ397:AZ460" si="314">IF(AND($AI398=0,$AI397=17),1,"")</f>
        <v/>
      </c>
      <c r="BA397" s="3" t="str">
        <f t="shared" ref="BA397:BA460" si="315">IF(AND($AI398=0,$AI397=18),1,"")</f>
        <v/>
      </c>
      <c r="BB397" s="3" t="str">
        <f t="shared" ref="BB397:BB460" si="316">IF(AND($AI398=0,$AI397=19),1,"")</f>
        <v/>
      </c>
      <c r="BC397" s="3" t="str">
        <f t="shared" ref="BC397:BC460" si="317">IF(AND($AI398=0,$AI397=20),1,"")</f>
        <v/>
      </c>
      <c r="BD397" s="3" t="str">
        <f t="shared" ref="BD397:BD460" si="318">IF(AND($AI398=0,$AI397=21),1,"")</f>
        <v/>
      </c>
      <c r="BE397" s="3" t="str">
        <f t="shared" ref="BE397:BE460" si="319">IF(AND($AI398=0,$AI397=22),1,"")</f>
        <v/>
      </c>
      <c r="BF397" s="3" t="str">
        <f t="shared" ref="BF397:BF460" si="320">IF(AND($AI398=0,$AI397=23),1,"")</f>
        <v/>
      </c>
      <c r="BG397" s="3" t="str">
        <f t="shared" ref="BG397:BG460" si="321">IF(AND($AI398=0,$AI397=24),1,"")</f>
        <v/>
      </c>
      <c r="BH397" s="3" t="str">
        <f t="shared" ref="BH397:BH460" si="322">IF(AND($AI398=0,$AI397=25),1,"")</f>
        <v/>
      </c>
      <c r="BI397" s="3" t="str">
        <f t="shared" ref="BI397:BI460" si="323">IF(AND($AI398=0,$AI397=26),1,"")</f>
        <v/>
      </c>
      <c r="BJ397" s="3" t="str">
        <f t="shared" ref="BJ397:BJ460" si="324">IF(AND($AI398=0,$AI397=27),1,"")</f>
        <v/>
      </c>
      <c r="BK397" s="3" t="str">
        <f t="shared" ref="BK397:BK460" si="325">IF(AND($AI398=0,$AI397=28),1,"")</f>
        <v/>
      </c>
      <c r="BL397" s="3" t="str">
        <f t="shared" ref="BL397:BL460" si="326">IF(AND($AI398=0,$AI397=29),1,"")</f>
        <v/>
      </c>
      <c r="BM397" s="3" t="str">
        <f t="shared" ref="BM397:BM460" si="327">IF(AND($AI398=0,$AI397=30),1,"")</f>
        <v/>
      </c>
      <c r="BN397" s="3" t="str">
        <f t="shared" si="290"/>
        <v/>
      </c>
    </row>
    <row r="398" spans="2:66" x14ac:dyDescent="0.25">
      <c r="B398" s="6">
        <v>17</v>
      </c>
      <c r="C398" s="4" t="str">
        <f>IF(B398="","",VLOOKUP(B398,Tabelle2!$A$2:$B$38,2,0))</f>
        <v>0-3-8-10-23-26</v>
      </c>
      <c r="D398" s="3">
        <f t="shared" si="295"/>
        <v>0</v>
      </c>
      <c r="E398" s="7" t="str">
        <f t="shared" si="291"/>
        <v>L</v>
      </c>
      <c r="F398" s="20" t="str">
        <f t="shared" si="292"/>
        <v>No Bet</v>
      </c>
      <c r="G398" s="16">
        <f t="shared" si="293"/>
        <v>-108</v>
      </c>
      <c r="H398" s="12"/>
      <c r="I398" s="16">
        <f t="shared" si="296"/>
        <v>0</v>
      </c>
      <c r="J398" s="16">
        <f t="shared" si="297"/>
        <v>-7</v>
      </c>
      <c r="K398" s="12"/>
      <c r="AI398" s="1">
        <f t="shared" si="294"/>
        <v>7</v>
      </c>
      <c r="AJ398" s="3" t="str">
        <f t="shared" si="298"/>
        <v/>
      </c>
      <c r="AK398" s="3" t="str">
        <f t="shared" si="299"/>
        <v/>
      </c>
      <c r="AL398" s="3" t="str">
        <f t="shared" si="300"/>
        <v/>
      </c>
      <c r="AM398" s="3" t="str">
        <f t="shared" si="301"/>
        <v/>
      </c>
      <c r="AN398" s="3" t="str">
        <f t="shared" si="302"/>
        <v/>
      </c>
      <c r="AO398" s="3" t="str">
        <f t="shared" si="303"/>
        <v/>
      </c>
      <c r="AP398" s="3">
        <f t="shared" si="304"/>
        <v>1</v>
      </c>
      <c r="AQ398" s="3" t="str">
        <f t="shared" si="305"/>
        <v/>
      </c>
      <c r="AR398" s="3" t="str">
        <f t="shared" si="306"/>
        <v/>
      </c>
      <c r="AS398" s="3" t="str">
        <f t="shared" si="307"/>
        <v/>
      </c>
      <c r="AT398" s="3" t="str">
        <f t="shared" si="308"/>
        <v/>
      </c>
      <c r="AU398" s="3" t="str">
        <f t="shared" si="309"/>
        <v/>
      </c>
      <c r="AV398" s="3" t="str">
        <f t="shared" si="310"/>
        <v/>
      </c>
      <c r="AW398" s="3" t="str">
        <f t="shared" si="311"/>
        <v/>
      </c>
      <c r="AX398" s="3" t="str">
        <f t="shared" si="312"/>
        <v/>
      </c>
      <c r="AY398" s="3" t="str">
        <f t="shared" si="313"/>
        <v/>
      </c>
      <c r="AZ398" s="3" t="str">
        <f t="shared" si="314"/>
        <v/>
      </c>
      <c r="BA398" s="3" t="str">
        <f t="shared" si="315"/>
        <v/>
      </c>
      <c r="BB398" s="3" t="str">
        <f t="shared" si="316"/>
        <v/>
      </c>
      <c r="BC398" s="3" t="str">
        <f t="shared" si="317"/>
        <v/>
      </c>
      <c r="BD398" s="3" t="str">
        <f t="shared" si="318"/>
        <v/>
      </c>
      <c r="BE398" s="3" t="str">
        <f t="shared" si="319"/>
        <v/>
      </c>
      <c r="BF398" s="3" t="str">
        <f t="shared" si="320"/>
        <v/>
      </c>
      <c r="BG398" s="3" t="str">
        <f t="shared" si="321"/>
        <v/>
      </c>
      <c r="BH398" s="3" t="str">
        <f t="shared" si="322"/>
        <v/>
      </c>
      <c r="BI398" s="3" t="str">
        <f t="shared" si="323"/>
        <v/>
      </c>
      <c r="BJ398" s="3" t="str">
        <f t="shared" si="324"/>
        <v/>
      </c>
      <c r="BK398" s="3" t="str">
        <f t="shared" si="325"/>
        <v/>
      </c>
      <c r="BL398" s="3" t="str">
        <f t="shared" si="326"/>
        <v/>
      </c>
      <c r="BM398" s="3" t="str">
        <f t="shared" si="327"/>
        <v/>
      </c>
      <c r="BN398" s="3" t="str">
        <f t="shared" ref="BN398:BN461" si="328">IF(AI398="","",IF(AND($AI399=0,$AI398&gt;30),1,""))</f>
        <v/>
      </c>
    </row>
    <row r="399" spans="2:66" x14ac:dyDescent="0.25">
      <c r="B399" s="6">
        <v>3</v>
      </c>
      <c r="C399" s="4" t="str">
        <f>IF(B399="","",VLOOKUP(B399,Tabelle2!$A$2:$B$38,2,0))</f>
        <v>2-9-14-17-25-31</v>
      </c>
      <c r="D399" s="3">
        <f t="shared" si="295"/>
        <v>1</v>
      </c>
      <c r="E399" s="7" t="str">
        <f t="shared" si="291"/>
        <v>W</v>
      </c>
      <c r="F399" s="20" t="str">
        <f t="shared" si="292"/>
        <v>No Bet</v>
      </c>
      <c r="G399" s="16">
        <f t="shared" si="293"/>
        <v>-108</v>
      </c>
      <c r="H399" s="12"/>
      <c r="I399" s="16">
        <f t="shared" si="296"/>
        <v>0</v>
      </c>
      <c r="J399" s="16">
        <f t="shared" si="297"/>
        <v>-7</v>
      </c>
      <c r="K399" s="12"/>
      <c r="AI399" s="1">
        <f t="shared" si="294"/>
        <v>0</v>
      </c>
      <c r="AJ399" s="3" t="str">
        <f t="shared" si="298"/>
        <v/>
      </c>
      <c r="AK399" s="3" t="str">
        <f t="shared" si="299"/>
        <v/>
      </c>
      <c r="AL399" s="3" t="str">
        <f t="shared" si="300"/>
        <v/>
      </c>
      <c r="AM399" s="3" t="str">
        <f t="shared" si="301"/>
        <v/>
      </c>
      <c r="AN399" s="3" t="str">
        <f t="shared" si="302"/>
        <v/>
      </c>
      <c r="AO399" s="3" t="str">
        <f t="shared" si="303"/>
        <v/>
      </c>
      <c r="AP399" s="3" t="str">
        <f t="shared" si="304"/>
        <v/>
      </c>
      <c r="AQ399" s="3" t="str">
        <f t="shared" si="305"/>
        <v/>
      </c>
      <c r="AR399" s="3" t="str">
        <f t="shared" si="306"/>
        <v/>
      </c>
      <c r="AS399" s="3" t="str">
        <f t="shared" si="307"/>
        <v/>
      </c>
      <c r="AT399" s="3" t="str">
        <f t="shared" si="308"/>
        <v/>
      </c>
      <c r="AU399" s="3" t="str">
        <f t="shared" si="309"/>
        <v/>
      </c>
      <c r="AV399" s="3" t="str">
        <f t="shared" si="310"/>
        <v/>
      </c>
      <c r="AW399" s="3" t="str">
        <f t="shared" si="311"/>
        <v/>
      </c>
      <c r="AX399" s="3" t="str">
        <f t="shared" si="312"/>
        <v/>
      </c>
      <c r="AY399" s="3" t="str">
        <f t="shared" si="313"/>
        <v/>
      </c>
      <c r="AZ399" s="3" t="str">
        <f t="shared" si="314"/>
        <v/>
      </c>
      <c r="BA399" s="3" t="str">
        <f t="shared" si="315"/>
        <v/>
      </c>
      <c r="BB399" s="3" t="str">
        <f t="shared" si="316"/>
        <v/>
      </c>
      <c r="BC399" s="3" t="str">
        <f t="shared" si="317"/>
        <v/>
      </c>
      <c r="BD399" s="3" t="str">
        <f t="shared" si="318"/>
        <v/>
      </c>
      <c r="BE399" s="3" t="str">
        <f t="shared" si="319"/>
        <v/>
      </c>
      <c r="BF399" s="3" t="str">
        <f t="shared" si="320"/>
        <v/>
      </c>
      <c r="BG399" s="3" t="str">
        <f t="shared" si="321"/>
        <v/>
      </c>
      <c r="BH399" s="3" t="str">
        <f t="shared" si="322"/>
        <v/>
      </c>
      <c r="BI399" s="3" t="str">
        <f t="shared" si="323"/>
        <v/>
      </c>
      <c r="BJ399" s="3" t="str">
        <f t="shared" si="324"/>
        <v/>
      </c>
      <c r="BK399" s="3" t="str">
        <f t="shared" si="325"/>
        <v/>
      </c>
      <c r="BL399" s="3" t="str">
        <f t="shared" si="326"/>
        <v/>
      </c>
      <c r="BM399" s="3" t="str">
        <f t="shared" si="327"/>
        <v/>
      </c>
      <c r="BN399" s="3" t="str">
        <f t="shared" si="328"/>
        <v/>
      </c>
    </row>
    <row r="400" spans="2:66" x14ac:dyDescent="0.25">
      <c r="B400" s="6">
        <v>3</v>
      </c>
      <c r="C400" s="4" t="str">
        <f>IF(B400="","",VLOOKUP(B400,Tabelle2!$A$2:$B$38,2,0))</f>
        <v>2-9-14-17-25-31</v>
      </c>
      <c r="D400" s="3">
        <f t="shared" si="295"/>
        <v>0</v>
      </c>
      <c r="E400" s="7" t="str">
        <f t="shared" si="291"/>
        <v>L</v>
      </c>
      <c r="F400" s="20" t="str">
        <f t="shared" si="292"/>
        <v>Bet</v>
      </c>
      <c r="G400" s="16">
        <f t="shared" si="293"/>
        <v>-114</v>
      </c>
      <c r="H400" s="12"/>
      <c r="I400" s="16">
        <f t="shared" si="296"/>
        <v>-1</v>
      </c>
      <c r="J400" s="16">
        <f t="shared" si="297"/>
        <v>-8</v>
      </c>
      <c r="K400" s="12"/>
      <c r="AI400" s="1">
        <f t="shared" si="294"/>
        <v>1</v>
      </c>
      <c r="AJ400" s="3" t="str">
        <f t="shared" si="298"/>
        <v/>
      </c>
      <c r="AK400" s="3" t="str">
        <f t="shared" si="299"/>
        <v/>
      </c>
      <c r="AL400" s="3" t="str">
        <f t="shared" si="300"/>
        <v/>
      </c>
      <c r="AM400" s="3" t="str">
        <f t="shared" si="301"/>
        <v/>
      </c>
      <c r="AN400" s="3" t="str">
        <f t="shared" si="302"/>
        <v/>
      </c>
      <c r="AO400" s="3" t="str">
        <f t="shared" si="303"/>
        <v/>
      </c>
      <c r="AP400" s="3" t="str">
        <f t="shared" si="304"/>
        <v/>
      </c>
      <c r="AQ400" s="3" t="str">
        <f t="shared" si="305"/>
        <v/>
      </c>
      <c r="AR400" s="3" t="str">
        <f t="shared" si="306"/>
        <v/>
      </c>
      <c r="AS400" s="3" t="str">
        <f t="shared" si="307"/>
        <v/>
      </c>
      <c r="AT400" s="3" t="str">
        <f t="shared" si="308"/>
        <v/>
      </c>
      <c r="AU400" s="3" t="str">
        <f t="shared" si="309"/>
        <v/>
      </c>
      <c r="AV400" s="3" t="str">
        <f t="shared" si="310"/>
        <v/>
      </c>
      <c r="AW400" s="3" t="str">
        <f t="shared" si="311"/>
        <v/>
      </c>
      <c r="AX400" s="3" t="str">
        <f t="shared" si="312"/>
        <v/>
      </c>
      <c r="AY400" s="3" t="str">
        <f t="shared" si="313"/>
        <v/>
      </c>
      <c r="AZ400" s="3" t="str">
        <f t="shared" si="314"/>
        <v/>
      </c>
      <c r="BA400" s="3" t="str">
        <f t="shared" si="315"/>
        <v/>
      </c>
      <c r="BB400" s="3" t="str">
        <f t="shared" si="316"/>
        <v/>
      </c>
      <c r="BC400" s="3" t="str">
        <f t="shared" si="317"/>
        <v/>
      </c>
      <c r="BD400" s="3" t="str">
        <f t="shared" si="318"/>
        <v/>
      </c>
      <c r="BE400" s="3" t="str">
        <f t="shared" si="319"/>
        <v/>
      </c>
      <c r="BF400" s="3" t="str">
        <f t="shared" si="320"/>
        <v/>
      </c>
      <c r="BG400" s="3" t="str">
        <f t="shared" si="321"/>
        <v/>
      </c>
      <c r="BH400" s="3" t="str">
        <f t="shared" si="322"/>
        <v/>
      </c>
      <c r="BI400" s="3" t="str">
        <f t="shared" si="323"/>
        <v/>
      </c>
      <c r="BJ400" s="3" t="str">
        <f t="shared" si="324"/>
        <v/>
      </c>
      <c r="BK400" s="3" t="str">
        <f t="shared" si="325"/>
        <v/>
      </c>
      <c r="BL400" s="3" t="str">
        <f t="shared" si="326"/>
        <v/>
      </c>
      <c r="BM400" s="3" t="str">
        <f t="shared" si="327"/>
        <v/>
      </c>
      <c r="BN400" s="3" t="str">
        <f t="shared" si="328"/>
        <v/>
      </c>
    </row>
    <row r="401" spans="2:66" x14ac:dyDescent="0.25">
      <c r="B401" s="6">
        <v>12</v>
      </c>
      <c r="C401" s="4" t="str">
        <f>IF(B401="","",VLOOKUP(B401,Tabelle2!$A$2:$B$38,2,0))</f>
        <v>1-2-4-14-20-21</v>
      </c>
      <c r="D401" s="3">
        <f t="shared" si="295"/>
        <v>0</v>
      </c>
      <c r="E401" s="7" t="str">
        <f t="shared" si="291"/>
        <v>L</v>
      </c>
      <c r="F401" s="20" t="str">
        <f t="shared" si="292"/>
        <v>Bet</v>
      </c>
      <c r="G401" s="16">
        <f t="shared" si="293"/>
        <v>-120</v>
      </c>
      <c r="H401" s="12"/>
      <c r="I401" s="16">
        <f t="shared" si="296"/>
        <v>0</v>
      </c>
      <c r="J401" s="16">
        <f t="shared" si="297"/>
        <v>-8</v>
      </c>
      <c r="K401" s="12"/>
      <c r="AI401" s="1">
        <f t="shared" si="294"/>
        <v>2</v>
      </c>
      <c r="AJ401" s="3" t="str">
        <f t="shared" si="298"/>
        <v/>
      </c>
      <c r="AK401" s="3">
        <f t="shared" si="299"/>
        <v>1</v>
      </c>
      <c r="AL401" s="3" t="str">
        <f t="shared" si="300"/>
        <v/>
      </c>
      <c r="AM401" s="3" t="str">
        <f t="shared" si="301"/>
        <v/>
      </c>
      <c r="AN401" s="3" t="str">
        <f t="shared" si="302"/>
        <v/>
      </c>
      <c r="AO401" s="3" t="str">
        <f t="shared" si="303"/>
        <v/>
      </c>
      <c r="AP401" s="3" t="str">
        <f t="shared" si="304"/>
        <v/>
      </c>
      <c r="AQ401" s="3" t="str">
        <f t="shared" si="305"/>
        <v/>
      </c>
      <c r="AR401" s="3" t="str">
        <f t="shared" si="306"/>
        <v/>
      </c>
      <c r="AS401" s="3" t="str">
        <f t="shared" si="307"/>
        <v/>
      </c>
      <c r="AT401" s="3" t="str">
        <f t="shared" si="308"/>
        <v/>
      </c>
      <c r="AU401" s="3" t="str">
        <f t="shared" si="309"/>
        <v/>
      </c>
      <c r="AV401" s="3" t="str">
        <f t="shared" si="310"/>
        <v/>
      </c>
      <c r="AW401" s="3" t="str">
        <f t="shared" si="311"/>
        <v/>
      </c>
      <c r="AX401" s="3" t="str">
        <f t="shared" si="312"/>
        <v/>
      </c>
      <c r="AY401" s="3" t="str">
        <f t="shared" si="313"/>
        <v/>
      </c>
      <c r="AZ401" s="3" t="str">
        <f t="shared" si="314"/>
        <v/>
      </c>
      <c r="BA401" s="3" t="str">
        <f t="shared" si="315"/>
        <v/>
      </c>
      <c r="BB401" s="3" t="str">
        <f t="shared" si="316"/>
        <v/>
      </c>
      <c r="BC401" s="3" t="str">
        <f t="shared" si="317"/>
        <v/>
      </c>
      <c r="BD401" s="3" t="str">
        <f t="shared" si="318"/>
        <v/>
      </c>
      <c r="BE401" s="3" t="str">
        <f t="shared" si="319"/>
        <v/>
      </c>
      <c r="BF401" s="3" t="str">
        <f t="shared" si="320"/>
        <v/>
      </c>
      <c r="BG401" s="3" t="str">
        <f t="shared" si="321"/>
        <v/>
      </c>
      <c r="BH401" s="3" t="str">
        <f t="shared" si="322"/>
        <v/>
      </c>
      <c r="BI401" s="3" t="str">
        <f t="shared" si="323"/>
        <v/>
      </c>
      <c r="BJ401" s="3" t="str">
        <f t="shared" si="324"/>
        <v/>
      </c>
      <c r="BK401" s="3" t="str">
        <f t="shared" si="325"/>
        <v/>
      </c>
      <c r="BL401" s="3" t="str">
        <f t="shared" si="326"/>
        <v/>
      </c>
      <c r="BM401" s="3" t="str">
        <f t="shared" si="327"/>
        <v/>
      </c>
      <c r="BN401" s="3" t="str">
        <f t="shared" si="328"/>
        <v/>
      </c>
    </row>
    <row r="402" spans="2:66" x14ac:dyDescent="0.25">
      <c r="B402" s="6">
        <v>1</v>
      </c>
      <c r="C402" s="4" t="str">
        <f>IF(B402="","",VLOOKUP(B402,Tabelle2!$A$2:$B$38,2,0))</f>
        <v>7-11-12-28-30-36</v>
      </c>
      <c r="D402" s="3">
        <f t="shared" si="295"/>
        <v>1</v>
      </c>
      <c r="E402" s="7" t="str">
        <f t="shared" si="291"/>
        <v>W</v>
      </c>
      <c r="F402" s="20" t="str">
        <f t="shared" si="292"/>
        <v>Bet</v>
      </c>
      <c r="G402" s="16">
        <f t="shared" si="293"/>
        <v>-90</v>
      </c>
      <c r="H402" s="12"/>
      <c r="I402" s="16">
        <f t="shared" si="296"/>
        <v>0</v>
      </c>
      <c r="J402" s="16">
        <f t="shared" si="297"/>
        <v>-8</v>
      </c>
      <c r="K402" s="12"/>
      <c r="AI402" s="1">
        <f t="shared" si="294"/>
        <v>0</v>
      </c>
      <c r="AJ402" s="3" t="str">
        <f t="shared" si="298"/>
        <v/>
      </c>
      <c r="AK402" s="3" t="str">
        <f t="shared" si="299"/>
        <v/>
      </c>
      <c r="AL402" s="3" t="str">
        <f t="shared" si="300"/>
        <v/>
      </c>
      <c r="AM402" s="3" t="str">
        <f t="shared" si="301"/>
        <v/>
      </c>
      <c r="AN402" s="3" t="str">
        <f t="shared" si="302"/>
        <v/>
      </c>
      <c r="AO402" s="3" t="str">
        <f t="shared" si="303"/>
        <v/>
      </c>
      <c r="AP402" s="3" t="str">
        <f t="shared" si="304"/>
        <v/>
      </c>
      <c r="AQ402" s="3" t="str">
        <f t="shared" si="305"/>
        <v/>
      </c>
      <c r="AR402" s="3" t="str">
        <f t="shared" si="306"/>
        <v/>
      </c>
      <c r="AS402" s="3" t="str">
        <f t="shared" si="307"/>
        <v/>
      </c>
      <c r="AT402" s="3" t="str">
        <f t="shared" si="308"/>
        <v/>
      </c>
      <c r="AU402" s="3" t="str">
        <f t="shared" si="309"/>
        <v/>
      </c>
      <c r="AV402" s="3" t="str">
        <f t="shared" si="310"/>
        <v/>
      </c>
      <c r="AW402" s="3" t="str">
        <f t="shared" si="311"/>
        <v/>
      </c>
      <c r="AX402" s="3" t="str">
        <f t="shared" si="312"/>
        <v/>
      </c>
      <c r="AY402" s="3" t="str">
        <f t="shared" si="313"/>
        <v/>
      </c>
      <c r="AZ402" s="3" t="str">
        <f t="shared" si="314"/>
        <v/>
      </c>
      <c r="BA402" s="3" t="str">
        <f t="shared" si="315"/>
        <v/>
      </c>
      <c r="BB402" s="3" t="str">
        <f t="shared" si="316"/>
        <v/>
      </c>
      <c r="BC402" s="3" t="str">
        <f t="shared" si="317"/>
        <v/>
      </c>
      <c r="BD402" s="3" t="str">
        <f t="shared" si="318"/>
        <v/>
      </c>
      <c r="BE402" s="3" t="str">
        <f t="shared" si="319"/>
        <v/>
      </c>
      <c r="BF402" s="3" t="str">
        <f t="shared" si="320"/>
        <v/>
      </c>
      <c r="BG402" s="3" t="str">
        <f t="shared" si="321"/>
        <v/>
      </c>
      <c r="BH402" s="3" t="str">
        <f t="shared" si="322"/>
        <v/>
      </c>
      <c r="BI402" s="3" t="str">
        <f t="shared" si="323"/>
        <v/>
      </c>
      <c r="BJ402" s="3" t="str">
        <f t="shared" si="324"/>
        <v/>
      </c>
      <c r="BK402" s="3" t="str">
        <f t="shared" si="325"/>
        <v/>
      </c>
      <c r="BL402" s="3" t="str">
        <f t="shared" si="326"/>
        <v/>
      </c>
      <c r="BM402" s="3" t="str">
        <f t="shared" si="327"/>
        <v/>
      </c>
      <c r="BN402" s="3" t="str">
        <f t="shared" si="328"/>
        <v/>
      </c>
    </row>
    <row r="403" spans="2:66" x14ac:dyDescent="0.25">
      <c r="B403" s="6">
        <v>21</v>
      </c>
      <c r="C403" s="4" t="str">
        <f>IF(B403="","",VLOOKUP(B403,Tabelle2!$A$2:$B$38,2,0))</f>
        <v>11-12-28-30-35-36</v>
      </c>
      <c r="D403" s="3">
        <f t="shared" si="295"/>
        <v>0</v>
      </c>
      <c r="E403" s="7" t="str">
        <f t="shared" si="291"/>
        <v>L</v>
      </c>
      <c r="F403" s="20" t="str">
        <f t="shared" si="292"/>
        <v>Bet</v>
      </c>
      <c r="G403" s="16">
        <f t="shared" si="293"/>
        <v>-96</v>
      </c>
      <c r="H403" s="12"/>
      <c r="I403" s="16">
        <f t="shared" si="296"/>
        <v>-1</v>
      </c>
      <c r="J403" s="16">
        <f t="shared" si="297"/>
        <v>-9</v>
      </c>
      <c r="K403" s="12"/>
      <c r="AI403" s="1">
        <f t="shared" si="294"/>
        <v>1</v>
      </c>
      <c r="AJ403" s="3" t="str">
        <f t="shared" si="298"/>
        <v/>
      </c>
      <c r="AK403" s="3" t="str">
        <f t="shared" si="299"/>
        <v/>
      </c>
      <c r="AL403" s="3" t="str">
        <f t="shared" si="300"/>
        <v/>
      </c>
      <c r="AM403" s="3" t="str">
        <f t="shared" si="301"/>
        <v/>
      </c>
      <c r="AN403" s="3" t="str">
        <f t="shared" si="302"/>
        <v/>
      </c>
      <c r="AO403" s="3" t="str">
        <f t="shared" si="303"/>
        <v/>
      </c>
      <c r="AP403" s="3" t="str">
        <f t="shared" si="304"/>
        <v/>
      </c>
      <c r="AQ403" s="3" t="str">
        <f t="shared" si="305"/>
        <v/>
      </c>
      <c r="AR403" s="3" t="str">
        <f t="shared" si="306"/>
        <v/>
      </c>
      <c r="AS403" s="3" t="str">
        <f t="shared" si="307"/>
        <v/>
      </c>
      <c r="AT403" s="3" t="str">
        <f t="shared" si="308"/>
        <v/>
      </c>
      <c r="AU403" s="3" t="str">
        <f t="shared" si="309"/>
        <v/>
      </c>
      <c r="AV403" s="3" t="str">
        <f t="shared" si="310"/>
        <v/>
      </c>
      <c r="AW403" s="3" t="str">
        <f t="shared" si="311"/>
        <v/>
      </c>
      <c r="AX403" s="3" t="str">
        <f t="shared" si="312"/>
        <v/>
      </c>
      <c r="AY403" s="3" t="str">
        <f t="shared" si="313"/>
        <v/>
      </c>
      <c r="AZ403" s="3" t="str">
        <f t="shared" si="314"/>
        <v/>
      </c>
      <c r="BA403" s="3" t="str">
        <f t="shared" si="315"/>
        <v/>
      </c>
      <c r="BB403" s="3" t="str">
        <f t="shared" si="316"/>
        <v/>
      </c>
      <c r="BC403" s="3" t="str">
        <f t="shared" si="317"/>
        <v/>
      </c>
      <c r="BD403" s="3" t="str">
        <f t="shared" si="318"/>
        <v/>
      </c>
      <c r="BE403" s="3" t="str">
        <f t="shared" si="319"/>
        <v/>
      </c>
      <c r="BF403" s="3" t="str">
        <f t="shared" si="320"/>
        <v/>
      </c>
      <c r="BG403" s="3" t="str">
        <f t="shared" si="321"/>
        <v/>
      </c>
      <c r="BH403" s="3" t="str">
        <f t="shared" si="322"/>
        <v/>
      </c>
      <c r="BI403" s="3" t="str">
        <f t="shared" si="323"/>
        <v/>
      </c>
      <c r="BJ403" s="3" t="str">
        <f t="shared" si="324"/>
        <v/>
      </c>
      <c r="BK403" s="3" t="str">
        <f t="shared" si="325"/>
        <v/>
      </c>
      <c r="BL403" s="3" t="str">
        <f t="shared" si="326"/>
        <v/>
      </c>
      <c r="BM403" s="3" t="str">
        <f t="shared" si="327"/>
        <v/>
      </c>
      <c r="BN403" s="3" t="str">
        <f t="shared" si="328"/>
        <v/>
      </c>
    </row>
    <row r="404" spans="2:66" x14ac:dyDescent="0.25">
      <c r="B404" s="6">
        <v>22</v>
      </c>
      <c r="C404" s="4" t="str">
        <f>IF(B404="","",VLOOKUP(B404,Tabelle2!$A$2:$B$38,2,0))</f>
        <v>0-5-10-24-26-32</v>
      </c>
      <c r="D404" s="3">
        <f t="shared" si="295"/>
        <v>0</v>
      </c>
      <c r="E404" s="7" t="str">
        <f t="shared" si="291"/>
        <v>L</v>
      </c>
      <c r="F404" s="20" t="str">
        <f t="shared" si="292"/>
        <v>Bet</v>
      </c>
      <c r="G404" s="16">
        <f t="shared" si="293"/>
        <v>-102</v>
      </c>
      <c r="H404" s="12"/>
      <c r="I404" s="16">
        <f t="shared" si="296"/>
        <v>0</v>
      </c>
      <c r="J404" s="16">
        <f t="shared" si="297"/>
        <v>-9</v>
      </c>
      <c r="K404" s="12"/>
      <c r="AI404" s="1">
        <f t="shared" si="294"/>
        <v>2</v>
      </c>
      <c r="AJ404" s="3" t="str">
        <f t="shared" si="298"/>
        <v/>
      </c>
      <c r="AK404" s="3" t="str">
        <f t="shared" si="299"/>
        <v/>
      </c>
      <c r="AL404" s="3" t="str">
        <f t="shared" si="300"/>
        <v/>
      </c>
      <c r="AM404" s="3" t="str">
        <f t="shared" si="301"/>
        <v/>
      </c>
      <c r="AN404" s="3" t="str">
        <f t="shared" si="302"/>
        <v/>
      </c>
      <c r="AO404" s="3" t="str">
        <f t="shared" si="303"/>
        <v/>
      </c>
      <c r="AP404" s="3" t="str">
        <f t="shared" si="304"/>
        <v/>
      </c>
      <c r="AQ404" s="3" t="str">
        <f t="shared" si="305"/>
        <v/>
      </c>
      <c r="AR404" s="3" t="str">
        <f t="shared" si="306"/>
        <v/>
      </c>
      <c r="AS404" s="3" t="str">
        <f t="shared" si="307"/>
        <v/>
      </c>
      <c r="AT404" s="3" t="str">
        <f t="shared" si="308"/>
        <v/>
      </c>
      <c r="AU404" s="3" t="str">
        <f t="shared" si="309"/>
        <v/>
      </c>
      <c r="AV404" s="3" t="str">
        <f t="shared" si="310"/>
        <v/>
      </c>
      <c r="AW404" s="3" t="str">
        <f t="shared" si="311"/>
        <v/>
      </c>
      <c r="AX404" s="3" t="str">
        <f t="shared" si="312"/>
        <v/>
      </c>
      <c r="AY404" s="3" t="str">
        <f t="shared" si="313"/>
        <v/>
      </c>
      <c r="AZ404" s="3" t="str">
        <f t="shared" si="314"/>
        <v/>
      </c>
      <c r="BA404" s="3" t="str">
        <f t="shared" si="315"/>
        <v/>
      </c>
      <c r="BB404" s="3" t="str">
        <f t="shared" si="316"/>
        <v/>
      </c>
      <c r="BC404" s="3" t="str">
        <f t="shared" si="317"/>
        <v/>
      </c>
      <c r="BD404" s="3" t="str">
        <f t="shared" si="318"/>
        <v/>
      </c>
      <c r="BE404" s="3" t="str">
        <f t="shared" si="319"/>
        <v/>
      </c>
      <c r="BF404" s="3" t="str">
        <f t="shared" si="320"/>
        <v/>
      </c>
      <c r="BG404" s="3" t="str">
        <f t="shared" si="321"/>
        <v/>
      </c>
      <c r="BH404" s="3" t="str">
        <f t="shared" si="322"/>
        <v/>
      </c>
      <c r="BI404" s="3" t="str">
        <f t="shared" si="323"/>
        <v/>
      </c>
      <c r="BJ404" s="3" t="str">
        <f t="shared" si="324"/>
        <v/>
      </c>
      <c r="BK404" s="3" t="str">
        <f t="shared" si="325"/>
        <v/>
      </c>
      <c r="BL404" s="3" t="str">
        <f t="shared" si="326"/>
        <v/>
      </c>
      <c r="BM404" s="3" t="str">
        <f t="shared" si="327"/>
        <v/>
      </c>
      <c r="BN404" s="3" t="str">
        <f t="shared" si="328"/>
        <v/>
      </c>
    </row>
    <row r="405" spans="2:66" x14ac:dyDescent="0.25">
      <c r="B405" s="6">
        <v>18</v>
      </c>
      <c r="C405" s="4" t="str">
        <f>IF(B405="","",VLOOKUP(B405,Tabelle2!$A$2:$B$38,2,0))</f>
        <v>0-5-15-16-24-32</v>
      </c>
      <c r="D405" s="3">
        <f t="shared" si="295"/>
        <v>0</v>
      </c>
      <c r="E405" s="7" t="str">
        <f t="shared" si="291"/>
        <v>L</v>
      </c>
      <c r="F405" s="20" t="str">
        <f t="shared" si="292"/>
        <v>Bet</v>
      </c>
      <c r="G405" s="16">
        <f t="shared" si="293"/>
        <v>-108</v>
      </c>
      <c r="H405" s="12"/>
      <c r="I405" s="16">
        <f t="shared" si="296"/>
        <v>0</v>
      </c>
      <c r="J405" s="16">
        <f t="shared" si="297"/>
        <v>-9</v>
      </c>
      <c r="K405" s="12"/>
      <c r="AI405" s="1">
        <f t="shared" si="294"/>
        <v>3</v>
      </c>
      <c r="AJ405" s="3" t="str">
        <f t="shared" si="298"/>
        <v/>
      </c>
      <c r="AK405" s="3" t="str">
        <f t="shared" si="299"/>
        <v/>
      </c>
      <c r="AL405" s="3" t="str">
        <f t="shared" si="300"/>
        <v/>
      </c>
      <c r="AM405" s="3" t="str">
        <f t="shared" si="301"/>
        <v/>
      </c>
      <c r="AN405" s="3" t="str">
        <f t="shared" si="302"/>
        <v/>
      </c>
      <c r="AO405" s="3" t="str">
        <f t="shared" si="303"/>
        <v/>
      </c>
      <c r="AP405" s="3" t="str">
        <f t="shared" si="304"/>
        <v/>
      </c>
      <c r="AQ405" s="3" t="str">
        <f t="shared" si="305"/>
        <v/>
      </c>
      <c r="AR405" s="3" t="str">
        <f t="shared" si="306"/>
        <v/>
      </c>
      <c r="AS405" s="3" t="str">
        <f t="shared" si="307"/>
        <v/>
      </c>
      <c r="AT405" s="3" t="str">
        <f t="shared" si="308"/>
        <v/>
      </c>
      <c r="AU405" s="3" t="str">
        <f t="shared" si="309"/>
        <v/>
      </c>
      <c r="AV405" s="3" t="str">
        <f t="shared" si="310"/>
        <v/>
      </c>
      <c r="AW405" s="3" t="str">
        <f t="shared" si="311"/>
        <v/>
      </c>
      <c r="AX405" s="3" t="str">
        <f t="shared" si="312"/>
        <v/>
      </c>
      <c r="AY405" s="3" t="str">
        <f t="shared" si="313"/>
        <v/>
      </c>
      <c r="AZ405" s="3" t="str">
        <f t="shared" si="314"/>
        <v/>
      </c>
      <c r="BA405" s="3" t="str">
        <f t="shared" si="315"/>
        <v/>
      </c>
      <c r="BB405" s="3" t="str">
        <f t="shared" si="316"/>
        <v/>
      </c>
      <c r="BC405" s="3" t="str">
        <f t="shared" si="317"/>
        <v/>
      </c>
      <c r="BD405" s="3" t="str">
        <f t="shared" si="318"/>
        <v/>
      </c>
      <c r="BE405" s="3" t="str">
        <f t="shared" si="319"/>
        <v/>
      </c>
      <c r="BF405" s="3" t="str">
        <f t="shared" si="320"/>
        <v/>
      </c>
      <c r="BG405" s="3" t="str">
        <f t="shared" si="321"/>
        <v/>
      </c>
      <c r="BH405" s="3" t="str">
        <f t="shared" si="322"/>
        <v/>
      </c>
      <c r="BI405" s="3" t="str">
        <f t="shared" si="323"/>
        <v/>
      </c>
      <c r="BJ405" s="3" t="str">
        <f t="shared" si="324"/>
        <v/>
      </c>
      <c r="BK405" s="3" t="str">
        <f t="shared" si="325"/>
        <v/>
      </c>
      <c r="BL405" s="3" t="str">
        <f t="shared" si="326"/>
        <v/>
      </c>
      <c r="BM405" s="3" t="str">
        <f t="shared" si="327"/>
        <v/>
      </c>
      <c r="BN405" s="3" t="str">
        <f t="shared" si="328"/>
        <v/>
      </c>
    </row>
    <row r="406" spans="2:66" x14ac:dyDescent="0.25">
      <c r="B406" s="6">
        <v>27</v>
      </c>
      <c r="C406" s="4" t="str">
        <f>IF(B406="","",VLOOKUP(B406,Tabelle2!$A$2:$B$38,2,0))</f>
        <v>5-15-16-19-24-32</v>
      </c>
      <c r="D406" s="3">
        <f t="shared" si="295"/>
        <v>0</v>
      </c>
      <c r="E406" s="7" t="str">
        <f t="shared" si="291"/>
        <v>L</v>
      </c>
      <c r="F406" s="20" t="str">
        <f t="shared" si="292"/>
        <v>Bet</v>
      </c>
      <c r="G406" s="16">
        <f t="shared" si="293"/>
        <v>-114</v>
      </c>
      <c r="H406" s="12"/>
      <c r="I406" s="16">
        <f t="shared" si="296"/>
        <v>0</v>
      </c>
      <c r="J406" s="16">
        <f t="shared" si="297"/>
        <v>-9</v>
      </c>
      <c r="K406" s="12"/>
      <c r="AI406" s="1">
        <f t="shared" si="294"/>
        <v>4</v>
      </c>
      <c r="AJ406" s="3" t="str">
        <f t="shared" si="298"/>
        <v/>
      </c>
      <c r="AK406" s="3" t="str">
        <f t="shared" si="299"/>
        <v/>
      </c>
      <c r="AL406" s="3" t="str">
        <f t="shared" si="300"/>
        <v/>
      </c>
      <c r="AM406" s="3" t="str">
        <f t="shared" si="301"/>
        <v/>
      </c>
      <c r="AN406" s="3" t="str">
        <f t="shared" si="302"/>
        <v/>
      </c>
      <c r="AO406" s="3" t="str">
        <f t="shared" si="303"/>
        <v/>
      </c>
      <c r="AP406" s="3" t="str">
        <f t="shared" si="304"/>
        <v/>
      </c>
      <c r="AQ406" s="3" t="str">
        <f t="shared" si="305"/>
        <v/>
      </c>
      <c r="AR406" s="3" t="str">
        <f t="shared" si="306"/>
        <v/>
      </c>
      <c r="AS406" s="3" t="str">
        <f t="shared" si="307"/>
        <v/>
      </c>
      <c r="AT406" s="3" t="str">
        <f t="shared" si="308"/>
        <v/>
      </c>
      <c r="AU406" s="3" t="str">
        <f t="shared" si="309"/>
        <v/>
      </c>
      <c r="AV406" s="3" t="str">
        <f t="shared" si="310"/>
        <v/>
      </c>
      <c r="AW406" s="3" t="str">
        <f t="shared" si="311"/>
        <v/>
      </c>
      <c r="AX406" s="3" t="str">
        <f t="shared" si="312"/>
        <v/>
      </c>
      <c r="AY406" s="3" t="str">
        <f t="shared" si="313"/>
        <v/>
      </c>
      <c r="AZ406" s="3" t="str">
        <f t="shared" si="314"/>
        <v/>
      </c>
      <c r="BA406" s="3" t="str">
        <f t="shared" si="315"/>
        <v/>
      </c>
      <c r="BB406" s="3" t="str">
        <f t="shared" si="316"/>
        <v/>
      </c>
      <c r="BC406" s="3" t="str">
        <f t="shared" si="317"/>
        <v/>
      </c>
      <c r="BD406" s="3" t="str">
        <f t="shared" si="318"/>
        <v/>
      </c>
      <c r="BE406" s="3" t="str">
        <f t="shared" si="319"/>
        <v/>
      </c>
      <c r="BF406" s="3" t="str">
        <f t="shared" si="320"/>
        <v/>
      </c>
      <c r="BG406" s="3" t="str">
        <f t="shared" si="321"/>
        <v/>
      </c>
      <c r="BH406" s="3" t="str">
        <f t="shared" si="322"/>
        <v/>
      </c>
      <c r="BI406" s="3" t="str">
        <f t="shared" si="323"/>
        <v/>
      </c>
      <c r="BJ406" s="3" t="str">
        <f t="shared" si="324"/>
        <v/>
      </c>
      <c r="BK406" s="3" t="str">
        <f t="shared" si="325"/>
        <v/>
      </c>
      <c r="BL406" s="3" t="str">
        <f t="shared" si="326"/>
        <v/>
      </c>
      <c r="BM406" s="3" t="str">
        <f t="shared" si="327"/>
        <v/>
      </c>
      <c r="BN406" s="3" t="str">
        <f t="shared" si="328"/>
        <v/>
      </c>
    </row>
    <row r="407" spans="2:66" x14ac:dyDescent="0.25">
      <c r="B407" s="6">
        <v>11</v>
      </c>
      <c r="C407" s="4" t="str">
        <f>IF(B407="","",VLOOKUP(B407,Tabelle2!$A$2:$B$38,2,0))</f>
        <v>1-2-4-20-21-33</v>
      </c>
      <c r="D407" s="3">
        <f t="shared" si="295"/>
        <v>0</v>
      </c>
      <c r="E407" s="7" t="str">
        <f t="shared" si="291"/>
        <v>L</v>
      </c>
      <c r="F407" s="20" t="str">
        <f t="shared" si="292"/>
        <v>No Bet</v>
      </c>
      <c r="G407" s="16">
        <f t="shared" si="293"/>
        <v>-114</v>
      </c>
      <c r="H407" s="12"/>
      <c r="I407" s="16">
        <f t="shared" si="296"/>
        <v>0</v>
      </c>
      <c r="J407" s="16">
        <f t="shared" si="297"/>
        <v>-9</v>
      </c>
      <c r="K407" s="12"/>
      <c r="AI407" s="1">
        <f t="shared" si="294"/>
        <v>5</v>
      </c>
      <c r="AJ407" s="3" t="str">
        <f t="shared" si="298"/>
        <v/>
      </c>
      <c r="AK407" s="3" t="str">
        <f t="shared" si="299"/>
        <v/>
      </c>
      <c r="AL407" s="3" t="str">
        <f t="shared" si="300"/>
        <v/>
      </c>
      <c r="AM407" s="3" t="str">
        <f t="shared" si="301"/>
        <v/>
      </c>
      <c r="AN407" s="3">
        <f t="shared" si="302"/>
        <v>1</v>
      </c>
      <c r="AO407" s="3" t="str">
        <f t="shared" si="303"/>
        <v/>
      </c>
      <c r="AP407" s="3" t="str">
        <f t="shared" si="304"/>
        <v/>
      </c>
      <c r="AQ407" s="3" t="str">
        <f t="shared" si="305"/>
        <v/>
      </c>
      <c r="AR407" s="3" t="str">
        <f t="shared" si="306"/>
        <v/>
      </c>
      <c r="AS407" s="3" t="str">
        <f t="shared" si="307"/>
        <v/>
      </c>
      <c r="AT407" s="3" t="str">
        <f t="shared" si="308"/>
        <v/>
      </c>
      <c r="AU407" s="3" t="str">
        <f t="shared" si="309"/>
        <v/>
      </c>
      <c r="AV407" s="3" t="str">
        <f t="shared" si="310"/>
        <v/>
      </c>
      <c r="AW407" s="3" t="str">
        <f t="shared" si="311"/>
        <v/>
      </c>
      <c r="AX407" s="3" t="str">
        <f t="shared" si="312"/>
        <v/>
      </c>
      <c r="AY407" s="3" t="str">
        <f t="shared" si="313"/>
        <v/>
      </c>
      <c r="AZ407" s="3" t="str">
        <f t="shared" si="314"/>
        <v/>
      </c>
      <c r="BA407" s="3" t="str">
        <f t="shared" si="315"/>
        <v/>
      </c>
      <c r="BB407" s="3" t="str">
        <f t="shared" si="316"/>
        <v/>
      </c>
      <c r="BC407" s="3" t="str">
        <f t="shared" si="317"/>
        <v/>
      </c>
      <c r="BD407" s="3" t="str">
        <f t="shared" si="318"/>
        <v/>
      </c>
      <c r="BE407" s="3" t="str">
        <f t="shared" si="319"/>
        <v/>
      </c>
      <c r="BF407" s="3" t="str">
        <f t="shared" si="320"/>
        <v/>
      </c>
      <c r="BG407" s="3" t="str">
        <f t="shared" si="321"/>
        <v/>
      </c>
      <c r="BH407" s="3" t="str">
        <f t="shared" si="322"/>
        <v/>
      </c>
      <c r="BI407" s="3" t="str">
        <f t="shared" si="323"/>
        <v/>
      </c>
      <c r="BJ407" s="3" t="str">
        <f t="shared" si="324"/>
        <v/>
      </c>
      <c r="BK407" s="3" t="str">
        <f t="shared" si="325"/>
        <v/>
      </c>
      <c r="BL407" s="3" t="str">
        <f t="shared" si="326"/>
        <v/>
      </c>
      <c r="BM407" s="3" t="str">
        <f t="shared" si="327"/>
        <v/>
      </c>
      <c r="BN407" s="3" t="str">
        <f t="shared" si="328"/>
        <v/>
      </c>
    </row>
    <row r="408" spans="2:66" x14ac:dyDescent="0.25">
      <c r="B408" s="6">
        <v>21</v>
      </c>
      <c r="C408" s="4" t="str">
        <f>IF(B408="","",VLOOKUP(B408,Tabelle2!$A$2:$B$38,2,0))</f>
        <v>11-12-28-30-35-36</v>
      </c>
      <c r="D408" s="3">
        <f t="shared" si="295"/>
        <v>1</v>
      </c>
      <c r="E408" s="7" t="str">
        <f t="shared" si="291"/>
        <v>W</v>
      </c>
      <c r="F408" s="20" t="str">
        <f t="shared" si="292"/>
        <v>No Bet</v>
      </c>
      <c r="G408" s="16">
        <f t="shared" si="293"/>
        <v>-114</v>
      </c>
      <c r="H408" s="12"/>
      <c r="I408" s="16">
        <f t="shared" si="296"/>
        <v>0</v>
      </c>
      <c r="J408" s="16">
        <f t="shared" si="297"/>
        <v>-9</v>
      </c>
      <c r="K408" s="12"/>
      <c r="AI408" s="1">
        <f t="shared" si="294"/>
        <v>0</v>
      </c>
      <c r="AJ408" s="3" t="str">
        <f t="shared" si="298"/>
        <v/>
      </c>
      <c r="AK408" s="3" t="str">
        <f t="shared" si="299"/>
        <v/>
      </c>
      <c r="AL408" s="3" t="str">
        <f t="shared" si="300"/>
        <v/>
      </c>
      <c r="AM408" s="3" t="str">
        <f t="shared" si="301"/>
        <v/>
      </c>
      <c r="AN408" s="3" t="str">
        <f t="shared" si="302"/>
        <v/>
      </c>
      <c r="AO408" s="3" t="str">
        <f t="shared" si="303"/>
        <v/>
      </c>
      <c r="AP408" s="3" t="str">
        <f t="shared" si="304"/>
        <v/>
      </c>
      <c r="AQ408" s="3" t="str">
        <f t="shared" si="305"/>
        <v/>
      </c>
      <c r="AR408" s="3" t="str">
        <f t="shared" si="306"/>
        <v/>
      </c>
      <c r="AS408" s="3" t="str">
        <f t="shared" si="307"/>
        <v/>
      </c>
      <c r="AT408" s="3" t="str">
        <f t="shared" si="308"/>
        <v/>
      </c>
      <c r="AU408" s="3" t="str">
        <f t="shared" si="309"/>
        <v/>
      </c>
      <c r="AV408" s="3" t="str">
        <f t="shared" si="310"/>
        <v/>
      </c>
      <c r="AW408" s="3" t="str">
        <f t="shared" si="311"/>
        <v/>
      </c>
      <c r="AX408" s="3" t="str">
        <f t="shared" si="312"/>
        <v/>
      </c>
      <c r="AY408" s="3" t="str">
        <f t="shared" si="313"/>
        <v/>
      </c>
      <c r="AZ408" s="3" t="str">
        <f t="shared" si="314"/>
        <v/>
      </c>
      <c r="BA408" s="3" t="str">
        <f t="shared" si="315"/>
        <v/>
      </c>
      <c r="BB408" s="3" t="str">
        <f t="shared" si="316"/>
        <v/>
      </c>
      <c r="BC408" s="3" t="str">
        <f t="shared" si="317"/>
        <v/>
      </c>
      <c r="BD408" s="3" t="str">
        <f t="shared" si="318"/>
        <v/>
      </c>
      <c r="BE408" s="3" t="str">
        <f t="shared" si="319"/>
        <v/>
      </c>
      <c r="BF408" s="3" t="str">
        <f t="shared" si="320"/>
        <v/>
      </c>
      <c r="BG408" s="3" t="str">
        <f t="shared" si="321"/>
        <v/>
      </c>
      <c r="BH408" s="3" t="str">
        <f t="shared" si="322"/>
        <v/>
      </c>
      <c r="BI408" s="3" t="str">
        <f t="shared" si="323"/>
        <v/>
      </c>
      <c r="BJ408" s="3" t="str">
        <f t="shared" si="324"/>
        <v/>
      </c>
      <c r="BK408" s="3" t="str">
        <f t="shared" si="325"/>
        <v/>
      </c>
      <c r="BL408" s="3" t="str">
        <f t="shared" si="326"/>
        <v/>
      </c>
      <c r="BM408" s="3" t="str">
        <f t="shared" si="327"/>
        <v/>
      </c>
      <c r="BN408" s="3" t="str">
        <f t="shared" si="328"/>
        <v/>
      </c>
    </row>
    <row r="409" spans="2:66" x14ac:dyDescent="0.25">
      <c r="B409" s="6">
        <v>19</v>
      </c>
      <c r="C409" s="4" t="str">
        <f>IF(B409="","",VLOOKUP(B409,Tabelle2!$A$2:$B$38,2,0))</f>
        <v>7-13-27-28-29-36</v>
      </c>
      <c r="D409" s="3">
        <f t="shared" si="295"/>
        <v>0</v>
      </c>
      <c r="E409" s="7" t="str">
        <f t="shared" si="291"/>
        <v>L</v>
      </c>
      <c r="F409" s="20" t="str">
        <f t="shared" si="292"/>
        <v>Bet</v>
      </c>
      <c r="G409" s="16">
        <f t="shared" si="293"/>
        <v>-120</v>
      </c>
      <c r="H409" s="12"/>
      <c r="I409" s="16">
        <f t="shared" si="296"/>
        <v>-1</v>
      </c>
      <c r="J409" s="16">
        <f t="shared" si="297"/>
        <v>-10</v>
      </c>
      <c r="K409" s="12"/>
      <c r="AI409" s="1">
        <f t="shared" si="294"/>
        <v>1</v>
      </c>
      <c r="AJ409" s="3" t="str">
        <f t="shared" si="298"/>
        <v/>
      </c>
      <c r="AK409" s="3" t="str">
        <f t="shared" si="299"/>
        <v/>
      </c>
      <c r="AL409" s="3" t="str">
        <f t="shared" si="300"/>
        <v/>
      </c>
      <c r="AM409" s="3" t="str">
        <f t="shared" si="301"/>
        <v/>
      </c>
      <c r="AN409" s="3" t="str">
        <f t="shared" si="302"/>
        <v/>
      </c>
      <c r="AO409" s="3" t="str">
        <f t="shared" si="303"/>
        <v/>
      </c>
      <c r="AP409" s="3" t="str">
        <f t="shared" si="304"/>
        <v/>
      </c>
      <c r="AQ409" s="3" t="str">
        <f t="shared" si="305"/>
        <v/>
      </c>
      <c r="AR409" s="3" t="str">
        <f t="shared" si="306"/>
        <v/>
      </c>
      <c r="AS409" s="3" t="str">
        <f t="shared" si="307"/>
        <v/>
      </c>
      <c r="AT409" s="3" t="str">
        <f t="shared" si="308"/>
        <v/>
      </c>
      <c r="AU409" s="3" t="str">
        <f t="shared" si="309"/>
        <v/>
      </c>
      <c r="AV409" s="3" t="str">
        <f t="shared" si="310"/>
        <v/>
      </c>
      <c r="AW409" s="3" t="str">
        <f t="shared" si="311"/>
        <v/>
      </c>
      <c r="AX409" s="3" t="str">
        <f t="shared" si="312"/>
        <v/>
      </c>
      <c r="AY409" s="3" t="str">
        <f t="shared" si="313"/>
        <v/>
      </c>
      <c r="AZ409" s="3" t="str">
        <f t="shared" si="314"/>
        <v/>
      </c>
      <c r="BA409" s="3" t="str">
        <f t="shared" si="315"/>
        <v/>
      </c>
      <c r="BB409" s="3" t="str">
        <f t="shared" si="316"/>
        <v/>
      </c>
      <c r="BC409" s="3" t="str">
        <f t="shared" si="317"/>
        <v/>
      </c>
      <c r="BD409" s="3" t="str">
        <f t="shared" si="318"/>
        <v/>
      </c>
      <c r="BE409" s="3" t="str">
        <f t="shared" si="319"/>
        <v/>
      </c>
      <c r="BF409" s="3" t="str">
        <f t="shared" si="320"/>
        <v/>
      </c>
      <c r="BG409" s="3" t="str">
        <f t="shared" si="321"/>
        <v/>
      </c>
      <c r="BH409" s="3" t="str">
        <f t="shared" si="322"/>
        <v/>
      </c>
      <c r="BI409" s="3" t="str">
        <f t="shared" si="323"/>
        <v/>
      </c>
      <c r="BJ409" s="3" t="str">
        <f t="shared" si="324"/>
        <v/>
      </c>
      <c r="BK409" s="3" t="str">
        <f t="shared" si="325"/>
        <v/>
      </c>
      <c r="BL409" s="3" t="str">
        <f t="shared" si="326"/>
        <v/>
      </c>
      <c r="BM409" s="3" t="str">
        <f t="shared" si="327"/>
        <v/>
      </c>
      <c r="BN409" s="3" t="str">
        <f t="shared" si="328"/>
        <v/>
      </c>
    </row>
    <row r="410" spans="2:66" x14ac:dyDescent="0.25">
      <c r="B410" s="6">
        <v>11</v>
      </c>
      <c r="C410" s="4" t="str">
        <f>IF(B410="","",VLOOKUP(B410,Tabelle2!$A$2:$B$38,2,0))</f>
        <v>1-2-4-20-21-33</v>
      </c>
      <c r="D410" s="3">
        <f t="shared" si="295"/>
        <v>0</v>
      </c>
      <c r="E410" s="7" t="str">
        <f t="shared" si="291"/>
        <v>L</v>
      </c>
      <c r="F410" s="20" t="str">
        <f t="shared" si="292"/>
        <v>Bet</v>
      </c>
      <c r="G410" s="16">
        <f t="shared" si="293"/>
        <v>-126</v>
      </c>
      <c r="H410" s="12"/>
      <c r="I410" s="16">
        <f t="shared" si="296"/>
        <v>0</v>
      </c>
      <c r="J410" s="16">
        <f t="shared" si="297"/>
        <v>-10</v>
      </c>
      <c r="K410" s="12"/>
      <c r="AI410" s="1">
        <f t="shared" si="294"/>
        <v>2</v>
      </c>
      <c r="AJ410" s="3" t="str">
        <f t="shared" si="298"/>
        <v/>
      </c>
      <c r="AK410" s="3" t="str">
        <f t="shared" si="299"/>
        <v/>
      </c>
      <c r="AL410" s="3" t="str">
        <f t="shared" si="300"/>
        <v/>
      </c>
      <c r="AM410" s="3" t="str">
        <f t="shared" si="301"/>
        <v/>
      </c>
      <c r="AN410" s="3" t="str">
        <f t="shared" si="302"/>
        <v/>
      </c>
      <c r="AO410" s="3" t="str">
        <f t="shared" si="303"/>
        <v/>
      </c>
      <c r="AP410" s="3" t="str">
        <f t="shared" si="304"/>
        <v/>
      </c>
      <c r="AQ410" s="3" t="str">
        <f t="shared" si="305"/>
        <v/>
      </c>
      <c r="AR410" s="3" t="str">
        <f t="shared" si="306"/>
        <v/>
      </c>
      <c r="AS410" s="3" t="str">
        <f t="shared" si="307"/>
        <v/>
      </c>
      <c r="AT410" s="3" t="str">
        <f t="shared" si="308"/>
        <v/>
      </c>
      <c r="AU410" s="3" t="str">
        <f t="shared" si="309"/>
        <v/>
      </c>
      <c r="AV410" s="3" t="str">
        <f t="shared" si="310"/>
        <v/>
      </c>
      <c r="AW410" s="3" t="str">
        <f t="shared" si="311"/>
        <v/>
      </c>
      <c r="AX410" s="3" t="str">
        <f t="shared" si="312"/>
        <v/>
      </c>
      <c r="AY410" s="3" t="str">
        <f t="shared" si="313"/>
        <v/>
      </c>
      <c r="AZ410" s="3" t="str">
        <f t="shared" si="314"/>
        <v/>
      </c>
      <c r="BA410" s="3" t="str">
        <f t="shared" si="315"/>
        <v/>
      </c>
      <c r="BB410" s="3" t="str">
        <f t="shared" si="316"/>
        <v/>
      </c>
      <c r="BC410" s="3" t="str">
        <f t="shared" si="317"/>
        <v/>
      </c>
      <c r="BD410" s="3" t="str">
        <f t="shared" si="318"/>
        <v/>
      </c>
      <c r="BE410" s="3" t="str">
        <f t="shared" si="319"/>
        <v/>
      </c>
      <c r="BF410" s="3" t="str">
        <f t="shared" si="320"/>
        <v/>
      </c>
      <c r="BG410" s="3" t="str">
        <f t="shared" si="321"/>
        <v/>
      </c>
      <c r="BH410" s="3" t="str">
        <f t="shared" si="322"/>
        <v/>
      </c>
      <c r="BI410" s="3" t="str">
        <f t="shared" si="323"/>
        <v/>
      </c>
      <c r="BJ410" s="3" t="str">
        <f t="shared" si="324"/>
        <v/>
      </c>
      <c r="BK410" s="3" t="str">
        <f t="shared" si="325"/>
        <v/>
      </c>
      <c r="BL410" s="3" t="str">
        <f t="shared" si="326"/>
        <v/>
      </c>
      <c r="BM410" s="3" t="str">
        <f t="shared" si="327"/>
        <v/>
      </c>
      <c r="BN410" s="3" t="str">
        <f t="shared" si="328"/>
        <v/>
      </c>
    </row>
    <row r="411" spans="2:66" x14ac:dyDescent="0.25">
      <c r="B411" s="6">
        <v>35</v>
      </c>
      <c r="C411" s="4" t="str">
        <f>IF(B411="","",VLOOKUP(B411,Tabelle2!$A$2:$B$38,2,0))</f>
        <v>2-14-20-21-25-31</v>
      </c>
      <c r="D411" s="3">
        <f t="shared" si="295"/>
        <v>0</v>
      </c>
      <c r="E411" s="7" t="str">
        <f t="shared" si="291"/>
        <v>L</v>
      </c>
      <c r="F411" s="20" t="str">
        <f t="shared" si="292"/>
        <v>Bet</v>
      </c>
      <c r="G411" s="16">
        <f t="shared" si="293"/>
        <v>-132</v>
      </c>
      <c r="H411" s="12"/>
      <c r="I411" s="16">
        <f t="shared" si="296"/>
        <v>0</v>
      </c>
      <c r="J411" s="16">
        <f t="shared" si="297"/>
        <v>-10</v>
      </c>
      <c r="K411" s="12"/>
      <c r="AI411" s="1">
        <f t="shared" si="294"/>
        <v>3</v>
      </c>
      <c r="AJ411" s="3" t="str">
        <f t="shared" si="298"/>
        <v/>
      </c>
      <c r="AK411" s="3" t="str">
        <f t="shared" si="299"/>
        <v/>
      </c>
      <c r="AL411" s="3" t="str">
        <f t="shared" si="300"/>
        <v/>
      </c>
      <c r="AM411" s="3" t="str">
        <f t="shared" si="301"/>
        <v/>
      </c>
      <c r="AN411" s="3" t="str">
        <f t="shared" si="302"/>
        <v/>
      </c>
      <c r="AO411" s="3" t="str">
        <f t="shared" si="303"/>
        <v/>
      </c>
      <c r="AP411" s="3" t="str">
        <f t="shared" si="304"/>
        <v/>
      </c>
      <c r="AQ411" s="3" t="str">
        <f t="shared" si="305"/>
        <v/>
      </c>
      <c r="AR411" s="3" t="str">
        <f t="shared" si="306"/>
        <v/>
      </c>
      <c r="AS411" s="3" t="str">
        <f t="shared" si="307"/>
        <v/>
      </c>
      <c r="AT411" s="3" t="str">
        <f t="shared" si="308"/>
        <v/>
      </c>
      <c r="AU411" s="3" t="str">
        <f t="shared" si="309"/>
        <v/>
      </c>
      <c r="AV411" s="3" t="str">
        <f t="shared" si="310"/>
        <v/>
      </c>
      <c r="AW411" s="3" t="str">
        <f t="shared" si="311"/>
        <v/>
      </c>
      <c r="AX411" s="3" t="str">
        <f t="shared" si="312"/>
        <v/>
      </c>
      <c r="AY411" s="3" t="str">
        <f t="shared" si="313"/>
        <v/>
      </c>
      <c r="AZ411" s="3" t="str">
        <f t="shared" si="314"/>
        <v/>
      </c>
      <c r="BA411" s="3" t="str">
        <f t="shared" si="315"/>
        <v/>
      </c>
      <c r="BB411" s="3" t="str">
        <f t="shared" si="316"/>
        <v/>
      </c>
      <c r="BC411" s="3" t="str">
        <f t="shared" si="317"/>
        <v/>
      </c>
      <c r="BD411" s="3" t="str">
        <f t="shared" si="318"/>
        <v/>
      </c>
      <c r="BE411" s="3" t="str">
        <f t="shared" si="319"/>
        <v/>
      </c>
      <c r="BF411" s="3" t="str">
        <f t="shared" si="320"/>
        <v/>
      </c>
      <c r="BG411" s="3" t="str">
        <f t="shared" si="321"/>
        <v/>
      </c>
      <c r="BH411" s="3" t="str">
        <f t="shared" si="322"/>
        <v/>
      </c>
      <c r="BI411" s="3" t="str">
        <f t="shared" si="323"/>
        <v/>
      </c>
      <c r="BJ411" s="3" t="str">
        <f t="shared" si="324"/>
        <v/>
      </c>
      <c r="BK411" s="3" t="str">
        <f t="shared" si="325"/>
        <v/>
      </c>
      <c r="BL411" s="3" t="str">
        <f t="shared" si="326"/>
        <v/>
      </c>
      <c r="BM411" s="3" t="str">
        <f t="shared" si="327"/>
        <v/>
      </c>
      <c r="BN411" s="3" t="str">
        <f t="shared" si="328"/>
        <v/>
      </c>
    </row>
    <row r="412" spans="2:66" x14ac:dyDescent="0.25">
      <c r="B412" s="6">
        <v>18</v>
      </c>
      <c r="C412" s="4" t="str">
        <f>IF(B412="","",VLOOKUP(B412,Tabelle2!$A$2:$B$38,2,0))</f>
        <v>0-5-15-16-24-32</v>
      </c>
      <c r="D412" s="3">
        <f t="shared" si="295"/>
        <v>0</v>
      </c>
      <c r="E412" s="7" t="str">
        <f t="shared" si="291"/>
        <v>L</v>
      </c>
      <c r="F412" s="20" t="str">
        <f t="shared" si="292"/>
        <v>Bet</v>
      </c>
      <c r="G412" s="16">
        <f t="shared" si="293"/>
        <v>-138</v>
      </c>
      <c r="H412" s="12"/>
      <c r="I412" s="16">
        <f t="shared" si="296"/>
        <v>0</v>
      </c>
      <c r="J412" s="16">
        <f t="shared" si="297"/>
        <v>-10</v>
      </c>
      <c r="K412" s="12"/>
      <c r="AI412" s="1">
        <f t="shared" si="294"/>
        <v>4</v>
      </c>
      <c r="AJ412" s="3" t="str">
        <f t="shared" si="298"/>
        <v/>
      </c>
      <c r="AK412" s="3" t="str">
        <f t="shared" si="299"/>
        <v/>
      </c>
      <c r="AL412" s="3" t="str">
        <f t="shared" si="300"/>
        <v/>
      </c>
      <c r="AM412" s="3" t="str">
        <f t="shared" si="301"/>
        <v/>
      </c>
      <c r="AN412" s="3" t="str">
        <f t="shared" si="302"/>
        <v/>
      </c>
      <c r="AO412" s="3" t="str">
        <f t="shared" si="303"/>
        <v/>
      </c>
      <c r="AP412" s="3" t="str">
        <f t="shared" si="304"/>
        <v/>
      </c>
      <c r="AQ412" s="3" t="str">
        <f t="shared" si="305"/>
        <v/>
      </c>
      <c r="AR412" s="3" t="str">
        <f t="shared" si="306"/>
        <v/>
      </c>
      <c r="AS412" s="3" t="str">
        <f t="shared" si="307"/>
        <v/>
      </c>
      <c r="AT412" s="3" t="str">
        <f t="shared" si="308"/>
        <v/>
      </c>
      <c r="AU412" s="3" t="str">
        <f t="shared" si="309"/>
        <v/>
      </c>
      <c r="AV412" s="3" t="str">
        <f t="shared" si="310"/>
        <v/>
      </c>
      <c r="AW412" s="3" t="str">
        <f t="shared" si="311"/>
        <v/>
      </c>
      <c r="AX412" s="3" t="str">
        <f t="shared" si="312"/>
        <v/>
      </c>
      <c r="AY412" s="3" t="str">
        <f t="shared" si="313"/>
        <v/>
      </c>
      <c r="AZ412" s="3" t="str">
        <f t="shared" si="314"/>
        <v/>
      </c>
      <c r="BA412" s="3" t="str">
        <f t="shared" si="315"/>
        <v/>
      </c>
      <c r="BB412" s="3" t="str">
        <f t="shared" si="316"/>
        <v/>
      </c>
      <c r="BC412" s="3" t="str">
        <f t="shared" si="317"/>
        <v/>
      </c>
      <c r="BD412" s="3" t="str">
        <f t="shared" si="318"/>
        <v/>
      </c>
      <c r="BE412" s="3" t="str">
        <f t="shared" si="319"/>
        <v/>
      </c>
      <c r="BF412" s="3" t="str">
        <f t="shared" si="320"/>
        <v/>
      </c>
      <c r="BG412" s="3" t="str">
        <f t="shared" si="321"/>
        <v/>
      </c>
      <c r="BH412" s="3" t="str">
        <f t="shared" si="322"/>
        <v/>
      </c>
      <c r="BI412" s="3" t="str">
        <f t="shared" si="323"/>
        <v/>
      </c>
      <c r="BJ412" s="3" t="str">
        <f t="shared" si="324"/>
        <v/>
      </c>
      <c r="BK412" s="3" t="str">
        <f t="shared" si="325"/>
        <v/>
      </c>
      <c r="BL412" s="3" t="str">
        <f t="shared" si="326"/>
        <v/>
      </c>
      <c r="BM412" s="3" t="str">
        <f t="shared" si="327"/>
        <v/>
      </c>
      <c r="BN412" s="3" t="str">
        <f t="shared" si="328"/>
        <v/>
      </c>
    </row>
    <row r="413" spans="2:66" x14ac:dyDescent="0.25">
      <c r="B413" s="6">
        <v>19</v>
      </c>
      <c r="C413" s="4" t="str">
        <f>IF(B413="","",VLOOKUP(B413,Tabelle2!$A$2:$B$38,2,0))</f>
        <v>7-13-27-28-29-36</v>
      </c>
      <c r="D413" s="3">
        <f t="shared" si="295"/>
        <v>0</v>
      </c>
      <c r="E413" s="7" t="str">
        <f t="shared" si="291"/>
        <v>L</v>
      </c>
      <c r="F413" s="20" t="str">
        <f t="shared" si="292"/>
        <v>No Bet</v>
      </c>
      <c r="G413" s="16">
        <f t="shared" si="293"/>
        <v>-138</v>
      </c>
      <c r="H413" s="12"/>
      <c r="I413" s="16">
        <f t="shared" si="296"/>
        <v>0</v>
      </c>
      <c r="J413" s="16">
        <f t="shared" si="297"/>
        <v>-10</v>
      </c>
      <c r="K413" s="12"/>
      <c r="AI413" s="1">
        <f t="shared" si="294"/>
        <v>5</v>
      </c>
      <c r="AJ413" s="3" t="str">
        <f t="shared" si="298"/>
        <v/>
      </c>
      <c r="AK413" s="3" t="str">
        <f t="shared" si="299"/>
        <v/>
      </c>
      <c r="AL413" s="3" t="str">
        <f t="shared" si="300"/>
        <v/>
      </c>
      <c r="AM413" s="3" t="str">
        <f t="shared" si="301"/>
        <v/>
      </c>
      <c r="AN413" s="3">
        <f t="shared" si="302"/>
        <v>1</v>
      </c>
      <c r="AO413" s="3" t="str">
        <f t="shared" si="303"/>
        <v/>
      </c>
      <c r="AP413" s="3" t="str">
        <f t="shared" si="304"/>
        <v/>
      </c>
      <c r="AQ413" s="3" t="str">
        <f t="shared" si="305"/>
        <v/>
      </c>
      <c r="AR413" s="3" t="str">
        <f t="shared" si="306"/>
        <v/>
      </c>
      <c r="AS413" s="3" t="str">
        <f t="shared" si="307"/>
        <v/>
      </c>
      <c r="AT413" s="3" t="str">
        <f t="shared" si="308"/>
        <v/>
      </c>
      <c r="AU413" s="3" t="str">
        <f t="shared" si="309"/>
        <v/>
      </c>
      <c r="AV413" s="3" t="str">
        <f t="shared" si="310"/>
        <v/>
      </c>
      <c r="AW413" s="3" t="str">
        <f t="shared" si="311"/>
        <v/>
      </c>
      <c r="AX413" s="3" t="str">
        <f t="shared" si="312"/>
        <v/>
      </c>
      <c r="AY413" s="3" t="str">
        <f t="shared" si="313"/>
        <v/>
      </c>
      <c r="AZ413" s="3" t="str">
        <f t="shared" si="314"/>
        <v/>
      </c>
      <c r="BA413" s="3" t="str">
        <f t="shared" si="315"/>
        <v/>
      </c>
      <c r="BB413" s="3" t="str">
        <f t="shared" si="316"/>
        <v/>
      </c>
      <c r="BC413" s="3" t="str">
        <f t="shared" si="317"/>
        <v/>
      </c>
      <c r="BD413" s="3" t="str">
        <f t="shared" si="318"/>
        <v/>
      </c>
      <c r="BE413" s="3" t="str">
        <f t="shared" si="319"/>
        <v/>
      </c>
      <c r="BF413" s="3" t="str">
        <f t="shared" si="320"/>
        <v/>
      </c>
      <c r="BG413" s="3" t="str">
        <f t="shared" si="321"/>
        <v/>
      </c>
      <c r="BH413" s="3" t="str">
        <f t="shared" si="322"/>
        <v/>
      </c>
      <c r="BI413" s="3" t="str">
        <f t="shared" si="323"/>
        <v/>
      </c>
      <c r="BJ413" s="3" t="str">
        <f t="shared" si="324"/>
        <v/>
      </c>
      <c r="BK413" s="3" t="str">
        <f t="shared" si="325"/>
        <v/>
      </c>
      <c r="BL413" s="3" t="str">
        <f t="shared" si="326"/>
        <v/>
      </c>
      <c r="BM413" s="3" t="str">
        <f t="shared" si="327"/>
        <v/>
      </c>
      <c r="BN413" s="3" t="str">
        <f t="shared" si="328"/>
        <v/>
      </c>
    </row>
    <row r="414" spans="2:66" x14ac:dyDescent="0.25">
      <c r="B414" s="6">
        <v>28</v>
      </c>
      <c r="C414" s="4" t="str">
        <f>IF(B414="","",VLOOKUP(B414,Tabelle2!$A$2:$B$38,2,0))</f>
        <v>1-4-19-20-21-33</v>
      </c>
      <c r="D414" s="3">
        <f t="shared" si="295"/>
        <v>1</v>
      </c>
      <c r="E414" s="7" t="str">
        <f t="shared" si="291"/>
        <v>W</v>
      </c>
      <c r="F414" s="20" t="str">
        <f t="shared" si="292"/>
        <v>No Bet</v>
      </c>
      <c r="G414" s="16">
        <f t="shared" si="293"/>
        <v>-138</v>
      </c>
      <c r="H414" s="12"/>
      <c r="I414" s="16">
        <f t="shared" si="296"/>
        <v>0</v>
      </c>
      <c r="J414" s="16">
        <f t="shared" si="297"/>
        <v>-10</v>
      </c>
      <c r="K414" s="12"/>
      <c r="AI414" s="1">
        <f t="shared" si="294"/>
        <v>0</v>
      </c>
      <c r="AJ414" s="3" t="str">
        <f t="shared" si="298"/>
        <v/>
      </c>
      <c r="AK414" s="3" t="str">
        <f t="shared" si="299"/>
        <v/>
      </c>
      <c r="AL414" s="3" t="str">
        <f t="shared" si="300"/>
        <v/>
      </c>
      <c r="AM414" s="3" t="str">
        <f t="shared" si="301"/>
        <v/>
      </c>
      <c r="AN414" s="3" t="str">
        <f t="shared" si="302"/>
        <v/>
      </c>
      <c r="AO414" s="3" t="str">
        <f t="shared" si="303"/>
        <v/>
      </c>
      <c r="AP414" s="3" t="str">
        <f t="shared" si="304"/>
        <v/>
      </c>
      <c r="AQ414" s="3" t="str">
        <f t="shared" si="305"/>
        <v/>
      </c>
      <c r="AR414" s="3" t="str">
        <f t="shared" si="306"/>
        <v/>
      </c>
      <c r="AS414" s="3" t="str">
        <f t="shared" si="307"/>
        <v/>
      </c>
      <c r="AT414" s="3" t="str">
        <f t="shared" si="308"/>
        <v/>
      </c>
      <c r="AU414" s="3" t="str">
        <f t="shared" si="309"/>
        <v/>
      </c>
      <c r="AV414" s="3" t="str">
        <f t="shared" si="310"/>
        <v/>
      </c>
      <c r="AW414" s="3" t="str">
        <f t="shared" si="311"/>
        <v/>
      </c>
      <c r="AX414" s="3" t="str">
        <f t="shared" si="312"/>
        <v/>
      </c>
      <c r="AY414" s="3" t="str">
        <f t="shared" si="313"/>
        <v/>
      </c>
      <c r="AZ414" s="3" t="str">
        <f t="shared" si="314"/>
        <v/>
      </c>
      <c r="BA414" s="3" t="str">
        <f t="shared" si="315"/>
        <v/>
      </c>
      <c r="BB414" s="3" t="str">
        <f t="shared" si="316"/>
        <v/>
      </c>
      <c r="BC414" s="3" t="str">
        <f t="shared" si="317"/>
        <v/>
      </c>
      <c r="BD414" s="3" t="str">
        <f t="shared" si="318"/>
        <v/>
      </c>
      <c r="BE414" s="3" t="str">
        <f t="shared" si="319"/>
        <v/>
      </c>
      <c r="BF414" s="3" t="str">
        <f t="shared" si="320"/>
        <v/>
      </c>
      <c r="BG414" s="3" t="str">
        <f t="shared" si="321"/>
        <v/>
      </c>
      <c r="BH414" s="3" t="str">
        <f t="shared" si="322"/>
        <v/>
      </c>
      <c r="BI414" s="3" t="str">
        <f t="shared" si="323"/>
        <v/>
      </c>
      <c r="BJ414" s="3" t="str">
        <f t="shared" si="324"/>
        <v/>
      </c>
      <c r="BK414" s="3" t="str">
        <f t="shared" si="325"/>
        <v/>
      </c>
      <c r="BL414" s="3" t="str">
        <f t="shared" si="326"/>
        <v/>
      </c>
      <c r="BM414" s="3" t="str">
        <f t="shared" si="327"/>
        <v/>
      </c>
      <c r="BN414" s="3" t="str">
        <f t="shared" si="328"/>
        <v/>
      </c>
    </row>
    <row r="415" spans="2:66" x14ac:dyDescent="0.25">
      <c r="B415" s="6">
        <v>19</v>
      </c>
      <c r="C415" s="4" t="str">
        <f>IF(B415="","",VLOOKUP(B415,Tabelle2!$A$2:$B$38,2,0))</f>
        <v>7-13-27-28-29-36</v>
      </c>
      <c r="D415" s="3">
        <f t="shared" si="295"/>
        <v>1</v>
      </c>
      <c r="E415" s="7" t="str">
        <f t="shared" si="291"/>
        <v>W</v>
      </c>
      <c r="F415" s="20" t="str">
        <f t="shared" si="292"/>
        <v>Bet</v>
      </c>
      <c r="G415" s="16">
        <f t="shared" si="293"/>
        <v>-108</v>
      </c>
      <c r="H415" s="12"/>
      <c r="I415" s="16">
        <f t="shared" si="296"/>
        <v>5</v>
      </c>
      <c r="J415" s="16">
        <f t="shared" si="297"/>
        <v>-5</v>
      </c>
      <c r="K415" s="12"/>
      <c r="AI415" s="1">
        <f t="shared" si="294"/>
        <v>0</v>
      </c>
      <c r="AJ415" s="3" t="str">
        <f t="shared" si="298"/>
        <v/>
      </c>
      <c r="AK415" s="3" t="str">
        <f t="shared" si="299"/>
        <v/>
      </c>
      <c r="AL415" s="3" t="str">
        <f t="shared" si="300"/>
        <v/>
      </c>
      <c r="AM415" s="3" t="str">
        <f t="shared" si="301"/>
        <v/>
      </c>
      <c r="AN415" s="3" t="str">
        <f t="shared" si="302"/>
        <v/>
      </c>
      <c r="AO415" s="3" t="str">
        <f t="shared" si="303"/>
        <v/>
      </c>
      <c r="AP415" s="3" t="str">
        <f t="shared" si="304"/>
        <v/>
      </c>
      <c r="AQ415" s="3" t="str">
        <f t="shared" si="305"/>
        <v/>
      </c>
      <c r="AR415" s="3" t="str">
        <f t="shared" si="306"/>
        <v/>
      </c>
      <c r="AS415" s="3" t="str">
        <f t="shared" si="307"/>
        <v/>
      </c>
      <c r="AT415" s="3" t="str">
        <f t="shared" si="308"/>
        <v/>
      </c>
      <c r="AU415" s="3" t="str">
        <f t="shared" si="309"/>
        <v/>
      </c>
      <c r="AV415" s="3" t="str">
        <f t="shared" si="310"/>
        <v/>
      </c>
      <c r="AW415" s="3" t="str">
        <f t="shared" si="311"/>
        <v/>
      </c>
      <c r="AX415" s="3" t="str">
        <f t="shared" si="312"/>
        <v/>
      </c>
      <c r="AY415" s="3" t="str">
        <f t="shared" si="313"/>
        <v/>
      </c>
      <c r="AZ415" s="3" t="str">
        <f t="shared" si="314"/>
        <v/>
      </c>
      <c r="BA415" s="3" t="str">
        <f t="shared" si="315"/>
        <v/>
      </c>
      <c r="BB415" s="3" t="str">
        <f t="shared" si="316"/>
        <v/>
      </c>
      <c r="BC415" s="3" t="str">
        <f t="shared" si="317"/>
        <v/>
      </c>
      <c r="BD415" s="3" t="str">
        <f t="shared" si="318"/>
        <v/>
      </c>
      <c r="BE415" s="3" t="str">
        <f t="shared" si="319"/>
        <v/>
      </c>
      <c r="BF415" s="3" t="str">
        <f t="shared" si="320"/>
        <v/>
      </c>
      <c r="BG415" s="3" t="str">
        <f t="shared" si="321"/>
        <v/>
      </c>
      <c r="BH415" s="3" t="str">
        <f t="shared" si="322"/>
        <v/>
      </c>
      <c r="BI415" s="3" t="str">
        <f t="shared" si="323"/>
        <v/>
      </c>
      <c r="BJ415" s="3" t="str">
        <f t="shared" si="324"/>
        <v/>
      </c>
      <c r="BK415" s="3" t="str">
        <f t="shared" si="325"/>
        <v/>
      </c>
      <c r="BL415" s="3" t="str">
        <f t="shared" si="326"/>
        <v/>
      </c>
      <c r="BM415" s="3" t="str">
        <f t="shared" si="327"/>
        <v/>
      </c>
      <c r="BN415" s="3" t="str">
        <f t="shared" si="328"/>
        <v/>
      </c>
    </row>
    <row r="416" spans="2:66" x14ac:dyDescent="0.25">
      <c r="B416" s="6">
        <v>26</v>
      </c>
      <c r="C416" s="4" t="str">
        <f>IF(B416="","",VLOOKUP(B416,Tabelle2!$A$2:$B$38,2,0))</f>
        <v>9-17-22-25-31-34</v>
      </c>
      <c r="D416" s="3">
        <f t="shared" si="295"/>
        <v>0</v>
      </c>
      <c r="E416" s="7" t="str">
        <f t="shared" si="291"/>
        <v>L</v>
      </c>
      <c r="F416" s="20" t="str">
        <f t="shared" si="292"/>
        <v>Bet</v>
      </c>
      <c r="G416" s="16">
        <f t="shared" si="293"/>
        <v>-114</v>
      </c>
      <c r="H416" s="12"/>
      <c r="I416" s="16">
        <f t="shared" si="296"/>
        <v>0</v>
      </c>
      <c r="J416" s="16">
        <f t="shared" si="297"/>
        <v>-5</v>
      </c>
      <c r="K416" s="12"/>
      <c r="AI416" s="1">
        <f t="shared" si="294"/>
        <v>1</v>
      </c>
      <c r="AJ416" s="3" t="str">
        <f t="shared" si="298"/>
        <v/>
      </c>
      <c r="AK416" s="3" t="str">
        <f t="shared" si="299"/>
        <v/>
      </c>
      <c r="AL416" s="3" t="str">
        <f t="shared" si="300"/>
        <v/>
      </c>
      <c r="AM416" s="3" t="str">
        <f t="shared" si="301"/>
        <v/>
      </c>
      <c r="AN416" s="3" t="str">
        <f t="shared" si="302"/>
        <v/>
      </c>
      <c r="AO416" s="3" t="str">
        <f t="shared" si="303"/>
        <v/>
      </c>
      <c r="AP416" s="3" t="str">
        <f t="shared" si="304"/>
        <v/>
      </c>
      <c r="AQ416" s="3" t="str">
        <f t="shared" si="305"/>
        <v/>
      </c>
      <c r="AR416" s="3" t="str">
        <f t="shared" si="306"/>
        <v/>
      </c>
      <c r="AS416" s="3" t="str">
        <f t="shared" si="307"/>
        <v/>
      </c>
      <c r="AT416" s="3" t="str">
        <f t="shared" si="308"/>
        <v/>
      </c>
      <c r="AU416" s="3" t="str">
        <f t="shared" si="309"/>
        <v/>
      </c>
      <c r="AV416" s="3" t="str">
        <f t="shared" si="310"/>
        <v/>
      </c>
      <c r="AW416" s="3" t="str">
        <f t="shared" si="311"/>
        <v/>
      </c>
      <c r="AX416" s="3" t="str">
        <f t="shared" si="312"/>
        <v/>
      </c>
      <c r="AY416" s="3" t="str">
        <f t="shared" si="313"/>
        <v/>
      </c>
      <c r="AZ416" s="3" t="str">
        <f t="shared" si="314"/>
        <v/>
      </c>
      <c r="BA416" s="3" t="str">
        <f t="shared" si="315"/>
        <v/>
      </c>
      <c r="BB416" s="3" t="str">
        <f t="shared" si="316"/>
        <v/>
      </c>
      <c r="BC416" s="3" t="str">
        <f t="shared" si="317"/>
        <v/>
      </c>
      <c r="BD416" s="3" t="str">
        <f t="shared" si="318"/>
        <v/>
      </c>
      <c r="BE416" s="3" t="str">
        <f t="shared" si="319"/>
        <v/>
      </c>
      <c r="BF416" s="3" t="str">
        <f t="shared" si="320"/>
        <v/>
      </c>
      <c r="BG416" s="3" t="str">
        <f t="shared" si="321"/>
        <v/>
      </c>
      <c r="BH416" s="3" t="str">
        <f t="shared" si="322"/>
        <v/>
      </c>
      <c r="BI416" s="3" t="str">
        <f t="shared" si="323"/>
        <v/>
      </c>
      <c r="BJ416" s="3" t="str">
        <f t="shared" si="324"/>
        <v/>
      </c>
      <c r="BK416" s="3" t="str">
        <f t="shared" si="325"/>
        <v/>
      </c>
      <c r="BL416" s="3" t="str">
        <f t="shared" si="326"/>
        <v/>
      </c>
      <c r="BM416" s="3" t="str">
        <f t="shared" si="327"/>
        <v/>
      </c>
      <c r="BN416" s="3" t="str">
        <f t="shared" si="328"/>
        <v/>
      </c>
    </row>
    <row r="417" spans="2:66" x14ac:dyDescent="0.25">
      <c r="B417" s="6">
        <v>35</v>
      </c>
      <c r="C417" s="4" t="str">
        <f>IF(B417="","",VLOOKUP(B417,Tabelle2!$A$2:$B$38,2,0))</f>
        <v>2-14-20-21-25-31</v>
      </c>
      <c r="D417" s="3">
        <f t="shared" si="295"/>
        <v>0</v>
      </c>
      <c r="E417" s="7" t="str">
        <f t="shared" si="291"/>
        <v>L</v>
      </c>
      <c r="F417" s="20" t="str">
        <f t="shared" si="292"/>
        <v>Bet</v>
      </c>
      <c r="G417" s="16">
        <f t="shared" si="293"/>
        <v>-120</v>
      </c>
      <c r="H417" s="12"/>
      <c r="I417" s="16">
        <f t="shared" si="296"/>
        <v>0</v>
      </c>
      <c r="J417" s="16">
        <f t="shared" si="297"/>
        <v>-5</v>
      </c>
      <c r="K417" s="12"/>
      <c r="AI417" s="1">
        <f t="shared" si="294"/>
        <v>2</v>
      </c>
      <c r="AJ417" s="3" t="str">
        <f t="shared" si="298"/>
        <v/>
      </c>
      <c r="AK417" s="3" t="str">
        <f t="shared" si="299"/>
        <v/>
      </c>
      <c r="AL417" s="3" t="str">
        <f t="shared" si="300"/>
        <v/>
      </c>
      <c r="AM417" s="3" t="str">
        <f t="shared" si="301"/>
        <v/>
      </c>
      <c r="AN417" s="3" t="str">
        <f t="shared" si="302"/>
        <v/>
      </c>
      <c r="AO417" s="3" t="str">
        <f t="shared" si="303"/>
        <v/>
      </c>
      <c r="AP417" s="3" t="str">
        <f t="shared" si="304"/>
        <v/>
      </c>
      <c r="AQ417" s="3" t="str">
        <f t="shared" si="305"/>
        <v/>
      </c>
      <c r="AR417" s="3" t="str">
        <f t="shared" si="306"/>
        <v/>
      </c>
      <c r="AS417" s="3" t="str">
        <f t="shared" si="307"/>
        <v/>
      </c>
      <c r="AT417" s="3" t="str">
        <f t="shared" si="308"/>
        <v/>
      </c>
      <c r="AU417" s="3" t="str">
        <f t="shared" si="309"/>
        <v/>
      </c>
      <c r="AV417" s="3" t="str">
        <f t="shared" si="310"/>
        <v/>
      </c>
      <c r="AW417" s="3" t="str">
        <f t="shared" si="311"/>
        <v/>
      </c>
      <c r="AX417" s="3" t="str">
        <f t="shared" si="312"/>
        <v/>
      </c>
      <c r="AY417" s="3" t="str">
        <f t="shared" si="313"/>
        <v/>
      </c>
      <c r="AZ417" s="3" t="str">
        <f t="shared" si="314"/>
        <v/>
      </c>
      <c r="BA417" s="3" t="str">
        <f t="shared" si="315"/>
        <v/>
      </c>
      <c r="BB417" s="3" t="str">
        <f t="shared" si="316"/>
        <v/>
      </c>
      <c r="BC417" s="3" t="str">
        <f t="shared" si="317"/>
        <v/>
      </c>
      <c r="BD417" s="3" t="str">
        <f t="shared" si="318"/>
        <v/>
      </c>
      <c r="BE417" s="3" t="str">
        <f t="shared" si="319"/>
        <v/>
      </c>
      <c r="BF417" s="3" t="str">
        <f t="shared" si="320"/>
        <v/>
      </c>
      <c r="BG417" s="3" t="str">
        <f t="shared" si="321"/>
        <v/>
      </c>
      <c r="BH417" s="3" t="str">
        <f t="shared" si="322"/>
        <v/>
      </c>
      <c r="BI417" s="3" t="str">
        <f t="shared" si="323"/>
        <v/>
      </c>
      <c r="BJ417" s="3" t="str">
        <f t="shared" si="324"/>
        <v/>
      </c>
      <c r="BK417" s="3" t="str">
        <f t="shared" si="325"/>
        <v/>
      </c>
      <c r="BL417" s="3" t="str">
        <f t="shared" si="326"/>
        <v/>
      </c>
      <c r="BM417" s="3" t="str">
        <f t="shared" si="327"/>
        <v/>
      </c>
      <c r="BN417" s="3" t="str">
        <f t="shared" si="328"/>
        <v/>
      </c>
    </row>
    <row r="418" spans="2:66" x14ac:dyDescent="0.25">
      <c r="B418" s="6">
        <v>6</v>
      </c>
      <c r="C418" s="4" t="str">
        <f>IF(B418="","",VLOOKUP(B418,Tabelle2!$A$2:$B$38,2,0))</f>
        <v>0-5-10-15-24-32</v>
      </c>
      <c r="D418" s="3">
        <f t="shared" si="295"/>
        <v>0</v>
      </c>
      <c r="E418" s="7" t="str">
        <f t="shared" si="291"/>
        <v>L</v>
      </c>
      <c r="F418" s="20" t="str">
        <f t="shared" si="292"/>
        <v>Bet</v>
      </c>
      <c r="G418" s="16">
        <f t="shared" si="293"/>
        <v>-126</v>
      </c>
      <c r="H418" s="12"/>
      <c r="I418" s="16">
        <f t="shared" si="296"/>
        <v>0</v>
      </c>
      <c r="J418" s="16">
        <f t="shared" si="297"/>
        <v>-5</v>
      </c>
      <c r="K418" s="12"/>
      <c r="AI418" s="1">
        <f t="shared" si="294"/>
        <v>3</v>
      </c>
      <c r="AJ418" s="3" t="str">
        <f t="shared" si="298"/>
        <v/>
      </c>
      <c r="AK418" s="3" t="str">
        <f t="shared" si="299"/>
        <v/>
      </c>
      <c r="AL418" s="3" t="str">
        <f t="shared" si="300"/>
        <v/>
      </c>
      <c r="AM418" s="3" t="str">
        <f t="shared" si="301"/>
        <v/>
      </c>
      <c r="AN418" s="3" t="str">
        <f t="shared" si="302"/>
        <v/>
      </c>
      <c r="AO418" s="3" t="str">
        <f t="shared" si="303"/>
        <v/>
      </c>
      <c r="AP418" s="3" t="str">
        <f t="shared" si="304"/>
        <v/>
      </c>
      <c r="AQ418" s="3" t="str">
        <f t="shared" si="305"/>
        <v/>
      </c>
      <c r="AR418" s="3" t="str">
        <f t="shared" si="306"/>
        <v/>
      </c>
      <c r="AS418" s="3" t="str">
        <f t="shared" si="307"/>
        <v/>
      </c>
      <c r="AT418" s="3" t="str">
        <f t="shared" si="308"/>
        <v/>
      </c>
      <c r="AU418" s="3" t="str">
        <f t="shared" si="309"/>
        <v/>
      </c>
      <c r="AV418" s="3" t="str">
        <f t="shared" si="310"/>
        <v/>
      </c>
      <c r="AW418" s="3" t="str">
        <f t="shared" si="311"/>
        <v/>
      </c>
      <c r="AX418" s="3" t="str">
        <f t="shared" si="312"/>
        <v/>
      </c>
      <c r="AY418" s="3" t="str">
        <f t="shared" si="313"/>
        <v/>
      </c>
      <c r="AZ418" s="3" t="str">
        <f t="shared" si="314"/>
        <v/>
      </c>
      <c r="BA418" s="3" t="str">
        <f t="shared" si="315"/>
        <v/>
      </c>
      <c r="BB418" s="3" t="str">
        <f t="shared" si="316"/>
        <v/>
      </c>
      <c r="BC418" s="3" t="str">
        <f t="shared" si="317"/>
        <v/>
      </c>
      <c r="BD418" s="3" t="str">
        <f t="shared" si="318"/>
        <v/>
      </c>
      <c r="BE418" s="3" t="str">
        <f t="shared" si="319"/>
        <v/>
      </c>
      <c r="BF418" s="3" t="str">
        <f t="shared" si="320"/>
        <v/>
      </c>
      <c r="BG418" s="3" t="str">
        <f t="shared" si="321"/>
        <v/>
      </c>
      <c r="BH418" s="3" t="str">
        <f t="shared" si="322"/>
        <v/>
      </c>
      <c r="BI418" s="3" t="str">
        <f t="shared" si="323"/>
        <v/>
      </c>
      <c r="BJ418" s="3" t="str">
        <f t="shared" si="324"/>
        <v/>
      </c>
      <c r="BK418" s="3" t="str">
        <f t="shared" si="325"/>
        <v/>
      </c>
      <c r="BL418" s="3" t="str">
        <f t="shared" si="326"/>
        <v/>
      </c>
      <c r="BM418" s="3" t="str">
        <f t="shared" si="327"/>
        <v/>
      </c>
      <c r="BN418" s="3" t="str">
        <f t="shared" si="328"/>
        <v/>
      </c>
    </row>
    <row r="419" spans="2:66" x14ac:dyDescent="0.25">
      <c r="B419" s="6">
        <v>11</v>
      </c>
      <c r="C419" s="4" t="str">
        <f>IF(B419="","",VLOOKUP(B419,Tabelle2!$A$2:$B$38,2,0))</f>
        <v>1-2-4-20-21-33</v>
      </c>
      <c r="D419" s="3">
        <f t="shared" si="295"/>
        <v>0</v>
      </c>
      <c r="E419" s="7" t="str">
        <f t="shared" si="291"/>
        <v>L</v>
      </c>
      <c r="F419" s="20" t="str">
        <f t="shared" si="292"/>
        <v>Bet</v>
      </c>
      <c r="G419" s="16">
        <f t="shared" si="293"/>
        <v>-132</v>
      </c>
      <c r="H419" s="12"/>
      <c r="I419" s="16">
        <f t="shared" si="296"/>
        <v>0</v>
      </c>
      <c r="J419" s="16">
        <f t="shared" si="297"/>
        <v>-5</v>
      </c>
      <c r="K419" s="12"/>
      <c r="AI419" s="1">
        <f t="shared" si="294"/>
        <v>4</v>
      </c>
      <c r="AJ419" s="3" t="str">
        <f t="shared" si="298"/>
        <v/>
      </c>
      <c r="AK419" s="3" t="str">
        <f t="shared" si="299"/>
        <v/>
      </c>
      <c r="AL419" s="3" t="str">
        <f t="shared" si="300"/>
        <v/>
      </c>
      <c r="AM419" s="3" t="str">
        <f t="shared" si="301"/>
        <v/>
      </c>
      <c r="AN419" s="3" t="str">
        <f t="shared" si="302"/>
        <v/>
      </c>
      <c r="AO419" s="3" t="str">
        <f t="shared" si="303"/>
        <v/>
      </c>
      <c r="AP419" s="3" t="str">
        <f t="shared" si="304"/>
        <v/>
      </c>
      <c r="AQ419" s="3" t="str">
        <f t="shared" si="305"/>
        <v/>
      </c>
      <c r="AR419" s="3" t="str">
        <f t="shared" si="306"/>
        <v/>
      </c>
      <c r="AS419" s="3" t="str">
        <f t="shared" si="307"/>
        <v/>
      </c>
      <c r="AT419" s="3" t="str">
        <f t="shared" si="308"/>
        <v/>
      </c>
      <c r="AU419" s="3" t="str">
        <f t="shared" si="309"/>
        <v/>
      </c>
      <c r="AV419" s="3" t="str">
        <f t="shared" si="310"/>
        <v/>
      </c>
      <c r="AW419" s="3" t="str">
        <f t="shared" si="311"/>
        <v/>
      </c>
      <c r="AX419" s="3" t="str">
        <f t="shared" si="312"/>
        <v/>
      </c>
      <c r="AY419" s="3" t="str">
        <f t="shared" si="313"/>
        <v/>
      </c>
      <c r="AZ419" s="3" t="str">
        <f t="shared" si="314"/>
        <v/>
      </c>
      <c r="BA419" s="3" t="str">
        <f t="shared" si="315"/>
        <v/>
      </c>
      <c r="BB419" s="3" t="str">
        <f t="shared" si="316"/>
        <v/>
      </c>
      <c r="BC419" s="3" t="str">
        <f t="shared" si="317"/>
        <v/>
      </c>
      <c r="BD419" s="3" t="str">
        <f t="shared" si="318"/>
        <v/>
      </c>
      <c r="BE419" s="3" t="str">
        <f t="shared" si="319"/>
        <v/>
      </c>
      <c r="BF419" s="3" t="str">
        <f t="shared" si="320"/>
        <v/>
      </c>
      <c r="BG419" s="3" t="str">
        <f t="shared" si="321"/>
        <v/>
      </c>
      <c r="BH419" s="3" t="str">
        <f t="shared" si="322"/>
        <v/>
      </c>
      <c r="BI419" s="3" t="str">
        <f t="shared" si="323"/>
        <v/>
      </c>
      <c r="BJ419" s="3" t="str">
        <f t="shared" si="324"/>
        <v/>
      </c>
      <c r="BK419" s="3" t="str">
        <f t="shared" si="325"/>
        <v/>
      </c>
      <c r="BL419" s="3" t="str">
        <f t="shared" si="326"/>
        <v/>
      </c>
      <c r="BM419" s="3" t="str">
        <f t="shared" si="327"/>
        <v/>
      </c>
      <c r="BN419" s="3" t="str">
        <f t="shared" si="328"/>
        <v/>
      </c>
    </row>
    <row r="420" spans="2:66" x14ac:dyDescent="0.25">
      <c r="B420" s="6">
        <v>14</v>
      </c>
      <c r="C420" s="4" t="str">
        <f>IF(B420="","",VLOOKUP(B420,Tabelle2!$A$2:$B$38,2,0))</f>
        <v>3-8-12-23-30-35</v>
      </c>
      <c r="D420" s="3">
        <f t="shared" si="295"/>
        <v>0</v>
      </c>
      <c r="E420" s="7" t="str">
        <f t="shared" si="291"/>
        <v>L</v>
      </c>
      <c r="F420" s="20" t="str">
        <f t="shared" si="292"/>
        <v>No Bet</v>
      </c>
      <c r="G420" s="16">
        <f t="shared" si="293"/>
        <v>-132</v>
      </c>
      <c r="H420" s="12"/>
      <c r="I420" s="16">
        <f t="shared" si="296"/>
        <v>0</v>
      </c>
      <c r="J420" s="16">
        <f t="shared" si="297"/>
        <v>-5</v>
      </c>
      <c r="K420" s="12"/>
      <c r="AI420" s="1">
        <f t="shared" si="294"/>
        <v>5</v>
      </c>
      <c r="AJ420" s="3" t="str">
        <f t="shared" si="298"/>
        <v/>
      </c>
      <c r="AK420" s="3" t="str">
        <f t="shared" si="299"/>
        <v/>
      </c>
      <c r="AL420" s="3" t="str">
        <f t="shared" si="300"/>
        <v/>
      </c>
      <c r="AM420" s="3" t="str">
        <f t="shared" si="301"/>
        <v/>
      </c>
      <c r="AN420" s="3" t="str">
        <f t="shared" si="302"/>
        <v/>
      </c>
      <c r="AO420" s="3" t="str">
        <f t="shared" si="303"/>
        <v/>
      </c>
      <c r="AP420" s="3" t="str">
        <f t="shared" si="304"/>
        <v/>
      </c>
      <c r="AQ420" s="3" t="str">
        <f t="shared" si="305"/>
        <v/>
      </c>
      <c r="AR420" s="3" t="str">
        <f t="shared" si="306"/>
        <v/>
      </c>
      <c r="AS420" s="3" t="str">
        <f t="shared" si="307"/>
        <v/>
      </c>
      <c r="AT420" s="3" t="str">
        <f t="shared" si="308"/>
        <v/>
      </c>
      <c r="AU420" s="3" t="str">
        <f t="shared" si="309"/>
        <v/>
      </c>
      <c r="AV420" s="3" t="str">
        <f t="shared" si="310"/>
        <v/>
      </c>
      <c r="AW420" s="3" t="str">
        <f t="shared" si="311"/>
        <v/>
      </c>
      <c r="AX420" s="3" t="str">
        <f t="shared" si="312"/>
        <v/>
      </c>
      <c r="AY420" s="3" t="str">
        <f t="shared" si="313"/>
        <v/>
      </c>
      <c r="AZ420" s="3" t="str">
        <f t="shared" si="314"/>
        <v/>
      </c>
      <c r="BA420" s="3" t="str">
        <f t="shared" si="315"/>
        <v/>
      </c>
      <c r="BB420" s="3" t="str">
        <f t="shared" si="316"/>
        <v/>
      </c>
      <c r="BC420" s="3" t="str">
        <f t="shared" si="317"/>
        <v/>
      </c>
      <c r="BD420" s="3" t="str">
        <f t="shared" si="318"/>
        <v/>
      </c>
      <c r="BE420" s="3" t="str">
        <f t="shared" si="319"/>
        <v/>
      </c>
      <c r="BF420" s="3" t="str">
        <f t="shared" si="320"/>
        <v/>
      </c>
      <c r="BG420" s="3" t="str">
        <f t="shared" si="321"/>
        <v/>
      </c>
      <c r="BH420" s="3" t="str">
        <f t="shared" si="322"/>
        <v/>
      </c>
      <c r="BI420" s="3" t="str">
        <f t="shared" si="323"/>
        <v/>
      </c>
      <c r="BJ420" s="3" t="str">
        <f t="shared" si="324"/>
        <v/>
      </c>
      <c r="BK420" s="3" t="str">
        <f t="shared" si="325"/>
        <v/>
      </c>
      <c r="BL420" s="3" t="str">
        <f t="shared" si="326"/>
        <v/>
      </c>
      <c r="BM420" s="3" t="str">
        <f t="shared" si="327"/>
        <v/>
      </c>
      <c r="BN420" s="3" t="str">
        <f t="shared" si="328"/>
        <v/>
      </c>
    </row>
    <row r="421" spans="2:66" x14ac:dyDescent="0.25">
      <c r="B421" s="6">
        <v>22</v>
      </c>
      <c r="C421" s="4" t="str">
        <f>IF(B421="","",VLOOKUP(B421,Tabelle2!$A$2:$B$38,2,0))</f>
        <v>0-5-10-24-26-32</v>
      </c>
      <c r="D421" s="3">
        <f t="shared" si="295"/>
        <v>0</v>
      </c>
      <c r="E421" s="7" t="str">
        <f t="shared" si="291"/>
        <v>L</v>
      </c>
      <c r="F421" s="20" t="str">
        <f t="shared" si="292"/>
        <v>No Bet</v>
      </c>
      <c r="G421" s="16">
        <f t="shared" si="293"/>
        <v>-132</v>
      </c>
      <c r="H421" s="12"/>
      <c r="I421" s="16">
        <f t="shared" si="296"/>
        <v>0</v>
      </c>
      <c r="J421" s="16">
        <f t="shared" si="297"/>
        <v>-5</v>
      </c>
      <c r="K421" s="12"/>
      <c r="AI421" s="1">
        <f t="shared" si="294"/>
        <v>6</v>
      </c>
      <c r="AJ421" s="3" t="str">
        <f t="shared" si="298"/>
        <v/>
      </c>
      <c r="AK421" s="3" t="str">
        <f t="shared" si="299"/>
        <v/>
      </c>
      <c r="AL421" s="3" t="str">
        <f t="shared" si="300"/>
        <v/>
      </c>
      <c r="AM421" s="3" t="str">
        <f t="shared" si="301"/>
        <v/>
      </c>
      <c r="AN421" s="3" t="str">
        <f t="shared" si="302"/>
        <v/>
      </c>
      <c r="AO421" s="3">
        <f t="shared" si="303"/>
        <v>1</v>
      </c>
      <c r="AP421" s="3" t="str">
        <f t="shared" si="304"/>
        <v/>
      </c>
      <c r="AQ421" s="3" t="str">
        <f t="shared" si="305"/>
        <v/>
      </c>
      <c r="AR421" s="3" t="str">
        <f t="shared" si="306"/>
        <v/>
      </c>
      <c r="AS421" s="3" t="str">
        <f t="shared" si="307"/>
        <v/>
      </c>
      <c r="AT421" s="3" t="str">
        <f t="shared" si="308"/>
        <v/>
      </c>
      <c r="AU421" s="3" t="str">
        <f t="shared" si="309"/>
        <v/>
      </c>
      <c r="AV421" s="3" t="str">
        <f t="shared" si="310"/>
        <v/>
      </c>
      <c r="AW421" s="3" t="str">
        <f t="shared" si="311"/>
        <v/>
      </c>
      <c r="AX421" s="3" t="str">
        <f t="shared" si="312"/>
        <v/>
      </c>
      <c r="AY421" s="3" t="str">
        <f t="shared" si="313"/>
        <v/>
      </c>
      <c r="AZ421" s="3" t="str">
        <f t="shared" si="314"/>
        <v/>
      </c>
      <c r="BA421" s="3" t="str">
        <f t="shared" si="315"/>
        <v/>
      </c>
      <c r="BB421" s="3" t="str">
        <f t="shared" si="316"/>
        <v/>
      </c>
      <c r="BC421" s="3" t="str">
        <f t="shared" si="317"/>
        <v/>
      </c>
      <c r="BD421" s="3" t="str">
        <f t="shared" si="318"/>
        <v/>
      </c>
      <c r="BE421" s="3" t="str">
        <f t="shared" si="319"/>
        <v/>
      </c>
      <c r="BF421" s="3" t="str">
        <f t="shared" si="320"/>
        <v/>
      </c>
      <c r="BG421" s="3" t="str">
        <f t="shared" si="321"/>
        <v/>
      </c>
      <c r="BH421" s="3" t="str">
        <f t="shared" si="322"/>
        <v/>
      </c>
      <c r="BI421" s="3" t="str">
        <f t="shared" si="323"/>
        <v/>
      </c>
      <c r="BJ421" s="3" t="str">
        <f t="shared" si="324"/>
        <v/>
      </c>
      <c r="BK421" s="3" t="str">
        <f t="shared" si="325"/>
        <v/>
      </c>
      <c r="BL421" s="3" t="str">
        <f t="shared" si="326"/>
        <v/>
      </c>
      <c r="BM421" s="3" t="str">
        <f t="shared" si="327"/>
        <v/>
      </c>
      <c r="BN421" s="3" t="str">
        <f t="shared" si="328"/>
        <v/>
      </c>
    </row>
    <row r="422" spans="2:66" x14ac:dyDescent="0.25">
      <c r="B422" s="6">
        <v>5</v>
      </c>
      <c r="C422" s="4" t="str">
        <f>IF(B422="","",VLOOKUP(B422,Tabelle2!$A$2:$B$38,2,0))</f>
        <v>6-9-18-22-27-34</v>
      </c>
      <c r="D422" s="3">
        <f t="shared" si="295"/>
        <v>1</v>
      </c>
      <c r="E422" s="7" t="str">
        <f t="shared" si="291"/>
        <v>W</v>
      </c>
      <c r="F422" s="20" t="str">
        <f t="shared" si="292"/>
        <v>No Bet</v>
      </c>
      <c r="G422" s="16">
        <f t="shared" si="293"/>
        <v>-132</v>
      </c>
      <c r="H422" s="12"/>
      <c r="I422" s="16">
        <f t="shared" si="296"/>
        <v>0</v>
      </c>
      <c r="J422" s="16">
        <f t="shared" si="297"/>
        <v>-5</v>
      </c>
      <c r="K422" s="12"/>
      <c r="AI422" s="1">
        <f t="shared" si="294"/>
        <v>0</v>
      </c>
      <c r="AJ422" s="3" t="str">
        <f t="shared" si="298"/>
        <v/>
      </c>
      <c r="AK422" s="3" t="str">
        <f t="shared" si="299"/>
        <v/>
      </c>
      <c r="AL422" s="3" t="str">
        <f t="shared" si="300"/>
        <v/>
      </c>
      <c r="AM422" s="3" t="str">
        <f t="shared" si="301"/>
        <v/>
      </c>
      <c r="AN422" s="3" t="str">
        <f t="shared" si="302"/>
        <v/>
      </c>
      <c r="AO422" s="3" t="str">
        <f t="shared" si="303"/>
        <v/>
      </c>
      <c r="AP422" s="3" t="str">
        <f t="shared" si="304"/>
        <v/>
      </c>
      <c r="AQ422" s="3" t="str">
        <f t="shared" si="305"/>
        <v/>
      </c>
      <c r="AR422" s="3" t="str">
        <f t="shared" si="306"/>
        <v/>
      </c>
      <c r="AS422" s="3" t="str">
        <f t="shared" si="307"/>
        <v/>
      </c>
      <c r="AT422" s="3" t="str">
        <f t="shared" si="308"/>
        <v/>
      </c>
      <c r="AU422" s="3" t="str">
        <f t="shared" si="309"/>
        <v/>
      </c>
      <c r="AV422" s="3" t="str">
        <f t="shared" si="310"/>
        <v/>
      </c>
      <c r="AW422" s="3" t="str">
        <f t="shared" si="311"/>
        <v/>
      </c>
      <c r="AX422" s="3" t="str">
        <f t="shared" si="312"/>
        <v/>
      </c>
      <c r="AY422" s="3" t="str">
        <f t="shared" si="313"/>
        <v/>
      </c>
      <c r="AZ422" s="3" t="str">
        <f t="shared" si="314"/>
        <v/>
      </c>
      <c r="BA422" s="3" t="str">
        <f t="shared" si="315"/>
        <v/>
      </c>
      <c r="BB422" s="3" t="str">
        <f t="shared" si="316"/>
        <v/>
      </c>
      <c r="BC422" s="3" t="str">
        <f t="shared" si="317"/>
        <v/>
      </c>
      <c r="BD422" s="3" t="str">
        <f t="shared" si="318"/>
        <v/>
      </c>
      <c r="BE422" s="3" t="str">
        <f t="shared" si="319"/>
        <v/>
      </c>
      <c r="BF422" s="3" t="str">
        <f t="shared" si="320"/>
        <v/>
      </c>
      <c r="BG422" s="3" t="str">
        <f t="shared" si="321"/>
        <v/>
      </c>
      <c r="BH422" s="3" t="str">
        <f t="shared" si="322"/>
        <v/>
      </c>
      <c r="BI422" s="3" t="str">
        <f t="shared" si="323"/>
        <v/>
      </c>
      <c r="BJ422" s="3" t="str">
        <f t="shared" si="324"/>
        <v/>
      </c>
      <c r="BK422" s="3" t="str">
        <f t="shared" si="325"/>
        <v/>
      </c>
      <c r="BL422" s="3" t="str">
        <f t="shared" si="326"/>
        <v/>
      </c>
      <c r="BM422" s="3" t="str">
        <f t="shared" si="327"/>
        <v/>
      </c>
      <c r="BN422" s="3" t="str">
        <f t="shared" si="328"/>
        <v/>
      </c>
    </row>
    <row r="423" spans="2:66" x14ac:dyDescent="0.25">
      <c r="B423" s="6">
        <v>15</v>
      </c>
      <c r="C423" s="4" t="str">
        <f>IF(B423="","",VLOOKUP(B423,Tabelle2!$A$2:$B$38,2,0))</f>
        <v>6-7-12-18-27-29</v>
      </c>
      <c r="D423" s="3">
        <f t="shared" si="295"/>
        <v>0</v>
      </c>
      <c r="E423" s="7" t="str">
        <f t="shared" si="291"/>
        <v>L</v>
      </c>
      <c r="F423" s="20" t="str">
        <f t="shared" si="292"/>
        <v>Bet</v>
      </c>
      <c r="G423" s="16">
        <f t="shared" si="293"/>
        <v>-138</v>
      </c>
      <c r="H423" s="12"/>
      <c r="I423" s="16">
        <f t="shared" si="296"/>
        <v>-1</v>
      </c>
      <c r="J423" s="16">
        <f t="shared" si="297"/>
        <v>-6</v>
      </c>
      <c r="K423" s="12"/>
      <c r="AI423" s="1">
        <f t="shared" si="294"/>
        <v>1</v>
      </c>
      <c r="AJ423" s="3" t="str">
        <f t="shared" si="298"/>
        <v/>
      </c>
      <c r="AK423" s="3" t="str">
        <f t="shared" si="299"/>
        <v/>
      </c>
      <c r="AL423" s="3" t="str">
        <f t="shared" si="300"/>
        <v/>
      </c>
      <c r="AM423" s="3" t="str">
        <f t="shared" si="301"/>
        <v/>
      </c>
      <c r="AN423" s="3" t="str">
        <f t="shared" si="302"/>
        <v/>
      </c>
      <c r="AO423" s="3" t="str">
        <f t="shared" si="303"/>
        <v/>
      </c>
      <c r="AP423" s="3" t="str">
        <f t="shared" si="304"/>
        <v/>
      </c>
      <c r="AQ423" s="3" t="str">
        <f t="shared" si="305"/>
        <v/>
      </c>
      <c r="AR423" s="3" t="str">
        <f t="shared" si="306"/>
        <v/>
      </c>
      <c r="AS423" s="3" t="str">
        <f t="shared" si="307"/>
        <v/>
      </c>
      <c r="AT423" s="3" t="str">
        <f t="shared" si="308"/>
        <v/>
      </c>
      <c r="AU423" s="3" t="str">
        <f t="shared" si="309"/>
        <v/>
      </c>
      <c r="AV423" s="3" t="str">
        <f t="shared" si="310"/>
        <v/>
      </c>
      <c r="AW423" s="3" t="str">
        <f t="shared" si="311"/>
        <v/>
      </c>
      <c r="AX423" s="3" t="str">
        <f t="shared" si="312"/>
        <v/>
      </c>
      <c r="AY423" s="3" t="str">
        <f t="shared" si="313"/>
        <v/>
      </c>
      <c r="AZ423" s="3" t="str">
        <f t="shared" si="314"/>
        <v/>
      </c>
      <c r="BA423" s="3" t="str">
        <f t="shared" si="315"/>
        <v/>
      </c>
      <c r="BB423" s="3" t="str">
        <f t="shared" si="316"/>
        <v/>
      </c>
      <c r="BC423" s="3" t="str">
        <f t="shared" si="317"/>
        <v/>
      </c>
      <c r="BD423" s="3" t="str">
        <f t="shared" si="318"/>
        <v/>
      </c>
      <c r="BE423" s="3" t="str">
        <f t="shared" si="319"/>
        <v/>
      </c>
      <c r="BF423" s="3" t="str">
        <f t="shared" si="320"/>
        <v/>
      </c>
      <c r="BG423" s="3" t="str">
        <f t="shared" si="321"/>
        <v/>
      </c>
      <c r="BH423" s="3" t="str">
        <f t="shared" si="322"/>
        <v/>
      </c>
      <c r="BI423" s="3" t="str">
        <f t="shared" si="323"/>
        <v/>
      </c>
      <c r="BJ423" s="3" t="str">
        <f t="shared" si="324"/>
        <v/>
      </c>
      <c r="BK423" s="3" t="str">
        <f t="shared" si="325"/>
        <v/>
      </c>
      <c r="BL423" s="3" t="str">
        <f t="shared" si="326"/>
        <v/>
      </c>
      <c r="BM423" s="3" t="str">
        <f t="shared" si="327"/>
        <v/>
      </c>
      <c r="BN423" s="3" t="str">
        <f t="shared" si="328"/>
        <v/>
      </c>
    </row>
    <row r="424" spans="2:66" x14ac:dyDescent="0.25">
      <c r="B424" s="6">
        <v>11</v>
      </c>
      <c r="C424" s="4" t="str">
        <f>IF(B424="","",VLOOKUP(B424,Tabelle2!$A$2:$B$38,2,0))</f>
        <v>1-2-4-20-21-33</v>
      </c>
      <c r="D424" s="3">
        <f t="shared" si="295"/>
        <v>0</v>
      </c>
      <c r="E424" s="7" t="str">
        <f t="shared" si="291"/>
        <v>L</v>
      </c>
      <c r="F424" s="20" t="str">
        <f t="shared" si="292"/>
        <v>Bet</v>
      </c>
      <c r="G424" s="16">
        <f t="shared" si="293"/>
        <v>-144</v>
      </c>
      <c r="H424" s="12"/>
      <c r="I424" s="16">
        <f t="shared" si="296"/>
        <v>0</v>
      </c>
      <c r="J424" s="16">
        <f t="shared" si="297"/>
        <v>-6</v>
      </c>
      <c r="K424" s="12"/>
      <c r="AI424" s="1">
        <f t="shared" si="294"/>
        <v>2</v>
      </c>
      <c r="AJ424" s="3" t="str">
        <f t="shared" si="298"/>
        <v/>
      </c>
      <c r="AK424" s="3" t="str">
        <f t="shared" si="299"/>
        <v/>
      </c>
      <c r="AL424" s="3" t="str">
        <f t="shared" si="300"/>
        <v/>
      </c>
      <c r="AM424" s="3" t="str">
        <f t="shared" si="301"/>
        <v/>
      </c>
      <c r="AN424" s="3" t="str">
        <f t="shared" si="302"/>
        <v/>
      </c>
      <c r="AO424" s="3" t="str">
        <f t="shared" si="303"/>
        <v/>
      </c>
      <c r="AP424" s="3" t="str">
        <f t="shared" si="304"/>
        <v/>
      </c>
      <c r="AQ424" s="3" t="str">
        <f t="shared" si="305"/>
        <v/>
      </c>
      <c r="AR424" s="3" t="str">
        <f t="shared" si="306"/>
        <v/>
      </c>
      <c r="AS424" s="3" t="str">
        <f t="shared" si="307"/>
        <v/>
      </c>
      <c r="AT424" s="3" t="str">
        <f t="shared" si="308"/>
        <v/>
      </c>
      <c r="AU424" s="3" t="str">
        <f t="shared" si="309"/>
        <v/>
      </c>
      <c r="AV424" s="3" t="str">
        <f t="shared" si="310"/>
        <v/>
      </c>
      <c r="AW424" s="3" t="str">
        <f t="shared" si="311"/>
        <v/>
      </c>
      <c r="AX424" s="3" t="str">
        <f t="shared" si="312"/>
        <v/>
      </c>
      <c r="AY424" s="3" t="str">
        <f t="shared" si="313"/>
        <v/>
      </c>
      <c r="AZ424" s="3" t="str">
        <f t="shared" si="314"/>
        <v/>
      </c>
      <c r="BA424" s="3" t="str">
        <f t="shared" si="315"/>
        <v/>
      </c>
      <c r="BB424" s="3" t="str">
        <f t="shared" si="316"/>
        <v/>
      </c>
      <c r="BC424" s="3" t="str">
        <f t="shared" si="317"/>
        <v/>
      </c>
      <c r="BD424" s="3" t="str">
        <f t="shared" si="318"/>
        <v/>
      </c>
      <c r="BE424" s="3" t="str">
        <f t="shared" si="319"/>
        <v/>
      </c>
      <c r="BF424" s="3" t="str">
        <f t="shared" si="320"/>
        <v/>
      </c>
      <c r="BG424" s="3" t="str">
        <f t="shared" si="321"/>
        <v/>
      </c>
      <c r="BH424" s="3" t="str">
        <f t="shared" si="322"/>
        <v/>
      </c>
      <c r="BI424" s="3" t="str">
        <f t="shared" si="323"/>
        <v/>
      </c>
      <c r="BJ424" s="3" t="str">
        <f t="shared" si="324"/>
        <v/>
      </c>
      <c r="BK424" s="3" t="str">
        <f t="shared" si="325"/>
        <v/>
      </c>
      <c r="BL424" s="3" t="str">
        <f t="shared" si="326"/>
        <v/>
      </c>
      <c r="BM424" s="3" t="str">
        <f t="shared" si="327"/>
        <v/>
      </c>
      <c r="BN424" s="3" t="str">
        <f t="shared" si="328"/>
        <v/>
      </c>
    </row>
    <row r="425" spans="2:66" x14ac:dyDescent="0.25">
      <c r="B425" s="6">
        <v>32</v>
      </c>
      <c r="C425" s="4" t="str">
        <f>IF(B425="","",VLOOKUP(B425,Tabelle2!$A$2:$B$38,2,0))</f>
        <v>6-18-22-27-29-34</v>
      </c>
      <c r="D425" s="3">
        <f t="shared" si="295"/>
        <v>0</v>
      </c>
      <c r="E425" s="7" t="str">
        <f t="shared" si="291"/>
        <v>L</v>
      </c>
      <c r="F425" s="20" t="str">
        <f t="shared" si="292"/>
        <v>Bet</v>
      </c>
      <c r="G425" s="16">
        <f t="shared" si="293"/>
        <v>-150</v>
      </c>
      <c r="H425" s="12"/>
      <c r="I425" s="16">
        <f t="shared" si="296"/>
        <v>0</v>
      </c>
      <c r="J425" s="16">
        <f t="shared" si="297"/>
        <v>-6</v>
      </c>
      <c r="K425" s="12"/>
      <c r="AI425" s="1">
        <f t="shared" si="294"/>
        <v>3</v>
      </c>
      <c r="AJ425" s="3" t="str">
        <f t="shared" si="298"/>
        <v/>
      </c>
      <c r="AK425" s="3" t="str">
        <f t="shared" si="299"/>
        <v/>
      </c>
      <c r="AL425" s="3" t="str">
        <f t="shared" si="300"/>
        <v/>
      </c>
      <c r="AM425" s="3" t="str">
        <f t="shared" si="301"/>
        <v/>
      </c>
      <c r="AN425" s="3" t="str">
        <f t="shared" si="302"/>
        <v/>
      </c>
      <c r="AO425" s="3" t="str">
        <f t="shared" si="303"/>
        <v/>
      </c>
      <c r="AP425" s="3" t="str">
        <f t="shared" si="304"/>
        <v/>
      </c>
      <c r="AQ425" s="3" t="str">
        <f t="shared" si="305"/>
        <v/>
      </c>
      <c r="AR425" s="3" t="str">
        <f t="shared" si="306"/>
        <v/>
      </c>
      <c r="AS425" s="3" t="str">
        <f t="shared" si="307"/>
        <v/>
      </c>
      <c r="AT425" s="3" t="str">
        <f t="shared" si="308"/>
        <v/>
      </c>
      <c r="AU425" s="3" t="str">
        <f t="shared" si="309"/>
        <v/>
      </c>
      <c r="AV425" s="3" t="str">
        <f t="shared" si="310"/>
        <v/>
      </c>
      <c r="AW425" s="3" t="str">
        <f t="shared" si="311"/>
        <v/>
      </c>
      <c r="AX425" s="3" t="str">
        <f t="shared" si="312"/>
        <v/>
      </c>
      <c r="AY425" s="3" t="str">
        <f t="shared" si="313"/>
        <v/>
      </c>
      <c r="AZ425" s="3" t="str">
        <f t="shared" si="314"/>
        <v/>
      </c>
      <c r="BA425" s="3" t="str">
        <f t="shared" si="315"/>
        <v/>
      </c>
      <c r="BB425" s="3" t="str">
        <f t="shared" si="316"/>
        <v/>
      </c>
      <c r="BC425" s="3" t="str">
        <f t="shared" si="317"/>
        <v/>
      </c>
      <c r="BD425" s="3" t="str">
        <f t="shared" si="318"/>
        <v/>
      </c>
      <c r="BE425" s="3" t="str">
        <f t="shared" si="319"/>
        <v/>
      </c>
      <c r="BF425" s="3" t="str">
        <f t="shared" si="320"/>
        <v/>
      </c>
      <c r="BG425" s="3" t="str">
        <f t="shared" si="321"/>
        <v/>
      </c>
      <c r="BH425" s="3" t="str">
        <f t="shared" si="322"/>
        <v/>
      </c>
      <c r="BI425" s="3" t="str">
        <f t="shared" si="323"/>
        <v/>
      </c>
      <c r="BJ425" s="3" t="str">
        <f t="shared" si="324"/>
        <v/>
      </c>
      <c r="BK425" s="3" t="str">
        <f t="shared" si="325"/>
        <v/>
      </c>
      <c r="BL425" s="3" t="str">
        <f t="shared" si="326"/>
        <v/>
      </c>
      <c r="BM425" s="3" t="str">
        <f t="shared" si="327"/>
        <v/>
      </c>
      <c r="BN425" s="3" t="str">
        <f t="shared" si="328"/>
        <v/>
      </c>
    </row>
    <row r="426" spans="2:66" x14ac:dyDescent="0.25">
      <c r="B426" s="6">
        <v>35</v>
      </c>
      <c r="C426" s="4" t="str">
        <f>IF(B426="","",VLOOKUP(B426,Tabelle2!$A$2:$B$38,2,0))</f>
        <v>2-14-20-21-25-31</v>
      </c>
      <c r="D426" s="3">
        <f t="shared" si="295"/>
        <v>0</v>
      </c>
      <c r="E426" s="7" t="str">
        <f t="shared" si="291"/>
        <v>L</v>
      </c>
      <c r="F426" s="20" t="str">
        <f t="shared" si="292"/>
        <v>Bet</v>
      </c>
      <c r="G426" s="16">
        <f t="shared" si="293"/>
        <v>-156</v>
      </c>
      <c r="H426" s="12"/>
      <c r="I426" s="16">
        <f t="shared" si="296"/>
        <v>0</v>
      </c>
      <c r="J426" s="16">
        <f t="shared" si="297"/>
        <v>-6</v>
      </c>
      <c r="K426" s="12"/>
      <c r="AI426" s="1">
        <f t="shared" si="294"/>
        <v>4</v>
      </c>
      <c r="AJ426" s="3" t="str">
        <f t="shared" si="298"/>
        <v/>
      </c>
      <c r="AK426" s="3" t="str">
        <f t="shared" si="299"/>
        <v/>
      </c>
      <c r="AL426" s="3" t="str">
        <f t="shared" si="300"/>
        <v/>
      </c>
      <c r="AM426" s="3" t="str">
        <f t="shared" si="301"/>
        <v/>
      </c>
      <c r="AN426" s="3" t="str">
        <f t="shared" si="302"/>
        <v/>
      </c>
      <c r="AO426" s="3" t="str">
        <f t="shared" si="303"/>
        <v/>
      </c>
      <c r="AP426" s="3" t="str">
        <f t="shared" si="304"/>
        <v/>
      </c>
      <c r="AQ426" s="3" t="str">
        <f t="shared" si="305"/>
        <v/>
      </c>
      <c r="AR426" s="3" t="str">
        <f t="shared" si="306"/>
        <v/>
      </c>
      <c r="AS426" s="3" t="str">
        <f t="shared" si="307"/>
        <v/>
      </c>
      <c r="AT426" s="3" t="str">
        <f t="shared" si="308"/>
        <v/>
      </c>
      <c r="AU426" s="3" t="str">
        <f t="shared" si="309"/>
        <v/>
      </c>
      <c r="AV426" s="3" t="str">
        <f t="shared" si="310"/>
        <v/>
      </c>
      <c r="AW426" s="3" t="str">
        <f t="shared" si="311"/>
        <v/>
      </c>
      <c r="AX426" s="3" t="str">
        <f t="shared" si="312"/>
        <v/>
      </c>
      <c r="AY426" s="3" t="str">
        <f t="shared" si="313"/>
        <v/>
      </c>
      <c r="AZ426" s="3" t="str">
        <f t="shared" si="314"/>
        <v/>
      </c>
      <c r="BA426" s="3" t="str">
        <f t="shared" si="315"/>
        <v/>
      </c>
      <c r="BB426" s="3" t="str">
        <f t="shared" si="316"/>
        <v/>
      </c>
      <c r="BC426" s="3" t="str">
        <f t="shared" si="317"/>
        <v/>
      </c>
      <c r="BD426" s="3" t="str">
        <f t="shared" si="318"/>
        <v/>
      </c>
      <c r="BE426" s="3" t="str">
        <f t="shared" si="319"/>
        <v/>
      </c>
      <c r="BF426" s="3" t="str">
        <f t="shared" si="320"/>
        <v/>
      </c>
      <c r="BG426" s="3" t="str">
        <f t="shared" si="321"/>
        <v/>
      </c>
      <c r="BH426" s="3" t="str">
        <f t="shared" si="322"/>
        <v/>
      </c>
      <c r="BI426" s="3" t="str">
        <f t="shared" si="323"/>
        <v/>
      </c>
      <c r="BJ426" s="3" t="str">
        <f t="shared" si="324"/>
        <v/>
      </c>
      <c r="BK426" s="3" t="str">
        <f t="shared" si="325"/>
        <v/>
      </c>
      <c r="BL426" s="3" t="str">
        <f t="shared" si="326"/>
        <v/>
      </c>
      <c r="BM426" s="3" t="str">
        <f t="shared" si="327"/>
        <v/>
      </c>
      <c r="BN426" s="3" t="str">
        <f t="shared" si="328"/>
        <v/>
      </c>
    </row>
    <row r="427" spans="2:66" x14ac:dyDescent="0.25">
      <c r="B427" s="6">
        <v>22</v>
      </c>
      <c r="C427" s="4" t="str">
        <f>IF(B427="","",VLOOKUP(B427,Tabelle2!$A$2:$B$38,2,0))</f>
        <v>0-5-10-24-26-32</v>
      </c>
      <c r="D427" s="3">
        <f t="shared" si="295"/>
        <v>0</v>
      </c>
      <c r="E427" s="7" t="str">
        <f t="shared" si="291"/>
        <v>L</v>
      </c>
      <c r="F427" s="20" t="str">
        <f t="shared" si="292"/>
        <v>No Bet</v>
      </c>
      <c r="G427" s="16">
        <f t="shared" si="293"/>
        <v>-156</v>
      </c>
      <c r="H427" s="12"/>
      <c r="I427" s="16">
        <f t="shared" si="296"/>
        <v>0</v>
      </c>
      <c r="J427" s="16">
        <f t="shared" si="297"/>
        <v>-6</v>
      </c>
      <c r="K427" s="12"/>
      <c r="AI427" s="1">
        <f t="shared" si="294"/>
        <v>5</v>
      </c>
      <c r="AJ427" s="3" t="str">
        <f t="shared" si="298"/>
        <v/>
      </c>
      <c r="AK427" s="3" t="str">
        <f t="shared" si="299"/>
        <v/>
      </c>
      <c r="AL427" s="3" t="str">
        <f t="shared" si="300"/>
        <v/>
      </c>
      <c r="AM427" s="3" t="str">
        <f t="shared" si="301"/>
        <v/>
      </c>
      <c r="AN427" s="3" t="str">
        <f t="shared" si="302"/>
        <v/>
      </c>
      <c r="AO427" s="3" t="str">
        <f t="shared" si="303"/>
        <v/>
      </c>
      <c r="AP427" s="3" t="str">
        <f t="shared" si="304"/>
        <v/>
      </c>
      <c r="AQ427" s="3" t="str">
        <f t="shared" si="305"/>
        <v/>
      </c>
      <c r="AR427" s="3" t="str">
        <f t="shared" si="306"/>
        <v/>
      </c>
      <c r="AS427" s="3" t="str">
        <f t="shared" si="307"/>
        <v/>
      </c>
      <c r="AT427" s="3" t="str">
        <f t="shared" si="308"/>
        <v/>
      </c>
      <c r="AU427" s="3" t="str">
        <f t="shared" si="309"/>
        <v/>
      </c>
      <c r="AV427" s="3" t="str">
        <f t="shared" si="310"/>
        <v/>
      </c>
      <c r="AW427" s="3" t="str">
        <f t="shared" si="311"/>
        <v/>
      </c>
      <c r="AX427" s="3" t="str">
        <f t="shared" si="312"/>
        <v/>
      </c>
      <c r="AY427" s="3" t="str">
        <f t="shared" si="313"/>
        <v/>
      </c>
      <c r="AZ427" s="3" t="str">
        <f t="shared" si="314"/>
        <v/>
      </c>
      <c r="BA427" s="3" t="str">
        <f t="shared" si="315"/>
        <v/>
      </c>
      <c r="BB427" s="3" t="str">
        <f t="shared" si="316"/>
        <v/>
      </c>
      <c r="BC427" s="3" t="str">
        <f t="shared" si="317"/>
        <v/>
      </c>
      <c r="BD427" s="3" t="str">
        <f t="shared" si="318"/>
        <v/>
      </c>
      <c r="BE427" s="3" t="str">
        <f t="shared" si="319"/>
        <v/>
      </c>
      <c r="BF427" s="3" t="str">
        <f t="shared" si="320"/>
        <v/>
      </c>
      <c r="BG427" s="3" t="str">
        <f t="shared" si="321"/>
        <v/>
      </c>
      <c r="BH427" s="3" t="str">
        <f t="shared" si="322"/>
        <v/>
      </c>
      <c r="BI427" s="3" t="str">
        <f t="shared" si="323"/>
        <v/>
      </c>
      <c r="BJ427" s="3" t="str">
        <f t="shared" si="324"/>
        <v/>
      </c>
      <c r="BK427" s="3" t="str">
        <f t="shared" si="325"/>
        <v/>
      </c>
      <c r="BL427" s="3" t="str">
        <f t="shared" si="326"/>
        <v/>
      </c>
      <c r="BM427" s="3" t="str">
        <f t="shared" si="327"/>
        <v/>
      </c>
      <c r="BN427" s="3" t="str">
        <f t="shared" si="328"/>
        <v/>
      </c>
    </row>
    <row r="428" spans="2:66" x14ac:dyDescent="0.25">
      <c r="B428" s="6">
        <v>34</v>
      </c>
      <c r="C428" s="4" t="str">
        <f>IF(B428="","",VLOOKUP(B428,Tabelle2!$A$2:$B$38,2,0))</f>
        <v>0-5-10-23-26-32</v>
      </c>
      <c r="D428" s="3">
        <f t="shared" si="295"/>
        <v>0</v>
      </c>
      <c r="E428" s="7" t="str">
        <f t="shared" si="291"/>
        <v>L</v>
      </c>
      <c r="F428" s="20" t="str">
        <f t="shared" si="292"/>
        <v>No Bet</v>
      </c>
      <c r="G428" s="16">
        <f t="shared" si="293"/>
        <v>-156</v>
      </c>
      <c r="H428" s="12"/>
      <c r="I428" s="16">
        <f t="shared" si="296"/>
        <v>0</v>
      </c>
      <c r="J428" s="16">
        <f t="shared" si="297"/>
        <v>-6</v>
      </c>
      <c r="K428" s="12"/>
      <c r="AI428" s="1">
        <f t="shared" si="294"/>
        <v>6</v>
      </c>
      <c r="AJ428" s="3" t="str">
        <f t="shared" si="298"/>
        <v/>
      </c>
      <c r="AK428" s="3" t="str">
        <f t="shared" si="299"/>
        <v/>
      </c>
      <c r="AL428" s="3" t="str">
        <f t="shared" si="300"/>
        <v/>
      </c>
      <c r="AM428" s="3" t="str">
        <f t="shared" si="301"/>
        <v/>
      </c>
      <c r="AN428" s="3" t="str">
        <f t="shared" si="302"/>
        <v/>
      </c>
      <c r="AO428" s="3" t="str">
        <f t="shared" si="303"/>
        <v/>
      </c>
      <c r="AP428" s="3" t="str">
        <f t="shared" si="304"/>
        <v/>
      </c>
      <c r="AQ428" s="3" t="str">
        <f t="shared" si="305"/>
        <v/>
      </c>
      <c r="AR428" s="3" t="str">
        <f t="shared" si="306"/>
        <v/>
      </c>
      <c r="AS428" s="3" t="str">
        <f t="shared" si="307"/>
        <v/>
      </c>
      <c r="AT428" s="3" t="str">
        <f t="shared" si="308"/>
        <v/>
      </c>
      <c r="AU428" s="3" t="str">
        <f t="shared" si="309"/>
        <v/>
      </c>
      <c r="AV428" s="3" t="str">
        <f t="shared" si="310"/>
        <v/>
      </c>
      <c r="AW428" s="3" t="str">
        <f t="shared" si="311"/>
        <v/>
      </c>
      <c r="AX428" s="3" t="str">
        <f t="shared" si="312"/>
        <v/>
      </c>
      <c r="AY428" s="3" t="str">
        <f t="shared" si="313"/>
        <v/>
      </c>
      <c r="AZ428" s="3" t="str">
        <f t="shared" si="314"/>
        <v/>
      </c>
      <c r="BA428" s="3" t="str">
        <f t="shared" si="315"/>
        <v/>
      </c>
      <c r="BB428" s="3" t="str">
        <f t="shared" si="316"/>
        <v/>
      </c>
      <c r="BC428" s="3" t="str">
        <f t="shared" si="317"/>
        <v/>
      </c>
      <c r="BD428" s="3" t="str">
        <f t="shared" si="318"/>
        <v/>
      </c>
      <c r="BE428" s="3" t="str">
        <f t="shared" si="319"/>
        <v/>
      </c>
      <c r="BF428" s="3" t="str">
        <f t="shared" si="320"/>
        <v/>
      </c>
      <c r="BG428" s="3" t="str">
        <f t="shared" si="321"/>
        <v/>
      </c>
      <c r="BH428" s="3" t="str">
        <f t="shared" si="322"/>
        <v/>
      </c>
      <c r="BI428" s="3" t="str">
        <f t="shared" si="323"/>
        <v/>
      </c>
      <c r="BJ428" s="3" t="str">
        <f t="shared" si="324"/>
        <v/>
      </c>
      <c r="BK428" s="3" t="str">
        <f t="shared" si="325"/>
        <v/>
      </c>
      <c r="BL428" s="3" t="str">
        <f t="shared" si="326"/>
        <v/>
      </c>
      <c r="BM428" s="3" t="str">
        <f t="shared" si="327"/>
        <v/>
      </c>
      <c r="BN428" s="3" t="str">
        <f t="shared" si="328"/>
        <v/>
      </c>
    </row>
    <row r="429" spans="2:66" x14ac:dyDescent="0.25">
      <c r="B429" s="6">
        <v>15</v>
      </c>
      <c r="C429" s="4" t="str">
        <f>IF(B429="","",VLOOKUP(B429,Tabelle2!$A$2:$B$38,2,0))</f>
        <v>6-7-12-18-27-29</v>
      </c>
      <c r="D429" s="3">
        <f t="shared" si="295"/>
        <v>0</v>
      </c>
      <c r="E429" s="7" t="str">
        <f t="shared" si="291"/>
        <v>L</v>
      </c>
      <c r="F429" s="20" t="str">
        <f t="shared" si="292"/>
        <v>No Bet</v>
      </c>
      <c r="G429" s="16">
        <f t="shared" si="293"/>
        <v>-156</v>
      </c>
      <c r="H429" s="12"/>
      <c r="I429" s="16">
        <f t="shared" si="296"/>
        <v>0</v>
      </c>
      <c r="J429" s="16">
        <f t="shared" si="297"/>
        <v>-6</v>
      </c>
      <c r="K429" s="12"/>
      <c r="AI429" s="1">
        <f t="shared" si="294"/>
        <v>7</v>
      </c>
      <c r="AJ429" s="3" t="str">
        <f t="shared" si="298"/>
        <v/>
      </c>
      <c r="AK429" s="3" t="str">
        <f t="shared" si="299"/>
        <v/>
      </c>
      <c r="AL429" s="3" t="str">
        <f t="shared" si="300"/>
        <v/>
      </c>
      <c r="AM429" s="3" t="str">
        <f t="shared" si="301"/>
        <v/>
      </c>
      <c r="AN429" s="3" t="str">
        <f t="shared" si="302"/>
        <v/>
      </c>
      <c r="AO429" s="3" t="str">
        <f t="shared" si="303"/>
        <v/>
      </c>
      <c r="AP429" s="3" t="str">
        <f t="shared" si="304"/>
        <v/>
      </c>
      <c r="AQ429" s="3" t="str">
        <f t="shared" si="305"/>
        <v/>
      </c>
      <c r="AR429" s="3" t="str">
        <f t="shared" si="306"/>
        <v/>
      </c>
      <c r="AS429" s="3" t="str">
        <f t="shared" si="307"/>
        <v/>
      </c>
      <c r="AT429" s="3" t="str">
        <f t="shared" si="308"/>
        <v/>
      </c>
      <c r="AU429" s="3" t="str">
        <f t="shared" si="309"/>
        <v/>
      </c>
      <c r="AV429" s="3" t="str">
        <f t="shared" si="310"/>
        <v/>
      </c>
      <c r="AW429" s="3" t="str">
        <f t="shared" si="311"/>
        <v/>
      </c>
      <c r="AX429" s="3" t="str">
        <f t="shared" si="312"/>
        <v/>
      </c>
      <c r="AY429" s="3" t="str">
        <f t="shared" si="313"/>
        <v/>
      </c>
      <c r="AZ429" s="3" t="str">
        <f t="shared" si="314"/>
        <v/>
      </c>
      <c r="BA429" s="3" t="str">
        <f t="shared" si="315"/>
        <v/>
      </c>
      <c r="BB429" s="3" t="str">
        <f t="shared" si="316"/>
        <v/>
      </c>
      <c r="BC429" s="3" t="str">
        <f t="shared" si="317"/>
        <v/>
      </c>
      <c r="BD429" s="3" t="str">
        <f t="shared" si="318"/>
        <v/>
      </c>
      <c r="BE429" s="3" t="str">
        <f t="shared" si="319"/>
        <v/>
      </c>
      <c r="BF429" s="3" t="str">
        <f t="shared" si="320"/>
        <v/>
      </c>
      <c r="BG429" s="3" t="str">
        <f t="shared" si="321"/>
        <v/>
      </c>
      <c r="BH429" s="3" t="str">
        <f t="shared" si="322"/>
        <v/>
      </c>
      <c r="BI429" s="3" t="str">
        <f t="shared" si="323"/>
        <v/>
      </c>
      <c r="BJ429" s="3" t="str">
        <f t="shared" si="324"/>
        <v/>
      </c>
      <c r="BK429" s="3" t="str">
        <f t="shared" si="325"/>
        <v/>
      </c>
      <c r="BL429" s="3" t="str">
        <f t="shared" si="326"/>
        <v/>
      </c>
      <c r="BM429" s="3" t="str">
        <f t="shared" si="327"/>
        <v/>
      </c>
      <c r="BN429" s="3" t="str">
        <f t="shared" si="328"/>
        <v/>
      </c>
    </row>
    <row r="430" spans="2:66" x14ac:dyDescent="0.25">
      <c r="B430" s="6">
        <v>21</v>
      </c>
      <c r="C430" s="4" t="str">
        <f>IF(B430="","",VLOOKUP(B430,Tabelle2!$A$2:$B$38,2,0))</f>
        <v>11-12-28-30-35-36</v>
      </c>
      <c r="D430" s="3">
        <f t="shared" si="295"/>
        <v>0</v>
      </c>
      <c r="E430" s="7" t="str">
        <f t="shared" si="291"/>
        <v>L</v>
      </c>
      <c r="F430" s="20" t="str">
        <f t="shared" si="292"/>
        <v>No Bet</v>
      </c>
      <c r="G430" s="16">
        <f t="shared" si="293"/>
        <v>-156</v>
      </c>
      <c r="H430" s="12"/>
      <c r="I430" s="16">
        <f t="shared" si="296"/>
        <v>0</v>
      </c>
      <c r="J430" s="16">
        <f t="shared" si="297"/>
        <v>-6</v>
      </c>
      <c r="K430" s="12"/>
      <c r="AI430" s="1">
        <f t="shared" si="294"/>
        <v>8</v>
      </c>
      <c r="AJ430" s="3" t="str">
        <f t="shared" si="298"/>
        <v/>
      </c>
      <c r="AK430" s="3" t="str">
        <f t="shared" si="299"/>
        <v/>
      </c>
      <c r="AL430" s="3" t="str">
        <f t="shared" si="300"/>
        <v/>
      </c>
      <c r="AM430" s="3" t="str">
        <f t="shared" si="301"/>
        <v/>
      </c>
      <c r="AN430" s="3" t="str">
        <f t="shared" si="302"/>
        <v/>
      </c>
      <c r="AO430" s="3" t="str">
        <f t="shared" si="303"/>
        <v/>
      </c>
      <c r="AP430" s="3" t="str">
        <f t="shared" si="304"/>
        <v/>
      </c>
      <c r="AQ430" s="3" t="str">
        <f t="shared" si="305"/>
        <v/>
      </c>
      <c r="AR430" s="3" t="str">
        <f t="shared" si="306"/>
        <v/>
      </c>
      <c r="AS430" s="3" t="str">
        <f t="shared" si="307"/>
        <v/>
      </c>
      <c r="AT430" s="3" t="str">
        <f t="shared" si="308"/>
        <v/>
      </c>
      <c r="AU430" s="3" t="str">
        <f t="shared" si="309"/>
        <v/>
      </c>
      <c r="AV430" s="3" t="str">
        <f t="shared" si="310"/>
        <v/>
      </c>
      <c r="AW430" s="3" t="str">
        <f t="shared" si="311"/>
        <v/>
      </c>
      <c r="AX430" s="3" t="str">
        <f t="shared" si="312"/>
        <v/>
      </c>
      <c r="AY430" s="3" t="str">
        <f t="shared" si="313"/>
        <v/>
      </c>
      <c r="AZ430" s="3" t="str">
        <f t="shared" si="314"/>
        <v/>
      </c>
      <c r="BA430" s="3" t="str">
        <f t="shared" si="315"/>
        <v/>
      </c>
      <c r="BB430" s="3" t="str">
        <f t="shared" si="316"/>
        <v/>
      </c>
      <c r="BC430" s="3" t="str">
        <f t="shared" si="317"/>
        <v/>
      </c>
      <c r="BD430" s="3" t="str">
        <f t="shared" si="318"/>
        <v/>
      </c>
      <c r="BE430" s="3" t="str">
        <f t="shared" si="319"/>
        <v/>
      </c>
      <c r="BF430" s="3" t="str">
        <f t="shared" si="320"/>
        <v/>
      </c>
      <c r="BG430" s="3" t="str">
        <f t="shared" si="321"/>
        <v/>
      </c>
      <c r="BH430" s="3" t="str">
        <f t="shared" si="322"/>
        <v/>
      </c>
      <c r="BI430" s="3" t="str">
        <f t="shared" si="323"/>
        <v/>
      </c>
      <c r="BJ430" s="3" t="str">
        <f t="shared" si="324"/>
        <v/>
      </c>
      <c r="BK430" s="3" t="str">
        <f t="shared" si="325"/>
        <v/>
      </c>
      <c r="BL430" s="3" t="str">
        <f t="shared" si="326"/>
        <v/>
      </c>
      <c r="BM430" s="3" t="str">
        <f t="shared" si="327"/>
        <v/>
      </c>
      <c r="BN430" s="3" t="str">
        <f t="shared" si="328"/>
        <v/>
      </c>
    </row>
    <row r="431" spans="2:66" x14ac:dyDescent="0.25">
      <c r="B431" s="6">
        <v>21</v>
      </c>
      <c r="C431" s="4" t="str">
        <f>IF(B431="","",VLOOKUP(B431,Tabelle2!$A$2:$B$38,2,0))</f>
        <v>11-12-28-30-35-36</v>
      </c>
      <c r="D431" s="3">
        <f t="shared" si="295"/>
        <v>0</v>
      </c>
      <c r="E431" s="7" t="str">
        <f t="shared" si="291"/>
        <v>L</v>
      </c>
      <c r="F431" s="20" t="str">
        <f t="shared" si="292"/>
        <v>No Bet</v>
      </c>
      <c r="G431" s="16">
        <f t="shared" si="293"/>
        <v>-156</v>
      </c>
      <c r="H431" s="12"/>
      <c r="I431" s="16">
        <f t="shared" si="296"/>
        <v>0</v>
      </c>
      <c r="J431" s="16">
        <f t="shared" si="297"/>
        <v>-6</v>
      </c>
      <c r="K431" s="12"/>
      <c r="AI431" s="1">
        <f t="shared" si="294"/>
        <v>9</v>
      </c>
      <c r="AJ431" s="3" t="str">
        <f t="shared" si="298"/>
        <v/>
      </c>
      <c r="AK431" s="3" t="str">
        <f t="shared" si="299"/>
        <v/>
      </c>
      <c r="AL431" s="3" t="str">
        <f t="shared" si="300"/>
        <v/>
      </c>
      <c r="AM431" s="3" t="str">
        <f t="shared" si="301"/>
        <v/>
      </c>
      <c r="AN431" s="3" t="str">
        <f t="shared" si="302"/>
        <v/>
      </c>
      <c r="AO431" s="3" t="str">
        <f t="shared" si="303"/>
        <v/>
      </c>
      <c r="AP431" s="3" t="str">
        <f t="shared" si="304"/>
        <v/>
      </c>
      <c r="AQ431" s="3" t="str">
        <f t="shared" si="305"/>
        <v/>
      </c>
      <c r="AR431" s="3" t="str">
        <f t="shared" si="306"/>
        <v/>
      </c>
      <c r="AS431" s="3" t="str">
        <f t="shared" si="307"/>
        <v/>
      </c>
      <c r="AT431" s="3" t="str">
        <f t="shared" si="308"/>
        <v/>
      </c>
      <c r="AU431" s="3" t="str">
        <f t="shared" si="309"/>
        <v/>
      </c>
      <c r="AV431" s="3" t="str">
        <f t="shared" si="310"/>
        <v/>
      </c>
      <c r="AW431" s="3" t="str">
        <f t="shared" si="311"/>
        <v/>
      </c>
      <c r="AX431" s="3" t="str">
        <f t="shared" si="312"/>
        <v/>
      </c>
      <c r="AY431" s="3" t="str">
        <f t="shared" si="313"/>
        <v/>
      </c>
      <c r="AZ431" s="3" t="str">
        <f t="shared" si="314"/>
        <v/>
      </c>
      <c r="BA431" s="3" t="str">
        <f t="shared" si="315"/>
        <v/>
      </c>
      <c r="BB431" s="3" t="str">
        <f t="shared" si="316"/>
        <v/>
      </c>
      <c r="BC431" s="3" t="str">
        <f t="shared" si="317"/>
        <v/>
      </c>
      <c r="BD431" s="3" t="str">
        <f t="shared" si="318"/>
        <v/>
      </c>
      <c r="BE431" s="3" t="str">
        <f t="shared" si="319"/>
        <v/>
      </c>
      <c r="BF431" s="3" t="str">
        <f t="shared" si="320"/>
        <v/>
      </c>
      <c r="BG431" s="3" t="str">
        <f t="shared" si="321"/>
        <v/>
      </c>
      <c r="BH431" s="3" t="str">
        <f t="shared" si="322"/>
        <v/>
      </c>
      <c r="BI431" s="3" t="str">
        <f t="shared" si="323"/>
        <v/>
      </c>
      <c r="BJ431" s="3" t="str">
        <f t="shared" si="324"/>
        <v/>
      </c>
      <c r="BK431" s="3" t="str">
        <f t="shared" si="325"/>
        <v/>
      </c>
      <c r="BL431" s="3" t="str">
        <f t="shared" si="326"/>
        <v/>
      </c>
      <c r="BM431" s="3" t="str">
        <f t="shared" si="327"/>
        <v/>
      </c>
      <c r="BN431" s="3" t="str">
        <f t="shared" si="328"/>
        <v/>
      </c>
    </row>
    <row r="432" spans="2:66" x14ac:dyDescent="0.25">
      <c r="B432" s="6">
        <v>1</v>
      </c>
      <c r="C432" s="4" t="str">
        <f>IF(B432="","",VLOOKUP(B432,Tabelle2!$A$2:$B$38,2,0))</f>
        <v>7-11-12-28-30-36</v>
      </c>
      <c r="D432" s="3">
        <f t="shared" si="295"/>
        <v>0</v>
      </c>
      <c r="E432" s="7" t="str">
        <f t="shared" si="291"/>
        <v>L</v>
      </c>
      <c r="F432" s="20" t="str">
        <f t="shared" si="292"/>
        <v>No Bet</v>
      </c>
      <c r="G432" s="16">
        <f t="shared" si="293"/>
        <v>-156</v>
      </c>
      <c r="H432" s="12"/>
      <c r="I432" s="16">
        <f t="shared" si="296"/>
        <v>0</v>
      </c>
      <c r="J432" s="16">
        <f t="shared" si="297"/>
        <v>-6</v>
      </c>
      <c r="K432" s="12"/>
      <c r="AI432" s="1">
        <f t="shared" si="294"/>
        <v>10</v>
      </c>
      <c r="AJ432" s="3" t="str">
        <f t="shared" si="298"/>
        <v/>
      </c>
      <c r="AK432" s="3" t="str">
        <f t="shared" si="299"/>
        <v/>
      </c>
      <c r="AL432" s="3" t="str">
        <f t="shared" si="300"/>
        <v/>
      </c>
      <c r="AM432" s="3" t="str">
        <f t="shared" si="301"/>
        <v/>
      </c>
      <c r="AN432" s="3" t="str">
        <f t="shared" si="302"/>
        <v/>
      </c>
      <c r="AO432" s="3" t="str">
        <f t="shared" si="303"/>
        <v/>
      </c>
      <c r="AP432" s="3" t="str">
        <f t="shared" si="304"/>
        <v/>
      </c>
      <c r="AQ432" s="3" t="str">
        <f t="shared" si="305"/>
        <v/>
      </c>
      <c r="AR432" s="3" t="str">
        <f t="shared" si="306"/>
        <v/>
      </c>
      <c r="AS432" s="3">
        <f t="shared" si="307"/>
        <v>1</v>
      </c>
      <c r="AT432" s="3" t="str">
        <f t="shared" si="308"/>
        <v/>
      </c>
      <c r="AU432" s="3" t="str">
        <f t="shared" si="309"/>
        <v/>
      </c>
      <c r="AV432" s="3" t="str">
        <f t="shared" si="310"/>
        <v/>
      </c>
      <c r="AW432" s="3" t="str">
        <f t="shared" si="311"/>
        <v/>
      </c>
      <c r="AX432" s="3" t="str">
        <f t="shared" si="312"/>
        <v/>
      </c>
      <c r="AY432" s="3" t="str">
        <f t="shared" si="313"/>
        <v/>
      </c>
      <c r="AZ432" s="3" t="str">
        <f t="shared" si="314"/>
        <v/>
      </c>
      <c r="BA432" s="3" t="str">
        <f t="shared" si="315"/>
        <v/>
      </c>
      <c r="BB432" s="3" t="str">
        <f t="shared" si="316"/>
        <v/>
      </c>
      <c r="BC432" s="3" t="str">
        <f t="shared" si="317"/>
        <v/>
      </c>
      <c r="BD432" s="3" t="str">
        <f t="shared" si="318"/>
        <v/>
      </c>
      <c r="BE432" s="3" t="str">
        <f t="shared" si="319"/>
        <v/>
      </c>
      <c r="BF432" s="3" t="str">
        <f t="shared" si="320"/>
        <v/>
      </c>
      <c r="BG432" s="3" t="str">
        <f t="shared" si="321"/>
        <v/>
      </c>
      <c r="BH432" s="3" t="str">
        <f t="shared" si="322"/>
        <v/>
      </c>
      <c r="BI432" s="3" t="str">
        <f t="shared" si="323"/>
        <v/>
      </c>
      <c r="BJ432" s="3" t="str">
        <f t="shared" si="324"/>
        <v/>
      </c>
      <c r="BK432" s="3" t="str">
        <f t="shared" si="325"/>
        <v/>
      </c>
      <c r="BL432" s="3" t="str">
        <f t="shared" si="326"/>
        <v/>
      </c>
      <c r="BM432" s="3" t="str">
        <f t="shared" si="327"/>
        <v/>
      </c>
      <c r="BN432" s="3" t="str">
        <f t="shared" si="328"/>
        <v/>
      </c>
    </row>
    <row r="433" spans="2:66" x14ac:dyDescent="0.25">
      <c r="B433" s="6">
        <v>7</v>
      </c>
      <c r="C433" s="4" t="str">
        <f>IF(B433="","",VLOOKUP(B433,Tabelle2!$A$2:$B$38,2,0))</f>
        <v>1-4-15-16-19-33</v>
      </c>
      <c r="D433" s="3">
        <f t="shared" si="295"/>
        <v>1</v>
      </c>
      <c r="E433" s="7" t="str">
        <f t="shared" si="291"/>
        <v>W</v>
      </c>
      <c r="F433" s="20" t="str">
        <f t="shared" si="292"/>
        <v>No Bet</v>
      </c>
      <c r="G433" s="16">
        <f t="shared" si="293"/>
        <v>-156</v>
      </c>
      <c r="H433" s="12"/>
      <c r="I433" s="16">
        <f t="shared" si="296"/>
        <v>0</v>
      </c>
      <c r="J433" s="16">
        <f t="shared" si="297"/>
        <v>-6</v>
      </c>
      <c r="K433" s="12"/>
      <c r="AI433" s="1">
        <f t="shared" si="294"/>
        <v>0</v>
      </c>
      <c r="AJ433" s="3" t="str">
        <f t="shared" si="298"/>
        <v/>
      </c>
      <c r="AK433" s="3" t="str">
        <f t="shared" si="299"/>
        <v/>
      </c>
      <c r="AL433" s="3" t="str">
        <f t="shared" si="300"/>
        <v/>
      </c>
      <c r="AM433" s="3" t="str">
        <f t="shared" si="301"/>
        <v/>
      </c>
      <c r="AN433" s="3" t="str">
        <f t="shared" si="302"/>
        <v/>
      </c>
      <c r="AO433" s="3" t="str">
        <f t="shared" si="303"/>
        <v/>
      </c>
      <c r="AP433" s="3" t="str">
        <f t="shared" si="304"/>
        <v/>
      </c>
      <c r="AQ433" s="3" t="str">
        <f t="shared" si="305"/>
        <v/>
      </c>
      <c r="AR433" s="3" t="str">
        <f t="shared" si="306"/>
        <v/>
      </c>
      <c r="AS433" s="3" t="str">
        <f t="shared" si="307"/>
        <v/>
      </c>
      <c r="AT433" s="3" t="str">
        <f t="shared" si="308"/>
        <v/>
      </c>
      <c r="AU433" s="3" t="str">
        <f t="shared" si="309"/>
        <v/>
      </c>
      <c r="AV433" s="3" t="str">
        <f t="shared" si="310"/>
        <v/>
      </c>
      <c r="AW433" s="3" t="str">
        <f t="shared" si="311"/>
        <v/>
      </c>
      <c r="AX433" s="3" t="str">
        <f t="shared" si="312"/>
        <v/>
      </c>
      <c r="AY433" s="3" t="str">
        <f t="shared" si="313"/>
        <v/>
      </c>
      <c r="AZ433" s="3" t="str">
        <f t="shared" si="314"/>
        <v/>
      </c>
      <c r="BA433" s="3" t="str">
        <f t="shared" si="315"/>
        <v/>
      </c>
      <c r="BB433" s="3" t="str">
        <f t="shared" si="316"/>
        <v/>
      </c>
      <c r="BC433" s="3" t="str">
        <f t="shared" si="317"/>
        <v/>
      </c>
      <c r="BD433" s="3" t="str">
        <f t="shared" si="318"/>
        <v/>
      </c>
      <c r="BE433" s="3" t="str">
        <f t="shared" si="319"/>
        <v/>
      </c>
      <c r="BF433" s="3" t="str">
        <f t="shared" si="320"/>
        <v/>
      </c>
      <c r="BG433" s="3" t="str">
        <f t="shared" si="321"/>
        <v/>
      </c>
      <c r="BH433" s="3" t="str">
        <f t="shared" si="322"/>
        <v/>
      </c>
      <c r="BI433" s="3" t="str">
        <f t="shared" si="323"/>
        <v/>
      </c>
      <c r="BJ433" s="3" t="str">
        <f t="shared" si="324"/>
        <v/>
      </c>
      <c r="BK433" s="3" t="str">
        <f t="shared" si="325"/>
        <v/>
      </c>
      <c r="BL433" s="3" t="str">
        <f t="shared" si="326"/>
        <v/>
      </c>
      <c r="BM433" s="3" t="str">
        <f t="shared" si="327"/>
        <v/>
      </c>
      <c r="BN433" s="3" t="str">
        <f t="shared" si="328"/>
        <v/>
      </c>
    </row>
    <row r="434" spans="2:66" x14ac:dyDescent="0.25">
      <c r="B434" s="6">
        <v>29</v>
      </c>
      <c r="C434" s="4" t="str">
        <f>IF(B434="","",VLOOKUP(B434,Tabelle2!$A$2:$B$38,2,0))</f>
        <v>15-16-19-24-32-33</v>
      </c>
      <c r="D434" s="3">
        <f t="shared" si="295"/>
        <v>0</v>
      </c>
      <c r="E434" s="7" t="str">
        <f t="shared" si="291"/>
        <v>L</v>
      </c>
      <c r="F434" s="20" t="str">
        <f t="shared" si="292"/>
        <v>Bet</v>
      </c>
      <c r="G434" s="16">
        <f t="shared" si="293"/>
        <v>-162</v>
      </c>
      <c r="H434" s="12"/>
      <c r="I434" s="16">
        <f t="shared" si="296"/>
        <v>-1</v>
      </c>
      <c r="J434" s="16">
        <f t="shared" si="297"/>
        <v>-7</v>
      </c>
      <c r="K434" s="12"/>
      <c r="AI434" s="1">
        <f t="shared" si="294"/>
        <v>1</v>
      </c>
      <c r="AJ434" s="3" t="str">
        <f t="shared" si="298"/>
        <v/>
      </c>
      <c r="AK434" s="3" t="str">
        <f t="shared" si="299"/>
        <v/>
      </c>
      <c r="AL434" s="3" t="str">
        <f t="shared" si="300"/>
        <v/>
      </c>
      <c r="AM434" s="3" t="str">
        <f t="shared" si="301"/>
        <v/>
      </c>
      <c r="AN434" s="3" t="str">
        <f t="shared" si="302"/>
        <v/>
      </c>
      <c r="AO434" s="3" t="str">
        <f t="shared" si="303"/>
        <v/>
      </c>
      <c r="AP434" s="3" t="str">
        <f t="shared" si="304"/>
        <v/>
      </c>
      <c r="AQ434" s="3" t="str">
        <f t="shared" si="305"/>
        <v/>
      </c>
      <c r="AR434" s="3" t="str">
        <f t="shared" si="306"/>
        <v/>
      </c>
      <c r="AS434" s="3" t="str">
        <f t="shared" si="307"/>
        <v/>
      </c>
      <c r="AT434" s="3" t="str">
        <f t="shared" si="308"/>
        <v/>
      </c>
      <c r="AU434" s="3" t="str">
        <f t="shared" si="309"/>
        <v/>
      </c>
      <c r="AV434" s="3" t="str">
        <f t="shared" si="310"/>
        <v/>
      </c>
      <c r="AW434" s="3" t="str">
        <f t="shared" si="311"/>
        <v/>
      </c>
      <c r="AX434" s="3" t="str">
        <f t="shared" si="312"/>
        <v/>
      </c>
      <c r="AY434" s="3" t="str">
        <f t="shared" si="313"/>
        <v/>
      </c>
      <c r="AZ434" s="3" t="str">
        <f t="shared" si="314"/>
        <v/>
      </c>
      <c r="BA434" s="3" t="str">
        <f t="shared" si="315"/>
        <v/>
      </c>
      <c r="BB434" s="3" t="str">
        <f t="shared" si="316"/>
        <v/>
      </c>
      <c r="BC434" s="3" t="str">
        <f t="shared" si="317"/>
        <v/>
      </c>
      <c r="BD434" s="3" t="str">
        <f t="shared" si="318"/>
        <v/>
      </c>
      <c r="BE434" s="3" t="str">
        <f t="shared" si="319"/>
        <v/>
      </c>
      <c r="BF434" s="3" t="str">
        <f t="shared" si="320"/>
        <v/>
      </c>
      <c r="BG434" s="3" t="str">
        <f t="shared" si="321"/>
        <v/>
      </c>
      <c r="BH434" s="3" t="str">
        <f t="shared" si="322"/>
        <v/>
      </c>
      <c r="BI434" s="3" t="str">
        <f t="shared" si="323"/>
        <v/>
      </c>
      <c r="BJ434" s="3" t="str">
        <f t="shared" si="324"/>
        <v/>
      </c>
      <c r="BK434" s="3" t="str">
        <f t="shared" si="325"/>
        <v/>
      </c>
      <c r="BL434" s="3" t="str">
        <f t="shared" si="326"/>
        <v/>
      </c>
      <c r="BM434" s="3" t="str">
        <f t="shared" si="327"/>
        <v/>
      </c>
      <c r="BN434" s="3" t="str">
        <f t="shared" si="328"/>
        <v/>
      </c>
    </row>
    <row r="435" spans="2:66" x14ac:dyDescent="0.25">
      <c r="B435" s="6">
        <v>20</v>
      </c>
      <c r="C435" s="4" t="str">
        <f>IF(B435="","",VLOOKUP(B435,Tabelle2!$A$2:$B$38,2,0))</f>
        <v>8-11-12-28-30-36</v>
      </c>
      <c r="D435" s="3">
        <f t="shared" si="295"/>
        <v>0</v>
      </c>
      <c r="E435" s="7" t="str">
        <f t="shared" si="291"/>
        <v>L</v>
      </c>
      <c r="F435" s="20" t="str">
        <f t="shared" si="292"/>
        <v>Bet</v>
      </c>
      <c r="G435" s="16">
        <f t="shared" si="293"/>
        <v>-168</v>
      </c>
      <c r="H435" s="12"/>
      <c r="I435" s="16">
        <f t="shared" si="296"/>
        <v>0</v>
      </c>
      <c r="J435" s="16">
        <f t="shared" si="297"/>
        <v>-7</v>
      </c>
      <c r="K435" s="12"/>
      <c r="AI435" s="1">
        <f t="shared" si="294"/>
        <v>2</v>
      </c>
      <c r="AJ435" s="3" t="str">
        <f t="shared" si="298"/>
        <v/>
      </c>
      <c r="AK435" s="3" t="str">
        <f t="shared" si="299"/>
        <v/>
      </c>
      <c r="AL435" s="3" t="str">
        <f t="shared" si="300"/>
        <v/>
      </c>
      <c r="AM435" s="3" t="str">
        <f t="shared" si="301"/>
        <v/>
      </c>
      <c r="AN435" s="3" t="str">
        <f t="shared" si="302"/>
        <v/>
      </c>
      <c r="AO435" s="3" t="str">
        <f t="shared" si="303"/>
        <v/>
      </c>
      <c r="AP435" s="3" t="str">
        <f t="shared" si="304"/>
        <v/>
      </c>
      <c r="AQ435" s="3" t="str">
        <f t="shared" si="305"/>
        <v/>
      </c>
      <c r="AR435" s="3" t="str">
        <f t="shared" si="306"/>
        <v/>
      </c>
      <c r="AS435" s="3" t="str">
        <f t="shared" si="307"/>
        <v/>
      </c>
      <c r="AT435" s="3" t="str">
        <f t="shared" si="308"/>
        <v/>
      </c>
      <c r="AU435" s="3" t="str">
        <f t="shared" si="309"/>
        <v/>
      </c>
      <c r="AV435" s="3" t="str">
        <f t="shared" si="310"/>
        <v/>
      </c>
      <c r="AW435" s="3" t="str">
        <f t="shared" si="311"/>
        <v/>
      </c>
      <c r="AX435" s="3" t="str">
        <f t="shared" si="312"/>
        <v/>
      </c>
      <c r="AY435" s="3" t="str">
        <f t="shared" si="313"/>
        <v/>
      </c>
      <c r="AZ435" s="3" t="str">
        <f t="shared" si="314"/>
        <v/>
      </c>
      <c r="BA435" s="3" t="str">
        <f t="shared" si="315"/>
        <v/>
      </c>
      <c r="BB435" s="3" t="str">
        <f t="shared" si="316"/>
        <v/>
      </c>
      <c r="BC435" s="3" t="str">
        <f t="shared" si="317"/>
        <v/>
      </c>
      <c r="BD435" s="3" t="str">
        <f t="shared" si="318"/>
        <v/>
      </c>
      <c r="BE435" s="3" t="str">
        <f t="shared" si="319"/>
        <v/>
      </c>
      <c r="BF435" s="3" t="str">
        <f t="shared" si="320"/>
        <v/>
      </c>
      <c r="BG435" s="3" t="str">
        <f t="shared" si="321"/>
        <v/>
      </c>
      <c r="BH435" s="3" t="str">
        <f t="shared" si="322"/>
        <v/>
      </c>
      <c r="BI435" s="3" t="str">
        <f t="shared" si="323"/>
        <v/>
      </c>
      <c r="BJ435" s="3" t="str">
        <f t="shared" si="324"/>
        <v/>
      </c>
      <c r="BK435" s="3" t="str">
        <f t="shared" si="325"/>
        <v/>
      </c>
      <c r="BL435" s="3" t="str">
        <f t="shared" si="326"/>
        <v/>
      </c>
      <c r="BM435" s="3" t="str">
        <f t="shared" si="327"/>
        <v/>
      </c>
      <c r="BN435" s="3" t="str">
        <f t="shared" si="328"/>
        <v/>
      </c>
    </row>
    <row r="436" spans="2:66" x14ac:dyDescent="0.25">
      <c r="B436" s="6">
        <v>27</v>
      </c>
      <c r="C436" s="4" t="str">
        <f>IF(B436="","",VLOOKUP(B436,Tabelle2!$A$2:$B$38,2,0))</f>
        <v>5-15-16-19-24-32</v>
      </c>
      <c r="D436" s="3">
        <f t="shared" si="295"/>
        <v>0</v>
      </c>
      <c r="E436" s="7" t="str">
        <f t="shared" si="291"/>
        <v>L</v>
      </c>
      <c r="F436" s="20" t="str">
        <f t="shared" si="292"/>
        <v>Bet</v>
      </c>
      <c r="G436" s="16">
        <f t="shared" si="293"/>
        <v>-174</v>
      </c>
      <c r="H436" s="12"/>
      <c r="I436" s="16">
        <f t="shared" si="296"/>
        <v>0</v>
      </c>
      <c r="J436" s="16">
        <f t="shared" si="297"/>
        <v>-7</v>
      </c>
      <c r="K436" s="12"/>
      <c r="AI436" s="1">
        <f t="shared" si="294"/>
        <v>3</v>
      </c>
      <c r="AJ436" s="3" t="str">
        <f t="shared" si="298"/>
        <v/>
      </c>
      <c r="AK436" s="3" t="str">
        <f t="shared" si="299"/>
        <v/>
      </c>
      <c r="AL436" s="3" t="str">
        <f t="shared" si="300"/>
        <v/>
      </c>
      <c r="AM436" s="3" t="str">
        <f t="shared" si="301"/>
        <v/>
      </c>
      <c r="AN436" s="3" t="str">
        <f t="shared" si="302"/>
        <v/>
      </c>
      <c r="AO436" s="3" t="str">
        <f t="shared" si="303"/>
        <v/>
      </c>
      <c r="AP436" s="3" t="str">
        <f t="shared" si="304"/>
        <v/>
      </c>
      <c r="AQ436" s="3" t="str">
        <f t="shared" si="305"/>
        <v/>
      </c>
      <c r="AR436" s="3" t="str">
        <f t="shared" si="306"/>
        <v/>
      </c>
      <c r="AS436" s="3" t="str">
        <f t="shared" si="307"/>
        <v/>
      </c>
      <c r="AT436" s="3" t="str">
        <f t="shared" si="308"/>
        <v/>
      </c>
      <c r="AU436" s="3" t="str">
        <f t="shared" si="309"/>
        <v/>
      </c>
      <c r="AV436" s="3" t="str">
        <f t="shared" si="310"/>
        <v/>
      </c>
      <c r="AW436" s="3" t="str">
        <f t="shared" si="311"/>
        <v/>
      </c>
      <c r="AX436" s="3" t="str">
        <f t="shared" si="312"/>
        <v/>
      </c>
      <c r="AY436" s="3" t="str">
        <f t="shared" si="313"/>
        <v/>
      </c>
      <c r="AZ436" s="3" t="str">
        <f t="shared" si="314"/>
        <v/>
      </c>
      <c r="BA436" s="3" t="str">
        <f t="shared" si="315"/>
        <v/>
      </c>
      <c r="BB436" s="3" t="str">
        <f t="shared" si="316"/>
        <v/>
      </c>
      <c r="BC436" s="3" t="str">
        <f t="shared" si="317"/>
        <v/>
      </c>
      <c r="BD436" s="3" t="str">
        <f t="shared" si="318"/>
        <v/>
      </c>
      <c r="BE436" s="3" t="str">
        <f t="shared" si="319"/>
        <v/>
      </c>
      <c r="BF436" s="3" t="str">
        <f t="shared" si="320"/>
        <v/>
      </c>
      <c r="BG436" s="3" t="str">
        <f t="shared" si="321"/>
        <v/>
      </c>
      <c r="BH436" s="3" t="str">
        <f t="shared" si="322"/>
        <v/>
      </c>
      <c r="BI436" s="3" t="str">
        <f t="shared" si="323"/>
        <v/>
      </c>
      <c r="BJ436" s="3" t="str">
        <f t="shared" si="324"/>
        <v/>
      </c>
      <c r="BK436" s="3" t="str">
        <f t="shared" si="325"/>
        <v/>
      </c>
      <c r="BL436" s="3" t="str">
        <f t="shared" si="326"/>
        <v/>
      </c>
      <c r="BM436" s="3" t="str">
        <f t="shared" si="327"/>
        <v/>
      </c>
      <c r="BN436" s="3" t="str">
        <f t="shared" si="328"/>
        <v/>
      </c>
    </row>
    <row r="437" spans="2:66" x14ac:dyDescent="0.25">
      <c r="B437" s="6">
        <v>18</v>
      </c>
      <c r="C437" s="4" t="str">
        <f>IF(B437="","",VLOOKUP(B437,Tabelle2!$A$2:$B$38,2,0))</f>
        <v>0-5-15-16-24-32</v>
      </c>
      <c r="D437" s="3">
        <f t="shared" si="295"/>
        <v>0</v>
      </c>
      <c r="E437" s="7" t="str">
        <f t="shared" si="291"/>
        <v>L</v>
      </c>
      <c r="F437" s="20" t="str">
        <f t="shared" si="292"/>
        <v>Bet</v>
      </c>
      <c r="G437" s="16">
        <f t="shared" si="293"/>
        <v>-180</v>
      </c>
      <c r="H437" s="12"/>
      <c r="I437" s="16">
        <f t="shared" si="296"/>
        <v>0</v>
      </c>
      <c r="J437" s="16">
        <f t="shared" si="297"/>
        <v>-7</v>
      </c>
      <c r="K437" s="12"/>
      <c r="AI437" s="1">
        <f t="shared" si="294"/>
        <v>4</v>
      </c>
      <c r="AJ437" s="3" t="str">
        <f t="shared" si="298"/>
        <v/>
      </c>
      <c r="AK437" s="3" t="str">
        <f t="shared" si="299"/>
        <v/>
      </c>
      <c r="AL437" s="3" t="str">
        <f t="shared" si="300"/>
        <v/>
      </c>
      <c r="AM437" s="3" t="str">
        <f t="shared" si="301"/>
        <v/>
      </c>
      <c r="AN437" s="3" t="str">
        <f t="shared" si="302"/>
        <v/>
      </c>
      <c r="AO437" s="3" t="str">
        <f t="shared" si="303"/>
        <v/>
      </c>
      <c r="AP437" s="3" t="str">
        <f t="shared" si="304"/>
        <v/>
      </c>
      <c r="AQ437" s="3" t="str">
        <f t="shared" si="305"/>
        <v/>
      </c>
      <c r="AR437" s="3" t="str">
        <f t="shared" si="306"/>
        <v/>
      </c>
      <c r="AS437" s="3" t="str">
        <f t="shared" si="307"/>
        <v/>
      </c>
      <c r="AT437" s="3" t="str">
        <f t="shared" si="308"/>
        <v/>
      </c>
      <c r="AU437" s="3" t="str">
        <f t="shared" si="309"/>
        <v/>
      </c>
      <c r="AV437" s="3" t="str">
        <f t="shared" si="310"/>
        <v/>
      </c>
      <c r="AW437" s="3" t="str">
        <f t="shared" si="311"/>
        <v/>
      </c>
      <c r="AX437" s="3" t="str">
        <f t="shared" si="312"/>
        <v/>
      </c>
      <c r="AY437" s="3" t="str">
        <f t="shared" si="313"/>
        <v/>
      </c>
      <c r="AZ437" s="3" t="str">
        <f t="shared" si="314"/>
        <v/>
      </c>
      <c r="BA437" s="3" t="str">
        <f t="shared" si="315"/>
        <v/>
      </c>
      <c r="BB437" s="3" t="str">
        <f t="shared" si="316"/>
        <v/>
      </c>
      <c r="BC437" s="3" t="str">
        <f t="shared" si="317"/>
        <v/>
      </c>
      <c r="BD437" s="3" t="str">
        <f t="shared" si="318"/>
        <v/>
      </c>
      <c r="BE437" s="3" t="str">
        <f t="shared" si="319"/>
        <v/>
      </c>
      <c r="BF437" s="3" t="str">
        <f t="shared" si="320"/>
        <v/>
      </c>
      <c r="BG437" s="3" t="str">
        <f t="shared" si="321"/>
        <v/>
      </c>
      <c r="BH437" s="3" t="str">
        <f t="shared" si="322"/>
        <v/>
      </c>
      <c r="BI437" s="3" t="str">
        <f t="shared" si="323"/>
        <v/>
      </c>
      <c r="BJ437" s="3" t="str">
        <f t="shared" si="324"/>
        <v/>
      </c>
      <c r="BK437" s="3" t="str">
        <f t="shared" si="325"/>
        <v/>
      </c>
      <c r="BL437" s="3" t="str">
        <f t="shared" si="326"/>
        <v/>
      </c>
      <c r="BM437" s="3" t="str">
        <f t="shared" si="327"/>
        <v/>
      </c>
      <c r="BN437" s="3" t="str">
        <f t="shared" si="328"/>
        <v/>
      </c>
    </row>
    <row r="438" spans="2:66" x14ac:dyDescent="0.25">
      <c r="B438" s="6">
        <v>9</v>
      </c>
      <c r="C438" s="4" t="str">
        <f>IF(B438="","",VLOOKUP(B438,Tabelle2!$A$2:$B$38,2,0))</f>
        <v>0-3-5-10-23-26</v>
      </c>
      <c r="D438" s="3">
        <f t="shared" si="295"/>
        <v>0</v>
      </c>
      <c r="E438" s="7" t="str">
        <f t="shared" si="291"/>
        <v>L</v>
      </c>
      <c r="F438" s="20" t="str">
        <f t="shared" si="292"/>
        <v>No Bet</v>
      </c>
      <c r="G438" s="16">
        <f t="shared" si="293"/>
        <v>-180</v>
      </c>
      <c r="H438" s="12"/>
      <c r="I438" s="16">
        <f t="shared" si="296"/>
        <v>0</v>
      </c>
      <c r="J438" s="16">
        <f t="shared" si="297"/>
        <v>-7</v>
      </c>
      <c r="K438" s="12"/>
      <c r="AI438" s="1">
        <f t="shared" si="294"/>
        <v>5</v>
      </c>
      <c r="AJ438" s="3" t="str">
        <f t="shared" si="298"/>
        <v/>
      </c>
      <c r="AK438" s="3" t="str">
        <f t="shared" si="299"/>
        <v/>
      </c>
      <c r="AL438" s="3" t="str">
        <f t="shared" si="300"/>
        <v/>
      </c>
      <c r="AM438" s="3" t="str">
        <f t="shared" si="301"/>
        <v/>
      </c>
      <c r="AN438" s="3" t="str">
        <f t="shared" si="302"/>
        <v/>
      </c>
      <c r="AO438" s="3" t="str">
        <f t="shared" si="303"/>
        <v/>
      </c>
      <c r="AP438" s="3" t="str">
        <f t="shared" si="304"/>
        <v/>
      </c>
      <c r="AQ438" s="3" t="str">
        <f t="shared" si="305"/>
        <v/>
      </c>
      <c r="AR438" s="3" t="str">
        <f t="shared" si="306"/>
        <v/>
      </c>
      <c r="AS438" s="3" t="str">
        <f t="shared" si="307"/>
        <v/>
      </c>
      <c r="AT438" s="3" t="str">
        <f t="shared" si="308"/>
        <v/>
      </c>
      <c r="AU438" s="3" t="str">
        <f t="shared" si="309"/>
        <v/>
      </c>
      <c r="AV438" s="3" t="str">
        <f t="shared" si="310"/>
        <v/>
      </c>
      <c r="AW438" s="3" t="str">
        <f t="shared" si="311"/>
        <v/>
      </c>
      <c r="AX438" s="3" t="str">
        <f t="shared" si="312"/>
        <v/>
      </c>
      <c r="AY438" s="3" t="str">
        <f t="shared" si="313"/>
        <v/>
      </c>
      <c r="AZ438" s="3" t="str">
        <f t="shared" si="314"/>
        <v/>
      </c>
      <c r="BA438" s="3" t="str">
        <f t="shared" si="315"/>
        <v/>
      </c>
      <c r="BB438" s="3" t="str">
        <f t="shared" si="316"/>
        <v/>
      </c>
      <c r="BC438" s="3" t="str">
        <f t="shared" si="317"/>
        <v/>
      </c>
      <c r="BD438" s="3" t="str">
        <f t="shared" si="318"/>
        <v/>
      </c>
      <c r="BE438" s="3" t="str">
        <f t="shared" si="319"/>
        <v/>
      </c>
      <c r="BF438" s="3" t="str">
        <f t="shared" si="320"/>
        <v/>
      </c>
      <c r="BG438" s="3" t="str">
        <f t="shared" si="321"/>
        <v/>
      </c>
      <c r="BH438" s="3" t="str">
        <f t="shared" si="322"/>
        <v/>
      </c>
      <c r="BI438" s="3" t="str">
        <f t="shared" si="323"/>
        <v/>
      </c>
      <c r="BJ438" s="3" t="str">
        <f t="shared" si="324"/>
        <v/>
      </c>
      <c r="BK438" s="3" t="str">
        <f t="shared" si="325"/>
        <v/>
      </c>
      <c r="BL438" s="3" t="str">
        <f t="shared" si="326"/>
        <v/>
      </c>
      <c r="BM438" s="3" t="str">
        <f t="shared" si="327"/>
        <v/>
      </c>
      <c r="BN438" s="3" t="str">
        <f t="shared" si="328"/>
        <v/>
      </c>
    </row>
    <row r="439" spans="2:66" x14ac:dyDescent="0.25">
      <c r="B439" s="6">
        <v>29</v>
      </c>
      <c r="C439" s="4" t="str">
        <f>IF(B439="","",VLOOKUP(B439,Tabelle2!$A$2:$B$38,2,0))</f>
        <v>15-16-19-24-32-33</v>
      </c>
      <c r="D439" s="3">
        <f t="shared" si="295"/>
        <v>0</v>
      </c>
      <c r="E439" s="7" t="str">
        <f t="shared" si="291"/>
        <v>L</v>
      </c>
      <c r="F439" s="20" t="str">
        <f t="shared" si="292"/>
        <v>No Bet</v>
      </c>
      <c r="G439" s="16">
        <f t="shared" si="293"/>
        <v>-180</v>
      </c>
      <c r="H439" s="12"/>
      <c r="I439" s="16">
        <f t="shared" si="296"/>
        <v>0</v>
      </c>
      <c r="J439" s="16">
        <f t="shared" si="297"/>
        <v>-7</v>
      </c>
      <c r="K439" s="12"/>
      <c r="AI439" s="1">
        <f t="shared" si="294"/>
        <v>6</v>
      </c>
      <c r="AJ439" s="3" t="str">
        <f t="shared" si="298"/>
        <v/>
      </c>
      <c r="AK439" s="3" t="str">
        <f t="shared" si="299"/>
        <v/>
      </c>
      <c r="AL439" s="3" t="str">
        <f t="shared" si="300"/>
        <v/>
      </c>
      <c r="AM439" s="3" t="str">
        <f t="shared" si="301"/>
        <v/>
      </c>
      <c r="AN439" s="3" t="str">
        <f t="shared" si="302"/>
        <v/>
      </c>
      <c r="AO439" s="3" t="str">
        <f t="shared" si="303"/>
        <v/>
      </c>
      <c r="AP439" s="3" t="str">
        <f t="shared" si="304"/>
        <v/>
      </c>
      <c r="AQ439" s="3" t="str">
        <f t="shared" si="305"/>
        <v/>
      </c>
      <c r="AR439" s="3" t="str">
        <f t="shared" si="306"/>
        <v/>
      </c>
      <c r="AS439" s="3" t="str">
        <f t="shared" si="307"/>
        <v/>
      </c>
      <c r="AT439" s="3" t="str">
        <f t="shared" si="308"/>
        <v/>
      </c>
      <c r="AU439" s="3" t="str">
        <f t="shared" si="309"/>
        <v/>
      </c>
      <c r="AV439" s="3" t="str">
        <f t="shared" si="310"/>
        <v/>
      </c>
      <c r="AW439" s="3" t="str">
        <f t="shared" si="311"/>
        <v/>
      </c>
      <c r="AX439" s="3" t="str">
        <f t="shared" si="312"/>
        <v/>
      </c>
      <c r="AY439" s="3" t="str">
        <f t="shared" si="313"/>
        <v/>
      </c>
      <c r="AZ439" s="3" t="str">
        <f t="shared" si="314"/>
        <v/>
      </c>
      <c r="BA439" s="3" t="str">
        <f t="shared" si="315"/>
        <v/>
      </c>
      <c r="BB439" s="3" t="str">
        <f t="shared" si="316"/>
        <v/>
      </c>
      <c r="BC439" s="3" t="str">
        <f t="shared" si="317"/>
        <v/>
      </c>
      <c r="BD439" s="3" t="str">
        <f t="shared" si="318"/>
        <v/>
      </c>
      <c r="BE439" s="3" t="str">
        <f t="shared" si="319"/>
        <v/>
      </c>
      <c r="BF439" s="3" t="str">
        <f t="shared" si="320"/>
        <v/>
      </c>
      <c r="BG439" s="3" t="str">
        <f t="shared" si="321"/>
        <v/>
      </c>
      <c r="BH439" s="3" t="str">
        <f t="shared" si="322"/>
        <v/>
      </c>
      <c r="BI439" s="3" t="str">
        <f t="shared" si="323"/>
        <v/>
      </c>
      <c r="BJ439" s="3" t="str">
        <f t="shared" si="324"/>
        <v/>
      </c>
      <c r="BK439" s="3" t="str">
        <f t="shared" si="325"/>
        <v/>
      </c>
      <c r="BL439" s="3" t="str">
        <f t="shared" si="326"/>
        <v/>
      </c>
      <c r="BM439" s="3" t="str">
        <f t="shared" si="327"/>
        <v/>
      </c>
      <c r="BN439" s="3" t="str">
        <f t="shared" si="328"/>
        <v/>
      </c>
    </row>
    <row r="440" spans="2:66" x14ac:dyDescent="0.25">
      <c r="B440" s="6">
        <v>2</v>
      </c>
      <c r="C440" s="4" t="str">
        <f>IF(B440="","",VLOOKUP(B440,Tabelle2!$A$2:$B$38,2,0))</f>
        <v>3-8-11-12-30-35</v>
      </c>
      <c r="D440" s="3">
        <f t="shared" si="295"/>
        <v>0</v>
      </c>
      <c r="E440" s="7" t="str">
        <f t="shared" si="291"/>
        <v>L</v>
      </c>
      <c r="F440" s="20" t="str">
        <f t="shared" si="292"/>
        <v>No Bet</v>
      </c>
      <c r="G440" s="16">
        <f t="shared" si="293"/>
        <v>-180</v>
      </c>
      <c r="H440" s="12"/>
      <c r="I440" s="16">
        <f t="shared" si="296"/>
        <v>0</v>
      </c>
      <c r="J440" s="16">
        <f t="shared" si="297"/>
        <v>-7</v>
      </c>
      <c r="K440" s="12"/>
      <c r="AI440" s="1">
        <f t="shared" si="294"/>
        <v>7</v>
      </c>
      <c r="AJ440" s="3" t="str">
        <f t="shared" si="298"/>
        <v/>
      </c>
      <c r="AK440" s="3" t="str">
        <f t="shared" si="299"/>
        <v/>
      </c>
      <c r="AL440" s="3" t="str">
        <f t="shared" si="300"/>
        <v/>
      </c>
      <c r="AM440" s="3" t="str">
        <f t="shared" si="301"/>
        <v/>
      </c>
      <c r="AN440" s="3" t="str">
        <f t="shared" si="302"/>
        <v/>
      </c>
      <c r="AO440" s="3" t="str">
        <f t="shared" si="303"/>
        <v/>
      </c>
      <c r="AP440" s="3" t="str">
        <f t="shared" si="304"/>
        <v/>
      </c>
      <c r="AQ440" s="3" t="str">
        <f t="shared" si="305"/>
        <v/>
      </c>
      <c r="AR440" s="3" t="str">
        <f t="shared" si="306"/>
        <v/>
      </c>
      <c r="AS440" s="3" t="str">
        <f t="shared" si="307"/>
        <v/>
      </c>
      <c r="AT440" s="3" t="str">
        <f t="shared" si="308"/>
        <v/>
      </c>
      <c r="AU440" s="3" t="str">
        <f t="shared" si="309"/>
        <v/>
      </c>
      <c r="AV440" s="3" t="str">
        <f t="shared" si="310"/>
        <v/>
      </c>
      <c r="AW440" s="3" t="str">
        <f t="shared" si="311"/>
        <v/>
      </c>
      <c r="AX440" s="3" t="str">
        <f t="shared" si="312"/>
        <v/>
      </c>
      <c r="AY440" s="3" t="str">
        <f t="shared" si="313"/>
        <v/>
      </c>
      <c r="AZ440" s="3" t="str">
        <f t="shared" si="314"/>
        <v/>
      </c>
      <c r="BA440" s="3" t="str">
        <f t="shared" si="315"/>
        <v/>
      </c>
      <c r="BB440" s="3" t="str">
        <f t="shared" si="316"/>
        <v/>
      </c>
      <c r="BC440" s="3" t="str">
        <f t="shared" si="317"/>
        <v/>
      </c>
      <c r="BD440" s="3" t="str">
        <f t="shared" si="318"/>
        <v/>
      </c>
      <c r="BE440" s="3" t="str">
        <f t="shared" si="319"/>
        <v/>
      </c>
      <c r="BF440" s="3" t="str">
        <f t="shared" si="320"/>
        <v/>
      </c>
      <c r="BG440" s="3" t="str">
        <f t="shared" si="321"/>
        <v/>
      </c>
      <c r="BH440" s="3" t="str">
        <f t="shared" si="322"/>
        <v/>
      </c>
      <c r="BI440" s="3" t="str">
        <f t="shared" si="323"/>
        <v/>
      </c>
      <c r="BJ440" s="3" t="str">
        <f t="shared" si="324"/>
        <v/>
      </c>
      <c r="BK440" s="3" t="str">
        <f t="shared" si="325"/>
        <v/>
      </c>
      <c r="BL440" s="3" t="str">
        <f t="shared" si="326"/>
        <v/>
      </c>
      <c r="BM440" s="3" t="str">
        <f t="shared" si="327"/>
        <v/>
      </c>
      <c r="BN440" s="3" t="str">
        <f t="shared" si="328"/>
        <v/>
      </c>
    </row>
    <row r="441" spans="2:66" x14ac:dyDescent="0.25">
      <c r="B441" s="6">
        <v>0</v>
      </c>
      <c r="C441" s="4" t="str">
        <f>IF(B441="","",VLOOKUP(B441,Tabelle2!$A$2:$B$38,2,0))</f>
        <v>6-9-17-18-22-34</v>
      </c>
      <c r="D441" s="3">
        <f t="shared" si="295"/>
        <v>0</v>
      </c>
      <c r="E441" s="7" t="str">
        <f t="shared" si="291"/>
        <v>L</v>
      </c>
      <c r="F441" s="20" t="str">
        <f t="shared" si="292"/>
        <v>No Bet</v>
      </c>
      <c r="G441" s="16">
        <f t="shared" si="293"/>
        <v>-180</v>
      </c>
      <c r="H441" s="12"/>
      <c r="I441" s="16">
        <f t="shared" si="296"/>
        <v>0</v>
      </c>
      <c r="J441" s="16">
        <f t="shared" si="297"/>
        <v>-7</v>
      </c>
      <c r="K441" s="12"/>
      <c r="AI441" s="1">
        <f t="shared" si="294"/>
        <v>8</v>
      </c>
      <c r="AJ441" s="3" t="str">
        <f t="shared" si="298"/>
        <v/>
      </c>
      <c r="AK441" s="3" t="str">
        <f t="shared" si="299"/>
        <v/>
      </c>
      <c r="AL441" s="3" t="str">
        <f t="shared" si="300"/>
        <v/>
      </c>
      <c r="AM441" s="3" t="str">
        <f t="shared" si="301"/>
        <v/>
      </c>
      <c r="AN441" s="3" t="str">
        <f t="shared" si="302"/>
        <v/>
      </c>
      <c r="AO441" s="3" t="str">
        <f t="shared" si="303"/>
        <v/>
      </c>
      <c r="AP441" s="3" t="str">
        <f t="shared" si="304"/>
        <v/>
      </c>
      <c r="AQ441" s="3" t="str">
        <f t="shared" si="305"/>
        <v/>
      </c>
      <c r="AR441" s="3" t="str">
        <f t="shared" si="306"/>
        <v/>
      </c>
      <c r="AS441" s="3" t="str">
        <f t="shared" si="307"/>
        <v/>
      </c>
      <c r="AT441" s="3" t="str">
        <f t="shared" si="308"/>
        <v/>
      </c>
      <c r="AU441" s="3" t="str">
        <f t="shared" si="309"/>
        <v/>
      </c>
      <c r="AV441" s="3" t="str">
        <f t="shared" si="310"/>
        <v/>
      </c>
      <c r="AW441" s="3" t="str">
        <f t="shared" si="311"/>
        <v/>
      </c>
      <c r="AX441" s="3" t="str">
        <f t="shared" si="312"/>
        <v/>
      </c>
      <c r="AY441" s="3" t="str">
        <f t="shared" si="313"/>
        <v/>
      </c>
      <c r="AZ441" s="3" t="str">
        <f t="shared" si="314"/>
        <v/>
      </c>
      <c r="BA441" s="3" t="str">
        <f t="shared" si="315"/>
        <v/>
      </c>
      <c r="BB441" s="3" t="str">
        <f t="shared" si="316"/>
        <v/>
      </c>
      <c r="BC441" s="3" t="str">
        <f t="shared" si="317"/>
        <v/>
      </c>
      <c r="BD441" s="3" t="str">
        <f t="shared" si="318"/>
        <v/>
      </c>
      <c r="BE441" s="3" t="str">
        <f t="shared" si="319"/>
        <v/>
      </c>
      <c r="BF441" s="3" t="str">
        <f t="shared" si="320"/>
        <v/>
      </c>
      <c r="BG441" s="3" t="str">
        <f t="shared" si="321"/>
        <v/>
      </c>
      <c r="BH441" s="3" t="str">
        <f t="shared" si="322"/>
        <v/>
      </c>
      <c r="BI441" s="3" t="str">
        <f t="shared" si="323"/>
        <v/>
      </c>
      <c r="BJ441" s="3" t="str">
        <f t="shared" si="324"/>
        <v/>
      </c>
      <c r="BK441" s="3" t="str">
        <f t="shared" si="325"/>
        <v/>
      </c>
      <c r="BL441" s="3" t="str">
        <f t="shared" si="326"/>
        <v/>
      </c>
      <c r="BM441" s="3" t="str">
        <f t="shared" si="327"/>
        <v/>
      </c>
      <c r="BN441" s="3" t="str">
        <f t="shared" si="328"/>
        <v/>
      </c>
    </row>
    <row r="442" spans="2:66" x14ac:dyDescent="0.25">
      <c r="B442" s="6">
        <v>12</v>
      </c>
      <c r="C442" s="4" t="str">
        <f>IF(B442="","",VLOOKUP(B442,Tabelle2!$A$2:$B$38,2,0))</f>
        <v>1-2-4-14-20-21</v>
      </c>
      <c r="D442" s="3">
        <f t="shared" si="295"/>
        <v>0</v>
      </c>
      <c r="E442" s="7" t="str">
        <f t="shared" si="291"/>
        <v>L</v>
      </c>
      <c r="F442" s="20" t="str">
        <f t="shared" si="292"/>
        <v>No Bet</v>
      </c>
      <c r="G442" s="16">
        <f t="shared" si="293"/>
        <v>-180</v>
      </c>
      <c r="H442" s="12"/>
      <c r="I442" s="16">
        <f t="shared" si="296"/>
        <v>0</v>
      </c>
      <c r="J442" s="16">
        <f t="shared" si="297"/>
        <v>-7</v>
      </c>
      <c r="K442" s="12"/>
      <c r="AI442" s="1">
        <f t="shared" si="294"/>
        <v>9</v>
      </c>
      <c r="AJ442" s="3" t="str">
        <f t="shared" si="298"/>
        <v/>
      </c>
      <c r="AK442" s="3" t="str">
        <f t="shared" si="299"/>
        <v/>
      </c>
      <c r="AL442" s="3" t="str">
        <f t="shared" si="300"/>
        <v/>
      </c>
      <c r="AM442" s="3" t="str">
        <f t="shared" si="301"/>
        <v/>
      </c>
      <c r="AN442" s="3" t="str">
        <f t="shared" si="302"/>
        <v/>
      </c>
      <c r="AO442" s="3" t="str">
        <f t="shared" si="303"/>
        <v/>
      </c>
      <c r="AP442" s="3" t="str">
        <f t="shared" si="304"/>
        <v/>
      </c>
      <c r="AQ442" s="3" t="str">
        <f t="shared" si="305"/>
        <v/>
      </c>
      <c r="AR442" s="3" t="str">
        <f t="shared" si="306"/>
        <v/>
      </c>
      <c r="AS442" s="3" t="str">
        <f t="shared" si="307"/>
        <v/>
      </c>
      <c r="AT442" s="3" t="str">
        <f t="shared" si="308"/>
        <v/>
      </c>
      <c r="AU442" s="3" t="str">
        <f t="shared" si="309"/>
        <v/>
      </c>
      <c r="AV442" s="3" t="str">
        <f t="shared" si="310"/>
        <v/>
      </c>
      <c r="AW442" s="3" t="str">
        <f t="shared" si="311"/>
        <v/>
      </c>
      <c r="AX442" s="3" t="str">
        <f t="shared" si="312"/>
        <v/>
      </c>
      <c r="AY442" s="3" t="str">
        <f t="shared" si="313"/>
        <v/>
      </c>
      <c r="AZ442" s="3" t="str">
        <f t="shared" si="314"/>
        <v/>
      </c>
      <c r="BA442" s="3" t="str">
        <f t="shared" si="315"/>
        <v/>
      </c>
      <c r="BB442" s="3" t="str">
        <f t="shared" si="316"/>
        <v/>
      </c>
      <c r="BC442" s="3" t="str">
        <f t="shared" si="317"/>
        <v/>
      </c>
      <c r="BD442" s="3" t="str">
        <f t="shared" si="318"/>
        <v/>
      </c>
      <c r="BE442" s="3" t="str">
        <f t="shared" si="319"/>
        <v/>
      </c>
      <c r="BF442" s="3" t="str">
        <f t="shared" si="320"/>
        <v/>
      </c>
      <c r="BG442" s="3" t="str">
        <f t="shared" si="321"/>
        <v/>
      </c>
      <c r="BH442" s="3" t="str">
        <f t="shared" si="322"/>
        <v/>
      </c>
      <c r="BI442" s="3" t="str">
        <f t="shared" si="323"/>
        <v/>
      </c>
      <c r="BJ442" s="3" t="str">
        <f t="shared" si="324"/>
        <v/>
      </c>
      <c r="BK442" s="3" t="str">
        <f t="shared" si="325"/>
        <v/>
      </c>
      <c r="BL442" s="3" t="str">
        <f t="shared" si="326"/>
        <v/>
      </c>
      <c r="BM442" s="3" t="str">
        <f t="shared" si="327"/>
        <v/>
      </c>
      <c r="BN442" s="3" t="str">
        <f t="shared" si="328"/>
        <v/>
      </c>
    </row>
    <row r="443" spans="2:66" x14ac:dyDescent="0.25">
      <c r="B443" s="6">
        <v>5</v>
      </c>
      <c r="C443" s="4" t="str">
        <f>IF(B443="","",VLOOKUP(B443,Tabelle2!$A$2:$B$38,2,0))</f>
        <v>6-9-18-22-27-34</v>
      </c>
      <c r="D443" s="3">
        <f t="shared" si="295"/>
        <v>0</v>
      </c>
      <c r="E443" s="7" t="str">
        <f t="shared" si="291"/>
        <v>L</v>
      </c>
      <c r="F443" s="20" t="str">
        <f t="shared" si="292"/>
        <v>No Bet</v>
      </c>
      <c r="G443" s="16">
        <f t="shared" si="293"/>
        <v>-180</v>
      </c>
      <c r="H443" s="12"/>
      <c r="I443" s="16">
        <f t="shared" si="296"/>
        <v>0</v>
      </c>
      <c r="J443" s="16">
        <f t="shared" si="297"/>
        <v>-7</v>
      </c>
      <c r="K443" s="12"/>
      <c r="AI443" s="1">
        <f t="shared" si="294"/>
        <v>10</v>
      </c>
      <c r="AJ443" s="3" t="str">
        <f t="shared" si="298"/>
        <v/>
      </c>
      <c r="AK443" s="3" t="str">
        <f t="shared" si="299"/>
        <v/>
      </c>
      <c r="AL443" s="3" t="str">
        <f t="shared" si="300"/>
        <v/>
      </c>
      <c r="AM443" s="3" t="str">
        <f t="shared" si="301"/>
        <v/>
      </c>
      <c r="AN443" s="3" t="str">
        <f t="shared" si="302"/>
        <v/>
      </c>
      <c r="AO443" s="3" t="str">
        <f t="shared" si="303"/>
        <v/>
      </c>
      <c r="AP443" s="3" t="str">
        <f t="shared" si="304"/>
        <v/>
      </c>
      <c r="AQ443" s="3" t="str">
        <f t="shared" si="305"/>
        <v/>
      </c>
      <c r="AR443" s="3" t="str">
        <f t="shared" si="306"/>
        <v/>
      </c>
      <c r="AS443" s="3" t="str">
        <f t="shared" si="307"/>
        <v/>
      </c>
      <c r="AT443" s="3" t="str">
        <f t="shared" si="308"/>
        <v/>
      </c>
      <c r="AU443" s="3" t="str">
        <f t="shared" si="309"/>
        <v/>
      </c>
      <c r="AV443" s="3" t="str">
        <f t="shared" si="310"/>
        <v/>
      </c>
      <c r="AW443" s="3" t="str">
        <f t="shared" si="311"/>
        <v/>
      </c>
      <c r="AX443" s="3" t="str">
        <f t="shared" si="312"/>
        <v/>
      </c>
      <c r="AY443" s="3" t="str">
        <f t="shared" si="313"/>
        <v/>
      </c>
      <c r="AZ443" s="3" t="str">
        <f t="shared" si="314"/>
        <v/>
      </c>
      <c r="BA443" s="3" t="str">
        <f t="shared" si="315"/>
        <v/>
      </c>
      <c r="BB443" s="3" t="str">
        <f t="shared" si="316"/>
        <v/>
      </c>
      <c r="BC443" s="3" t="str">
        <f t="shared" si="317"/>
        <v/>
      </c>
      <c r="BD443" s="3" t="str">
        <f t="shared" si="318"/>
        <v/>
      </c>
      <c r="BE443" s="3" t="str">
        <f t="shared" si="319"/>
        <v/>
      </c>
      <c r="BF443" s="3" t="str">
        <f t="shared" si="320"/>
        <v/>
      </c>
      <c r="BG443" s="3" t="str">
        <f t="shared" si="321"/>
        <v/>
      </c>
      <c r="BH443" s="3" t="str">
        <f t="shared" si="322"/>
        <v/>
      </c>
      <c r="BI443" s="3" t="str">
        <f t="shared" si="323"/>
        <v/>
      </c>
      <c r="BJ443" s="3" t="str">
        <f t="shared" si="324"/>
        <v/>
      </c>
      <c r="BK443" s="3" t="str">
        <f t="shared" si="325"/>
        <v/>
      </c>
      <c r="BL443" s="3" t="str">
        <f t="shared" si="326"/>
        <v/>
      </c>
      <c r="BM443" s="3" t="str">
        <f t="shared" si="327"/>
        <v/>
      </c>
      <c r="BN443" s="3" t="str">
        <f t="shared" si="328"/>
        <v/>
      </c>
    </row>
    <row r="444" spans="2:66" x14ac:dyDescent="0.25">
      <c r="B444" s="6">
        <v>8</v>
      </c>
      <c r="C444" s="4" t="str">
        <f>IF(B444="","",VLOOKUP(B444,Tabelle2!$A$2:$B$38,2,0))</f>
        <v>2-14-17-20-25-31</v>
      </c>
      <c r="D444" s="3">
        <f t="shared" si="295"/>
        <v>0</v>
      </c>
      <c r="E444" s="7" t="str">
        <f t="shared" si="291"/>
        <v>L</v>
      </c>
      <c r="F444" s="20" t="str">
        <f t="shared" si="292"/>
        <v>No Bet</v>
      </c>
      <c r="G444" s="16">
        <f t="shared" si="293"/>
        <v>-180</v>
      </c>
      <c r="H444" s="12"/>
      <c r="I444" s="16">
        <f t="shared" si="296"/>
        <v>0</v>
      </c>
      <c r="J444" s="16">
        <f t="shared" si="297"/>
        <v>-7</v>
      </c>
      <c r="K444" s="12"/>
      <c r="AI444" s="1">
        <f t="shared" si="294"/>
        <v>11</v>
      </c>
      <c r="AJ444" s="3" t="str">
        <f t="shared" si="298"/>
        <v/>
      </c>
      <c r="AK444" s="3" t="str">
        <f t="shared" si="299"/>
        <v/>
      </c>
      <c r="AL444" s="3" t="str">
        <f t="shared" si="300"/>
        <v/>
      </c>
      <c r="AM444" s="3" t="str">
        <f t="shared" si="301"/>
        <v/>
      </c>
      <c r="AN444" s="3" t="str">
        <f t="shared" si="302"/>
        <v/>
      </c>
      <c r="AO444" s="3" t="str">
        <f t="shared" si="303"/>
        <v/>
      </c>
      <c r="AP444" s="3" t="str">
        <f t="shared" si="304"/>
        <v/>
      </c>
      <c r="AQ444" s="3" t="str">
        <f t="shared" si="305"/>
        <v/>
      </c>
      <c r="AR444" s="3" t="str">
        <f t="shared" si="306"/>
        <v/>
      </c>
      <c r="AS444" s="3" t="str">
        <f t="shared" si="307"/>
        <v/>
      </c>
      <c r="AT444" s="3" t="str">
        <f t="shared" si="308"/>
        <v/>
      </c>
      <c r="AU444" s="3" t="str">
        <f t="shared" si="309"/>
        <v/>
      </c>
      <c r="AV444" s="3" t="str">
        <f t="shared" si="310"/>
        <v/>
      </c>
      <c r="AW444" s="3" t="str">
        <f t="shared" si="311"/>
        <v/>
      </c>
      <c r="AX444" s="3" t="str">
        <f t="shared" si="312"/>
        <v/>
      </c>
      <c r="AY444" s="3" t="str">
        <f t="shared" si="313"/>
        <v/>
      </c>
      <c r="AZ444" s="3" t="str">
        <f t="shared" si="314"/>
        <v/>
      </c>
      <c r="BA444" s="3" t="str">
        <f t="shared" si="315"/>
        <v/>
      </c>
      <c r="BB444" s="3" t="str">
        <f t="shared" si="316"/>
        <v/>
      </c>
      <c r="BC444" s="3" t="str">
        <f t="shared" si="317"/>
        <v/>
      </c>
      <c r="BD444" s="3" t="str">
        <f t="shared" si="318"/>
        <v/>
      </c>
      <c r="BE444" s="3" t="str">
        <f t="shared" si="319"/>
        <v/>
      </c>
      <c r="BF444" s="3" t="str">
        <f t="shared" si="320"/>
        <v/>
      </c>
      <c r="BG444" s="3" t="str">
        <f t="shared" si="321"/>
        <v/>
      </c>
      <c r="BH444" s="3" t="str">
        <f t="shared" si="322"/>
        <v/>
      </c>
      <c r="BI444" s="3" t="str">
        <f t="shared" si="323"/>
        <v/>
      </c>
      <c r="BJ444" s="3" t="str">
        <f t="shared" si="324"/>
        <v/>
      </c>
      <c r="BK444" s="3" t="str">
        <f t="shared" si="325"/>
        <v/>
      </c>
      <c r="BL444" s="3" t="str">
        <f t="shared" si="326"/>
        <v/>
      </c>
      <c r="BM444" s="3" t="str">
        <f t="shared" si="327"/>
        <v/>
      </c>
      <c r="BN444" s="3" t="str">
        <f t="shared" si="328"/>
        <v/>
      </c>
    </row>
    <row r="445" spans="2:66" x14ac:dyDescent="0.25">
      <c r="B445" s="6">
        <v>18</v>
      </c>
      <c r="C445" s="4" t="str">
        <f>IF(B445="","",VLOOKUP(B445,Tabelle2!$A$2:$B$38,2,0))</f>
        <v>0-5-15-16-24-32</v>
      </c>
      <c r="D445" s="3">
        <f t="shared" si="295"/>
        <v>0</v>
      </c>
      <c r="E445" s="7" t="str">
        <f t="shared" si="291"/>
        <v>L</v>
      </c>
      <c r="F445" s="20" t="str">
        <f t="shared" si="292"/>
        <v>No Bet</v>
      </c>
      <c r="G445" s="16">
        <f t="shared" si="293"/>
        <v>-180</v>
      </c>
      <c r="H445" s="12"/>
      <c r="I445" s="16">
        <f t="shared" si="296"/>
        <v>0</v>
      </c>
      <c r="J445" s="16">
        <f t="shared" si="297"/>
        <v>-7</v>
      </c>
      <c r="K445" s="12"/>
      <c r="AI445" s="1">
        <f t="shared" si="294"/>
        <v>12</v>
      </c>
      <c r="AJ445" s="3" t="str">
        <f t="shared" si="298"/>
        <v/>
      </c>
      <c r="AK445" s="3" t="str">
        <f t="shared" si="299"/>
        <v/>
      </c>
      <c r="AL445" s="3" t="str">
        <f t="shared" si="300"/>
        <v/>
      </c>
      <c r="AM445" s="3" t="str">
        <f t="shared" si="301"/>
        <v/>
      </c>
      <c r="AN445" s="3" t="str">
        <f t="shared" si="302"/>
        <v/>
      </c>
      <c r="AO445" s="3" t="str">
        <f t="shared" si="303"/>
        <v/>
      </c>
      <c r="AP445" s="3" t="str">
        <f t="shared" si="304"/>
        <v/>
      </c>
      <c r="AQ445" s="3" t="str">
        <f t="shared" si="305"/>
        <v/>
      </c>
      <c r="AR445" s="3" t="str">
        <f t="shared" si="306"/>
        <v/>
      </c>
      <c r="AS445" s="3" t="str">
        <f t="shared" si="307"/>
        <v/>
      </c>
      <c r="AT445" s="3" t="str">
        <f t="shared" si="308"/>
        <v/>
      </c>
      <c r="AU445" s="3" t="str">
        <f t="shared" si="309"/>
        <v/>
      </c>
      <c r="AV445" s="3" t="str">
        <f t="shared" si="310"/>
        <v/>
      </c>
      <c r="AW445" s="3" t="str">
        <f t="shared" si="311"/>
        <v/>
      </c>
      <c r="AX445" s="3" t="str">
        <f t="shared" si="312"/>
        <v/>
      </c>
      <c r="AY445" s="3" t="str">
        <f t="shared" si="313"/>
        <v/>
      </c>
      <c r="AZ445" s="3" t="str">
        <f t="shared" si="314"/>
        <v/>
      </c>
      <c r="BA445" s="3" t="str">
        <f t="shared" si="315"/>
        <v/>
      </c>
      <c r="BB445" s="3" t="str">
        <f t="shared" si="316"/>
        <v/>
      </c>
      <c r="BC445" s="3" t="str">
        <f t="shared" si="317"/>
        <v/>
      </c>
      <c r="BD445" s="3" t="str">
        <f t="shared" si="318"/>
        <v/>
      </c>
      <c r="BE445" s="3" t="str">
        <f t="shared" si="319"/>
        <v/>
      </c>
      <c r="BF445" s="3" t="str">
        <f t="shared" si="320"/>
        <v/>
      </c>
      <c r="BG445" s="3" t="str">
        <f t="shared" si="321"/>
        <v/>
      </c>
      <c r="BH445" s="3" t="str">
        <f t="shared" si="322"/>
        <v/>
      </c>
      <c r="BI445" s="3" t="str">
        <f t="shared" si="323"/>
        <v/>
      </c>
      <c r="BJ445" s="3" t="str">
        <f t="shared" si="324"/>
        <v/>
      </c>
      <c r="BK445" s="3" t="str">
        <f t="shared" si="325"/>
        <v/>
      </c>
      <c r="BL445" s="3" t="str">
        <f t="shared" si="326"/>
        <v/>
      </c>
      <c r="BM445" s="3" t="str">
        <f t="shared" si="327"/>
        <v/>
      </c>
      <c r="BN445" s="3" t="str">
        <f t="shared" si="328"/>
        <v/>
      </c>
    </row>
    <row r="446" spans="2:66" x14ac:dyDescent="0.25">
      <c r="B446" s="6">
        <v>27</v>
      </c>
      <c r="C446" s="4" t="str">
        <f>IF(B446="","",VLOOKUP(B446,Tabelle2!$A$2:$B$38,2,0))</f>
        <v>5-15-16-19-24-32</v>
      </c>
      <c r="D446" s="3">
        <f t="shared" si="295"/>
        <v>0</v>
      </c>
      <c r="E446" s="7" t="str">
        <f t="shared" si="291"/>
        <v>L</v>
      </c>
      <c r="F446" s="20" t="str">
        <f t="shared" si="292"/>
        <v>No Bet</v>
      </c>
      <c r="G446" s="16">
        <f t="shared" si="293"/>
        <v>-180</v>
      </c>
      <c r="H446" s="12"/>
      <c r="I446" s="16">
        <f t="shared" si="296"/>
        <v>0</v>
      </c>
      <c r="J446" s="16">
        <f t="shared" si="297"/>
        <v>-7</v>
      </c>
      <c r="K446" s="12"/>
      <c r="AI446" s="1">
        <f t="shared" si="294"/>
        <v>13</v>
      </c>
      <c r="AJ446" s="3" t="str">
        <f t="shared" si="298"/>
        <v/>
      </c>
      <c r="AK446" s="3" t="str">
        <f t="shared" si="299"/>
        <v/>
      </c>
      <c r="AL446" s="3" t="str">
        <f t="shared" si="300"/>
        <v/>
      </c>
      <c r="AM446" s="3" t="str">
        <f t="shared" si="301"/>
        <v/>
      </c>
      <c r="AN446" s="3" t="str">
        <f t="shared" si="302"/>
        <v/>
      </c>
      <c r="AO446" s="3" t="str">
        <f t="shared" si="303"/>
        <v/>
      </c>
      <c r="AP446" s="3" t="str">
        <f t="shared" si="304"/>
        <v/>
      </c>
      <c r="AQ446" s="3" t="str">
        <f t="shared" si="305"/>
        <v/>
      </c>
      <c r="AR446" s="3" t="str">
        <f t="shared" si="306"/>
        <v/>
      </c>
      <c r="AS446" s="3" t="str">
        <f t="shared" si="307"/>
        <v/>
      </c>
      <c r="AT446" s="3" t="str">
        <f t="shared" si="308"/>
        <v/>
      </c>
      <c r="AU446" s="3" t="str">
        <f t="shared" si="309"/>
        <v/>
      </c>
      <c r="AV446" s="3" t="str">
        <f t="shared" si="310"/>
        <v/>
      </c>
      <c r="AW446" s="3" t="str">
        <f t="shared" si="311"/>
        <v/>
      </c>
      <c r="AX446" s="3" t="str">
        <f t="shared" si="312"/>
        <v/>
      </c>
      <c r="AY446" s="3" t="str">
        <f t="shared" si="313"/>
        <v/>
      </c>
      <c r="AZ446" s="3" t="str">
        <f t="shared" si="314"/>
        <v/>
      </c>
      <c r="BA446" s="3" t="str">
        <f t="shared" si="315"/>
        <v/>
      </c>
      <c r="BB446" s="3" t="str">
        <f t="shared" si="316"/>
        <v/>
      </c>
      <c r="BC446" s="3" t="str">
        <f t="shared" si="317"/>
        <v/>
      </c>
      <c r="BD446" s="3" t="str">
        <f t="shared" si="318"/>
        <v/>
      </c>
      <c r="BE446" s="3" t="str">
        <f t="shared" si="319"/>
        <v/>
      </c>
      <c r="BF446" s="3" t="str">
        <f t="shared" si="320"/>
        <v/>
      </c>
      <c r="BG446" s="3" t="str">
        <f t="shared" si="321"/>
        <v/>
      </c>
      <c r="BH446" s="3" t="str">
        <f t="shared" si="322"/>
        <v/>
      </c>
      <c r="BI446" s="3" t="str">
        <f t="shared" si="323"/>
        <v/>
      </c>
      <c r="BJ446" s="3" t="str">
        <f t="shared" si="324"/>
        <v/>
      </c>
      <c r="BK446" s="3" t="str">
        <f t="shared" si="325"/>
        <v/>
      </c>
      <c r="BL446" s="3" t="str">
        <f t="shared" si="326"/>
        <v/>
      </c>
      <c r="BM446" s="3" t="str">
        <f t="shared" si="327"/>
        <v/>
      </c>
      <c r="BN446" s="3" t="str">
        <f t="shared" si="328"/>
        <v/>
      </c>
    </row>
    <row r="447" spans="2:66" x14ac:dyDescent="0.25">
      <c r="B447" s="6">
        <v>10</v>
      </c>
      <c r="C447" s="4" t="str">
        <f>IF(B447="","",VLOOKUP(B447,Tabelle2!$A$2:$B$38,2,0))</f>
        <v>6-9-17-22-31-34</v>
      </c>
      <c r="D447" s="3">
        <f t="shared" si="295"/>
        <v>0</v>
      </c>
      <c r="E447" s="7" t="str">
        <f t="shared" si="291"/>
        <v>L</v>
      </c>
      <c r="F447" s="20" t="str">
        <f t="shared" si="292"/>
        <v>No Bet</v>
      </c>
      <c r="G447" s="16">
        <f t="shared" si="293"/>
        <v>-180</v>
      </c>
      <c r="H447" s="12"/>
      <c r="I447" s="16">
        <f t="shared" si="296"/>
        <v>0</v>
      </c>
      <c r="J447" s="16">
        <f t="shared" si="297"/>
        <v>-7</v>
      </c>
      <c r="K447" s="12"/>
      <c r="AI447" s="1">
        <f t="shared" si="294"/>
        <v>14</v>
      </c>
      <c r="AJ447" s="3" t="str">
        <f t="shared" si="298"/>
        <v/>
      </c>
      <c r="AK447" s="3" t="str">
        <f t="shared" si="299"/>
        <v/>
      </c>
      <c r="AL447" s="3" t="str">
        <f t="shared" si="300"/>
        <v/>
      </c>
      <c r="AM447" s="3" t="str">
        <f t="shared" si="301"/>
        <v/>
      </c>
      <c r="AN447" s="3" t="str">
        <f t="shared" si="302"/>
        <v/>
      </c>
      <c r="AO447" s="3" t="str">
        <f t="shared" si="303"/>
        <v/>
      </c>
      <c r="AP447" s="3" t="str">
        <f t="shared" si="304"/>
        <v/>
      </c>
      <c r="AQ447" s="3" t="str">
        <f t="shared" si="305"/>
        <v/>
      </c>
      <c r="AR447" s="3" t="str">
        <f t="shared" si="306"/>
        <v/>
      </c>
      <c r="AS447" s="3" t="str">
        <f t="shared" si="307"/>
        <v/>
      </c>
      <c r="AT447" s="3" t="str">
        <f t="shared" si="308"/>
        <v/>
      </c>
      <c r="AU447" s="3" t="str">
        <f t="shared" si="309"/>
        <v/>
      </c>
      <c r="AV447" s="3" t="str">
        <f t="shared" si="310"/>
        <v/>
      </c>
      <c r="AW447" s="3" t="str">
        <f t="shared" si="311"/>
        <v/>
      </c>
      <c r="AX447" s="3" t="str">
        <f t="shared" si="312"/>
        <v/>
      </c>
      <c r="AY447" s="3" t="str">
        <f t="shared" si="313"/>
        <v/>
      </c>
      <c r="AZ447" s="3" t="str">
        <f t="shared" si="314"/>
        <v/>
      </c>
      <c r="BA447" s="3" t="str">
        <f t="shared" si="315"/>
        <v/>
      </c>
      <c r="BB447" s="3" t="str">
        <f t="shared" si="316"/>
        <v/>
      </c>
      <c r="BC447" s="3" t="str">
        <f t="shared" si="317"/>
        <v/>
      </c>
      <c r="BD447" s="3" t="str">
        <f t="shared" si="318"/>
        <v/>
      </c>
      <c r="BE447" s="3" t="str">
        <f t="shared" si="319"/>
        <v/>
      </c>
      <c r="BF447" s="3" t="str">
        <f t="shared" si="320"/>
        <v/>
      </c>
      <c r="BG447" s="3" t="str">
        <f t="shared" si="321"/>
        <v/>
      </c>
      <c r="BH447" s="3" t="str">
        <f t="shared" si="322"/>
        <v/>
      </c>
      <c r="BI447" s="3" t="str">
        <f t="shared" si="323"/>
        <v/>
      </c>
      <c r="BJ447" s="3" t="str">
        <f t="shared" si="324"/>
        <v/>
      </c>
      <c r="BK447" s="3" t="str">
        <f t="shared" si="325"/>
        <v/>
      </c>
      <c r="BL447" s="3" t="str">
        <f t="shared" si="326"/>
        <v/>
      </c>
      <c r="BM447" s="3" t="str">
        <f t="shared" si="327"/>
        <v/>
      </c>
      <c r="BN447" s="3" t="str">
        <f t="shared" si="328"/>
        <v/>
      </c>
    </row>
    <row r="448" spans="2:66" x14ac:dyDescent="0.25">
      <c r="B448" s="6">
        <v>5</v>
      </c>
      <c r="C448" s="4" t="str">
        <f>IF(B448="","",VLOOKUP(B448,Tabelle2!$A$2:$B$38,2,0))</f>
        <v>6-9-18-22-27-34</v>
      </c>
      <c r="D448" s="3">
        <f t="shared" si="295"/>
        <v>0</v>
      </c>
      <c r="E448" s="7" t="str">
        <f t="shared" si="291"/>
        <v>L</v>
      </c>
      <c r="F448" s="20" t="str">
        <f t="shared" si="292"/>
        <v>No Bet</v>
      </c>
      <c r="G448" s="16">
        <f t="shared" si="293"/>
        <v>-180</v>
      </c>
      <c r="H448" s="12"/>
      <c r="I448" s="16">
        <f t="shared" si="296"/>
        <v>0</v>
      </c>
      <c r="J448" s="16">
        <f t="shared" si="297"/>
        <v>-7</v>
      </c>
      <c r="K448" s="12"/>
      <c r="AI448" s="1">
        <f t="shared" si="294"/>
        <v>15</v>
      </c>
      <c r="AJ448" s="3" t="str">
        <f t="shared" si="298"/>
        <v/>
      </c>
      <c r="AK448" s="3" t="str">
        <f t="shared" si="299"/>
        <v/>
      </c>
      <c r="AL448" s="3" t="str">
        <f t="shared" si="300"/>
        <v/>
      </c>
      <c r="AM448" s="3" t="str">
        <f t="shared" si="301"/>
        <v/>
      </c>
      <c r="AN448" s="3" t="str">
        <f t="shared" si="302"/>
        <v/>
      </c>
      <c r="AO448" s="3" t="str">
        <f t="shared" si="303"/>
        <v/>
      </c>
      <c r="AP448" s="3" t="str">
        <f t="shared" si="304"/>
        <v/>
      </c>
      <c r="AQ448" s="3" t="str">
        <f t="shared" si="305"/>
        <v/>
      </c>
      <c r="AR448" s="3" t="str">
        <f t="shared" si="306"/>
        <v/>
      </c>
      <c r="AS448" s="3" t="str">
        <f t="shared" si="307"/>
        <v/>
      </c>
      <c r="AT448" s="3" t="str">
        <f t="shared" si="308"/>
        <v/>
      </c>
      <c r="AU448" s="3" t="str">
        <f t="shared" si="309"/>
        <v/>
      </c>
      <c r="AV448" s="3" t="str">
        <f t="shared" si="310"/>
        <v/>
      </c>
      <c r="AW448" s="3" t="str">
        <f t="shared" si="311"/>
        <v/>
      </c>
      <c r="AX448" s="3" t="str">
        <f t="shared" si="312"/>
        <v/>
      </c>
      <c r="AY448" s="3" t="str">
        <f t="shared" si="313"/>
        <v/>
      </c>
      <c r="AZ448" s="3" t="str">
        <f t="shared" si="314"/>
        <v/>
      </c>
      <c r="BA448" s="3" t="str">
        <f t="shared" si="315"/>
        <v/>
      </c>
      <c r="BB448" s="3" t="str">
        <f t="shared" si="316"/>
        <v/>
      </c>
      <c r="BC448" s="3" t="str">
        <f t="shared" si="317"/>
        <v/>
      </c>
      <c r="BD448" s="3" t="str">
        <f t="shared" si="318"/>
        <v/>
      </c>
      <c r="BE448" s="3" t="str">
        <f t="shared" si="319"/>
        <v/>
      </c>
      <c r="BF448" s="3" t="str">
        <f t="shared" si="320"/>
        <v/>
      </c>
      <c r="BG448" s="3" t="str">
        <f t="shared" si="321"/>
        <v/>
      </c>
      <c r="BH448" s="3" t="str">
        <f t="shared" si="322"/>
        <v/>
      </c>
      <c r="BI448" s="3" t="str">
        <f t="shared" si="323"/>
        <v/>
      </c>
      <c r="BJ448" s="3" t="str">
        <f t="shared" si="324"/>
        <v/>
      </c>
      <c r="BK448" s="3" t="str">
        <f t="shared" si="325"/>
        <v/>
      </c>
      <c r="BL448" s="3" t="str">
        <f t="shared" si="326"/>
        <v/>
      </c>
      <c r="BM448" s="3" t="str">
        <f t="shared" si="327"/>
        <v/>
      </c>
      <c r="BN448" s="3" t="str">
        <f t="shared" si="328"/>
        <v/>
      </c>
    </row>
    <row r="449" spans="2:66" x14ac:dyDescent="0.25">
      <c r="B449" s="6">
        <v>5</v>
      </c>
      <c r="C449" s="4" t="str">
        <f>IF(B449="","",VLOOKUP(B449,Tabelle2!$A$2:$B$38,2,0))</f>
        <v>6-9-18-22-27-34</v>
      </c>
      <c r="D449" s="3">
        <f t="shared" si="295"/>
        <v>0</v>
      </c>
      <c r="E449" s="7" t="str">
        <f t="shared" si="291"/>
        <v>L</v>
      </c>
      <c r="F449" s="20" t="str">
        <f t="shared" si="292"/>
        <v>No Bet</v>
      </c>
      <c r="G449" s="16">
        <f t="shared" si="293"/>
        <v>-180</v>
      </c>
      <c r="H449" s="12"/>
      <c r="I449" s="16">
        <f t="shared" si="296"/>
        <v>0</v>
      </c>
      <c r="J449" s="16">
        <f t="shared" si="297"/>
        <v>-7</v>
      </c>
      <c r="K449" s="12"/>
      <c r="AI449" s="1">
        <f t="shared" si="294"/>
        <v>16</v>
      </c>
      <c r="AJ449" s="3" t="str">
        <f t="shared" si="298"/>
        <v/>
      </c>
      <c r="AK449" s="3" t="str">
        <f t="shared" si="299"/>
        <v/>
      </c>
      <c r="AL449" s="3" t="str">
        <f t="shared" si="300"/>
        <v/>
      </c>
      <c r="AM449" s="3" t="str">
        <f t="shared" si="301"/>
        <v/>
      </c>
      <c r="AN449" s="3" t="str">
        <f t="shared" si="302"/>
        <v/>
      </c>
      <c r="AO449" s="3" t="str">
        <f t="shared" si="303"/>
        <v/>
      </c>
      <c r="AP449" s="3" t="str">
        <f t="shared" si="304"/>
        <v/>
      </c>
      <c r="AQ449" s="3" t="str">
        <f t="shared" si="305"/>
        <v/>
      </c>
      <c r="AR449" s="3" t="str">
        <f t="shared" si="306"/>
        <v/>
      </c>
      <c r="AS449" s="3" t="str">
        <f t="shared" si="307"/>
        <v/>
      </c>
      <c r="AT449" s="3" t="str">
        <f t="shared" si="308"/>
        <v/>
      </c>
      <c r="AU449" s="3" t="str">
        <f t="shared" si="309"/>
        <v/>
      </c>
      <c r="AV449" s="3" t="str">
        <f t="shared" si="310"/>
        <v/>
      </c>
      <c r="AW449" s="3" t="str">
        <f t="shared" si="311"/>
        <v/>
      </c>
      <c r="AX449" s="3" t="str">
        <f t="shared" si="312"/>
        <v/>
      </c>
      <c r="AY449" s="3" t="str">
        <f t="shared" si="313"/>
        <v/>
      </c>
      <c r="AZ449" s="3" t="str">
        <f t="shared" si="314"/>
        <v/>
      </c>
      <c r="BA449" s="3" t="str">
        <f t="shared" si="315"/>
        <v/>
      </c>
      <c r="BB449" s="3" t="str">
        <f t="shared" si="316"/>
        <v/>
      </c>
      <c r="BC449" s="3" t="str">
        <f t="shared" si="317"/>
        <v/>
      </c>
      <c r="BD449" s="3" t="str">
        <f t="shared" si="318"/>
        <v/>
      </c>
      <c r="BE449" s="3" t="str">
        <f t="shared" si="319"/>
        <v/>
      </c>
      <c r="BF449" s="3" t="str">
        <f t="shared" si="320"/>
        <v/>
      </c>
      <c r="BG449" s="3" t="str">
        <f t="shared" si="321"/>
        <v/>
      </c>
      <c r="BH449" s="3" t="str">
        <f t="shared" si="322"/>
        <v/>
      </c>
      <c r="BI449" s="3" t="str">
        <f t="shared" si="323"/>
        <v/>
      </c>
      <c r="BJ449" s="3" t="str">
        <f t="shared" si="324"/>
        <v/>
      </c>
      <c r="BK449" s="3" t="str">
        <f t="shared" si="325"/>
        <v/>
      </c>
      <c r="BL449" s="3" t="str">
        <f t="shared" si="326"/>
        <v/>
      </c>
      <c r="BM449" s="3" t="str">
        <f t="shared" si="327"/>
        <v/>
      </c>
      <c r="BN449" s="3" t="str">
        <f t="shared" si="328"/>
        <v/>
      </c>
    </row>
    <row r="450" spans="2:66" x14ac:dyDescent="0.25">
      <c r="B450" s="6">
        <v>28</v>
      </c>
      <c r="C450" s="4" t="str">
        <f>IF(B450="","",VLOOKUP(B450,Tabelle2!$A$2:$B$38,2,0))</f>
        <v>1-4-19-20-21-33</v>
      </c>
      <c r="D450" s="3">
        <f t="shared" si="295"/>
        <v>0</v>
      </c>
      <c r="E450" s="7" t="str">
        <f t="shared" ref="E450:E513" si="329">IF(B450="","",IF(D450=1,"W",IF(D450=0,"L","")))</f>
        <v>L</v>
      </c>
      <c r="F450" s="20" t="str">
        <f t="shared" si="292"/>
        <v>No Bet</v>
      </c>
      <c r="G450" s="16">
        <f t="shared" si="293"/>
        <v>-180</v>
      </c>
      <c r="H450" s="12"/>
      <c r="I450" s="16">
        <f t="shared" si="296"/>
        <v>0</v>
      </c>
      <c r="J450" s="16">
        <f t="shared" si="297"/>
        <v>-7</v>
      </c>
      <c r="K450" s="12"/>
      <c r="AI450" s="1">
        <f t="shared" si="294"/>
        <v>17</v>
      </c>
      <c r="AJ450" s="3" t="str">
        <f t="shared" si="298"/>
        <v/>
      </c>
      <c r="AK450" s="3" t="str">
        <f t="shared" si="299"/>
        <v/>
      </c>
      <c r="AL450" s="3" t="str">
        <f t="shared" si="300"/>
        <v/>
      </c>
      <c r="AM450" s="3" t="str">
        <f t="shared" si="301"/>
        <v/>
      </c>
      <c r="AN450" s="3" t="str">
        <f t="shared" si="302"/>
        <v/>
      </c>
      <c r="AO450" s="3" t="str">
        <f t="shared" si="303"/>
        <v/>
      </c>
      <c r="AP450" s="3" t="str">
        <f t="shared" si="304"/>
        <v/>
      </c>
      <c r="AQ450" s="3" t="str">
        <f t="shared" si="305"/>
        <v/>
      </c>
      <c r="AR450" s="3" t="str">
        <f t="shared" si="306"/>
        <v/>
      </c>
      <c r="AS450" s="3" t="str">
        <f t="shared" si="307"/>
        <v/>
      </c>
      <c r="AT450" s="3" t="str">
        <f t="shared" si="308"/>
        <v/>
      </c>
      <c r="AU450" s="3" t="str">
        <f t="shared" si="309"/>
        <v/>
      </c>
      <c r="AV450" s="3" t="str">
        <f t="shared" si="310"/>
        <v/>
      </c>
      <c r="AW450" s="3" t="str">
        <f t="shared" si="311"/>
        <v/>
      </c>
      <c r="AX450" s="3" t="str">
        <f t="shared" si="312"/>
        <v/>
      </c>
      <c r="AY450" s="3" t="str">
        <f t="shared" si="313"/>
        <v/>
      </c>
      <c r="AZ450" s="3" t="str">
        <f t="shared" si="314"/>
        <v/>
      </c>
      <c r="BA450" s="3" t="str">
        <f t="shared" si="315"/>
        <v/>
      </c>
      <c r="BB450" s="3" t="str">
        <f t="shared" si="316"/>
        <v/>
      </c>
      <c r="BC450" s="3" t="str">
        <f t="shared" si="317"/>
        <v/>
      </c>
      <c r="BD450" s="3" t="str">
        <f t="shared" si="318"/>
        <v/>
      </c>
      <c r="BE450" s="3" t="str">
        <f t="shared" si="319"/>
        <v/>
      </c>
      <c r="BF450" s="3" t="str">
        <f t="shared" si="320"/>
        <v/>
      </c>
      <c r="BG450" s="3" t="str">
        <f t="shared" si="321"/>
        <v/>
      </c>
      <c r="BH450" s="3" t="str">
        <f t="shared" si="322"/>
        <v/>
      </c>
      <c r="BI450" s="3" t="str">
        <f t="shared" si="323"/>
        <v/>
      </c>
      <c r="BJ450" s="3" t="str">
        <f t="shared" si="324"/>
        <v/>
      </c>
      <c r="BK450" s="3" t="str">
        <f t="shared" si="325"/>
        <v/>
      </c>
      <c r="BL450" s="3" t="str">
        <f t="shared" si="326"/>
        <v/>
      </c>
      <c r="BM450" s="3" t="str">
        <f t="shared" si="327"/>
        <v/>
      </c>
      <c r="BN450" s="3" t="str">
        <f t="shared" si="328"/>
        <v/>
      </c>
    </row>
    <row r="451" spans="2:66" x14ac:dyDescent="0.25">
      <c r="B451" s="6">
        <v>6</v>
      </c>
      <c r="C451" s="4" t="str">
        <f>IF(B451="","",VLOOKUP(B451,Tabelle2!$A$2:$B$38,2,0))</f>
        <v>0-5-10-15-24-32</v>
      </c>
      <c r="D451" s="3">
        <f t="shared" si="295"/>
        <v>0</v>
      </c>
      <c r="E451" s="7" t="str">
        <f t="shared" si="329"/>
        <v>L</v>
      </c>
      <c r="F451" s="20" t="str">
        <f t="shared" ref="F451:F514" si="330">IF(B451="","",IF(AI450&lt;$N$15,"Bet","No Bet"))</f>
        <v>No Bet</v>
      </c>
      <c r="G451" s="16">
        <f t="shared" ref="G451:G514" si="331">IF(B451="","",IF(F451="No Bet",G450,IF(E451="L",-6+G450,IF(E451="W",30+G450))))</f>
        <v>-180</v>
      </c>
      <c r="H451" s="12"/>
      <c r="I451" s="16">
        <f t="shared" si="296"/>
        <v>0</v>
      </c>
      <c r="J451" s="16">
        <f t="shared" si="297"/>
        <v>-7</v>
      </c>
      <c r="K451" s="12"/>
      <c r="AI451" s="1">
        <f t="shared" ref="AI451:AI514" si="332">IF(E451="L",AI450+1,IF(E451="W",0,""))</f>
        <v>18</v>
      </c>
      <c r="AJ451" s="3" t="str">
        <f t="shared" si="298"/>
        <v/>
      </c>
      <c r="AK451" s="3" t="str">
        <f t="shared" si="299"/>
        <v/>
      </c>
      <c r="AL451" s="3" t="str">
        <f t="shared" si="300"/>
        <v/>
      </c>
      <c r="AM451" s="3" t="str">
        <f t="shared" si="301"/>
        <v/>
      </c>
      <c r="AN451" s="3" t="str">
        <f t="shared" si="302"/>
        <v/>
      </c>
      <c r="AO451" s="3" t="str">
        <f t="shared" si="303"/>
        <v/>
      </c>
      <c r="AP451" s="3" t="str">
        <f t="shared" si="304"/>
        <v/>
      </c>
      <c r="AQ451" s="3" t="str">
        <f t="shared" si="305"/>
        <v/>
      </c>
      <c r="AR451" s="3" t="str">
        <f t="shared" si="306"/>
        <v/>
      </c>
      <c r="AS451" s="3" t="str">
        <f t="shared" si="307"/>
        <v/>
      </c>
      <c r="AT451" s="3" t="str">
        <f t="shared" si="308"/>
        <v/>
      </c>
      <c r="AU451" s="3" t="str">
        <f t="shared" si="309"/>
        <v/>
      </c>
      <c r="AV451" s="3" t="str">
        <f t="shared" si="310"/>
        <v/>
      </c>
      <c r="AW451" s="3" t="str">
        <f t="shared" si="311"/>
        <v/>
      </c>
      <c r="AX451" s="3" t="str">
        <f t="shared" si="312"/>
        <v/>
      </c>
      <c r="AY451" s="3" t="str">
        <f t="shared" si="313"/>
        <v/>
      </c>
      <c r="AZ451" s="3" t="str">
        <f t="shared" si="314"/>
        <v/>
      </c>
      <c r="BA451" s="3" t="str">
        <f t="shared" si="315"/>
        <v/>
      </c>
      <c r="BB451" s="3" t="str">
        <f t="shared" si="316"/>
        <v/>
      </c>
      <c r="BC451" s="3" t="str">
        <f t="shared" si="317"/>
        <v/>
      </c>
      <c r="BD451" s="3" t="str">
        <f t="shared" si="318"/>
        <v/>
      </c>
      <c r="BE451" s="3" t="str">
        <f t="shared" si="319"/>
        <v/>
      </c>
      <c r="BF451" s="3" t="str">
        <f t="shared" si="320"/>
        <v/>
      </c>
      <c r="BG451" s="3" t="str">
        <f t="shared" si="321"/>
        <v/>
      </c>
      <c r="BH451" s="3" t="str">
        <f t="shared" si="322"/>
        <v/>
      </c>
      <c r="BI451" s="3" t="str">
        <f t="shared" si="323"/>
        <v/>
      </c>
      <c r="BJ451" s="3" t="str">
        <f t="shared" si="324"/>
        <v/>
      </c>
      <c r="BK451" s="3" t="str">
        <f t="shared" si="325"/>
        <v/>
      </c>
      <c r="BL451" s="3" t="str">
        <f t="shared" si="326"/>
        <v/>
      </c>
      <c r="BM451" s="3" t="str">
        <f t="shared" si="327"/>
        <v/>
      </c>
      <c r="BN451" s="3" t="str">
        <f t="shared" si="328"/>
        <v/>
      </c>
    </row>
    <row r="452" spans="2:66" x14ac:dyDescent="0.25">
      <c r="B452" s="6">
        <v>21</v>
      </c>
      <c r="C452" s="4" t="str">
        <f>IF(B452="","",VLOOKUP(B452,Tabelle2!$A$2:$B$38,2,0))</f>
        <v>11-12-28-30-35-36</v>
      </c>
      <c r="D452" s="3">
        <f t="shared" ref="D452:D515" si="333">IF(B452="","",IF(B451=1,COUNTIF($AB$1:$AG$1,B452),IF(B451=2,COUNTIF($AB$2:$AG$2,B452),IF(B451=3,COUNTIF($AB$3:$AG$3,B452),IF(B451=4,COUNTIF($AB$4:$AG$4,B452),IF(B451=5,COUNTIF($AB$5:$AG$5,B452),IF(B451=6,COUNTIF($AB$6:$AG$6,B452),IF(B451=7,COUNTIF($AB$7:$AG$7,B452),IF(B451=8,COUNTIF($AB$8:$AG$8,B452),IF(B451=9,COUNTIF($AB$9:$AG$9,B452),IF(B451=10,COUNTIF($AB$10:$AG$10,B452),IF(B451=11,COUNTIF($AB$11:$AG$11,B452),IF(B451=12,COUNTIF($AB$12:$AG$12,B452),IF(B451=13,COUNTIF($AB$13:$AG$13,B452),IF(B451=14,COUNTIF($AB$14:$AG$14,B452),IF(B451=15,COUNTIF($AB$15:$AG$15,B452),IF(B451=16,COUNTIF($AB$16:$AG$16,B452),IF(B451=17,COUNTIF($AB$17:$AG$17,B452),IF(B451=18,COUNTIF($AB$18:$AG$18,B452),IF(B451=19,COUNTIF($AB$19:$AG$19,B452),IF(B451=20,COUNTIF($AB$20:$AG$20,B452),IF(B451=21,COUNTIF($AB$21:$AG$21,B452),IF(B451=22,COUNTIF($AB$22:$AG$22,B452),IF(B451=23,COUNTIF($AB$23:$AG$23,B452),IF(B451=24,COUNTIF($AB$24:$AG$24,B452),IF(B451=25,COUNTIF($AB$25:$AG$25,B452),IF(B451=26,COUNTIF($AB$26:$AG$26,B452),IF(B451=27,COUNTIF($AB$27:$AG$27,B452),IF(B451=28,COUNTIF($AB$28:$AG$28,B452),IF(B451=29,COUNTIF($AB$29:$AG$29,B452),IF(B451=30,COUNTIF($AB$30:$AG$30,B452),IF(B451=31,COUNTIF($AB$31:$AG$31,B452),IF(B451=32,COUNTIF($AB$32:$AG$32,B452),IF(B451=33,COUNTIF($AB$33:$AG$33,B452),IF(B451=34,COUNTIF($AB$34:$AG$34,B452),IF(B451=35,COUNTIF($AB$35:$AG$35,B452),IF(B451=36,COUNTIF($AB$36:$AG$36,B452),IF(B451=0,COUNTIF($AB$37:$AG$37,B452),""))))))))))))))))))))))))))))))))))))))</f>
        <v>0</v>
      </c>
      <c r="E452" s="7" t="str">
        <f t="shared" si="329"/>
        <v>L</v>
      </c>
      <c r="F452" s="20" t="str">
        <f t="shared" si="330"/>
        <v>No Bet</v>
      </c>
      <c r="G452" s="16">
        <f t="shared" si="331"/>
        <v>-180</v>
      </c>
      <c r="H452" s="12"/>
      <c r="I452" s="16">
        <f t="shared" si="296"/>
        <v>0</v>
      </c>
      <c r="J452" s="16">
        <f t="shared" si="297"/>
        <v>-7</v>
      </c>
      <c r="K452" s="12"/>
      <c r="AI452" s="1">
        <f t="shared" si="332"/>
        <v>19</v>
      </c>
      <c r="AJ452" s="3" t="str">
        <f t="shared" si="298"/>
        <v/>
      </c>
      <c r="AK452" s="3" t="str">
        <f t="shared" si="299"/>
        <v/>
      </c>
      <c r="AL452" s="3" t="str">
        <f t="shared" si="300"/>
        <v/>
      </c>
      <c r="AM452" s="3" t="str">
        <f t="shared" si="301"/>
        <v/>
      </c>
      <c r="AN452" s="3" t="str">
        <f t="shared" si="302"/>
        <v/>
      </c>
      <c r="AO452" s="3" t="str">
        <f t="shared" si="303"/>
        <v/>
      </c>
      <c r="AP452" s="3" t="str">
        <f t="shared" si="304"/>
        <v/>
      </c>
      <c r="AQ452" s="3" t="str">
        <f t="shared" si="305"/>
        <v/>
      </c>
      <c r="AR452" s="3" t="str">
        <f t="shared" si="306"/>
        <v/>
      </c>
      <c r="AS452" s="3" t="str">
        <f t="shared" si="307"/>
        <v/>
      </c>
      <c r="AT452" s="3" t="str">
        <f t="shared" si="308"/>
        <v/>
      </c>
      <c r="AU452" s="3" t="str">
        <f t="shared" si="309"/>
        <v/>
      </c>
      <c r="AV452" s="3" t="str">
        <f t="shared" si="310"/>
        <v/>
      </c>
      <c r="AW452" s="3" t="str">
        <f t="shared" si="311"/>
        <v/>
      </c>
      <c r="AX452" s="3" t="str">
        <f t="shared" si="312"/>
        <v/>
      </c>
      <c r="AY452" s="3" t="str">
        <f t="shared" si="313"/>
        <v/>
      </c>
      <c r="AZ452" s="3" t="str">
        <f t="shared" si="314"/>
        <v/>
      </c>
      <c r="BA452" s="3" t="str">
        <f t="shared" si="315"/>
        <v/>
      </c>
      <c r="BB452" s="3" t="str">
        <f t="shared" si="316"/>
        <v/>
      </c>
      <c r="BC452" s="3" t="str">
        <f t="shared" si="317"/>
        <v/>
      </c>
      <c r="BD452" s="3" t="str">
        <f t="shared" si="318"/>
        <v/>
      </c>
      <c r="BE452" s="3" t="str">
        <f t="shared" si="319"/>
        <v/>
      </c>
      <c r="BF452" s="3" t="str">
        <f t="shared" si="320"/>
        <v/>
      </c>
      <c r="BG452" s="3" t="str">
        <f t="shared" si="321"/>
        <v/>
      </c>
      <c r="BH452" s="3" t="str">
        <f t="shared" si="322"/>
        <v/>
      </c>
      <c r="BI452" s="3" t="str">
        <f t="shared" si="323"/>
        <v/>
      </c>
      <c r="BJ452" s="3" t="str">
        <f t="shared" si="324"/>
        <v/>
      </c>
      <c r="BK452" s="3" t="str">
        <f t="shared" si="325"/>
        <v/>
      </c>
      <c r="BL452" s="3" t="str">
        <f t="shared" si="326"/>
        <v/>
      </c>
      <c r="BM452" s="3" t="str">
        <f t="shared" si="327"/>
        <v/>
      </c>
      <c r="BN452" s="3" t="str">
        <f t="shared" si="328"/>
        <v/>
      </c>
    </row>
    <row r="453" spans="2:66" x14ac:dyDescent="0.25">
      <c r="B453" s="6">
        <v>32</v>
      </c>
      <c r="C453" s="4" t="str">
        <f>IF(B453="","",VLOOKUP(B453,Tabelle2!$A$2:$B$38,2,0))</f>
        <v>6-18-22-27-29-34</v>
      </c>
      <c r="D453" s="3">
        <f t="shared" si="333"/>
        <v>0</v>
      </c>
      <c r="E453" s="7" t="str">
        <f t="shared" si="329"/>
        <v>L</v>
      </c>
      <c r="F453" s="20" t="str">
        <f t="shared" si="330"/>
        <v>No Bet</v>
      </c>
      <c r="G453" s="16">
        <f t="shared" si="331"/>
        <v>-180</v>
      </c>
      <c r="H453" s="12"/>
      <c r="I453" s="16">
        <f t="shared" si="296"/>
        <v>0</v>
      </c>
      <c r="J453" s="16">
        <f t="shared" si="297"/>
        <v>-7</v>
      </c>
      <c r="K453" s="12"/>
      <c r="AI453" s="1">
        <f t="shared" si="332"/>
        <v>20</v>
      </c>
      <c r="AJ453" s="3" t="str">
        <f t="shared" si="298"/>
        <v/>
      </c>
      <c r="AK453" s="3" t="str">
        <f t="shared" si="299"/>
        <v/>
      </c>
      <c r="AL453" s="3" t="str">
        <f t="shared" si="300"/>
        <v/>
      </c>
      <c r="AM453" s="3" t="str">
        <f t="shared" si="301"/>
        <v/>
      </c>
      <c r="AN453" s="3" t="str">
        <f t="shared" si="302"/>
        <v/>
      </c>
      <c r="AO453" s="3" t="str">
        <f t="shared" si="303"/>
        <v/>
      </c>
      <c r="AP453" s="3" t="str">
        <f t="shared" si="304"/>
        <v/>
      </c>
      <c r="AQ453" s="3" t="str">
        <f t="shared" si="305"/>
        <v/>
      </c>
      <c r="AR453" s="3" t="str">
        <f t="shared" si="306"/>
        <v/>
      </c>
      <c r="AS453" s="3" t="str">
        <f t="shared" si="307"/>
        <v/>
      </c>
      <c r="AT453" s="3" t="str">
        <f t="shared" si="308"/>
        <v/>
      </c>
      <c r="AU453" s="3" t="str">
        <f t="shared" si="309"/>
        <v/>
      </c>
      <c r="AV453" s="3" t="str">
        <f t="shared" si="310"/>
        <v/>
      </c>
      <c r="AW453" s="3" t="str">
        <f t="shared" si="311"/>
        <v/>
      </c>
      <c r="AX453" s="3" t="str">
        <f t="shared" si="312"/>
        <v/>
      </c>
      <c r="AY453" s="3" t="str">
        <f t="shared" si="313"/>
        <v/>
      </c>
      <c r="AZ453" s="3" t="str">
        <f t="shared" si="314"/>
        <v/>
      </c>
      <c r="BA453" s="3" t="str">
        <f t="shared" si="315"/>
        <v/>
      </c>
      <c r="BB453" s="3" t="str">
        <f t="shared" si="316"/>
        <v/>
      </c>
      <c r="BC453" s="3" t="str">
        <f t="shared" si="317"/>
        <v/>
      </c>
      <c r="BD453" s="3" t="str">
        <f t="shared" si="318"/>
        <v/>
      </c>
      <c r="BE453" s="3" t="str">
        <f t="shared" si="319"/>
        <v/>
      </c>
      <c r="BF453" s="3" t="str">
        <f t="shared" si="320"/>
        <v/>
      </c>
      <c r="BG453" s="3" t="str">
        <f t="shared" si="321"/>
        <v/>
      </c>
      <c r="BH453" s="3" t="str">
        <f t="shared" si="322"/>
        <v/>
      </c>
      <c r="BI453" s="3" t="str">
        <f t="shared" si="323"/>
        <v/>
      </c>
      <c r="BJ453" s="3" t="str">
        <f t="shared" si="324"/>
        <v/>
      </c>
      <c r="BK453" s="3" t="str">
        <f t="shared" si="325"/>
        <v/>
      </c>
      <c r="BL453" s="3" t="str">
        <f t="shared" si="326"/>
        <v/>
      </c>
      <c r="BM453" s="3" t="str">
        <f t="shared" si="327"/>
        <v/>
      </c>
      <c r="BN453" s="3" t="str">
        <f t="shared" si="328"/>
        <v/>
      </c>
    </row>
    <row r="454" spans="2:66" x14ac:dyDescent="0.25">
      <c r="B454" s="6">
        <v>19</v>
      </c>
      <c r="C454" s="4" t="str">
        <f>IF(B454="","",VLOOKUP(B454,Tabelle2!$A$2:$B$38,2,0))</f>
        <v>7-13-27-28-29-36</v>
      </c>
      <c r="D454" s="3">
        <f t="shared" si="333"/>
        <v>0</v>
      </c>
      <c r="E454" s="7" t="str">
        <f t="shared" si="329"/>
        <v>L</v>
      </c>
      <c r="F454" s="20" t="str">
        <f t="shared" si="330"/>
        <v>No Bet</v>
      </c>
      <c r="G454" s="16">
        <f t="shared" si="331"/>
        <v>-180</v>
      </c>
      <c r="H454" s="12"/>
      <c r="I454" s="16">
        <f t="shared" ref="I454:I517" si="334">IF(AND(E452="L",E453="W",E454="W"),5,IF(AND(E452="L",E453="W",E454="L"),-1,))</f>
        <v>0</v>
      </c>
      <c r="J454" s="16">
        <f t="shared" ref="J454:J517" si="335">J453+I454</f>
        <v>-7</v>
      </c>
      <c r="K454" s="12"/>
      <c r="AI454" s="1">
        <f t="shared" si="332"/>
        <v>21</v>
      </c>
      <c r="AJ454" s="3" t="str">
        <f t="shared" si="298"/>
        <v/>
      </c>
      <c r="AK454" s="3" t="str">
        <f t="shared" si="299"/>
        <v/>
      </c>
      <c r="AL454" s="3" t="str">
        <f t="shared" si="300"/>
        <v/>
      </c>
      <c r="AM454" s="3" t="str">
        <f t="shared" si="301"/>
        <v/>
      </c>
      <c r="AN454" s="3" t="str">
        <f t="shared" si="302"/>
        <v/>
      </c>
      <c r="AO454" s="3" t="str">
        <f t="shared" si="303"/>
        <v/>
      </c>
      <c r="AP454" s="3" t="str">
        <f t="shared" si="304"/>
        <v/>
      </c>
      <c r="AQ454" s="3" t="str">
        <f t="shared" si="305"/>
        <v/>
      </c>
      <c r="AR454" s="3" t="str">
        <f t="shared" si="306"/>
        <v/>
      </c>
      <c r="AS454" s="3" t="str">
        <f t="shared" si="307"/>
        <v/>
      </c>
      <c r="AT454" s="3" t="str">
        <f t="shared" si="308"/>
        <v/>
      </c>
      <c r="AU454" s="3" t="str">
        <f t="shared" si="309"/>
        <v/>
      </c>
      <c r="AV454" s="3" t="str">
        <f t="shared" si="310"/>
        <v/>
      </c>
      <c r="AW454" s="3" t="str">
        <f t="shared" si="311"/>
        <v/>
      </c>
      <c r="AX454" s="3" t="str">
        <f t="shared" si="312"/>
        <v/>
      </c>
      <c r="AY454" s="3" t="str">
        <f t="shared" si="313"/>
        <v/>
      </c>
      <c r="AZ454" s="3" t="str">
        <f t="shared" si="314"/>
        <v/>
      </c>
      <c r="BA454" s="3" t="str">
        <f t="shared" si="315"/>
        <v/>
      </c>
      <c r="BB454" s="3" t="str">
        <f t="shared" si="316"/>
        <v/>
      </c>
      <c r="BC454" s="3" t="str">
        <f t="shared" si="317"/>
        <v/>
      </c>
      <c r="BD454" s="3" t="str">
        <f t="shared" si="318"/>
        <v/>
      </c>
      <c r="BE454" s="3" t="str">
        <f t="shared" si="319"/>
        <v/>
      </c>
      <c r="BF454" s="3" t="str">
        <f t="shared" si="320"/>
        <v/>
      </c>
      <c r="BG454" s="3" t="str">
        <f t="shared" si="321"/>
        <v/>
      </c>
      <c r="BH454" s="3" t="str">
        <f t="shared" si="322"/>
        <v/>
      </c>
      <c r="BI454" s="3" t="str">
        <f t="shared" si="323"/>
        <v/>
      </c>
      <c r="BJ454" s="3" t="str">
        <f t="shared" si="324"/>
        <v/>
      </c>
      <c r="BK454" s="3" t="str">
        <f t="shared" si="325"/>
        <v/>
      </c>
      <c r="BL454" s="3" t="str">
        <f t="shared" si="326"/>
        <v/>
      </c>
      <c r="BM454" s="3" t="str">
        <f t="shared" si="327"/>
        <v/>
      </c>
      <c r="BN454" s="3" t="str">
        <f t="shared" si="328"/>
        <v/>
      </c>
    </row>
    <row r="455" spans="2:66" x14ac:dyDescent="0.25">
      <c r="B455" s="6">
        <v>24</v>
      </c>
      <c r="C455" s="4" t="str">
        <f>IF(B455="","",VLOOKUP(B455,Tabelle2!$A$2:$B$38,2,0))</f>
        <v>6-13-18-22-27-29</v>
      </c>
      <c r="D455" s="3">
        <f t="shared" si="333"/>
        <v>0</v>
      </c>
      <c r="E455" s="7" t="str">
        <f t="shared" si="329"/>
        <v>L</v>
      </c>
      <c r="F455" s="20" t="str">
        <f t="shared" si="330"/>
        <v>No Bet</v>
      </c>
      <c r="G455" s="16">
        <f t="shared" si="331"/>
        <v>-180</v>
      </c>
      <c r="H455" s="12"/>
      <c r="I455" s="16">
        <f t="shared" si="334"/>
        <v>0</v>
      </c>
      <c r="J455" s="16">
        <f t="shared" si="335"/>
        <v>-7</v>
      </c>
      <c r="K455" s="12"/>
      <c r="AI455" s="1">
        <f t="shared" si="332"/>
        <v>22</v>
      </c>
      <c r="AJ455" s="3" t="str">
        <f t="shared" si="298"/>
        <v/>
      </c>
      <c r="AK455" s="3" t="str">
        <f t="shared" si="299"/>
        <v/>
      </c>
      <c r="AL455" s="3" t="str">
        <f t="shared" si="300"/>
        <v/>
      </c>
      <c r="AM455" s="3" t="str">
        <f t="shared" si="301"/>
        <v/>
      </c>
      <c r="AN455" s="3" t="str">
        <f t="shared" si="302"/>
        <v/>
      </c>
      <c r="AO455" s="3" t="str">
        <f t="shared" si="303"/>
        <v/>
      </c>
      <c r="AP455" s="3" t="str">
        <f t="shared" si="304"/>
        <v/>
      </c>
      <c r="AQ455" s="3" t="str">
        <f t="shared" si="305"/>
        <v/>
      </c>
      <c r="AR455" s="3" t="str">
        <f t="shared" si="306"/>
        <v/>
      </c>
      <c r="AS455" s="3" t="str">
        <f t="shared" si="307"/>
        <v/>
      </c>
      <c r="AT455" s="3" t="str">
        <f t="shared" si="308"/>
        <v/>
      </c>
      <c r="AU455" s="3" t="str">
        <f t="shared" si="309"/>
        <v/>
      </c>
      <c r="AV455" s="3" t="str">
        <f t="shared" si="310"/>
        <v/>
      </c>
      <c r="AW455" s="3" t="str">
        <f t="shared" si="311"/>
        <v/>
      </c>
      <c r="AX455" s="3" t="str">
        <f t="shared" si="312"/>
        <v/>
      </c>
      <c r="AY455" s="3" t="str">
        <f t="shared" si="313"/>
        <v/>
      </c>
      <c r="AZ455" s="3" t="str">
        <f t="shared" si="314"/>
        <v/>
      </c>
      <c r="BA455" s="3" t="str">
        <f t="shared" si="315"/>
        <v/>
      </c>
      <c r="BB455" s="3" t="str">
        <f t="shared" si="316"/>
        <v/>
      </c>
      <c r="BC455" s="3" t="str">
        <f t="shared" si="317"/>
        <v/>
      </c>
      <c r="BD455" s="3" t="str">
        <f t="shared" si="318"/>
        <v/>
      </c>
      <c r="BE455" s="3" t="str">
        <f t="shared" si="319"/>
        <v/>
      </c>
      <c r="BF455" s="3" t="str">
        <f t="shared" si="320"/>
        <v/>
      </c>
      <c r="BG455" s="3" t="str">
        <f t="shared" si="321"/>
        <v/>
      </c>
      <c r="BH455" s="3" t="str">
        <f t="shared" si="322"/>
        <v/>
      </c>
      <c r="BI455" s="3" t="str">
        <f t="shared" si="323"/>
        <v/>
      </c>
      <c r="BJ455" s="3" t="str">
        <f t="shared" si="324"/>
        <v/>
      </c>
      <c r="BK455" s="3" t="str">
        <f t="shared" si="325"/>
        <v/>
      </c>
      <c r="BL455" s="3" t="str">
        <f t="shared" si="326"/>
        <v/>
      </c>
      <c r="BM455" s="3" t="str">
        <f t="shared" si="327"/>
        <v/>
      </c>
      <c r="BN455" s="3" t="str">
        <f t="shared" si="328"/>
        <v/>
      </c>
    </row>
    <row r="456" spans="2:66" x14ac:dyDescent="0.25">
      <c r="B456" s="6">
        <v>33</v>
      </c>
      <c r="C456" s="4" t="str">
        <f>IF(B456="","",VLOOKUP(B456,Tabelle2!$A$2:$B$38,2,0))</f>
        <v>7-11-13-28-29-36</v>
      </c>
      <c r="D456" s="3">
        <f t="shared" si="333"/>
        <v>0</v>
      </c>
      <c r="E456" s="7" t="str">
        <f t="shared" si="329"/>
        <v>L</v>
      </c>
      <c r="F456" s="20" t="str">
        <f t="shared" si="330"/>
        <v>No Bet</v>
      </c>
      <c r="G456" s="16">
        <f t="shared" si="331"/>
        <v>-180</v>
      </c>
      <c r="H456" s="12"/>
      <c r="I456" s="16">
        <f t="shared" si="334"/>
        <v>0</v>
      </c>
      <c r="J456" s="16">
        <f t="shared" si="335"/>
        <v>-7</v>
      </c>
      <c r="K456" s="12"/>
      <c r="AI456" s="1">
        <f t="shared" si="332"/>
        <v>23</v>
      </c>
      <c r="AJ456" s="3" t="str">
        <f t="shared" si="298"/>
        <v/>
      </c>
      <c r="AK456" s="3" t="str">
        <f t="shared" si="299"/>
        <v/>
      </c>
      <c r="AL456" s="3" t="str">
        <f t="shared" si="300"/>
        <v/>
      </c>
      <c r="AM456" s="3" t="str">
        <f t="shared" si="301"/>
        <v/>
      </c>
      <c r="AN456" s="3" t="str">
        <f t="shared" si="302"/>
        <v/>
      </c>
      <c r="AO456" s="3" t="str">
        <f t="shared" si="303"/>
        <v/>
      </c>
      <c r="AP456" s="3" t="str">
        <f t="shared" si="304"/>
        <v/>
      </c>
      <c r="AQ456" s="3" t="str">
        <f t="shared" si="305"/>
        <v/>
      </c>
      <c r="AR456" s="3" t="str">
        <f t="shared" si="306"/>
        <v/>
      </c>
      <c r="AS456" s="3" t="str">
        <f t="shared" si="307"/>
        <v/>
      </c>
      <c r="AT456" s="3" t="str">
        <f t="shared" si="308"/>
        <v/>
      </c>
      <c r="AU456" s="3" t="str">
        <f t="shared" si="309"/>
        <v/>
      </c>
      <c r="AV456" s="3" t="str">
        <f t="shared" si="310"/>
        <v/>
      </c>
      <c r="AW456" s="3" t="str">
        <f t="shared" si="311"/>
        <v/>
      </c>
      <c r="AX456" s="3" t="str">
        <f t="shared" si="312"/>
        <v/>
      </c>
      <c r="AY456" s="3" t="str">
        <f t="shared" si="313"/>
        <v/>
      </c>
      <c r="AZ456" s="3" t="str">
        <f t="shared" si="314"/>
        <v/>
      </c>
      <c r="BA456" s="3" t="str">
        <f t="shared" si="315"/>
        <v/>
      </c>
      <c r="BB456" s="3" t="str">
        <f t="shared" si="316"/>
        <v/>
      </c>
      <c r="BC456" s="3" t="str">
        <f t="shared" si="317"/>
        <v/>
      </c>
      <c r="BD456" s="3" t="str">
        <f t="shared" si="318"/>
        <v/>
      </c>
      <c r="BE456" s="3" t="str">
        <f t="shared" si="319"/>
        <v/>
      </c>
      <c r="BF456" s="3">
        <f t="shared" si="320"/>
        <v>1</v>
      </c>
      <c r="BG456" s="3" t="str">
        <f t="shared" si="321"/>
        <v/>
      </c>
      <c r="BH456" s="3" t="str">
        <f t="shared" si="322"/>
        <v/>
      </c>
      <c r="BI456" s="3" t="str">
        <f t="shared" si="323"/>
        <v/>
      </c>
      <c r="BJ456" s="3" t="str">
        <f t="shared" si="324"/>
        <v/>
      </c>
      <c r="BK456" s="3" t="str">
        <f t="shared" si="325"/>
        <v/>
      </c>
      <c r="BL456" s="3" t="str">
        <f t="shared" si="326"/>
        <v/>
      </c>
      <c r="BM456" s="3" t="str">
        <f t="shared" si="327"/>
        <v/>
      </c>
      <c r="BN456" s="3" t="str">
        <f t="shared" si="328"/>
        <v/>
      </c>
    </row>
    <row r="457" spans="2:66" x14ac:dyDescent="0.25">
      <c r="B457" s="6">
        <v>28</v>
      </c>
      <c r="C457" s="4" t="str">
        <f>IF(B457="","",VLOOKUP(B457,Tabelle2!$A$2:$B$38,2,0))</f>
        <v>1-4-19-20-21-33</v>
      </c>
      <c r="D457" s="3">
        <f t="shared" si="333"/>
        <v>1</v>
      </c>
      <c r="E457" s="7" t="str">
        <f t="shared" si="329"/>
        <v>W</v>
      </c>
      <c r="F457" s="20" t="str">
        <f t="shared" si="330"/>
        <v>No Bet</v>
      </c>
      <c r="G457" s="16">
        <f t="shared" si="331"/>
        <v>-180</v>
      </c>
      <c r="H457" s="12"/>
      <c r="I457" s="16">
        <f t="shared" si="334"/>
        <v>0</v>
      </c>
      <c r="J457" s="16">
        <f t="shared" si="335"/>
        <v>-7</v>
      </c>
      <c r="K457" s="12"/>
      <c r="AI457" s="1">
        <f t="shared" si="332"/>
        <v>0</v>
      </c>
      <c r="AJ457" s="3" t="str">
        <f t="shared" si="298"/>
        <v/>
      </c>
      <c r="AK457" s="3" t="str">
        <f t="shared" si="299"/>
        <v/>
      </c>
      <c r="AL457" s="3" t="str">
        <f t="shared" si="300"/>
        <v/>
      </c>
      <c r="AM457" s="3" t="str">
        <f t="shared" si="301"/>
        <v/>
      </c>
      <c r="AN457" s="3" t="str">
        <f t="shared" si="302"/>
        <v/>
      </c>
      <c r="AO457" s="3" t="str">
        <f t="shared" si="303"/>
        <v/>
      </c>
      <c r="AP457" s="3" t="str">
        <f t="shared" si="304"/>
        <v/>
      </c>
      <c r="AQ457" s="3" t="str">
        <f t="shared" si="305"/>
        <v/>
      </c>
      <c r="AR457" s="3" t="str">
        <f t="shared" si="306"/>
        <v/>
      </c>
      <c r="AS457" s="3" t="str">
        <f t="shared" si="307"/>
        <v/>
      </c>
      <c r="AT457" s="3" t="str">
        <f t="shared" si="308"/>
        <v/>
      </c>
      <c r="AU457" s="3" t="str">
        <f t="shared" si="309"/>
        <v/>
      </c>
      <c r="AV457" s="3" t="str">
        <f t="shared" si="310"/>
        <v/>
      </c>
      <c r="AW457" s="3" t="str">
        <f t="shared" si="311"/>
        <v/>
      </c>
      <c r="AX457" s="3" t="str">
        <f t="shared" si="312"/>
        <v/>
      </c>
      <c r="AY457" s="3" t="str">
        <f t="shared" si="313"/>
        <v/>
      </c>
      <c r="AZ457" s="3" t="str">
        <f t="shared" si="314"/>
        <v/>
      </c>
      <c r="BA457" s="3" t="str">
        <f t="shared" si="315"/>
        <v/>
      </c>
      <c r="BB457" s="3" t="str">
        <f t="shared" si="316"/>
        <v/>
      </c>
      <c r="BC457" s="3" t="str">
        <f t="shared" si="317"/>
        <v/>
      </c>
      <c r="BD457" s="3" t="str">
        <f t="shared" si="318"/>
        <v/>
      </c>
      <c r="BE457" s="3" t="str">
        <f t="shared" si="319"/>
        <v/>
      </c>
      <c r="BF457" s="3" t="str">
        <f t="shared" si="320"/>
        <v/>
      </c>
      <c r="BG457" s="3" t="str">
        <f t="shared" si="321"/>
        <v/>
      </c>
      <c r="BH457" s="3" t="str">
        <f t="shared" si="322"/>
        <v/>
      </c>
      <c r="BI457" s="3" t="str">
        <f t="shared" si="323"/>
        <v/>
      </c>
      <c r="BJ457" s="3" t="str">
        <f t="shared" si="324"/>
        <v/>
      </c>
      <c r="BK457" s="3" t="str">
        <f t="shared" si="325"/>
        <v/>
      </c>
      <c r="BL457" s="3" t="str">
        <f t="shared" si="326"/>
        <v/>
      </c>
      <c r="BM457" s="3" t="str">
        <f t="shared" si="327"/>
        <v/>
      </c>
      <c r="BN457" s="3" t="str">
        <f t="shared" si="328"/>
        <v/>
      </c>
    </row>
    <row r="458" spans="2:66" x14ac:dyDescent="0.25">
      <c r="B458" s="6">
        <v>17</v>
      </c>
      <c r="C458" s="4" t="str">
        <f>IF(B458="","",VLOOKUP(B458,Tabelle2!$A$2:$B$38,2,0))</f>
        <v>0-3-8-10-23-26</v>
      </c>
      <c r="D458" s="3">
        <f t="shared" si="333"/>
        <v>0</v>
      </c>
      <c r="E458" s="7" t="str">
        <f t="shared" si="329"/>
        <v>L</v>
      </c>
      <c r="F458" s="20" t="str">
        <f t="shared" si="330"/>
        <v>Bet</v>
      </c>
      <c r="G458" s="16">
        <f t="shared" si="331"/>
        <v>-186</v>
      </c>
      <c r="H458" s="12"/>
      <c r="I458" s="16">
        <f t="shared" si="334"/>
        <v>-1</v>
      </c>
      <c r="J458" s="16">
        <f t="shared" si="335"/>
        <v>-8</v>
      </c>
      <c r="K458" s="12"/>
      <c r="AI458" s="1">
        <f t="shared" si="332"/>
        <v>1</v>
      </c>
      <c r="AJ458" s="3" t="str">
        <f t="shared" si="298"/>
        <v/>
      </c>
      <c r="AK458" s="3" t="str">
        <f t="shared" si="299"/>
        <v/>
      </c>
      <c r="AL458" s="3" t="str">
        <f t="shared" si="300"/>
        <v/>
      </c>
      <c r="AM458" s="3" t="str">
        <f t="shared" si="301"/>
        <v/>
      </c>
      <c r="AN458" s="3" t="str">
        <f t="shared" si="302"/>
        <v/>
      </c>
      <c r="AO458" s="3" t="str">
        <f t="shared" si="303"/>
        <v/>
      </c>
      <c r="AP458" s="3" t="str">
        <f t="shared" si="304"/>
        <v/>
      </c>
      <c r="AQ458" s="3" t="str">
        <f t="shared" si="305"/>
        <v/>
      </c>
      <c r="AR458" s="3" t="str">
        <f t="shared" si="306"/>
        <v/>
      </c>
      <c r="AS458" s="3" t="str">
        <f t="shared" si="307"/>
        <v/>
      </c>
      <c r="AT458" s="3" t="str">
        <f t="shared" si="308"/>
        <v/>
      </c>
      <c r="AU458" s="3" t="str">
        <f t="shared" si="309"/>
        <v/>
      </c>
      <c r="AV458" s="3" t="str">
        <f t="shared" si="310"/>
        <v/>
      </c>
      <c r="AW458" s="3" t="str">
        <f t="shared" si="311"/>
        <v/>
      </c>
      <c r="AX458" s="3" t="str">
        <f t="shared" si="312"/>
        <v/>
      </c>
      <c r="AY458" s="3" t="str">
        <f t="shared" si="313"/>
        <v/>
      </c>
      <c r="AZ458" s="3" t="str">
        <f t="shared" si="314"/>
        <v/>
      </c>
      <c r="BA458" s="3" t="str">
        <f t="shared" si="315"/>
        <v/>
      </c>
      <c r="BB458" s="3" t="str">
        <f t="shared" si="316"/>
        <v/>
      </c>
      <c r="BC458" s="3" t="str">
        <f t="shared" si="317"/>
        <v/>
      </c>
      <c r="BD458" s="3" t="str">
        <f t="shared" si="318"/>
        <v/>
      </c>
      <c r="BE458" s="3" t="str">
        <f t="shared" si="319"/>
        <v/>
      </c>
      <c r="BF458" s="3" t="str">
        <f t="shared" si="320"/>
        <v/>
      </c>
      <c r="BG458" s="3" t="str">
        <f t="shared" si="321"/>
        <v/>
      </c>
      <c r="BH458" s="3" t="str">
        <f t="shared" si="322"/>
        <v/>
      </c>
      <c r="BI458" s="3" t="str">
        <f t="shared" si="323"/>
        <v/>
      </c>
      <c r="BJ458" s="3" t="str">
        <f t="shared" si="324"/>
        <v/>
      </c>
      <c r="BK458" s="3" t="str">
        <f t="shared" si="325"/>
        <v/>
      </c>
      <c r="BL458" s="3" t="str">
        <f t="shared" si="326"/>
        <v/>
      </c>
      <c r="BM458" s="3" t="str">
        <f t="shared" si="327"/>
        <v/>
      </c>
      <c r="BN458" s="3" t="str">
        <f t="shared" si="328"/>
        <v/>
      </c>
    </row>
    <row r="459" spans="2:66" x14ac:dyDescent="0.25">
      <c r="B459" s="6">
        <v>14</v>
      </c>
      <c r="C459" s="4" t="str">
        <f>IF(B459="","",VLOOKUP(B459,Tabelle2!$A$2:$B$38,2,0))</f>
        <v>3-8-12-23-30-35</v>
      </c>
      <c r="D459" s="3">
        <f t="shared" si="333"/>
        <v>0</v>
      </c>
      <c r="E459" s="7" t="str">
        <f t="shared" si="329"/>
        <v>L</v>
      </c>
      <c r="F459" s="20" t="str">
        <f t="shared" si="330"/>
        <v>Bet</v>
      </c>
      <c r="G459" s="16">
        <f t="shared" si="331"/>
        <v>-192</v>
      </c>
      <c r="H459" s="12"/>
      <c r="I459" s="16">
        <f t="shared" si="334"/>
        <v>0</v>
      </c>
      <c r="J459" s="16">
        <f t="shared" si="335"/>
        <v>-8</v>
      </c>
      <c r="K459" s="12"/>
      <c r="AI459" s="1">
        <f t="shared" si="332"/>
        <v>2</v>
      </c>
      <c r="AJ459" s="3" t="str">
        <f t="shared" si="298"/>
        <v/>
      </c>
      <c r="AK459" s="3" t="str">
        <f t="shared" si="299"/>
        <v/>
      </c>
      <c r="AL459" s="3" t="str">
        <f t="shared" si="300"/>
        <v/>
      </c>
      <c r="AM459" s="3" t="str">
        <f t="shared" si="301"/>
        <v/>
      </c>
      <c r="AN459" s="3" t="str">
        <f t="shared" si="302"/>
        <v/>
      </c>
      <c r="AO459" s="3" t="str">
        <f t="shared" si="303"/>
        <v/>
      </c>
      <c r="AP459" s="3" t="str">
        <f t="shared" si="304"/>
        <v/>
      </c>
      <c r="AQ459" s="3" t="str">
        <f t="shared" si="305"/>
        <v/>
      </c>
      <c r="AR459" s="3" t="str">
        <f t="shared" si="306"/>
        <v/>
      </c>
      <c r="AS459" s="3" t="str">
        <f t="shared" si="307"/>
        <v/>
      </c>
      <c r="AT459" s="3" t="str">
        <f t="shared" si="308"/>
        <v/>
      </c>
      <c r="AU459" s="3" t="str">
        <f t="shared" si="309"/>
        <v/>
      </c>
      <c r="AV459" s="3" t="str">
        <f t="shared" si="310"/>
        <v/>
      </c>
      <c r="AW459" s="3" t="str">
        <f t="shared" si="311"/>
        <v/>
      </c>
      <c r="AX459" s="3" t="str">
        <f t="shared" si="312"/>
        <v/>
      </c>
      <c r="AY459" s="3" t="str">
        <f t="shared" si="313"/>
        <v/>
      </c>
      <c r="AZ459" s="3" t="str">
        <f t="shared" si="314"/>
        <v/>
      </c>
      <c r="BA459" s="3" t="str">
        <f t="shared" si="315"/>
        <v/>
      </c>
      <c r="BB459" s="3" t="str">
        <f t="shared" si="316"/>
        <v/>
      </c>
      <c r="BC459" s="3" t="str">
        <f t="shared" si="317"/>
        <v/>
      </c>
      <c r="BD459" s="3" t="str">
        <f t="shared" si="318"/>
        <v/>
      </c>
      <c r="BE459" s="3" t="str">
        <f t="shared" si="319"/>
        <v/>
      </c>
      <c r="BF459" s="3" t="str">
        <f t="shared" si="320"/>
        <v/>
      </c>
      <c r="BG459" s="3" t="str">
        <f t="shared" si="321"/>
        <v/>
      </c>
      <c r="BH459" s="3" t="str">
        <f t="shared" si="322"/>
        <v/>
      </c>
      <c r="BI459" s="3" t="str">
        <f t="shared" si="323"/>
        <v/>
      </c>
      <c r="BJ459" s="3" t="str">
        <f t="shared" si="324"/>
        <v/>
      </c>
      <c r="BK459" s="3" t="str">
        <f t="shared" si="325"/>
        <v/>
      </c>
      <c r="BL459" s="3" t="str">
        <f t="shared" si="326"/>
        <v/>
      </c>
      <c r="BM459" s="3" t="str">
        <f t="shared" si="327"/>
        <v/>
      </c>
      <c r="BN459" s="3" t="str">
        <f t="shared" si="328"/>
        <v/>
      </c>
    </row>
    <row r="460" spans="2:66" x14ac:dyDescent="0.25">
      <c r="B460" s="6">
        <v>20</v>
      </c>
      <c r="C460" s="4" t="str">
        <f>IF(B460="","",VLOOKUP(B460,Tabelle2!$A$2:$B$38,2,0))</f>
        <v>8-11-12-28-30-36</v>
      </c>
      <c r="D460" s="3">
        <f t="shared" si="333"/>
        <v>0</v>
      </c>
      <c r="E460" s="7" t="str">
        <f t="shared" si="329"/>
        <v>L</v>
      </c>
      <c r="F460" s="20" t="str">
        <f t="shared" si="330"/>
        <v>Bet</v>
      </c>
      <c r="G460" s="16">
        <f t="shared" si="331"/>
        <v>-198</v>
      </c>
      <c r="H460" s="12"/>
      <c r="I460" s="16">
        <f t="shared" si="334"/>
        <v>0</v>
      </c>
      <c r="J460" s="16">
        <f t="shared" si="335"/>
        <v>-8</v>
      </c>
      <c r="K460" s="12"/>
      <c r="AI460" s="1">
        <f t="shared" si="332"/>
        <v>3</v>
      </c>
      <c r="AJ460" s="3" t="str">
        <f t="shared" si="298"/>
        <v/>
      </c>
      <c r="AK460" s="3" t="str">
        <f t="shared" si="299"/>
        <v/>
      </c>
      <c r="AL460" s="3" t="str">
        <f t="shared" si="300"/>
        <v/>
      </c>
      <c r="AM460" s="3" t="str">
        <f t="shared" si="301"/>
        <v/>
      </c>
      <c r="AN460" s="3" t="str">
        <f t="shared" si="302"/>
        <v/>
      </c>
      <c r="AO460" s="3" t="str">
        <f t="shared" si="303"/>
        <v/>
      </c>
      <c r="AP460" s="3" t="str">
        <f t="shared" si="304"/>
        <v/>
      </c>
      <c r="AQ460" s="3" t="str">
        <f t="shared" si="305"/>
        <v/>
      </c>
      <c r="AR460" s="3" t="str">
        <f t="shared" si="306"/>
        <v/>
      </c>
      <c r="AS460" s="3" t="str">
        <f t="shared" si="307"/>
        <v/>
      </c>
      <c r="AT460" s="3" t="str">
        <f t="shared" si="308"/>
        <v/>
      </c>
      <c r="AU460" s="3" t="str">
        <f t="shared" si="309"/>
        <v/>
      </c>
      <c r="AV460" s="3" t="str">
        <f t="shared" si="310"/>
        <v/>
      </c>
      <c r="AW460" s="3" t="str">
        <f t="shared" si="311"/>
        <v/>
      </c>
      <c r="AX460" s="3" t="str">
        <f t="shared" si="312"/>
        <v/>
      </c>
      <c r="AY460" s="3" t="str">
        <f t="shared" si="313"/>
        <v/>
      </c>
      <c r="AZ460" s="3" t="str">
        <f t="shared" si="314"/>
        <v/>
      </c>
      <c r="BA460" s="3" t="str">
        <f t="shared" si="315"/>
        <v/>
      </c>
      <c r="BB460" s="3" t="str">
        <f t="shared" si="316"/>
        <v/>
      </c>
      <c r="BC460" s="3" t="str">
        <f t="shared" si="317"/>
        <v/>
      </c>
      <c r="BD460" s="3" t="str">
        <f t="shared" si="318"/>
        <v/>
      </c>
      <c r="BE460" s="3" t="str">
        <f t="shared" si="319"/>
        <v/>
      </c>
      <c r="BF460" s="3" t="str">
        <f t="shared" si="320"/>
        <v/>
      </c>
      <c r="BG460" s="3" t="str">
        <f t="shared" si="321"/>
        <v/>
      </c>
      <c r="BH460" s="3" t="str">
        <f t="shared" si="322"/>
        <v/>
      </c>
      <c r="BI460" s="3" t="str">
        <f t="shared" si="323"/>
        <v/>
      </c>
      <c r="BJ460" s="3" t="str">
        <f t="shared" si="324"/>
        <v/>
      </c>
      <c r="BK460" s="3" t="str">
        <f t="shared" si="325"/>
        <v/>
      </c>
      <c r="BL460" s="3" t="str">
        <f t="shared" si="326"/>
        <v/>
      </c>
      <c r="BM460" s="3" t="str">
        <f t="shared" si="327"/>
        <v/>
      </c>
      <c r="BN460" s="3" t="str">
        <f t="shared" si="328"/>
        <v/>
      </c>
    </row>
    <row r="461" spans="2:66" x14ac:dyDescent="0.25">
      <c r="B461" s="6">
        <v>18</v>
      </c>
      <c r="C461" s="4" t="str">
        <f>IF(B461="","",VLOOKUP(B461,Tabelle2!$A$2:$B$38,2,0))</f>
        <v>0-5-15-16-24-32</v>
      </c>
      <c r="D461" s="3">
        <f t="shared" si="333"/>
        <v>0</v>
      </c>
      <c r="E461" s="7" t="str">
        <f t="shared" si="329"/>
        <v>L</v>
      </c>
      <c r="F461" s="20" t="str">
        <f t="shared" si="330"/>
        <v>Bet</v>
      </c>
      <c r="G461" s="16">
        <f t="shared" si="331"/>
        <v>-204</v>
      </c>
      <c r="H461" s="12"/>
      <c r="I461" s="16">
        <f t="shared" si="334"/>
        <v>0</v>
      </c>
      <c r="J461" s="16">
        <f t="shared" si="335"/>
        <v>-8</v>
      </c>
      <c r="K461" s="12"/>
      <c r="AI461" s="1">
        <f t="shared" si="332"/>
        <v>4</v>
      </c>
      <c r="AJ461" s="3" t="str">
        <f t="shared" ref="AJ461:AJ524" si="336">IF(AND($AI462=0,$AI461=1),1,"")</f>
        <v/>
      </c>
      <c r="AK461" s="3" t="str">
        <f t="shared" ref="AK461:AK524" si="337">IF(AND($AI462=0,$AI461=2),1,"")</f>
        <v/>
      </c>
      <c r="AL461" s="3" t="str">
        <f t="shared" ref="AL461:AL524" si="338">IF(AND($AI462=0,$AI461=3),1,"")</f>
        <v/>
      </c>
      <c r="AM461" s="3" t="str">
        <f t="shared" ref="AM461:AM524" si="339">IF(AND($AI462=0,$AI461=4),1,"")</f>
        <v/>
      </c>
      <c r="AN461" s="3" t="str">
        <f t="shared" ref="AN461:AN524" si="340">IF(AND($AI462=0,$AI461=5),1,"")</f>
        <v/>
      </c>
      <c r="AO461" s="3" t="str">
        <f t="shared" ref="AO461:AO524" si="341">IF(AND($AI462=0,$AI461=6),1,"")</f>
        <v/>
      </c>
      <c r="AP461" s="3" t="str">
        <f t="shared" ref="AP461:AP524" si="342">IF(AND($AI462=0,$AI461=7),1,"")</f>
        <v/>
      </c>
      <c r="AQ461" s="3" t="str">
        <f t="shared" ref="AQ461:AQ524" si="343">IF(AND($AI462=0,$AI461=8),1,"")</f>
        <v/>
      </c>
      <c r="AR461" s="3" t="str">
        <f t="shared" ref="AR461:AR524" si="344">IF(AND($AI462=0,$AI461=9),1,"")</f>
        <v/>
      </c>
      <c r="AS461" s="3" t="str">
        <f t="shared" ref="AS461:AS524" si="345">IF(AND($AI462=0,$AI461=10),1,"")</f>
        <v/>
      </c>
      <c r="AT461" s="3" t="str">
        <f t="shared" ref="AT461:AT524" si="346">IF(AND($AI462=0,$AI461=11),1,"")</f>
        <v/>
      </c>
      <c r="AU461" s="3" t="str">
        <f t="shared" ref="AU461:AU524" si="347">IF(AND($AI462=0,$AI461=12),1,"")</f>
        <v/>
      </c>
      <c r="AV461" s="3" t="str">
        <f t="shared" ref="AV461:AV524" si="348">IF(AND($AI462=0,$AI461=13),1,"")</f>
        <v/>
      </c>
      <c r="AW461" s="3" t="str">
        <f t="shared" ref="AW461:AW524" si="349">IF(AND($AI462=0,$AI461=14),1,"")</f>
        <v/>
      </c>
      <c r="AX461" s="3" t="str">
        <f t="shared" ref="AX461:AX524" si="350">IF(AND($AI462=0,$AI461=15),1,"")</f>
        <v/>
      </c>
      <c r="AY461" s="3" t="str">
        <f t="shared" ref="AY461:AY524" si="351">IF(AND($AI462=0,$AI461=16),1,"")</f>
        <v/>
      </c>
      <c r="AZ461" s="3" t="str">
        <f t="shared" ref="AZ461:AZ524" si="352">IF(AND($AI462=0,$AI461=17),1,"")</f>
        <v/>
      </c>
      <c r="BA461" s="3" t="str">
        <f t="shared" ref="BA461:BA524" si="353">IF(AND($AI462=0,$AI461=18),1,"")</f>
        <v/>
      </c>
      <c r="BB461" s="3" t="str">
        <f t="shared" ref="BB461:BB524" si="354">IF(AND($AI462=0,$AI461=19),1,"")</f>
        <v/>
      </c>
      <c r="BC461" s="3" t="str">
        <f t="shared" ref="BC461:BC524" si="355">IF(AND($AI462=0,$AI461=20),1,"")</f>
        <v/>
      </c>
      <c r="BD461" s="3" t="str">
        <f t="shared" ref="BD461:BD524" si="356">IF(AND($AI462=0,$AI461=21),1,"")</f>
        <v/>
      </c>
      <c r="BE461" s="3" t="str">
        <f t="shared" ref="BE461:BE524" si="357">IF(AND($AI462=0,$AI461=22),1,"")</f>
        <v/>
      </c>
      <c r="BF461" s="3" t="str">
        <f t="shared" ref="BF461:BF524" si="358">IF(AND($AI462=0,$AI461=23),1,"")</f>
        <v/>
      </c>
      <c r="BG461" s="3" t="str">
        <f t="shared" ref="BG461:BG524" si="359">IF(AND($AI462=0,$AI461=24),1,"")</f>
        <v/>
      </c>
      <c r="BH461" s="3" t="str">
        <f t="shared" ref="BH461:BH524" si="360">IF(AND($AI462=0,$AI461=25),1,"")</f>
        <v/>
      </c>
      <c r="BI461" s="3" t="str">
        <f t="shared" ref="BI461:BI524" si="361">IF(AND($AI462=0,$AI461=26),1,"")</f>
        <v/>
      </c>
      <c r="BJ461" s="3" t="str">
        <f t="shared" ref="BJ461:BJ524" si="362">IF(AND($AI462=0,$AI461=27),1,"")</f>
        <v/>
      </c>
      <c r="BK461" s="3" t="str">
        <f t="shared" ref="BK461:BK524" si="363">IF(AND($AI462=0,$AI461=28),1,"")</f>
        <v/>
      </c>
      <c r="BL461" s="3" t="str">
        <f t="shared" ref="BL461:BL524" si="364">IF(AND($AI462=0,$AI461=29),1,"")</f>
        <v/>
      </c>
      <c r="BM461" s="3" t="str">
        <f t="shared" ref="BM461:BM524" si="365">IF(AND($AI462=0,$AI461=30),1,"")</f>
        <v/>
      </c>
      <c r="BN461" s="3" t="str">
        <f t="shared" si="328"/>
        <v/>
      </c>
    </row>
    <row r="462" spans="2:66" x14ac:dyDescent="0.25">
      <c r="B462" s="6">
        <v>10</v>
      </c>
      <c r="C462" s="4" t="str">
        <f>IF(B462="","",VLOOKUP(B462,Tabelle2!$A$2:$B$38,2,0))</f>
        <v>6-9-17-22-31-34</v>
      </c>
      <c r="D462" s="3">
        <f t="shared" si="333"/>
        <v>0</v>
      </c>
      <c r="E462" s="7" t="str">
        <f t="shared" si="329"/>
        <v>L</v>
      </c>
      <c r="F462" s="20" t="str">
        <f t="shared" si="330"/>
        <v>No Bet</v>
      </c>
      <c r="G462" s="16">
        <f t="shared" si="331"/>
        <v>-204</v>
      </c>
      <c r="H462" s="12"/>
      <c r="I462" s="16">
        <f t="shared" si="334"/>
        <v>0</v>
      </c>
      <c r="J462" s="16">
        <f t="shared" si="335"/>
        <v>-8</v>
      </c>
      <c r="K462" s="12"/>
      <c r="AI462" s="1">
        <f t="shared" si="332"/>
        <v>5</v>
      </c>
      <c r="AJ462" s="3" t="str">
        <f t="shared" si="336"/>
        <v/>
      </c>
      <c r="AK462" s="3" t="str">
        <f t="shared" si="337"/>
        <v/>
      </c>
      <c r="AL462" s="3" t="str">
        <f t="shared" si="338"/>
        <v/>
      </c>
      <c r="AM462" s="3" t="str">
        <f t="shared" si="339"/>
        <v/>
      </c>
      <c r="AN462" s="3" t="str">
        <f t="shared" si="340"/>
        <v/>
      </c>
      <c r="AO462" s="3" t="str">
        <f t="shared" si="341"/>
        <v/>
      </c>
      <c r="AP462" s="3" t="str">
        <f t="shared" si="342"/>
        <v/>
      </c>
      <c r="AQ462" s="3" t="str">
        <f t="shared" si="343"/>
        <v/>
      </c>
      <c r="AR462" s="3" t="str">
        <f t="shared" si="344"/>
        <v/>
      </c>
      <c r="AS462" s="3" t="str">
        <f t="shared" si="345"/>
        <v/>
      </c>
      <c r="AT462" s="3" t="str">
        <f t="shared" si="346"/>
        <v/>
      </c>
      <c r="AU462" s="3" t="str">
        <f t="shared" si="347"/>
        <v/>
      </c>
      <c r="AV462" s="3" t="str">
        <f t="shared" si="348"/>
        <v/>
      </c>
      <c r="AW462" s="3" t="str">
        <f t="shared" si="349"/>
        <v/>
      </c>
      <c r="AX462" s="3" t="str">
        <f t="shared" si="350"/>
        <v/>
      </c>
      <c r="AY462" s="3" t="str">
        <f t="shared" si="351"/>
        <v/>
      </c>
      <c r="AZ462" s="3" t="str">
        <f t="shared" si="352"/>
        <v/>
      </c>
      <c r="BA462" s="3" t="str">
        <f t="shared" si="353"/>
        <v/>
      </c>
      <c r="BB462" s="3" t="str">
        <f t="shared" si="354"/>
        <v/>
      </c>
      <c r="BC462" s="3" t="str">
        <f t="shared" si="355"/>
        <v/>
      </c>
      <c r="BD462" s="3" t="str">
        <f t="shared" si="356"/>
        <v/>
      </c>
      <c r="BE462" s="3" t="str">
        <f t="shared" si="357"/>
        <v/>
      </c>
      <c r="BF462" s="3" t="str">
        <f t="shared" si="358"/>
        <v/>
      </c>
      <c r="BG462" s="3" t="str">
        <f t="shared" si="359"/>
        <v/>
      </c>
      <c r="BH462" s="3" t="str">
        <f t="shared" si="360"/>
        <v/>
      </c>
      <c r="BI462" s="3" t="str">
        <f t="shared" si="361"/>
        <v/>
      </c>
      <c r="BJ462" s="3" t="str">
        <f t="shared" si="362"/>
        <v/>
      </c>
      <c r="BK462" s="3" t="str">
        <f t="shared" si="363"/>
        <v/>
      </c>
      <c r="BL462" s="3" t="str">
        <f t="shared" si="364"/>
        <v/>
      </c>
      <c r="BM462" s="3" t="str">
        <f t="shared" si="365"/>
        <v/>
      </c>
      <c r="BN462" s="3" t="str">
        <f t="shared" ref="BN462:BN525" si="366">IF(AI462="","",IF(AND($AI463=0,$AI462&gt;30),1,""))</f>
        <v/>
      </c>
    </row>
    <row r="463" spans="2:66" x14ac:dyDescent="0.25">
      <c r="B463" s="6">
        <v>5</v>
      </c>
      <c r="C463" s="4" t="str">
        <f>IF(B463="","",VLOOKUP(B463,Tabelle2!$A$2:$B$38,2,0))</f>
        <v>6-9-18-22-27-34</v>
      </c>
      <c r="D463" s="3">
        <f t="shared" si="333"/>
        <v>0</v>
      </c>
      <c r="E463" s="7" t="str">
        <f t="shared" si="329"/>
        <v>L</v>
      </c>
      <c r="F463" s="20" t="str">
        <f t="shared" si="330"/>
        <v>No Bet</v>
      </c>
      <c r="G463" s="16">
        <f t="shared" si="331"/>
        <v>-204</v>
      </c>
      <c r="H463" s="12"/>
      <c r="I463" s="16">
        <f t="shared" si="334"/>
        <v>0</v>
      </c>
      <c r="J463" s="16">
        <f t="shared" si="335"/>
        <v>-8</v>
      </c>
      <c r="K463" s="12"/>
      <c r="AI463" s="1">
        <f t="shared" si="332"/>
        <v>6</v>
      </c>
      <c r="AJ463" s="3" t="str">
        <f t="shared" si="336"/>
        <v/>
      </c>
      <c r="AK463" s="3" t="str">
        <f t="shared" si="337"/>
        <v/>
      </c>
      <c r="AL463" s="3" t="str">
        <f t="shared" si="338"/>
        <v/>
      </c>
      <c r="AM463" s="3" t="str">
        <f t="shared" si="339"/>
        <v/>
      </c>
      <c r="AN463" s="3" t="str">
        <f t="shared" si="340"/>
        <v/>
      </c>
      <c r="AO463" s="3" t="str">
        <f t="shared" si="341"/>
        <v/>
      </c>
      <c r="AP463" s="3" t="str">
        <f t="shared" si="342"/>
        <v/>
      </c>
      <c r="AQ463" s="3" t="str">
        <f t="shared" si="343"/>
        <v/>
      </c>
      <c r="AR463" s="3" t="str">
        <f t="shared" si="344"/>
        <v/>
      </c>
      <c r="AS463" s="3" t="str">
        <f t="shared" si="345"/>
        <v/>
      </c>
      <c r="AT463" s="3" t="str">
        <f t="shared" si="346"/>
        <v/>
      </c>
      <c r="AU463" s="3" t="str">
        <f t="shared" si="347"/>
        <v/>
      </c>
      <c r="AV463" s="3" t="str">
        <f t="shared" si="348"/>
        <v/>
      </c>
      <c r="AW463" s="3" t="str">
        <f t="shared" si="349"/>
        <v/>
      </c>
      <c r="AX463" s="3" t="str">
        <f t="shared" si="350"/>
        <v/>
      </c>
      <c r="AY463" s="3" t="str">
        <f t="shared" si="351"/>
        <v/>
      </c>
      <c r="AZ463" s="3" t="str">
        <f t="shared" si="352"/>
        <v/>
      </c>
      <c r="BA463" s="3" t="str">
        <f t="shared" si="353"/>
        <v/>
      </c>
      <c r="BB463" s="3" t="str">
        <f t="shared" si="354"/>
        <v/>
      </c>
      <c r="BC463" s="3" t="str">
        <f t="shared" si="355"/>
        <v/>
      </c>
      <c r="BD463" s="3" t="str">
        <f t="shared" si="356"/>
        <v/>
      </c>
      <c r="BE463" s="3" t="str">
        <f t="shared" si="357"/>
        <v/>
      </c>
      <c r="BF463" s="3" t="str">
        <f t="shared" si="358"/>
        <v/>
      </c>
      <c r="BG463" s="3" t="str">
        <f t="shared" si="359"/>
        <v/>
      </c>
      <c r="BH463" s="3" t="str">
        <f t="shared" si="360"/>
        <v/>
      </c>
      <c r="BI463" s="3" t="str">
        <f t="shared" si="361"/>
        <v/>
      </c>
      <c r="BJ463" s="3" t="str">
        <f t="shared" si="362"/>
        <v/>
      </c>
      <c r="BK463" s="3" t="str">
        <f t="shared" si="363"/>
        <v/>
      </c>
      <c r="BL463" s="3" t="str">
        <f t="shared" si="364"/>
        <v/>
      </c>
      <c r="BM463" s="3" t="str">
        <f t="shared" si="365"/>
        <v/>
      </c>
      <c r="BN463" s="3" t="str">
        <f t="shared" si="366"/>
        <v/>
      </c>
    </row>
    <row r="464" spans="2:66" x14ac:dyDescent="0.25">
      <c r="B464" s="6">
        <v>26</v>
      </c>
      <c r="C464" s="4" t="str">
        <f>IF(B464="","",VLOOKUP(B464,Tabelle2!$A$2:$B$38,2,0))</f>
        <v>9-17-22-25-31-34</v>
      </c>
      <c r="D464" s="3">
        <f t="shared" si="333"/>
        <v>0</v>
      </c>
      <c r="E464" s="7" t="str">
        <f t="shared" si="329"/>
        <v>L</v>
      </c>
      <c r="F464" s="20" t="str">
        <f t="shared" si="330"/>
        <v>No Bet</v>
      </c>
      <c r="G464" s="16">
        <f t="shared" si="331"/>
        <v>-204</v>
      </c>
      <c r="H464" s="12"/>
      <c r="I464" s="16">
        <f t="shared" si="334"/>
        <v>0</v>
      </c>
      <c r="J464" s="16">
        <f t="shared" si="335"/>
        <v>-8</v>
      </c>
      <c r="K464" s="12"/>
      <c r="AI464" s="1">
        <f t="shared" si="332"/>
        <v>7</v>
      </c>
      <c r="AJ464" s="3" t="str">
        <f t="shared" si="336"/>
        <v/>
      </c>
      <c r="AK464" s="3" t="str">
        <f t="shared" si="337"/>
        <v/>
      </c>
      <c r="AL464" s="3" t="str">
        <f t="shared" si="338"/>
        <v/>
      </c>
      <c r="AM464" s="3" t="str">
        <f t="shared" si="339"/>
        <v/>
      </c>
      <c r="AN464" s="3" t="str">
        <f t="shared" si="340"/>
        <v/>
      </c>
      <c r="AO464" s="3" t="str">
        <f t="shared" si="341"/>
        <v/>
      </c>
      <c r="AP464" s="3" t="str">
        <f t="shared" si="342"/>
        <v/>
      </c>
      <c r="AQ464" s="3" t="str">
        <f t="shared" si="343"/>
        <v/>
      </c>
      <c r="AR464" s="3" t="str">
        <f t="shared" si="344"/>
        <v/>
      </c>
      <c r="AS464" s="3" t="str">
        <f t="shared" si="345"/>
        <v/>
      </c>
      <c r="AT464" s="3" t="str">
        <f t="shared" si="346"/>
        <v/>
      </c>
      <c r="AU464" s="3" t="str">
        <f t="shared" si="347"/>
        <v/>
      </c>
      <c r="AV464" s="3" t="str">
        <f t="shared" si="348"/>
        <v/>
      </c>
      <c r="AW464" s="3" t="str">
        <f t="shared" si="349"/>
        <v/>
      </c>
      <c r="AX464" s="3" t="str">
        <f t="shared" si="350"/>
        <v/>
      </c>
      <c r="AY464" s="3" t="str">
        <f t="shared" si="351"/>
        <v/>
      </c>
      <c r="AZ464" s="3" t="str">
        <f t="shared" si="352"/>
        <v/>
      </c>
      <c r="BA464" s="3" t="str">
        <f t="shared" si="353"/>
        <v/>
      </c>
      <c r="BB464" s="3" t="str">
        <f t="shared" si="354"/>
        <v/>
      </c>
      <c r="BC464" s="3" t="str">
        <f t="shared" si="355"/>
        <v/>
      </c>
      <c r="BD464" s="3" t="str">
        <f t="shared" si="356"/>
        <v/>
      </c>
      <c r="BE464" s="3" t="str">
        <f t="shared" si="357"/>
        <v/>
      </c>
      <c r="BF464" s="3" t="str">
        <f t="shared" si="358"/>
        <v/>
      </c>
      <c r="BG464" s="3" t="str">
        <f t="shared" si="359"/>
        <v/>
      </c>
      <c r="BH464" s="3" t="str">
        <f t="shared" si="360"/>
        <v/>
      </c>
      <c r="BI464" s="3" t="str">
        <f t="shared" si="361"/>
        <v/>
      </c>
      <c r="BJ464" s="3" t="str">
        <f t="shared" si="362"/>
        <v/>
      </c>
      <c r="BK464" s="3" t="str">
        <f t="shared" si="363"/>
        <v/>
      </c>
      <c r="BL464" s="3" t="str">
        <f t="shared" si="364"/>
        <v/>
      </c>
      <c r="BM464" s="3" t="str">
        <f t="shared" si="365"/>
        <v/>
      </c>
      <c r="BN464" s="3" t="str">
        <f t="shared" si="366"/>
        <v/>
      </c>
    </row>
    <row r="465" spans="2:66" x14ac:dyDescent="0.25">
      <c r="B465" s="6">
        <v>24</v>
      </c>
      <c r="C465" s="4" t="str">
        <f>IF(B465="","",VLOOKUP(B465,Tabelle2!$A$2:$B$38,2,0))</f>
        <v>6-13-18-22-27-29</v>
      </c>
      <c r="D465" s="3">
        <f t="shared" si="333"/>
        <v>0</v>
      </c>
      <c r="E465" s="7" t="str">
        <f t="shared" si="329"/>
        <v>L</v>
      </c>
      <c r="F465" s="20" t="str">
        <f t="shared" si="330"/>
        <v>No Bet</v>
      </c>
      <c r="G465" s="16">
        <f t="shared" si="331"/>
        <v>-204</v>
      </c>
      <c r="H465" s="12"/>
      <c r="I465" s="16">
        <f t="shared" si="334"/>
        <v>0</v>
      </c>
      <c r="J465" s="16">
        <f t="shared" si="335"/>
        <v>-8</v>
      </c>
      <c r="K465" s="12"/>
      <c r="AI465" s="1">
        <f t="shared" si="332"/>
        <v>8</v>
      </c>
      <c r="AJ465" s="3" t="str">
        <f t="shared" si="336"/>
        <v/>
      </c>
      <c r="AK465" s="3" t="str">
        <f t="shared" si="337"/>
        <v/>
      </c>
      <c r="AL465" s="3" t="str">
        <f t="shared" si="338"/>
        <v/>
      </c>
      <c r="AM465" s="3" t="str">
        <f t="shared" si="339"/>
        <v/>
      </c>
      <c r="AN465" s="3" t="str">
        <f t="shared" si="340"/>
        <v/>
      </c>
      <c r="AO465" s="3" t="str">
        <f t="shared" si="341"/>
        <v/>
      </c>
      <c r="AP465" s="3" t="str">
        <f t="shared" si="342"/>
        <v/>
      </c>
      <c r="AQ465" s="3" t="str">
        <f t="shared" si="343"/>
        <v/>
      </c>
      <c r="AR465" s="3" t="str">
        <f t="shared" si="344"/>
        <v/>
      </c>
      <c r="AS465" s="3" t="str">
        <f t="shared" si="345"/>
        <v/>
      </c>
      <c r="AT465" s="3" t="str">
        <f t="shared" si="346"/>
        <v/>
      </c>
      <c r="AU465" s="3" t="str">
        <f t="shared" si="347"/>
        <v/>
      </c>
      <c r="AV465" s="3" t="str">
        <f t="shared" si="348"/>
        <v/>
      </c>
      <c r="AW465" s="3" t="str">
        <f t="shared" si="349"/>
        <v/>
      </c>
      <c r="AX465" s="3" t="str">
        <f t="shared" si="350"/>
        <v/>
      </c>
      <c r="AY465" s="3" t="str">
        <f t="shared" si="351"/>
        <v/>
      </c>
      <c r="AZ465" s="3" t="str">
        <f t="shared" si="352"/>
        <v/>
      </c>
      <c r="BA465" s="3" t="str">
        <f t="shared" si="353"/>
        <v/>
      </c>
      <c r="BB465" s="3" t="str">
        <f t="shared" si="354"/>
        <v/>
      </c>
      <c r="BC465" s="3" t="str">
        <f t="shared" si="355"/>
        <v/>
      </c>
      <c r="BD465" s="3" t="str">
        <f t="shared" si="356"/>
        <v/>
      </c>
      <c r="BE465" s="3" t="str">
        <f t="shared" si="357"/>
        <v/>
      </c>
      <c r="BF465" s="3" t="str">
        <f t="shared" si="358"/>
        <v/>
      </c>
      <c r="BG465" s="3" t="str">
        <f t="shared" si="359"/>
        <v/>
      </c>
      <c r="BH465" s="3" t="str">
        <f t="shared" si="360"/>
        <v/>
      </c>
      <c r="BI465" s="3" t="str">
        <f t="shared" si="361"/>
        <v/>
      </c>
      <c r="BJ465" s="3" t="str">
        <f t="shared" si="362"/>
        <v/>
      </c>
      <c r="BK465" s="3" t="str">
        <f t="shared" si="363"/>
        <v/>
      </c>
      <c r="BL465" s="3" t="str">
        <f t="shared" si="364"/>
        <v/>
      </c>
      <c r="BM465" s="3" t="str">
        <f t="shared" si="365"/>
        <v/>
      </c>
      <c r="BN465" s="3" t="str">
        <f t="shared" si="366"/>
        <v/>
      </c>
    </row>
    <row r="466" spans="2:66" x14ac:dyDescent="0.25">
      <c r="B466" s="6">
        <v>30</v>
      </c>
      <c r="C466" s="4" t="str">
        <f>IF(B466="","",VLOOKUP(B466,Tabelle2!$A$2:$B$38,2,0))</f>
        <v>1-2-14-20-21-25</v>
      </c>
      <c r="D466" s="3">
        <f t="shared" si="333"/>
        <v>0</v>
      </c>
      <c r="E466" s="7" t="str">
        <f t="shared" si="329"/>
        <v>L</v>
      </c>
      <c r="F466" s="20" t="str">
        <f t="shared" si="330"/>
        <v>No Bet</v>
      </c>
      <c r="G466" s="16">
        <f t="shared" si="331"/>
        <v>-204</v>
      </c>
      <c r="H466" s="12"/>
      <c r="I466" s="16">
        <f t="shared" si="334"/>
        <v>0</v>
      </c>
      <c r="J466" s="16">
        <f t="shared" si="335"/>
        <v>-8</v>
      </c>
      <c r="K466" s="12"/>
      <c r="AI466" s="1">
        <f t="shared" si="332"/>
        <v>9</v>
      </c>
      <c r="AJ466" s="3" t="str">
        <f t="shared" si="336"/>
        <v/>
      </c>
      <c r="AK466" s="3" t="str">
        <f t="shared" si="337"/>
        <v/>
      </c>
      <c r="AL466" s="3" t="str">
        <f t="shared" si="338"/>
        <v/>
      </c>
      <c r="AM466" s="3" t="str">
        <f t="shared" si="339"/>
        <v/>
      </c>
      <c r="AN466" s="3" t="str">
        <f t="shared" si="340"/>
        <v/>
      </c>
      <c r="AO466" s="3" t="str">
        <f t="shared" si="341"/>
        <v/>
      </c>
      <c r="AP466" s="3" t="str">
        <f t="shared" si="342"/>
        <v/>
      </c>
      <c r="AQ466" s="3" t="str">
        <f t="shared" si="343"/>
        <v/>
      </c>
      <c r="AR466" s="3" t="str">
        <f t="shared" si="344"/>
        <v/>
      </c>
      <c r="AS466" s="3" t="str">
        <f t="shared" si="345"/>
        <v/>
      </c>
      <c r="AT466" s="3" t="str">
        <f t="shared" si="346"/>
        <v/>
      </c>
      <c r="AU466" s="3" t="str">
        <f t="shared" si="347"/>
        <v/>
      </c>
      <c r="AV466" s="3" t="str">
        <f t="shared" si="348"/>
        <v/>
      </c>
      <c r="AW466" s="3" t="str">
        <f t="shared" si="349"/>
        <v/>
      </c>
      <c r="AX466" s="3" t="str">
        <f t="shared" si="350"/>
        <v/>
      </c>
      <c r="AY466" s="3" t="str">
        <f t="shared" si="351"/>
        <v/>
      </c>
      <c r="AZ466" s="3" t="str">
        <f t="shared" si="352"/>
        <v/>
      </c>
      <c r="BA466" s="3" t="str">
        <f t="shared" si="353"/>
        <v/>
      </c>
      <c r="BB466" s="3" t="str">
        <f t="shared" si="354"/>
        <v/>
      </c>
      <c r="BC466" s="3" t="str">
        <f t="shared" si="355"/>
        <v/>
      </c>
      <c r="BD466" s="3" t="str">
        <f t="shared" si="356"/>
        <v/>
      </c>
      <c r="BE466" s="3" t="str">
        <f t="shared" si="357"/>
        <v/>
      </c>
      <c r="BF466" s="3" t="str">
        <f t="shared" si="358"/>
        <v/>
      </c>
      <c r="BG466" s="3" t="str">
        <f t="shared" si="359"/>
        <v/>
      </c>
      <c r="BH466" s="3" t="str">
        <f t="shared" si="360"/>
        <v/>
      </c>
      <c r="BI466" s="3" t="str">
        <f t="shared" si="361"/>
        <v/>
      </c>
      <c r="BJ466" s="3" t="str">
        <f t="shared" si="362"/>
        <v/>
      </c>
      <c r="BK466" s="3" t="str">
        <f t="shared" si="363"/>
        <v/>
      </c>
      <c r="BL466" s="3" t="str">
        <f t="shared" si="364"/>
        <v/>
      </c>
      <c r="BM466" s="3" t="str">
        <f t="shared" si="365"/>
        <v/>
      </c>
      <c r="BN466" s="3" t="str">
        <f t="shared" si="366"/>
        <v/>
      </c>
    </row>
    <row r="467" spans="2:66" x14ac:dyDescent="0.25">
      <c r="B467" s="6">
        <v>13</v>
      </c>
      <c r="C467" s="4" t="str">
        <f>IF(B467="","",VLOOKUP(B467,Tabelle2!$A$2:$B$38,2,0))</f>
        <v>4-15-16-19-24-33</v>
      </c>
      <c r="D467" s="3">
        <f t="shared" si="333"/>
        <v>0</v>
      </c>
      <c r="E467" s="7" t="str">
        <f t="shared" si="329"/>
        <v>L</v>
      </c>
      <c r="F467" s="20" t="str">
        <f t="shared" si="330"/>
        <v>No Bet</v>
      </c>
      <c r="G467" s="16">
        <f t="shared" si="331"/>
        <v>-204</v>
      </c>
      <c r="H467" s="12"/>
      <c r="I467" s="16">
        <f t="shared" si="334"/>
        <v>0</v>
      </c>
      <c r="J467" s="16">
        <f t="shared" si="335"/>
        <v>-8</v>
      </c>
      <c r="K467" s="12"/>
      <c r="AI467" s="1">
        <f t="shared" si="332"/>
        <v>10</v>
      </c>
      <c r="AJ467" s="3" t="str">
        <f t="shared" si="336"/>
        <v/>
      </c>
      <c r="AK467" s="3" t="str">
        <f t="shared" si="337"/>
        <v/>
      </c>
      <c r="AL467" s="3" t="str">
        <f t="shared" si="338"/>
        <v/>
      </c>
      <c r="AM467" s="3" t="str">
        <f t="shared" si="339"/>
        <v/>
      </c>
      <c r="AN467" s="3" t="str">
        <f t="shared" si="340"/>
        <v/>
      </c>
      <c r="AO467" s="3" t="str">
        <f t="shared" si="341"/>
        <v/>
      </c>
      <c r="AP467" s="3" t="str">
        <f t="shared" si="342"/>
        <v/>
      </c>
      <c r="AQ467" s="3" t="str">
        <f t="shared" si="343"/>
        <v/>
      </c>
      <c r="AR467" s="3" t="str">
        <f t="shared" si="344"/>
        <v/>
      </c>
      <c r="AS467" s="3" t="str">
        <f t="shared" si="345"/>
        <v/>
      </c>
      <c r="AT467" s="3" t="str">
        <f t="shared" si="346"/>
        <v/>
      </c>
      <c r="AU467" s="3" t="str">
        <f t="shared" si="347"/>
        <v/>
      </c>
      <c r="AV467" s="3" t="str">
        <f t="shared" si="348"/>
        <v/>
      </c>
      <c r="AW467" s="3" t="str">
        <f t="shared" si="349"/>
        <v/>
      </c>
      <c r="AX467" s="3" t="str">
        <f t="shared" si="350"/>
        <v/>
      </c>
      <c r="AY467" s="3" t="str">
        <f t="shared" si="351"/>
        <v/>
      </c>
      <c r="AZ467" s="3" t="str">
        <f t="shared" si="352"/>
        <v/>
      </c>
      <c r="BA467" s="3" t="str">
        <f t="shared" si="353"/>
        <v/>
      </c>
      <c r="BB467" s="3" t="str">
        <f t="shared" si="354"/>
        <v/>
      </c>
      <c r="BC467" s="3" t="str">
        <f t="shared" si="355"/>
        <v/>
      </c>
      <c r="BD467" s="3" t="str">
        <f t="shared" si="356"/>
        <v/>
      </c>
      <c r="BE467" s="3" t="str">
        <f t="shared" si="357"/>
        <v/>
      </c>
      <c r="BF467" s="3" t="str">
        <f t="shared" si="358"/>
        <v/>
      </c>
      <c r="BG467" s="3" t="str">
        <f t="shared" si="359"/>
        <v/>
      </c>
      <c r="BH467" s="3" t="str">
        <f t="shared" si="360"/>
        <v/>
      </c>
      <c r="BI467" s="3" t="str">
        <f t="shared" si="361"/>
        <v/>
      </c>
      <c r="BJ467" s="3" t="str">
        <f t="shared" si="362"/>
        <v/>
      </c>
      <c r="BK467" s="3" t="str">
        <f t="shared" si="363"/>
        <v/>
      </c>
      <c r="BL467" s="3" t="str">
        <f t="shared" si="364"/>
        <v/>
      </c>
      <c r="BM467" s="3" t="str">
        <f t="shared" si="365"/>
        <v/>
      </c>
      <c r="BN467" s="3" t="str">
        <f t="shared" si="366"/>
        <v/>
      </c>
    </row>
    <row r="468" spans="2:66" x14ac:dyDescent="0.25">
      <c r="B468" s="6">
        <v>20</v>
      </c>
      <c r="C468" s="4" t="str">
        <f>IF(B468="","",VLOOKUP(B468,Tabelle2!$A$2:$B$38,2,0))</f>
        <v>8-11-12-28-30-36</v>
      </c>
      <c r="D468" s="3">
        <f t="shared" si="333"/>
        <v>0</v>
      </c>
      <c r="E468" s="7" t="str">
        <f t="shared" si="329"/>
        <v>L</v>
      </c>
      <c r="F468" s="20" t="str">
        <f t="shared" si="330"/>
        <v>No Bet</v>
      </c>
      <c r="G468" s="16">
        <f t="shared" si="331"/>
        <v>-204</v>
      </c>
      <c r="H468" s="12"/>
      <c r="I468" s="16">
        <f t="shared" si="334"/>
        <v>0</v>
      </c>
      <c r="J468" s="16">
        <f t="shared" si="335"/>
        <v>-8</v>
      </c>
      <c r="K468" s="12"/>
      <c r="AI468" s="1">
        <f t="shared" si="332"/>
        <v>11</v>
      </c>
      <c r="AJ468" s="3" t="str">
        <f t="shared" si="336"/>
        <v/>
      </c>
      <c r="AK468" s="3" t="str">
        <f t="shared" si="337"/>
        <v/>
      </c>
      <c r="AL468" s="3" t="str">
        <f t="shared" si="338"/>
        <v/>
      </c>
      <c r="AM468" s="3" t="str">
        <f t="shared" si="339"/>
        <v/>
      </c>
      <c r="AN468" s="3" t="str">
        <f t="shared" si="340"/>
        <v/>
      </c>
      <c r="AO468" s="3" t="str">
        <f t="shared" si="341"/>
        <v/>
      </c>
      <c r="AP468" s="3" t="str">
        <f t="shared" si="342"/>
        <v/>
      </c>
      <c r="AQ468" s="3" t="str">
        <f t="shared" si="343"/>
        <v/>
      </c>
      <c r="AR468" s="3" t="str">
        <f t="shared" si="344"/>
        <v/>
      </c>
      <c r="AS468" s="3" t="str">
        <f t="shared" si="345"/>
        <v/>
      </c>
      <c r="AT468" s="3" t="str">
        <f t="shared" si="346"/>
        <v/>
      </c>
      <c r="AU468" s="3" t="str">
        <f t="shared" si="347"/>
        <v/>
      </c>
      <c r="AV468" s="3" t="str">
        <f t="shared" si="348"/>
        <v/>
      </c>
      <c r="AW468" s="3" t="str">
        <f t="shared" si="349"/>
        <v/>
      </c>
      <c r="AX468" s="3" t="str">
        <f t="shared" si="350"/>
        <v/>
      </c>
      <c r="AY468" s="3" t="str">
        <f t="shared" si="351"/>
        <v/>
      </c>
      <c r="AZ468" s="3" t="str">
        <f t="shared" si="352"/>
        <v/>
      </c>
      <c r="BA468" s="3" t="str">
        <f t="shared" si="353"/>
        <v/>
      </c>
      <c r="BB468" s="3" t="str">
        <f t="shared" si="354"/>
        <v/>
      </c>
      <c r="BC468" s="3" t="str">
        <f t="shared" si="355"/>
        <v/>
      </c>
      <c r="BD468" s="3" t="str">
        <f t="shared" si="356"/>
        <v/>
      </c>
      <c r="BE468" s="3" t="str">
        <f t="shared" si="357"/>
        <v/>
      </c>
      <c r="BF468" s="3" t="str">
        <f t="shared" si="358"/>
        <v/>
      </c>
      <c r="BG468" s="3" t="str">
        <f t="shared" si="359"/>
        <v/>
      </c>
      <c r="BH468" s="3" t="str">
        <f t="shared" si="360"/>
        <v/>
      </c>
      <c r="BI468" s="3" t="str">
        <f t="shared" si="361"/>
        <v/>
      </c>
      <c r="BJ468" s="3" t="str">
        <f t="shared" si="362"/>
        <v/>
      </c>
      <c r="BK468" s="3" t="str">
        <f t="shared" si="363"/>
        <v/>
      </c>
      <c r="BL468" s="3" t="str">
        <f t="shared" si="364"/>
        <v/>
      </c>
      <c r="BM468" s="3" t="str">
        <f t="shared" si="365"/>
        <v/>
      </c>
      <c r="BN468" s="3" t="str">
        <f t="shared" si="366"/>
        <v/>
      </c>
    </row>
    <row r="469" spans="2:66" x14ac:dyDescent="0.25">
      <c r="B469" s="6">
        <v>27</v>
      </c>
      <c r="C469" s="4" t="str">
        <f>IF(B469="","",VLOOKUP(B469,Tabelle2!$A$2:$B$38,2,0))</f>
        <v>5-15-16-19-24-32</v>
      </c>
      <c r="D469" s="3">
        <f t="shared" si="333"/>
        <v>0</v>
      </c>
      <c r="E469" s="7" t="str">
        <f t="shared" si="329"/>
        <v>L</v>
      </c>
      <c r="F469" s="20" t="str">
        <f t="shared" si="330"/>
        <v>No Bet</v>
      </c>
      <c r="G469" s="16">
        <f t="shared" si="331"/>
        <v>-204</v>
      </c>
      <c r="H469" s="12"/>
      <c r="I469" s="16">
        <f t="shared" si="334"/>
        <v>0</v>
      </c>
      <c r="J469" s="16">
        <f t="shared" si="335"/>
        <v>-8</v>
      </c>
      <c r="K469" s="12"/>
      <c r="AI469" s="1">
        <f t="shared" si="332"/>
        <v>12</v>
      </c>
      <c r="AJ469" s="3" t="str">
        <f t="shared" si="336"/>
        <v/>
      </c>
      <c r="AK469" s="3" t="str">
        <f t="shared" si="337"/>
        <v/>
      </c>
      <c r="AL469" s="3" t="str">
        <f t="shared" si="338"/>
        <v/>
      </c>
      <c r="AM469" s="3" t="str">
        <f t="shared" si="339"/>
        <v/>
      </c>
      <c r="AN469" s="3" t="str">
        <f t="shared" si="340"/>
        <v/>
      </c>
      <c r="AO469" s="3" t="str">
        <f t="shared" si="341"/>
        <v/>
      </c>
      <c r="AP469" s="3" t="str">
        <f t="shared" si="342"/>
        <v/>
      </c>
      <c r="AQ469" s="3" t="str">
        <f t="shared" si="343"/>
        <v/>
      </c>
      <c r="AR469" s="3" t="str">
        <f t="shared" si="344"/>
        <v/>
      </c>
      <c r="AS469" s="3" t="str">
        <f t="shared" si="345"/>
        <v/>
      </c>
      <c r="AT469" s="3" t="str">
        <f t="shared" si="346"/>
        <v/>
      </c>
      <c r="AU469" s="3" t="str">
        <f t="shared" si="347"/>
        <v/>
      </c>
      <c r="AV469" s="3" t="str">
        <f t="shared" si="348"/>
        <v/>
      </c>
      <c r="AW469" s="3" t="str">
        <f t="shared" si="349"/>
        <v/>
      </c>
      <c r="AX469" s="3" t="str">
        <f t="shared" si="350"/>
        <v/>
      </c>
      <c r="AY469" s="3" t="str">
        <f t="shared" si="351"/>
        <v/>
      </c>
      <c r="AZ469" s="3" t="str">
        <f t="shared" si="352"/>
        <v/>
      </c>
      <c r="BA469" s="3" t="str">
        <f t="shared" si="353"/>
        <v/>
      </c>
      <c r="BB469" s="3" t="str">
        <f t="shared" si="354"/>
        <v/>
      </c>
      <c r="BC469" s="3" t="str">
        <f t="shared" si="355"/>
        <v/>
      </c>
      <c r="BD469" s="3" t="str">
        <f t="shared" si="356"/>
        <v/>
      </c>
      <c r="BE469" s="3" t="str">
        <f t="shared" si="357"/>
        <v/>
      </c>
      <c r="BF469" s="3" t="str">
        <f t="shared" si="358"/>
        <v/>
      </c>
      <c r="BG469" s="3" t="str">
        <f t="shared" si="359"/>
        <v/>
      </c>
      <c r="BH469" s="3" t="str">
        <f t="shared" si="360"/>
        <v/>
      </c>
      <c r="BI469" s="3" t="str">
        <f t="shared" si="361"/>
        <v/>
      </c>
      <c r="BJ469" s="3" t="str">
        <f t="shared" si="362"/>
        <v/>
      </c>
      <c r="BK469" s="3" t="str">
        <f t="shared" si="363"/>
        <v/>
      </c>
      <c r="BL469" s="3" t="str">
        <f t="shared" si="364"/>
        <v/>
      </c>
      <c r="BM469" s="3" t="str">
        <f t="shared" si="365"/>
        <v/>
      </c>
      <c r="BN469" s="3" t="str">
        <f t="shared" si="366"/>
        <v/>
      </c>
    </row>
    <row r="470" spans="2:66" x14ac:dyDescent="0.25">
      <c r="B470" s="6">
        <v>13</v>
      </c>
      <c r="C470" s="4" t="str">
        <f>IF(B470="","",VLOOKUP(B470,Tabelle2!$A$2:$B$38,2,0))</f>
        <v>4-15-16-19-24-33</v>
      </c>
      <c r="D470" s="3">
        <f t="shared" si="333"/>
        <v>0</v>
      </c>
      <c r="E470" s="7" t="str">
        <f t="shared" si="329"/>
        <v>L</v>
      </c>
      <c r="F470" s="20" t="str">
        <f t="shared" si="330"/>
        <v>No Bet</v>
      </c>
      <c r="G470" s="16">
        <f t="shared" si="331"/>
        <v>-204</v>
      </c>
      <c r="H470" s="12"/>
      <c r="I470" s="16">
        <f t="shared" si="334"/>
        <v>0</v>
      </c>
      <c r="J470" s="16">
        <f t="shared" si="335"/>
        <v>-8</v>
      </c>
      <c r="K470" s="12"/>
      <c r="AI470" s="1">
        <f t="shared" si="332"/>
        <v>13</v>
      </c>
      <c r="AJ470" s="3" t="str">
        <f t="shared" si="336"/>
        <v/>
      </c>
      <c r="AK470" s="3" t="str">
        <f t="shared" si="337"/>
        <v/>
      </c>
      <c r="AL470" s="3" t="str">
        <f t="shared" si="338"/>
        <v/>
      </c>
      <c r="AM470" s="3" t="str">
        <f t="shared" si="339"/>
        <v/>
      </c>
      <c r="AN470" s="3" t="str">
        <f t="shared" si="340"/>
        <v/>
      </c>
      <c r="AO470" s="3" t="str">
        <f t="shared" si="341"/>
        <v/>
      </c>
      <c r="AP470" s="3" t="str">
        <f t="shared" si="342"/>
        <v/>
      </c>
      <c r="AQ470" s="3" t="str">
        <f t="shared" si="343"/>
        <v/>
      </c>
      <c r="AR470" s="3" t="str">
        <f t="shared" si="344"/>
        <v/>
      </c>
      <c r="AS470" s="3" t="str">
        <f t="shared" si="345"/>
        <v/>
      </c>
      <c r="AT470" s="3" t="str">
        <f t="shared" si="346"/>
        <v/>
      </c>
      <c r="AU470" s="3" t="str">
        <f t="shared" si="347"/>
        <v/>
      </c>
      <c r="AV470" s="3" t="str">
        <f t="shared" si="348"/>
        <v/>
      </c>
      <c r="AW470" s="3" t="str">
        <f t="shared" si="349"/>
        <v/>
      </c>
      <c r="AX470" s="3" t="str">
        <f t="shared" si="350"/>
        <v/>
      </c>
      <c r="AY470" s="3" t="str">
        <f t="shared" si="351"/>
        <v/>
      </c>
      <c r="AZ470" s="3" t="str">
        <f t="shared" si="352"/>
        <v/>
      </c>
      <c r="BA470" s="3" t="str">
        <f t="shared" si="353"/>
        <v/>
      </c>
      <c r="BB470" s="3" t="str">
        <f t="shared" si="354"/>
        <v/>
      </c>
      <c r="BC470" s="3" t="str">
        <f t="shared" si="355"/>
        <v/>
      </c>
      <c r="BD470" s="3" t="str">
        <f t="shared" si="356"/>
        <v/>
      </c>
      <c r="BE470" s="3" t="str">
        <f t="shared" si="357"/>
        <v/>
      </c>
      <c r="BF470" s="3" t="str">
        <f t="shared" si="358"/>
        <v/>
      </c>
      <c r="BG470" s="3" t="str">
        <f t="shared" si="359"/>
        <v/>
      </c>
      <c r="BH470" s="3" t="str">
        <f t="shared" si="360"/>
        <v/>
      </c>
      <c r="BI470" s="3" t="str">
        <f t="shared" si="361"/>
        <v/>
      </c>
      <c r="BJ470" s="3" t="str">
        <f t="shared" si="362"/>
        <v/>
      </c>
      <c r="BK470" s="3" t="str">
        <f t="shared" si="363"/>
        <v/>
      </c>
      <c r="BL470" s="3" t="str">
        <f t="shared" si="364"/>
        <v/>
      </c>
      <c r="BM470" s="3" t="str">
        <f t="shared" si="365"/>
        <v/>
      </c>
      <c r="BN470" s="3" t="str">
        <f t="shared" si="366"/>
        <v/>
      </c>
    </row>
    <row r="471" spans="2:66" x14ac:dyDescent="0.25">
      <c r="B471" s="6">
        <v>14</v>
      </c>
      <c r="C471" s="4" t="str">
        <f>IF(B471="","",VLOOKUP(B471,Tabelle2!$A$2:$B$38,2,0))</f>
        <v>3-8-12-23-30-35</v>
      </c>
      <c r="D471" s="3">
        <f t="shared" si="333"/>
        <v>0</v>
      </c>
      <c r="E471" s="7" t="str">
        <f t="shared" si="329"/>
        <v>L</v>
      </c>
      <c r="F471" s="20" t="str">
        <f t="shared" si="330"/>
        <v>No Bet</v>
      </c>
      <c r="G471" s="16">
        <f t="shared" si="331"/>
        <v>-204</v>
      </c>
      <c r="H471" s="12"/>
      <c r="I471" s="16">
        <f t="shared" si="334"/>
        <v>0</v>
      </c>
      <c r="J471" s="16">
        <f t="shared" si="335"/>
        <v>-8</v>
      </c>
      <c r="K471" s="12"/>
      <c r="AI471" s="1">
        <f t="shared" si="332"/>
        <v>14</v>
      </c>
      <c r="AJ471" s="3" t="str">
        <f t="shared" si="336"/>
        <v/>
      </c>
      <c r="AK471" s="3" t="str">
        <f t="shared" si="337"/>
        <v/>
      </c>
      <c r="AL471" s="3" t="str">
        <f t="shared" si="338"/>
        <v/>
      </c>
      <c r="AM471" s="3" t="str">
        <f t="shared" si="339"/>
        <v/>
      </c>
      <c r="AN471" s="3" t="str">
        <f t="shared" si="340"/>
        <v/>
      </c>
      <c r="AO471" s="3" t="str">
        <f t="shared" si="341"/>
        <v/>
      </c>
      <c r="AP471" s="3" t="str">
        <f t="shared" si="342"/>
        <v/>
      </c>
      <c r="AQ471" s="3" t="str">
        <f t="shared" si="343"/>
        <v/>
      </c>
      <c r="AR471" s="3" t="str">
        <f t="shared" si="344"/>
        <v/>
      </c>
      <c r="AS471" s="3" t="str">
        <f t="shared" si="345"/>
        <v/>
      </c>
      <c r="AT471" s="3" t="str">
        <f t="shared" si="346"/>
        <v/>
      </c>
      <c r="AU471" s="3" t="str">
        <f t="shared" si="347"/>
        <v/>
      </c>
      <c r="AV471" s="3" t="str">
        <f t="shared" si="348"/>
        <v/>
      </c>
      <c r="AW471" s="3" t="str">
        <f t="shared" si="349"/>
        <v/>
      </c>
      <c r="AX471" s="3" t="str">
        <f t="shared" si="350"/>
        <v/>
      </c>
      <c r="AY471" s="3" t="str">
        <f t="shared" si="351"/>
        <v/>
      </c>
      <c r="AZ471" s="3" t="str">
        <f t="shared" si="352"/>
        <v/>
      </c>
      <c r="BA471" s="3" t="str">
        <f t="shared" si="353"/>
        <v/>
      </c>
      <c r="BB471" s="3" t="str">
        <f t="shared" si="354"/>
        <v/>
      </c>
      <c r="BC471" s="3" t="str">
        <f t="shared" si="355"/>
        <v/>
      </c>
      <c r="BD471" s="3" t="str">
        <f t="shared" si="356"/>
        <v/>
      </c>
      <c r="BE471" s="3" t="str">
        <f t="shared" si="357"/>
        <v/>
      </c>
      <c r="BF471" s="3" t="str">
        <f t="shared" si="358"/>
        <v/>
      </c>
      <c r="BG471" s="3" t="str">
        <f t="shared" si="359"/>
        <v/>
      </c>
      <c r="BH471" s="3" t="str">
        <f t="shared" si="360"/>
        <v/>
      </c>
      <c r="BI471" s="3" t="str">
        <f t="shared" si="361"/>
        <v/>
      </c>
      <c r="BJ471" s="3" t="str">
        <f t="shared" si="362"/>
        <v/>
      </c>
      <c r="BK471" s="3" t="str">
        <f t="shared" si="363"/>
        <v/>
      </c>
      <c r="BL471" s="3" t="str">
        <f t="shared" si="364"/>
        <v/>
      </c>
      <c r="BM471" s="3" t="str">
        <f t="shared" si="365"/>
        <v/>
      </c>
      <c r="BN471" s="3" t="str">
        <f t="shared" si="366"/>
        <v/>
      </c>
    </row>
    <row r="472" spans="2:66" x14ac:dyDescent="0.25">
      <c r="B472" s="6">
        <v>33</v>
      </c>
      <c r="C472" s="4" t="str">
        <f>IF(B472="","",VLOOKUP(B472,Tabelle2!$A$2:$B$38,2,0))</f>
        <v>7-11-13-28-29-36</v>
      </c>
      <c r="D472" s="3">
        <f t="shared" si="333"/>
        <v>0</v>
      </c>
      <c r="E472" s="7" t="str">
        <f t="shared" si="329"/>
        <v>L</v>
      </c>
      <c r="F472" s="20" t="str">
        <f t="shared" si="330"/>
        <v>No Bet</v>
      </c>
      <c r="G472" s="16">
        <f t="shared" si="331"/>
        <v>-204</v>
      </c>
      <c r="H472" s="12"/>
      <c r="I472" s="16">
        <f t="shared" si="334"/>
        <v>0</v>
      </c>
      <c r="J472" s="16">
        <f t="shared" si="335"/>
        <v>-8</v>
      </c>
      <c r="K472" s="12"/>
      <c r="AI472" s="1">
        <f t="shared" si="332"/>
        <v>15</v>
      </c>
      <c r="AJ472" s="3" t="str">
        <f t="shared" si="336"/>
        <v/>
      </c>
      <c r="AK472" s="3" t="str">
        <f t="shared" si="337"/>
        <v/>
      </c>
      <c r="AL472" s="3" t="str">
        <f t="shared" si="338"/>
        <v/>
      </c>
      <c r="AM472" s="3" t="str">
        <f t="shared" si="339"/>
        <v/>
      </c>
      <c r="AN472" s="3" t="str">
        <f t="shared" si="340"/>
        <v/>
      </c>
      <c r="AO472" s="3" t="str">
        <f t="shared" si="341"/>
        <v/>
      </c>
      <c r="AP472" s="3" t="str">
        <f t="shared" si="342"/>
        <v/>
      </c>
      <c r="AQ472" s="3" t="str">
        <f t="shared" si="343"/>
        <v/>
      </c>
      <c r="AR472" s="3" t="str">
        <f t="shared" si="344"/>
        <v/>
      </c>
      <c r="AS472" s="3" t="str">
        <f t="shared" si="345"/>
        <v/>
      </c>
      <c r="AT472" s="3" t="str">
        <f t="shared" si="346"/>
        <v/>
      </c>
      <c r="AU472" s="3" t="str">
        <f t="shared" si="347"/>
        <v/>
      </c>
      <c r="AV472" s="3" t="str">
        <f t="shared" si="348"/>
        <v/>
      </c>
      <c r="AW472" s="3" t="str">
        <f t="shared" si="349"/>
        <v/>
      </c>
      <c r="AX472" s="3" t="str">
        <f t="shared" si="350"/>
        <v/>
      </c>
      <c r="AY472" s="3" t="str">
        <f t="shared" si="351"/>
        <v/>
      </c>
      <c r="AZ472" s="3" t="str">
        <f t="shared" si="352"/>
        <v/>
      </c>
      <c r="BA472" s="3" t="str">
        <f t="shared" si="353"/>
        <v/>
      </c>
      <c r="BB472" s="3" t="str">
        <f t="shared" si="354"/>
        <v/>
      </c>
      <c r="BC472" s="3" t="str">
        <f t="shared" si="355"/>
        <v/>
      </c>
      <c r="BD472" s="3" t="str">
        <f t="shared" si="356"/>
        <v/>
      </c>
      <c r="BE472" s="3" t="str">
        <f t="shared" si="357"/>
        <v/>
      </c>
      <c r="BF472" s="3" t="str">
        <f t="shared" si="358"/>
        <v/>
      </c>
      <c r="BG472" s="3" t="str">
        <f t="shared" si="359"/>
        <v/>
      </c>
      <c r="BH472" s="3" t="str">
        <f t="shared" si="360"/>
        <v/>
      </c>
      <c r="BI472" s="3" t="str">
        <f t="shared" si="361"/>
        <v/>
      </c>
      <c r="BJ472" s="3" t="str">
        <f t="shared" si="362"/>
        <v/>
      </c>
      <c r="BK472" s="3" t="str">
        <f t="shared" si="363"/>
        <v/>
      </c>
      <c r="BL472" s="3" t="str">
        <f t="shared" si="364"/>
        <v/>
      </c>
      <c r="BM472" s="3" t="str">
        <f t="shared" si="365"/>
        <v/>
      </c>
      <c r="BN472" s="3" t="str">
        <f t="shared" si="366"/>
        <v/>
      </c>
    </row>
    <row r="473" spans="2:66" x14ac:dyDescent="0.25">
      <c r="B473" s="6">
        <v>34</v>
      </c>
      <c r="C473" s="4" t="str">
        <f>IF(B473="","",VLOOKUP(B473,Tabelle2!$A$2:$B$38,2,0))</f>
        <v>0-5-10-23-26-32</v>
      </c>
      <c r="D473" s="3">
        <f t="shared" si="333"/>
        <v>0</v>
      </c>
      <c r="E473" s="7" t="str">
        <f t="shared" si="329"/>
        <v>L</v>
      </c>
      <c r="F473" s="20" t="str">
        <f t="shared" si="330"/>
        <v>No Bet</v>
      </c>
      <c r="G473" s="16">
        <f t="shared" si="331"/>
        <v>-204</v>
      </c>
      <c r="H473" s="12"/>
      <c r="I473" s="16">
        <f t="shared" si="334"/>
        <v>0</v>
      </c>
      <c r="J473" s="16">
        <f t="shared" si="335"/>
        <v>-8</v>
      </c>
      <c r="K473" s="12"/>
      <c r="AI473" s="1">
        <f t="shared" si="332"/>
        <v>16</v>
      </c>
      <c r="AJ473" s="3" t="str">
        <f t="shared" si="336"/>
        <v/>
      </c>
      <c r="AK473" s="3" t="str">
        <f t="shared" si="337"/>
        <v/>
      </c>
      <c r="AL473" s="3" t="str">
        <f t="shared" si="338"/>
        <v/>
      </c>
      <c r="AM473" s="3" t="str">
        <f t="shared" si="339"/>
        <v/>
      </c>
      <c r="AN473" s="3" t="str">
        <f t="shared" si="340"/>
        <v/>
      </c>
      <c r="AO473" s="3" t="str">
        <f t="shared" si="341"/>
        <v/>
      </c>
      <c r="AP473" s="3" t="str">
        <f t="shared" si="342"/>
        <v/>
      </c>
      <c r="AQ473" s="3" t="str">
        <f t="shared" si="343"/>
        <v/>
      </c>
      <c r="AR473" s="3" t="str">
        <f t="shared" si="344"/>
        <v/>
      </c>
      <c r="AS473" s="3" t="str">
        <f t="shared" si="345"/>
        <v/>
      </c>
      <c r="AT473" s="3" t="str">
        <f t="shared" si="346"/>
        <v/>
      </c>
      <c r="AU473" s="3" t="str">
        <f t="shared" si="347"/>
        <v/>
      </c>
      <c r="AV473" s="3" t="str">
        <f t="shared" si="348"/>
        <v/>
      </c>
      <c r="AW473" s="3" t="str">
        <f t="shared" si="349"/>
        <v/>
      </c>
      <c r="AX473" s="3" t="str">
        <f t="shared" si="350"/>
        <v/>
      </c>
      <c r="AY473" s="3" t="str">
        <f t="shared" si="351"/>
        <v/>
      </c>
      <c r="AZ473" s="3" t="str">
        <f t="shared" si="352"/>
        <v/>
      </c>
      <c r="BA473" s="3" t="str">
        <f t="shared" si="353"/>
        <v/>
      </c>
      <c r="BB473" s="3" t="str">
        <f t="shared" si="354"/>
        <v/>
      </c>
      <c r="BC473" s="3" t="str">
        <f t="shared" si="355"/>
        <v/>
      </c>
      <c r="BD473" s="3" t="str">
        <f t="shared" si="356"/>
        <v/>
      </c>
      <c r="BE473" s="3" t="str">
        <f t="shared" si="357"/>
        <v/>
      </c>
      <c r="BF473" s="3" t="str">
        <f t="shared" si="358"/>
        <v/>
      </c>
      <c r="BG473" s="3" t="str">
        <f t="shared" si="359"/>
        <v/>
      </c>
      <c r="BH473" s="3" t="str">
        <f t="shared" si="360"/>
        <v/>
      </c>
      <c r="BI473" s="3" t="str">
        <f t="shared" si="361"/>
        <v/>
      </c>
      <c r="BJ473" s="3" t="str">
        <f t="shared" si="362"/>
        <v/>
      </c>
      <c r="BK473" s="3" t="str">
        <f t="shared" si="363"/>
        <v/>
      </c>
      <c r="BL473" s="3" t="str">
        <f t="shared" si="364"/>
        <v/>
      </c>
      <c r="BM473" s="3" t="str">
        <f t="shared" si="365"/>
        <v/>
      </c>
      <c r="BN473" s="3" t="str">
        <f t="shared" si="366"/>
        <v/>
      </c>
    </row>
    <row r="474" spans="2:66" x14ac:dyDescent="0.25">
      <c r="B474" s="6">
        <v>29</v>
      </c>
      <c r="C474" s="4" t="str">
        <f>IF(B474="","",VLOOKUP(B474,Tabelle2!$A$2:$B$38,2,0))</f>
        <v>15-16-19-24-32-33</v>
      </c>
      <c r="D474" s="3">
        <f t="shared" si="333"/>
        <v>0</v>
      </c>
      <c r="E474" s="7" t="str">
        <f t="shared" si="329"/>
        <v>L</v>
      </c>
      <c r="F474" s="20" t="str">
        <f t="shared" si="330"/>
        <v>No Bet</v>
      </c>
      <c r="G474" s="16">
        <f t="shared" si="331"/>
        <v>-204</v>
      </c>
      <c r="H474" s="12"/>
      <c r="I474" s="16">
        <f t="shared" si="334"/>
        <v>0</v>
      </c>
      <c r="J474" s="16">
        <f t="shared" si="335"/>
        <v>-8</v>
      </c>
      <c r="K474" s="12"/>
      <c r="AI474" s="1">
        <f t="shared" si="332"/>
        <v>17</v>
      </c>
      <c r="AJ474" s="3" t="str">
        <f t="shared" si="336"/>
        <v/>
      </c>
      <c r="AK474" s="3" t="str">
        <f t="shared" si="337"/>
        <v/>
      </c>
      <c r="AL474" s="3" t="str">
        <f t="shared" si="338"/>
        <v/>
      </c>
      <c r="AM474" s="3" t="str">
        <f t="shared" si="339"/>
        <v/>
      </c>
      <c r="AN474" s="3" t="str">
        <f t="shared" si="340"/>
        <v/>
      </c>
      <c r="AO474" s="3" t="str">
        <f t="shared" si="341"/>
        <v/>
      </c>
      <c r="AP474" s="3" t="str">
        <f t="shared" si="342"/>
        <v/>
      </c>
      <c r="AQ474" s="3" t="str">
        <f t="shared" si="343"/>
        <v/>
      </c>
      <c r="AR474" s="3" t="str">
        <f t="shared" si="344"/>
        <v/>
      </c>
      <c r="AS474" s="3" t="str">
        <f t="shared" si="345"/>
        <v/>
      </c>
      <c r="AT474" s="3" t="str">
        <f t="shared" si="346"/>
        <v/>
      </c>
      <c r="AU474" s="3" t="str">
        <f t="shared" si="347"/>
        <v/>
      </c>
      <c r="AV474" s="3" t="str">
        <f t="shared" si="348"/>
        <v/>
      </c>
      <c r="AW474" s="3" t="str">
        <f t="shared" si="349"/>
        <v/>
      </c>
      <c r="AX474" s="3" t="str">
        <f t="shared" si="350"/>
        <v/>
      </c>
      <c r="AY474" s="3" t="str">
        <f t="shared" si="351"/>
        <v/>
      </c>
      <c r="AZ474" s="3" t="str">
        <f t="shared" si="352"/>
        <v/>
      </c>
      <c r="BA474" s="3" t="str">
        <f t="shared" si="353"/>
        <v/>
      </c>
      <c r="BB474" s="3" t="str">
        <f t="shared" si="354"/>
        <v/>
      </c>
      <c r="BC474" s="3" t="str">
        <f t="shared" si="355"/>
        <v/>
      </c>
      <c r="BD474" s="3" t="str">
        <f t="shared" si="356"/>
        <v/>
      </c>
      <c r="BE474" s="3" t="str">
        <f t="shared" si="357"/>
        <v/>
      </c>
      <c r="BF474" s="3" t="str">
        <f t="shared" si="358"/>
        <v/>
      </c>
      <c r="BG474" s="3" t="str">
        <f t="shared" si="359"/>
        <v/>
      </c>
      <c r="BH474" s="3" t="str">
        <f t="shared" si="360"/>
        <v/>
      </c>
      <c r="BI474" s="3" t="str">
        <f t="shared" si="361"/>
        <v/>
      </c>
      <c r="BJ474" s="3" t="str">
        <f t="shared" si="362"/>
        <v/>
      </c>
      <c r="BK474" s="3" t="str">
        <f t="shared" si="363"/>
        <v/>
      </c>
      <c r="BL474" s="3" t="str">
        <f t="shared" si="364"/>
        <v/>
      </c>
      <c r="BM474" s="3" t="str">
        <f t="shared" si="365"/>
        <v/>
      </c>
      <c r="BN474" s="3" t="str">
        <f t="shared" si="366"/>
        <v/>
      </c>
    </row>
    <row r="475" spans="2:66" x14ac:dyDescent="0.25">
      <c r="B475" s="6">
        <v>1</v>
      </c>
      <c r="C475" s="4" t="str">
        <f>IF(B475="","",VLOOKUP(B475,Tabelle2!$A$2:$B$38,2,0))</f>
        <v>7-11-12-28-30-36</v>
      </c>
      <c r="D475" s="3">
        <f t="shared" si="333"/>
        <v>0</v>
      </c>
      <c r="E475" s="7" t="str">
        <f t="shared" si="329"/>
        <v>L</v>
      </c>
      <c r="F475" s="20" t="str">
        <f t="shared" si="330"/>
        <v>No Bet</v>
      </c>
      <c r="G475" s="16">
        <f t="shared" si="331"/>
        <v>-204</v>
      </c>
      <c r="H475" s="12"/>
      <c r="I475" s="16">
        <f t="shared" si="334"/>
        <v>0</v>
      </c>
      <c r="J475" s="16">
        <f t="shared" si="335"/>
        <v>-8</v>
      </c>
      <c r="K475" s="12"/>
      <c r="AI475" s="1">
        <f t="shared" si="332"/>
        <v>18</v>
      </c>
      <c r="AJ475" s="3" t="str">
        <f t="shared" si="336"/>
        <v/>
      </c>
      <c r="AK475" s="3" t="str">
        <f t="shared" si="337"/>
        <v/>
      </c>
      <c r="AL475" s="3" t="str">
        <f t="shared" si="338"/>
        <v/>
      </c>
      <c r="AM475" s="3" t="str">
        <f t="shared" si="339"/>
        <v/>
      </c>
      <c r="AN475" s="3" t="str">
        <f t="shared" si="340"/>
        <v/>
      </c>
      <c r="AO475" s="3" t="str">
        <f t="shared" si="341"/>
        <v/>
      </c>
      <c r="AP475" s="3" t="str">
        <f t="shared" si="342"/>
        <v/>
      </c>
      <c r="AQ475" s="3" t="str">
        <f t="shared" si="343"/>
        <v/>
      </c>
      <c r="AR475" s="3" t="str">
        <f t="shared" si="344"/>
        <v/>
      </c>
      <c r="AS475" s="3" t="str">
        <f t="shared" si="345"/>
        <v/>
      </c>
      <c r="AT475" s="3" t="str">
        <f t="shared" si="346"/>
        <v/>
      </c>
      <c r="AU475" s="3" t="str">
        <f t="shared" si="347"/>
        <v/>
      </c>
      <c r="AV475" s="3" t="str">
        <f t="shared" si="348"/>
        <v/>
      </c>
      <c r="AW475" s="3" t="str">
        <f t="shared" si="349"/>
        <v/>
      </c>
      <c r="AX475" s="3" t="str">
        <f t="shared" si="350"/>
        <v/>
      </c>
      <c r="AY475" s="3" t="str">
        <f t="shared" si="351"/>
        <v/>
      </c>
      <c r="AZ475" s="3" t="str">
        <f t="shared" si="352"/>
        <v/>
      </c>
      <c r="BA475" s="3" t="str">
        <f t="shared" si="353"/>
        <v/>
      </c>
      <c r="BB475" s="3" t="str">
        <f t="shared" si="354"/>
        <v/>
      </c>
      <c r="BC475" s="3" t="str">
        <f t="shared" si="355"/>
        <v/>
      </c>
      <c r="BD475" s="3" t="str">
        <f t="shared" si="356"/>
        <v/>
      </c>
      <c r="BE475" s="3" t="str">
        <f t="shared" si="357"/>
        <v/>
      </c>
      <c r="BF475" s="3" t="str">
        <f t="shared" si="358"/>
        <v/>
      </c>
      <c r="BG475" s="3" t="str">
        <f t="shared" si="359"/>
        <v/>
      </c>
      <c r="BH475" s="3" t="str">
        <f t="shared" si="360"/>
        <v/>
      </c>
      <c r="BI475" s="3" t="str">
        <f t="shared" si="361"/>
        <v/>
      </c>
      <c r="BJ475" s="3" t="str">
        <f t="shared" si="362"/>
        <v/>
      </c>
      <c r="BK475" s="3" t="str">
        <f t="shared" si="363"/>
        <v/>
      </c>
      <c r="BL475" s="3" t="str">
        <f t="shared" si="364"/>
        <v/>
      </c>
      <c r="BM475" s="3" t="str">
        <f t="shared" si="365"/>
        <v/>
      </c>
      <c r="BN475" s="3" t="str">
        <f t="shared" si="366"/>
        <v/>
      </c>
    </row>
    <row r="476" spans="2:66" x14ac:dyDescent="0.25">
      <c r="B476" s="6">
        <v>0</v>
      </c>
      <c r="C476" s="4" t="str">
        <f>IF(B476="","",VLOOKUP(B476,Tabelle2!$A$2:$B$38,2,0))</f>
        <v>6-9-17-18-22-34</v>
      </c>
      <c r="D476" s="3">
        <f t="shared" si="333"/>
        <v>0</v>
      </c>
      <c r="E476" s="7" t="str">
        <f t="shared" si="329"/>
        <v>L</v>
      </c>
      <c r="F476" s="20" t="str">
        <f t="shared" si="330"/>
        <v>No Bet</v>
      </c>
      <c r="G476" s="16">
        <f t="shared" si="331"/>
        <v>-204</v>
      </c>
      <c r="H476" s="12"/>
      <c r="I476" s="16">
        <f t="shared" si="334"/>
        <v>0</v>
      </c>
      <c r="J476" s="16">
        <f t="shared" si="335"/>
        <v>-8</v>
      </c>
      <c r="K476" s="12"/>
      <c r="AI476" s="1">
        <f t="shared" si="332"/>
        <v>19</v>
      </c>
      <c r="AJ476" s="3" t="str">
        <f t="shared" si="336"/>
        <v/>
      </c>
      <c r="AK476" s="3" t="str">
        <f t="shared" si="337"/>
        <v/>
      </c>
      <c r="AL476" s="3" t="str">
        <f t="shared" si="338"/>
        <v/>
      </c>
      <c r="AM476" s="3" t="str">
        <f t="shared" si="339"/>
        <v/>
      </c>
      <c r="AN476" s="3" t="str">
        <f t="shared" si="340"/>
        <v/>
      </c>
      <c r="AO476" s="3" t="str">
        <f t="shared" si="341"/>
        <v/>
      </c>
      <c r="AP476" s="3" t="str">
        <f t="shared" si="342"/>
        <v/>
      </c>
      <c r="AQ476" s="3" t="str">
        <f t="shared" si="343"/>
        <v/>
      </c>
      <c r="AR476" s="3" t="str">
        <f t="shared" si="344"/>
        <v/>
      </c>
      <c r="AS476" s="3" t="str">
        <f t="shared" si="345"/>
        <v/>
      </c>
      <c r="AT476" s="3" t="str">
        <f t="shared" si="346"/>
        <v/>
      </c>
      <c r="AU476" s="3" t="str">
        <f t="shared" si="347"/>
        <v/>
      </c>
      <c r="AV476" s="3" t="str">
        <f t="shared" si="348"/>
        <v/>
      </c>
      <c r="AW476" s="3" t="str">
        <f t="shared" si="349"/>
        <v/>
      </c>
      <c r="AX476" s="3" t="str">
        <f t="shared" si="350"/>
        <v/>
      </c>
      <c r="AY476" s="3" t="str">
        <f t="shared" si="351"/>
        <v/>
      </c>
      <c r="AZ476" s="3" t="str">
        <f t="shared" si="352"/>
        <v/>
      </c>
      <c r="BA476" s="3" t="str">
        <f t="shared" si="353"/>
        <v/>
      </c>
      <c r="BB476" s="3">
        <f t="shared" si="354"/>
        <v>1</v>
      </c>
      <c r="BC476" s="3" t="str">
        <f t="shared" si="355"/>
        <v/>
      </c>
      <c r="BD476" s="3" t="str">
        <f t="shared" si="356"/>
        <v/>
      </c>
      <c r="BE476" s="3" t="str">
        <f t="shared" si="357"/>
        <v/>
      </c>
      <c r="BF476" s="3" t="str">
        <f t="shared" si="358"/>
        <v/>
      </c>
      <c r="BG476" s="3" t="str">
        <f t="shared" si="359"/>
        <v/>
      </c>
      <c r="BH476" s="3" t="str">
        <f t="shared" si="360"/>
        <v/>
      </c>
      <c r="BI476" s="3" t="str">
        <f t="shared" si="361"/>
        <v/>
      </c>
      <c r="BJ476" s="3" t="str">
        <f t="shared" si="362"/>
        <v/>
      </c>
      <c r="BK476" s="3" t="str">
        <f t="shared" si="363"/>
        <v/>
      </c>
      <c r="BL476" s="3" t="str">
        <f t="shared" si="364"/>
        <v/>
      </c>
      <c r="BM476" s="3" t="str">
        <f t="shared" si="365"/>
        <v/>
      </c>
      <c r="BN476" s="3" t="str">
        <f t="shared" si="366"/>
        <v/>
      </c>
    </row>
    <row r="477" spans="2:66" x14ac:dyDescent="0.25">
      <c r="B477" s="6">
        <v>18</v>
      </c>
      <c r="C477" s="4" t="str">
        <f>IF(B477="","",VLOOKUP(B477,Tabelle2!$A$2:$B$38,2,0))</f>
        <v>0-5-15-16-24-32</v>
      </c>
      <c r="D477" s="3">
        <f t="shared" si="333"/>
        <v>1</v>
      </c>
      <c r="E477" s="7" t="str">
        <f t="shared" si="329"/>
        <v>W</v>
      </c>
      <c r="F477" s="20" t="str">
        <f t="shared" si="330"/>
        <v>No Bet</v>
      </c>
      <c r="G477" s="16">
        <f t="shared" si="331"/>
        <v>-204</v>
      </c>
      <c r="H477" s="12"/>
      <c r="I477" s="16">
        <f t="shared" si="334"/>
        <v>0</v>
      </c>
      <c r="J477" s="16">
        <f t="shared" si="335"/>
        <v>-8</v>
      </c>
      <c r="K477" s="12"/>
      <c r="AI477" s="1">
        <f t="shared" si="332"/>
        <v>0</v>
      </c>
      <c r="AJ477" s="3" t="str">
        <f t="shared" si="336"/>
        <v/>
      </c>
      <c r="AK477" s="3" t="str">
        <f t="shared" si="337"/>
        <v/>
      </c>
      <c r="AL477" s="3" t="str">
        <f t="shared" si="338"/>
        <v/>
      </c>
      <c r="AM477" s="3" t="str">
        <f t="shared" si="339"/>
        <v/>
      </c>
      <c r="AN477" s="3" t="str">
        <f t="shared" si="340"/>
        <v/>
      </c>
      <c r="AO477" s="3" t="str">
        <f t="shared" si="341"/>
        <v/>
      </c>
      <c r="AP477" s="3" t="str">
        <f t="shared" si="342"/>
        <v/>
      </c>
      <c r="AQ477" s="3" t="str">
        <f t="shared" si="343"/>
        <v/>
      </c>
      <c r="AR477" s="3" t="str">
        <f t="shared" si="344"/>
        <v/>
      </c>
      <c r="AS477" s="3" t="str">
        <f t="shared" si="345"/>
        <v/>
      </c>
      <c r="AT477" s="3" t="str">
        <f t="shared" si="346"/>
        <v/>
      </c>
      <c r="AU477" s="3" t="str">
        <f t="shared" si="347"/>
        <v/>
      </c>
      <c r="AV477" s="3" t="str">
        <f t="shared" si="348"/>
        <v/>
      </c>
      <c r="AW477" s="3" t="str">
        <f t="shared" si="349"/>
        <v/>
      </c>
      <c r="AX477" s="3" t="str">
        <f t="shared" si="350"/>
        <v/>
      </c>
      <c r="AY477" s="3" t="str">
        <f t="shared" si="351"/>
        <v/>
      </c>
      <c r="AZ477" s="3" t="str">
        <f t="shared" si="352"/>
        <v/>
      </c>
      <c r="BA477" s="3" t="str">
        <f t="shared" si="353"/>
        <v/>
      </c>
      <c r="BB477" s="3" t="str">
        <f t="shared" si="354"/>
        <v/>
      </c>
      <c r="BC477" s="3" t="str">
        <f t="shared" si="355"/>
        <v/>
      </c>
      <c r="BD477" s="3" t="str">
        <f t="shared" si="356"/>
        <v/>
      </c>
      <c r="BE477" s="3" t="str">
        <f t="shared" si="357"/>
        <v/>
      </c>
      <c r="BF477" s="3" t="str">
        <f t="shared" si="358"/>
        <v/>
      </c>
      <c r="BG477" s="3" t="str">
        <f t="shared" si="359"/>
        <v/>
      </c>
      <c r="BH477" s="3" t="str">
        <f t="shared" si="360"/>
        <v/>
      </c>
      <c r="BI477" s="3" t="str">
        <f t="shared" si="361"/>
        <v/>
      </c>
      <c r="BJ477" s="3" t="str">
        <f t="shared" si="362"/>
        <v/>
      </c>
      <c r="BK477" s="3" t="str">
        <f t="shared" si="363"/>
        <v/>
      </c>
      <c r="BL477" s="3" t="str">
        <f t="shared" si="364"/>
        <v/>
      </c>
      <c r="BM477" s="3" t="str">
        <f t="shared" si="365"/>
        <v/>
      </c>
      <c r="BN477" s="3" t="str">
        <f t="shared" si="366"/>
        <v/>
      </c>
    </row>
    <row r="478" spans="2:66" x14ac:dyDescent="0.25">
      <c r="B478" s="6">
        <v>16</v>
      </c>
      <c r="C478" s="4" t="str">
        <f>IF(B478="","",VLOOKUP(B478,Tabelle2!$A$2:$B$38,2,0))</f>
        <v>7-13-18-27-29-36</v>
      </c>
      <c r="D478" s="3">
        <f t="shared" si="333"/>
        <v>1</v>
      </c>
      <c r="E478" s="7" t="str">
        <f t="shared" si="329"/>
        <v>W</v>
      </c>
      <c r="F478" s="20" t="str">
        <f t="shared" si="330"/>
        <v>Bet</v>
      </c>
      <c r="G478" s="16">
        <f t="shared" si="331"/>
        <v>-174</v>
      </c>
      <c r="H478" s="12"/>
      <c r="I478" s="16">
        <f t="shared" si="334"/>
        <v>5</v>
      </c>
      <c r="J478" s="16">
        <f t="shared" si="335"/>
        <v>-3</v>
      </c>
      <c r="K478" s="12"/>
      <c r="AI478" s="1">
        <f t="shared" si="332"/>
        <v>0</v>
      </c>
      <c r="AJ478" s="3" t="str">
        <f t="shared" si="336"/>
        <v/>
      </c>
      <c r="AK478" s="3" t="str">
        <f t="shared" si="337"/>
        <v/>
      </c>
      <c r="AL478" s="3" t="str">
        <f t="shared" si="338"/>
        <v/>
      </c>
      <c r="AM478" s="3" t="str">
        <f t="shared" si="339"/>
        <v/>
      </c>
      <c r="AN478" s="3" t="str">
        <f t="shared" si="340"/>
        <v/>
      </c>
      <c r="AO478" s="3" t="str">
        <f t="shared" si="341"/>
        <v/>
      </c>
      <c r="AP478" s="3" t="str">
        <f t="shared" si="342"/>
        <v/>
      </c>
      <c r="AQ478" s="3" t="str">
        <f t="shared" si="343"/>
        <v/>
      </c>
      <c r="AR478" s="3" t="str">
        <f t="shared" si="344"/>
        <v/>
      </c>
      <c r="AS478" s="3" t="str">
        <f t="shared" si="345"/>
        <v/>
      </c>
      <c r="AT478" s="3" t="str">
        <f t="shared" si="346"/>
        <v/>
      </c>
      <c r="AU478" s="3" t="str">
        <f t="shared" si="347"/>
        <v/>
      </c>
      <c r="AV478" s="3" t="str">
        <f t="shared" si="348"/>
        <v/>
      </c>
      <c r="AW478" s="3" t="str">
        <f t="shared" si="349"/>
        <v/>
      </c>
      <c r="AX478" s="3" t="str">
        <f t="shared" si="350"/>
        <v/>
      </c>
      <c r="AY478" s="3" t="str">
        <f t="shared" si="351"/>
        <v/>
      </c>
      <c r="AZ478" s="3" t="str">
        <f t="shared" si="352"/>
        <v/>
      </c>
      <c r="BA478" s="3" t="str">
        <f t="shared" si="353"/>
        <v/>
      </c>
      <c r="BB478" s="3" t="str">
        <f t="shared" si="354"/>
        <v/>
      </c>
      <c r="BC478" s="3" t="str">
        <f t="shared" si="355"/>
        <v/>
      </c>
      <c r="BD478" s="3" t="str">
        <f t="shared" si="356"/>
        <v/>
      </c>
      <c r="BE478" s="3" t="str">
        <f t="shared" si="357"/>
        <v/>
      </c>
      <c r="BF478" s="3" t="str">
        <f t="shared" si="358"/>
        <v/>
      </c>
      <c r="BG478" s="3" t="str">
        <f t="shared" si="359"/>
        <v/>
      </c>
      <c r="BH478" s="3" t="str">
        <f t="shared" si="360"/>
        <v/>
      </c>
      <c r="BI478" s="3" t="str">
        <f t="shared" si="361"/>
        <v/>
      </c>
      <c r="BJ478" s="3" t="str">
        <f t="shared" si="362"/>
        <v/>
      </c>
      <c r="BK478" s="3" t="str">
        <f t="shared" si="363"/>
        <v/>
      </c>
      <c r="BL478" s="3" t="str">
        <f t="shared" si="364"/>
        <v/>
      </c>
      <c r="BM478" s="3" t="str">
        <f t="shared" si="365"/>
        <v/>
      </c>
      <c r="BN478" s="3" t="str">
        <f t="shared" si="366"/>
        <v/>
      </c>
    </row>
    <row r="479" spans="2:66" x14ac:dyDescent="0.25">
      <c r="B479" s="6">
        <v>29</v>
      </c>
      <c r="C479" s="4" t="str">
        <f>IF(B479="","",VLOOKUP(B479,Tabelle2!$A$2:$B$38,2,0))</f>
        <v>15-16-19-24-32-33</v>
      </c>
      <c r="D479" s="3">
        <f t="shared" si="333"/>
        <v>1</v>
      </c>
      <c r="E479" s="7" t="str">
        <f t="shared" si="329"/>
        <v>W</v>
      </c>
      <c r="F479" s="20" t="str">
        <f t="shared" si="330"/>
        <v>Bet</v>
      </c>
      <c r="G479" s="16">
        <f t="shared" si="331"/>
        <v>-144</v>
      </c>
      <c r="H479" s="12"/>
      <c r="I479" s="16">
        <f t="shared" si="334"/>
        <v>0</v>
      </c>
      <c r="J479" s="16">
        <f t="shared" si="335"/>
        <v>-3</v>
      </c>
      <c r="K479" s="12"/>
      <c r="AI479" s="1">
        <f t="shared" si="332"/>
        <v>0</v>
      </c>
      <c r="AJ479" s="3" t="str">
        <f t="shared" si="336"/>
        <v/>
      </c>
      <c r="AK479" s="3" t="str">
        <f t="shared" si="337"/>
        <v/>
      </c>
      <c r="AL479" s="3" t="str">
        <f t="shared" si="338"/>
        <v/>
      </c>
      <c r="AM479" s="3" t="str">
        <f t="shared" si="339"/>
        <v/>
      </c>
      <c r="AN479" s="3" t="str">
        <f t="shared" si="340"/>
        <v/>
      </c>
      <c r="AO479" s="3" t="str">
        <f t="shared" si="341"/>
        <v/>
      </c>
      <c r="AP479" s="3" t="str">
        <f t="shared" si="342"/>
        <v/>
      </c>
      <c r="AQ479" s="3" t="str">
        <f t="shared" si="343"/>
        <v/>
      </c>
      <c r="AR479" s="3" t="str">
        <f t="shared" si="344"/>
        <v/>
      </c>
      <c r="AS479" s="3" t="str">
        <f t="shared" si="345"/>
        <v/>
      </c>
      <c r="AT479" s="3" t="str">
        <f t="shared" si="346"/>
        <v/>
      </c>
      <c r="AU479" s="3" t="str">
        <f t="shared" si="347"/>
        <v/>
      </c>
      <c r="AV479" s="3" t="str">
        <f t="shared" si="348"/>
        <v/>
      </c>
      <c r="AW479" s="3" t="str">
        <f t="shared" si="349"/>
        <v/>
      </c>
      <c r="AX479" s="3" t="str">
        <f t="shared" si="350"/>
        <v/>
      </c>
      <c r="AY479" s="3" t="str">
        <f t="shared" si="351"/>
        <v/>
      </c>
      <c r="AZ479" s="3" t="str">
        <f t="shared" si="352"/>
        <v/>
      </c>
      <c r="BA479" s="3" t="str">
        <f t="shared" si="353"/>
        <v/>
      </c>
      <c r="BB479" s="3" t="str">
        <f t="shared" si="354"/>
        <v/>
      </c>
      <c r="BC479" s="3" t="str">
        <f t="shared" si="355"/>
        <v/>
      </c>
      <c r="BD479" s="3" t="str">
        <f t="shared" si="356"/>
        <v/>
      </c>
      <c r="BE479" s="3" t="str">
        <f t="shared" si="357"/>
        <v/>
      </c>
      <c r="BF479" s="3" t="str">
        <f t="shared" si="358"/>
        <v/>
      </c>
      <c r="BG479" s="3" t="str">
        <f t="shared" si="359"/>
        <v/>
      </c>
      <c r="BH479" s="3" t="str">
        <f t="shared" si="360"/>
        <v/>
      </c>
      <c r="BI479" s="3" t="str">
        <f t="shared" si="361"/>
        <v/>
      </c>
      <c r="BJ479" s="3" t="str">
        <f t="shared" si="362"/>
        <v/>
      </c>
      <c r="BK479" s="3" t="str">
        <f t="shared" si="363"/>
        <v/>
      </c>
      <c r="BL479" s="3" t="str">
        <f t="shared" si="364"/>
        <v/>
      </c>
      <c r="BM479" s="3" t="str">
        <f t="shared" si="365"/>
        <v/>
      </c>
      <c r="BN479" s="3" t="str">
        <f t="shared" si="366"/>
        <v/>
      </c>
    </row>
    <row r="480" spans="2:66" x14ac:dyDescent="0.25">
      <c r="B480" s="6">
        <v>3</v>
      </c>
      <c r="C480" s="4" t="str">
        <f>IF(B480="","",VLOOKUP(B480,Tabelle2!$A$2:$B$38,2,0))</f>
        <v>2-9-14-17-25-31</v>
      </c>
      <c r="D480" s="3">
        <f t="shared" si="333"/>
        <v>0</v>
      </c>
      <c r="E480" s="7" t="str">
        <f t="shared" si="329"/>
        <v>L</v>
      </c>
      <c r="F480" s="20" t="str">
        <f t="shared" si="330"/>
        <v>Bet</v>
      </c>
      <c r="G480" s="16">
        <f t="shared" si="331"/>
        <v>-150</v>
      </c>
      <c r="H480" s="12"/>
      <c r="I480" s="16">
        <f t="shared" si="334"/>
        <v>0</v>
      </c>
      <c r="J480" s="16">
        <f t="shared" si="335"/>
        <v>-3</v>
      </c>
      <c r="K480" s="12"/>
      <c r="AI480" s="1">
        <f t="shared" si="332"/>
        <v>1</v>
      </c>
      <c r="AJ480" s="3" t="str">
        <f t="shared" si="336"/>
        <v/>
      </c>
      <c r="AK480" s="3" t="str">
        <f t="shared" si="337"/>
        <v/>
      </c>
      <c r="AL480" s="3" t="str">
        <f t="shared" si="338"/>
        <v/>
      </c>
      <c r="AM480" s="3" t="str">
        <f t="shared" si="339"/>
        <v/>
      </c>
      <c r="AN480" s="3" t="str">
        <f t="shared" si="340"/>
        <v/>
      </c>
      <c r="AO480" s="3" t="str">
        <f t="shared" si="341"/>
        <v/>
      </c>
      <c r="AP480" s="3" t="str">
        <f t="shared" si="342"/>
        <v/>
      </c>
      <c r="AQ480" s="3" t="str">
        <f t="shared" si="343"/>
        <v/>
      </c>
      <c r="AR480" s="3" t="str">
        <f t="shared" si="344"/>
        <v/>
      </c>
      <c r="AS480" s="3" t="str">
        <f t="shared" si="345"/>
        <v/>
      </c>
      <c r="AT480" s="3" t="str">
        <f t="shared" si="346"/>
        <v/>
      </c>
      <c r="AU480" s="3" t="str">
        <f t="shared" si="347"/>
        <v/>
      </c>
      <c r="AV480" s="3" t="str">
        <f t="shared" si="348"/>
        <v/>
      </c>
      <c r="AW480" s="3" t="str">
        <f t="shared" si="349"/>
        <v/>
      </c>
      <c r="AX480" s="3" t="str">
        <f t="shared" si="350"/>
        <v/>
      </c>
      <c r="AY480" s="3" t="str">
        <f t="shared" si="351"/>
        <v/>
      </c>
      <c r="AZ480" s="3" t="str">
        <f t="shared" si="352"/>
        <v/>
      </c>
      <c r="BA480" s="3" t="str">
        <f t="shared" si="353"/>
        <v/>
      </c>
      <c r="BB480" s="3" t="str">
        <f t="shared" si="354"/>
        <v/>
      </c>
      <c r="BC480" s="3" t="str">
        <f t="shared" si="355"/>
        <v/>
      </c>
      <c r="BD480" s="3" t="str">
        <f t="shared" si="356"/>
        <v/>
      </c>
      <c r="BE480" s="3" t="str">
        <f t="shared" si="357"/>
        <v/>
      </c>
      <c r="BF480" s="3" t="str">
        <f t="shared" si="358"/>
        <v/>
      </c>
      <c r="BG480" s="3" t="str">
        <f t="shared" si="359"/>
        <v/>
      </c>
      <c r="BH480" s="3" t="str">
        <f t="shared" si="360"/>
        <v/>
      </c>
      <c r="BI480" s="3" t="str">
        <f t="shared" si="361"/>
        <v/>
      </c>
      <c r="BJ480" s="3" t="str">
        <f t="shared" si="362"/>
        <v/>
      </c>
      <c r="BK480" s="3" t="str">
        <f t="shared" si="363"/>
        <v/>
      </c>
      <c r="BL480" s="3" t="str">
        <f t="shared" si="364"/>
        <v/>
      </c>
      <c r="BM480" s="3" t="str">
        <f t="shared" si="365"/>
        <v/>
      </c>
      <c r="BN480" s="3" t="str">
        <f t="shared" si="366"/>
        <v/>
      </c>
    </row>
    <row r="481" spans="2:66" x14ac:dyDescent="0.25">
      <c r="B481" s="6">
        <v>13</v>
      </c>
      <c r="C481" s="4" t="str">
        <f>IF(B481="","",VLOOKUP(B481,Tabelle2!$A$2:$B$38,2,0))</f>
        <v>4-15-16-19-24-33</v>
      </c>
      <c r="D481" s="3">
        <f t="shared" si="333"/>
        <v>0</v>
      </c>
      <c r="E481" s="7" t="str">
        <f t="shared" si="329"/>
        <v>L</v>
      </c>
      <c r="F481" s="20" t="str">
        <f t="shared" si="330"/>
        <v>Bet</v>
      </c>
      <c r="G481" s="16">
        <f t="shared" si="331"/>
        <v>-156</v>
      </c>
      <c r="H481" s="12"/>
      <c r="I481" s="16">
        <f t="shared" si="334"/>
        <v>0</v>
      </c>
      <c r="J481" s="16">
        <f t="shared" si="335"/>
        <v>-3</v>
      </c>
      <c r="K481" s="12"/>
      <c r="AI481" s="1">
        <f t="shared" si="332"/>
        <v>2</v>
      </c>
      <c r="AJ481" s="3" t="str">
        <f t="shared" si="336"/>
        <v/>
      </c>
      <c r="AK481" s="3">
        <f t="shared" si="337"/>
        <v>1</v>
      </c>
      <c r="AL481" s="3" t="str">
        <f t="shared" si="338"/>
        <v/>
      </c>
      <c r="AM481" s="3" t="str">
        <f t="shared" si="339"/>
        <v/>
      </c>
      <c r="AN481" s="3" t="str">
        <f t="shared" si="340"/>
        <v/>
      </c>
      <c r="AO481" s="3" t="str">
        <f t="shared" si="341"/>
        <v/>
      </c>
      <c r="AP481" s="3" t="str">
        <f t="shared" si="342"/>
        <v/>
      </c>
      <c r="AQ481" s="3" t="str">
        <f t="shared" si="343"/>
        <v/>
      </c>
      <c r="AR481" s="3" t="str">
        <f t="shared" si="344"/>
        <v/>
      </c>
      <c r="AS481" s="3" t="str">
        <f t="shared" si="345"/>
        <v/>
      </c>
      <c r="AT481" s="3" t="str">
        <f t="shared" si="346"/>
        <v/>
      </c>
      <c r="AU481" s="3" t="str">
        <f t="shared" si="347"/>
        <v/>
      </c>
      <c r="AV481" s="3" t="str">
        <f t="shared" si="348"/>
        <v/>
      </c>
      <c r="AW481" s="3" t="str">
        <f t="shared" si="349"/>
        <v/>
      </c>
      <c r="AX481" s="3" t="str">
        <f t="shared" si="350"/>
        <v/>
      </c>
      <c r="AY481" s="3" t="str">
        <f t="shared" si="351"/>
        <v/>
      </c>
      <c r="AZ481" s="3" t="str">
        <f t="shared" si="352"/>
        <v/>
      </c>
      <c r="BA481" s="3" t="str">
        <f t="shared" si="353"/>
        <v/>
      </c>
      <c r="BB481" s="3" t="str">
        <f t="shared" si="354"/>
        <v/>
      </c>
      <c r="BC481" s="3" t="str">
        <f t="shared" si="355"/>
        <v/>
      </c>
      <c r="BD481" s="3" t="str">
        <f t="shared" si="356"/>
        <v/>
      </c>
      <c r="BE481" s="3" t="str">
        <f t="shared" si="357"/>
        <v/>
      </c>
      <c r="BF481" s="3" t="str">
        <f t="shared" si="358"/>
        <v/>
      </c>
      <c r="BG481" s="3" t="str">
        <f t="shared" si="359"/>
        <v/>
      </c>
      <c r="BH481" s="3" t="str">
        <f t="shared" si="360"/>
        <v/>
      </c>
      <c r="BI481" s="3" t="str">
        <f t="shared" si="361"/>
        <v/>
      </c>
      <c r="BJ481" s="3" t="str">
        <f t="shared" si="362"/>
        <v/>
      </c>
      <c r="BK481" s="3" t="str">
        <f t="shared" si="363"/>
        <v/>
      </c>
      <c r="BL481" s="3" t="str">
        <f t="shared" si="364"/>
        <v/>
      </c>
      <c r="BM481" s="3" t="str">
        <f t="shared" si="365"/>
        <v/>
      </c>
      <c r="BN481" s="3" t="str">
        <f t="shared" si="366"/>
        <v/>
      </c>
    </row>
    <row r="482" spans="2:66" x14ac:dyDescent="0.25">
      <c r="B482" s="6">
        <v>33</v>
      </c>
      <c r="C482" s="4" t="str">
        <f>IF(B482="","",VLOOKUP(B482,Tabelle2!$A$2:$B$38,2,0))</f>
        <v>7-11-13-28-29-36</v>
      </c>
      <c r="D482" s="3">
        <f t="shared" si="333"/>
        <v>1</v>
      </c>
      <c r="E482" s="7" t="str">
        <f t="shared" si="329"/>
        <v>W</v>
      </c>
      <c r="F482" s="20" t="str">
        <f t="shared" si="330"/>
        <v>Bet</v>
      </c>
      <c r="G482" s="16">
        <f t="shared" si="331"/>
        <v>-126</v>
      </c>
      <c r="H482" s="12"/>
      <c r="I482" s="16">
        <f t="shared" si="334"/>
        <v>0</v>
      </c>
      <c r="J482" s="16">
        <f t="shared" si="335"/>
        <v>-3</v>
      </c>
      <c r="K482" s="12"/>
      <c r="AI482" s="1">
        <f t="shared" si="332"/>
        <v>0</v>
      </c>
      <c r="AJ482" s="3" t="str">
        <f t="shared" si="336"/>
        <v/>
      </c>
      <c r="AK482" s="3" t="str">
        <f t="shared" si="337"/>
        <v/>
      </c>
      <c r="AL482" s="3" t="str">
        <f t="shared" si="338"/>
        <v/>
      </c>
      <c r="AM482" s="3" t="str">
        <f t="shared" si="339"/>
        <v/>
      </c>
      <c r="AN482" s="3" t="str">
        <f t="shared" si="340"/>
        <v/>
      </c>
      <c r="AO482" s="3" t="str">
        <f t="shared" si="341"/>
        <v/>
      </c>
      <c r="AP482" s="3" t="str">
        <f t="shared" si="342"/>
        <v/>
      </c>
      <c r="AQ482" s="3" t="str">
        <f t="shared" si="343"/>
        <v/>
      </c>
      <c r="AR482" s="3" t="str">
        <f t="shared" si="344"/>
        <v/>
      </c>
      <c r="AS482" s="3" t="str">
        <f t="shared" si="345"/>
        <v/>
      </c>
      <c r="AT482" s="3" t="str">
        <f t="shared" si="346"/>
        <v/>
      </c>
      <c r="AU482" s="3" t="str">
        <f t="shared" si="347"/>
        <v/>
      </c>
      <c r="AV482" s="3" t="str">
        <f t="shared" si="348"/>
        <v/>
      </c>
      <c r="AW482" s="3" t="str">
        <f t="shared" si="349"/>
        <v/>
      </c>
      <c r="AX482" s="3" t="str">
        <f t="shared" si="350"/>
        <v/>
      </c>
      <c r="AY482" s="3" t="str">
        <f t="shared" si="351"/>
        <v/>
      </c>
      <c r="AZ482" s="3" t="str">
        <f t="shared" si="352"/>
        <v/>
      </c>
      <c r="BA482" s="3" t="str">
        <f t="shared" si="353"/>
        <v/>
      </c>
      <c r="BB482" s="3" t="str">
        <f t="shared" si="354"/>
        <v/>
      </c>
      <c r="BC482" s="3" t="str">
        <f t="shared" si="355"/>
        <v/>
      </c>
      <c r="BD482" s="3" t="str">
        <f t="shared" si="356"/>
        <v/>
      </c>
      <c r="BE482" s="3" t="str">
        <f t="shared" si="357"/>
        <v/>
      </c>
      <c r="BF482" s="3" t="str">
        <f t="shared" si="358"/>
        <v/>
      </c>
      <c r="BG482" s="3" t="str">
        <f t="shared" si="359"/>
        <v/>
      </c>
      <c r="BH482" s="3" t="str">
        <f t="shared" si="360"/>
        <v/>
      </c>
      <c r="BI482" s="3" t="str">
        <f t="shared" si="361"/>
        <v/>
      </c>
      <c r="BJ482" s="3" t="str">
        <f t="shared" si="362"/>
        <v/>
      </c>
      <c r="BK482" s="3" t="str">
        <f t="shared" si="363"/>
        <v/>
      </c>
      <c r="BL482" s="3" t="str">
        <f t="shared" si="364"/>
        <v/>
      </c>
      <c r="BM482" s="3" t="str">
        <f t="shared" si="365"/>
        <v/>
      </c>
      <c r="BN482" s="3" t="str">
        <f t="shared" si="366"/>
        <v/>
      </c>
    </row>
    <row r="483" spans="2:66" x14ac:dyDescent="0.25">
      <c r="B483" s="6">
        <v>4</v>
      </c>
      <c r="C483" s="4" t="str">
        <f>IF(B483="","",VLOOKUP(B483,Tabelle2!$A$2:$B$38,2,0))</f>
        <v>7-11-12-13-28-36</v>
      </c>
      <c r="D483" s="3">
        <f t="shared" si="333"/>
        <v>0</v>
      </c>
      <c r="E483" s="7" t="str">
        <f t="shared" si="329"/>
        <v>L</v>
      </c>
      <c r="F483" s="20" t="str">
        <f t="shared" si="330"/>
        <v>Bet</v>
      </c>
      <c r="G483" s="16">
        <f t="shared" si="331"/>
        <v>-132</v>
      </c>
      <c r="H483" s="12"/>
      <c r="I483" s="16">
        <f t="shared" si="334"/>
        <v>-1</v>
      </c>
      <c r="J483" s="16">
        <f t="shared" si="335"/>
        <v>-4</v>
      </c>
      <c r="K483" s="12"/>
      <c r="AI483" s="1">
        <f t="shared" si="332"/>
        <v>1</v>
      </c>
      <c r="AJ483" s="3" t="str">
        <f t="shared" si="336"/>
        <v/>
      </c>
      <c r="AK483" s="3" t="str">
        <f t="shared" si="337"/>
        <v/>
      </c>
      <c r="AL483" s="3" t="str">
        <f t="shared" si="338"/>
        <v/>
      </c>
      <c r="AM483" s="3" t="str">
        <f t="shared" si="339"/>
        <v/>
      </c>
      <c r="AN483" s="3" t="str">
        <f t="shared" si="340"/>
        <v/>
      </c>
      <c r="AO483" s="3" t="str">
        <f t="shared" si="341"/>
        <v/>
      </c>
      <c r="AP483" s="3" t="str">
        <f t="shared" si="342"/>
        <v/>
      </c>
      <c r="AQ483" s="3" t="str">
        <f t="shared" si="343"/>
        <v/>
      </c>
      <c r="AR483" s="3" t="str">
        <f t="shared" si="344"/>
        <v/>
      </c>
      <c r="AS483" s="3" t="str">
        <f t="shared" si="345"/>
        <v/>
      </c>
      <c r="AT483" s="3" t="str">
        <f t="shared" si="346"/>
        <v/>
      </c>
      <c r="AU483" s="3" t="str">
        <f t="shared" si="347"/>
        <v/>
      </c>
      <c r="AV483" s="3" t="str">
        <f t="shared" si="348"/>
        <v/>
      </c>
      <c r="AW483" s="3" t="str">
        <f t="shared" si="349"/>
        <v/>
      </c>
      <c r="AX483" s="3" t="str">
        <f t="shared" si="350"/>
        <v/>
      </c>
      <c r="AY483" s="3" t="str">
        <f t="shared" si="351"/>
        <v/>
      </c>
      <c r="AZ483" s="3" t="str">
        <f t="shared" si="352"/>
        <v/>
      </c>
      <c r="BA483" s="3" t="str">
        <f t="shared" si="353"/>
        <v/>
      </c>
      <c r="BB483" s="3" t="str">
        <f t="shared" si="354"/>
        <v/>
      </c>
      <c r="BC483" s="3" t="str">
        <f t="shared" si="355"/>
        <v/>
      </c>
      <c r="BD483" s="3" t="str">
        <f t="shared" si="356"/>
        <v/>
      </c>
      <c r="BE483" s="3" t="str">
        <f t="shared" si="357"/>
        <v/>
      </c>
      <c r="BF483" s="3" t="str">
        <f t="shared" si="358"/>
        <v/>
      </c>
      <c r="BG483" s="3" t="str">
        <f t="shared" si="359"/>
        <v/>
      </c>
      <c r="BH483" s="3" t="str">
        <f t="shared" si="360"/>
        <v/>
      </c>
      <c r="BI483" s="3" t="str">
        <f t="shared" si="361"/>
        <v/>
      </c>
      <c r="BJ483" s="3" t="str">
        <f t="shared" si="362"/>
        <v/>
      </c>
      <c r="BK483" s="3" t="str">
        <f t="shared" si="363"/>
        <v/>
      </c>
      <c r="BL483" s="3" t="str">
        <f t="shared" si="364"/>
        <v/>
      </c>
      <c r="BM483" s="3" t="str">
        <f t="shared" si="365"/>
        <v/>
      </c>
      <c r="BN483" s="3" t="str">
        <f t="shared" si="366"/>
        <v/>
      </c>
    </row>
    <row r="484" spans="2:66" x14ac:dyDescent="0.25">
      <c r="B484" s="6">
        <v>2</v>
      </c>
      <c r="C484" s="4" t="str">
        <f>IF(B484="","",VLOOKUP(B484,Tabelle2!$A$2:$B$38,2,0))</f>
        <v>3-8-11-12-30-35</v>
      </c>
      <c r="D484" s="3">
        <f t="shared" si="333"/>
        <v>0</v>
      </c>
      <c r="E484" s="7" t="str">
        <f t="shared" si="329"/>
        <v>L</v>
      </c>
      <c r="F484" s="20" t="str">
        <f t="shared" si="330"/>
        <v>Bet</v>
      </c>
      <c r="G484" s="16">
        <f t="shared" si="331"/>
        <v>-138</v>
      </c>
      <c r="H484" s="12"/>
      <c r="I484" s="16">
        <f t="shared" si="334"/>
        <v>0</v>
      </c>
      <c r="J484" s="16">
        <f t="shared" si="335"/>
        <v>-4</v>
      </c>
      <c r="K484" s="12"/>
      <c r="AI484" s="1">
        <f t="shared" si="332"/>
        <v>2</v>
      </c>
      <c r="AJ484" s="3" t="str">
        <f t="shared" si="336"/>
        <v/>
      </c>
      <c r="AK484" s="3" t="str">
        <f t="shared" si="337"/>
        <v/>
      </c>
      <c r="AL484" s="3" t="str">
        <f t="shared" si="338"/>
        <v/>
      </c>
      <c r="AM484" s="3" t="str">
        <f t="shared" si="339"/>
        <v/>
      </c>
      <c r="AN484" s="3" t="str">
        <f t="shared" si="340"/>
        <v/>
      </c>
      <c r="AO484" s="3" t="str">
        <f t="shared" si="341"/>
        <v/>
      </c>
      <c r="AP484" s="3" t="str">
        <f t="shared" si="342"/>
        <v/>
      </c>
      <c r="AQ484" s="3" t="str">
        <f t="shared" si="343"/>
        <v/>
      </c>
      <c r="AR484" s="3" t="str">
        <f t="shared" si="344"/>
        <v/>
      </c>
      <c r="AS484" s="3" t="str">
        <f t="shared" si="345"/>
        <v/>
      </c>
      <c r="AT484" s="3" t="str">
        <f t="shared" si="346"/>
        <v/>
      </c>
      <c r="AU484" s="3" t="str">
        <f t="shared" si="347"/>
        <v/>
      </c>
      <c r="AV484" s="3" t="str">
        <f t="shared" si="348"/>
        <v/>
      </c>
      <c r="AW484" s="3" t="str">
        <f t="shared" si="349"/>
        <v/>
      </c>
      <c r="AX484" s="3" t="str">
        <f t="shared" si="350"/>
        <v/>
      </c>
      <c r="AY484" s="3" t="str">
        <f t="shared" si="351"/>
        <v/>
      </c>
      <c r="AZ484" s="3" t="str">
        <f t="shared" si="352"/>
        <v/>
      </c>
      <c r="BA484" s="3" t="str">
        <f t="shared" si="353"/>
        <v/>
      </c>
      <c r="BB484" s="3" t="str">
        <f t="shared" si="354"/>
        <v/>
      </c>
      <c r="BC484" s="3" t="str">
        <f t="shared" si="355"/>
        <v/>
      </c>
      <c r="BD484" s="3" t="str">
        <f t="shared" si="356"/>
        <v/>
      </c>
      <c r="BE484" s="3" t="str">
        <f t="shared" si="357"/>
        <v/>
      </c>
      <c r="BF484" s="3" t="str">
        <f t="shared" si="358"/>
        <v/>
      </c>
      <c r="BG484" s="3" t="str">
        <f t="shared" si="359"/>
        <v/>
      </c>
      <c r="BH484" s="3" t="str">
        <f t="shared" si="360"/>
        <v/>
      </c>
      <c r="BI484" s="3" t="str">
        <f t="shared" si="361"/>
        <v/>
      </c>
      <c r="BJ484" s="3" t="str">
        <f t="shared" si="362"/>
        <v/>
      </c>
      <c r="BK484" s="3" t="str">
        <f t="shared" si="363"/>
        <v/>
      </c>
      <c r="BL484" s="3" t="str">
        <f t="shared" si="364"/>
        <v/>
      </c>
      <c r="BM484" s="3" t="str">
        <f t="shared" si="365"/>
        <v/>
      </c>
      <c r="BN484" s="3" t="str">
        <f t="shared" si="366"/>
        <v/>
      </c>
    </row>
    <row r="485" spans="2:66" x14ac:dyDescent="0.25">
      <c r="B485" s="6">
        <v>4</v>
      </c>
      <c r="C485" s="4" t="str">
        <f>IF(B485="","",VLOOKUP(B485,Tabelle2!$A$2:$B$38,2,0))</f>
        <v>7-11-12-13-28-36</v>
      </c>
      <c r="D485" s="3">
        <f t="shared" si="333"/>
        <v>0</v>
      </c>
      <c r="E485" s="7" t="str">
        <f t="shared" si="329"/>
        <v>L</v>
      </c>
      <c r="F485" s="20" t="str">
        <f t="shared" si="330"/>
        <v>Bet</v>
      </c>
      <c r="G485" s="16">
        <f t="shared" si="331"/>
        <v>-144</v>
      </c>
      <c r="H485" s="12"/>
      <c r="I485" s="16">
        <f t="shared" si="334"/>
        <v>0</v>
      </c>
      <c r="J485" s="16">
        <f t="shared" si="335"/>
        <v>-4</v>
      </c>
      <c r="K485" s="12"/>
      <c r="AI485" s="1">
        <f t="shared" si="332"/>
        <v>3</v>
      </c>
      <c r="AJ485" s="3" t="str">
        <f t="shared" si="336"/>
        <v/>
      </c>
      <c r="AK485" s="3" t="str">
        <f t="shared" si="337"/>
        <v/>
      </c>
      <c r="AL485" s="3" t="str">
        <f t="shared" si="338"/>
        <v/>
      </c>
      <c r="AM485" s="3" t="str">
        <f t="shared" si="339"/>
        <v/>
      </c>
      <c r="AN485" s="3" t="str">
        <f t="shared" si="340"/>
        <v/>
      </c>
      <c r="AO485" s="3" t="str">
        <f t="shared" si="341"/>
        <v/>
      </c>
      <c r="AP485" s="3" t="str">
        <f t="shared" si="342"/>
        <v/>
      </c>
      <c r="AQ485" s="3" t="str">
        <f t="shared" si="343"/>
        <v/>
      </c>
      <c r="AR485" s="3" t="str">
        <f t="shared" si="344"/>
        <v/>
      </c>
      <c r="AS485" s="3" t="str">
        <f t="shared" si="345"/>
        <v/>
      </c>
      <c r="AT485" s="3" t="str">
        <f t="shared" si="346"/>
        <v/>
      </c>
      <c r="AU485" s="3" t="str">
        <f t="shared" si="347"/>
        <v/>
      </c>
      <c r="AV485" s="3" t="str">
        <f t="shared" si="348"/>
        <v/>
      </c>
      <c r="AW485" s="3" t="str">
        <f t="shared" si="349"/>
        <v/>
      </c>
      <c r="AX485" s="3" t="str">
        <f t="shared" si="350"/>
        <v/>
      </c>
      <c r="AY485" s="3" t="str">
        <f t="shared" si="351"/>
        <v/>
      </c>
      <c r="AZ485" s="3" t="str">
        <f t="shared" si="352"/>
        <v/>
      </c>
      <c r="BA485" s="3" t="str">
        <f t="shared" si="353"/>
        <v/>
      </c>
      <c r="BB485" s="3" t="str">
        <f t="shared" si="354"/>
        <v/>
      </c>
      <c r="BC485" s="3" t="str">
        <f t="shared" si="355"/>
        <v/>
      </c>
      <c r="BD485" s="3" t="str">
        <f t="shared" si="356"/>
        <v/>
      </c>
      <c r="BE485" s="3" t="str">
        <f t="shared" si="357"/>
        <v/>
      </c>
      <c r="BF485" s="3" t="str">
        <f t="shared" si="358"/>
        <v/>
      </c>
      <c r="BG485" s="3" t="str">
        <f t="shared" si="359"/>
        <v/>
      </c>
      <c r="BH485" s="3" t="str">
        <f t="shared" si="360"/>
        <v/>
      </c>
      <c r="BI485" s="3" t="str">
        <f t="shared" si="361"/>
        <v/>
      </c>
      <c r="BJ485" s="3" t="str">
        <f t="shared" si="362"/>
        <v/>
      </c>
      <c r="BK485" s="3" t="str">
        <f t="shared" si="363"/>
        <v/>
      </c>
      <c r="BL485" s="3" t="str">
        <f t="shared" si="364"/>
        <v/>
      </c>
      <c r="BM485" s="3" t="str">
        <f t="shared" si="365"/>
        <v/>
      </c>
      <c r="BN485" s="3" t="str">
        <f t="shared" si="366"/>
        <v/>
      </c>
    </row>
    <row r="486" spans="2:66" x14ac:dyDescent="0.25">
      <c r="B486" s="6">
        <v>4</v>
      </c>
      <c r="C486" s="4" t="str">
        <f>IF(B486="","",VLOOKUP(B486,Tabelle2!$A$2:$B$38,2,0))</f>
        <v>7-11-12-13-28-36</v>
      </c>
      <c r="D486" s="3">
        <f t="shared" si="333"/>
        <v>0</v>
      </c>
      <c r="E486" s="7" t="str">
        <f t="shared" si="329"/>
        <v>L</v>
      </c>
      <c r="F486" s="20" t="str">
        <f t="shared" si="330"/>
        <v>Bet</v>
      </c>
      <c r="G486" s="16">
        <f t="shared" si="331"/>
        <v>-150</v>
      </c>
      <c r="H486" s="12"/>
      <c r="I486" s="16">
        <f t="shared" si="334"/>
        <v>0</v>
      </c>
      <c r="J486" s="16">
        <f t="shared" si="335"/>
        <v>-4</v>
      </c>
      <c r="K486" s="12"/>
      <c r="AI486" s="1">
        <f t="shared" si="332"/>
        <v>4</v>
      </c>
      <c r="AJ486" s="3" t="str">
        <f t="shared" si="336"/>
        <v/>
      </c>
      <c r="AK486" s="3" t="str">
        <f t="shared" si="337"/>
        <v/>
      </c>
      <c r="AL486" s="3" t="str">
        <f t="shared" si="338"/>
        <v/>
      </c>
      <c r="AM486" s="3" t="str">
        <f t="shared" si="339"/>
        <v/>
      </c>
      <c r="AN486" s="3" t="str">
        <f t="shared" si="340"/>
        <v/>
      </c>
      <c r="AO486" s="3" t="str">
        <f t="shared" si="341"/>
        <v/>
      </c>
      <c r="AP486" s="3" t="str">
        <f t="shared" si="342"/>
        <v/>
      </c>
      <c r="AQ486" s="3" t="str">
        <f t="shared" si="343"/>
        <v/>
      </c>
      <c r="AR486" s="3" t="str">
        <f t="shared" si="344"/>
        <v/>
      </c>
      <c r="AS486" s="3" t="str">
        <f t="shared" si="345"/>
        <v/>
      </c>
      <c r="AT486" s="3" t="str">
        <f t="shared" si="346"/>
        <v/>
      </c>
      <c r="AU486" s="3" t="str">
        <f t="shared" si="347"/>
        <v/>
      </c>
      <c r="AV486" s="3" t="str">
        <f t="shared" si="348"/>
        <v/>
      </c>
      <c r="AW486" s="3" t="str">
        <f t="shared" si="349"/>
        <v/>
      </c>
      <c r="AX486" s="3" t="str">
        <f t="shared" si="350"/>
        <v/>
      </c>
      <c r="AY486" s="3" t="str">
        <f t="shared" si="351"/>
        <v/>
      </c>
      <c r="AZ486" s="3" t="str">
        <f t="shared" si="352"/>
        <v/>
      </c>
      <c r="BA486" s="3" t="str">
        <f t="shared" si="353"/>
        <v/>
      </c>
      <c r="BB486" s="3" t="str">
        <f t="shared" si="354"/>
        <v/>
      </c>
      <c r="BC486" s="3" t="str">
        <f t="shared" si="355"/>
        <v/>
      </c>
      <c r="BD486" s="3" t="str">
        <f t="shared" si="356"/>
        <v/>
      </c>
      <c r="BE486" s="3" t="str">
        <f t="shared" si="357"/>
        <v/>
      </c>
      <c r="BF486" s="3" t="str">
        <f t="shared" si="358"/>
        <v/>
      </c>
      <c r="BG486" s="3" t="str">
        <f t="shared" si="359"/>
        <v/>
      </c>
      <c r="BH486" s="3" t="str">
        <f t="shared" si="360"/>
        <v/>
      </c>
      <c r="BI486" s="3" t="str">
        <f t="shared" si="361"/>
        <v/>
      </c>
      <c r="BJ486" s="3" t="str">
        <f t="shared" si="362"/>
        <v/>
      </c>
      <c r="BK486" s="3" t="str">
        <f t="shared" si="363"/>
        <v/>
      </c>
      <c r="BL486" s="3" t="str">
        <f t="shared" si="364"/>
        <v/>
      </c>
      <c r="BM486" s="3" t="str">
        <f t="shared" si="365"/>
        <v/>
      </c>
      <c r="BN486" s="3" t="str">
        <f t="shared" si="366"/>
        <v/>
      </c>
    </row>
    <row r="487" spans="2:66" x14ac:dyDescent="0.25">
      <c r="B487" s="6">
        <v>9</v>
      </c>
      <c r="C487" s="4" t="str">
        <f>IF(B487="","",VLOOKUP(B487,Tabelle2!$A$2:$B$38,2,0))</f>
        <v>0-3-5-10-23-26</v>
      </c>
      <c r="D487" s="3">
        <f t="shared" si="333"/>
        <v>0</v>
      </c>
      <c r="E487" s="7" t="str">
        <f t="shared" si="329"/>
        <v>L</v>
      </c>
      <c r="F487" s="20" t="str">
        <f t="shared" si="330"/>
        <v>No Bet</v>
      </c>
      <c r="G487" s="16">
        <f t="shared" si="331"/>
        <v>-150</v>
      </c>
      <c r="H487" s="12"/>
      <c r="I487" s="16">
        <f t="shared" si="334"/>
        <v>0</v>
      </c>
      <c r="J487" s="16">
        <f t="shared" si="335"/>
        <v>-4</v>
      </c>
      <c r="K487" s="12"/>
      <c r="AI487" s="1">
        <f t="shared" si="332"/>
        <v>5</v>
      </c>
      <c r="AJ487" s="3" t="str">
        <f t="shared" si="336"/>
        <v/>
      </c>
      <c r="AK487" s="3" t="str">
        <f t="shared" si="337"/>
        <v/>
      </c>
      <c r="AL487" s="3" t="str">
        <f t="shared" si="338"/>
        <v/>
      </c>
      <c r="AM487" s="3" t="str">
        <f t="shared" si="339"/>
        <v/>
      </c>
      <c r="AN487" s="3" t="str">
        <f t="shared" si="340"/>
        <v/>
      </c>
      <c r="AO487" s="3" t="str">
        <f t="shared" si="341"/>
        <v/>
      </c>
      <c r="AP487" s="3" t="str">
        <f t="shared" si="342"/>
        <v/>
      </c>
      <c r="AQ487" s="3" t="str">
        <f t="shared" si="343"/>
        <v/>
      </c>
      <c r="AR487" s="3" t="str">
        <f t="shared" si="344"/>
        <v/>
      </c>
      <c r="AS487" s="3" t="str">
        <f t="shared" si="345"/>
        <v/>
      </c>
      <c r="AT487" s="3" t="str">
        <f t="shared" si="346"/>
        <v/>
      </c>
      <c r="AU487" s="3" t="str">
        <f t="shared" si="347"/>
        <v/>
      </c>
      <c r="AV487" s="3" t="str">
        <f t="shared" si="348"/>
        <v/>
      </c>
      <c r="AW487" s="3" t="str">
        <f t="shared" si="349"/>
        <v/>
      </c>
      <c r="AX487" s="3" t="str">
        <f t="shared" si="350"/>
        <v/>
      </c>
      <c r="AY487" s="3" t="str">
        <f t="shared" si="351"/>
        <v/>
      </c>
      <c r="AZ487" s="3" t="str">
        <f t="shared" si="352"/>
        <v/>
      </c>
      <c r="BA487" s="3" t="str">
        <f t="shared" si="353"/>
        <v/>
      </c>
      <c r="BB487" s="3" t="str">
        <f t="shared" si="354"/>
        <v/>
      </c>
      <c r="BC487" s="3" t="str">
        <f t="shared" si="355"/>
        <v/>
      </c>
      <c r="BD487" s="3" t="str">
        <f t="shared" si="356"/>
        <v/>
      </c>
      <c r="BE487" s="3" t="str">
        <f t="shared" si="357"/>
        <v/>
      </c>
      <c r="BF487" s="3" t="str">
        <f t="shared" si="358"/>
        <v/>
      </c>
      <c r="BG487" s="3" t="str">
        <f t="shared" si="359"/>
        <v/>
      </c>
      <c r="BH487" s="3" t="str">
        <f t="shared" si="360"/>
        <v/>
      </c>
      <c r="BI487" s="3" t="str">
        <f t="shared" si="361"/>
        <v/>
      </c>
      <c r="BJ487" s="3" t="str">
        <f t="shared" si="362"/>
        <v/>
      </c>
      <c r="BK487" s="3" t="str">
        <f t="shared" si="363"/>
        <v/>
      </c>
      <c r="BL487" s="3" t="str">
        <f t="shared" si="364"/>
        <v/>
      </c>
      <c r="BM487" s="3" t="str">
        <f t="shared" si="365"/>
        <v/>
      </c>
      <c r="BN487" s="3" t="str">
        <f t="shared" si="366"/>
        <v/>
      </c>
    </row>
    <row r="488" spans="2:66" x14ac:dyDescent="0.25">
      <c r="B488" s="6">
        <v>21</v>
      </c>
      <c r="C488" s="4" t="str">
        <f>IF(B488="","",VLOOKUP(B488,Tabelle2!$A$2:$B$38,2,0))</f>
        <v>11-12-28-30-35-36</v>
      </c>
      <c r="D488" s="3">
        <f t="shared" si="333"/>
        <v>0</v>
      </c>
      <c r="E488" s="7" t="str">
        <f t="shared" si="329"/>
        <v>L</v>
      </c>
      <c r="F488" s="20" t="str">
        <f t="shared" si="330"/>
        <v>No Bet</v>
      </c>
      <c r="G488" s="16">
        <f t="shared" si="331"/>
        <v>-150</v>
      </c>
      <c r="H488" s="12"/>
      <c r="I488" s="16">
        <f t="shared" si="334"/>
        <v>0</v>
      </c>
      <c r="J488" s="16">
        <f t="shared" si="335"/>
        <v>-4</v>
      </c>
      <c r="K488" s="12"/>
      <c r="AI488" s="1">
        <f t="shared" si="332"/>
        <v>6</v>
      </c>
      <c r="AJ488" s="3" t="str">
        <f t="shared" si="336"/>
        <v/>
      </c>
      <c r="AK488" s="3" t="str">
        <f t="shared" si="337"/>
        <v/>
      </c>
      <c r="AL488" s="3" t="str">
        <f t="shared" si="338"/>
        <v/>
      </c>
      <c r="AM488" s="3" t="str">
        <f t="shared" si="339"/>
        <v/>
      </c>
      <c r="AN488" s="3" t="str">
        <f t="shared" si="340"/>
        <v/>
      </c>
      <c r="AO488" s="3">
        <f t="shared" si="341"/>
        <v>1</v>
      </c>
      <c r="AP488" s="3" t="str">
        <f t="shared" si="342"/>
        <v/>
      </c>
      <c r="AQ488" s="3" t="str">
        <f t="shared" si="343"/>
        <v/>
      </c>
      <c r="AR488" s="3" t="str">
        <f t="shared" si="344"/>
        <v/>
      </c>
      <c r="AS488" s="3" t="str">
        <f t="shared" si="345"/>
        <v/>
      </c>
      <c r="AT488" s="3" t="str">
        <f t="shared" si="346"/>
        <v/>
      </c>
      <c r="AU488" s="3" t="str">
        <f t="shared" si="347"/>
        <v/>
      </c>
      <c r="AV488" s="3" t="str">
        <f t="shared" si="348"/>
        <v/>
      </c>
      <c r="AW488" s="3" t="str">
        <f t="shared" si="349"/>
        <v/>
      </c>
      <c r="AX488" s="3" t="str">
        <f t="shared" si="350"/>
        <v/>
      </c>
      <c r="AY488" s="3" t="str">
        <f t="shared" si="351"/>
        <v/>
      </c>
      <c r="AZ488" s="3" t="str">
        <f t="shared" si="352"/>
        <v/>
      </c>
      <c r="BA488" s="3" t="str">
        <f t="shared" si="353"/>
        <v/>
      </c>
      <c r="BB488" s="3" t="str">
        <f t="shared" si="354"/>
        <v/>
      </c>
      <c r="BC488" s="3" t="str">
        <f t="shared" si="355"/>
        <v/>
      </c>
      <c r="BD488" s="3" t="str">
        <f t="shared" si="356"/>
        <v/>
      </c>
      <c r="BE488" s="3" t="str">
        <f t="shared" si="357"/>
        <v/>
      </c>
      <c r="BF488" s="3" t="str">
        <f t="shared" si="358"/>
        <v/>
      </c>
      <c r="BG488" s="3" t="str">
        <f t="shared" si="359"/>
        <v/>
      </c>
      <c r="BH488" s="3" t="str">
        <f t="shared" si="360"/>
        <v/>
      </c>
      <c r="BI488" s="3" t="str">
        <f t="shared" si="361"/>
        <v/>
      </c>
      <c r="BJ488" s="3" t="str">
        <f t="shared" si="362"/>
        <v/>
      </c>
      <c r="BK488" s="3" t="str">
        <f t="shared" si="363"/>
        <v/>
      </c>
      <c r="BL488" s="3" t="str">
        <f t="shared" si="364"/>
        <v/>
      </c>
      <c r="BM488" s="3" t="str">
        <f t="shared" si="365"/>
        <v/>
      </c>
      <c r="BN488" s="3" t="str">
        <f t="shared" si="366"/>
        <v/>
      </c>
    </row>
    <row r="489" spans="2:66" x14ac:dyDescent="0.25">
      <c r="B489" s="6">
        <v>28</v>
      </c>
      <c r="C489" s="4" t="str">
        <f>IF(B489="","",VLOOKUP(B489,Tabelle2!$A$2:$B$38,2,0))</f>
        <v>1-4-19-20-21-33</v>
      </c>
      <c r="D489" s="3">
        <f t="shared" si="333"/>
        <v>1</v>
      </c>
      <c r="E489" s="7" t="str">
        <f t="shared" si="329"/>
        <v>W</v>
      </c>
      <c r="F489" s="20" t="str">
        <f t="shared" si="330"/>
        <v>No Bet</v>
      </c>
      <c r="G489" s="16">
        <f t="shared" si="331"/>
        <v>-150</v>
      </c>
      <c r="H489" s="12"/>
      <c r="I489" s="16">
        <f t="shared" si="334"/>
        <v>0</v>
      </c>
      <c r="J489" s="16">
        <f t="shared" si="335"/>
        <v>-4</v>
      </c>
      <c r="K489" s="12"/>
      <c r="AI489" s="1">
        <f t="shared" si="332"/>
        <v>0</v>
      </c>
      <c r="AJ489" s="3" t="str">
        <f t="shared" si="336"/>
        <v/>
      </c>
      <c r="AK489" s="3" t="str">
        <f t="shared" si="337"/>
        <v/>
      </c>
      <c r="AL489" s="3" t="str">
        <f t="shared" si="338"/>
        <v/>
      </c>
      <c r="AM489" s="3" t="str">
        <f t="shared" si="339"/>
        <v/>
      </c>
      <c r="AN489" s="3" t="str">
        <f t="shared" si="340"/>
        <v/>
      </c>
      <c r="AO489" s="3" t="str">
        <f t="shared" si="341"/>
        <v/>
      </c>
      <c r="AP489" s="3" t="str">
        <f t="shared" si="342"/>
        <v/>
      </c>
      <c r="AQ489" s="3" t="str">
        <f t="shared" si="343"/>
        <v/>
      </c>
      <c r="AR489" s="3" t="str">
        <f t="shared" si="344"/>
        <v/>
      </c>
      <c r="AS489" s="3" t="str">
        <f t="shared" si="345"/>
        <v/>
      </c>
      <c r="AT489" s="3" t="str">
        <f t="shared" si="346"/>
        <v/>
      </c>
      <c r="AU489" s="3" t="str">
        <f t="shared" si="347"/>
        <v/>
      </c>
      <c r="AV489" s="3" t="str">
        <f t="shared" si="348"/>
        <v/>
      </c>
      <c r="AW489" s="3" t="str">
        <f t="shared" si="349"/>
        <v/>
      </c>
      <c r="AX489" s="3" t="str">
        <f t="shared" si="350"/>
        <v/>
      </c>
      <c r="AY489" s="3" t="str">
        <f t="shared" si="351"/>
        <v/>
      </c>
      <c r="AZ489" s="3" t="str">
        <f t="shared" si="352"/>
        <v/>
      </c>
      <c r="BA489" s="3" t="str">
        <f t="shared" si="353"/>
        <v/>
      </c>
      <c r="BB489" s="3" t="str">
        <f t="shared" si="354"/>
        <v/>
      </c>
      <c r="BC489" s="3" t="str">
        <f t="shared" si="355"/>
        <v/>
      </c>
      <c r="BD489" s="3" t="str">
        <f t="shared" si="356"/>
        <v/>
      </c>
      <c r="BE489" s="3" t="str">
        <f t="shared" si="357"/>
        <v/>
      </c>
      <c r="BF489" s="3" t="str">
        <f t="shared" si="358"/>
        <v/>
      </c>
      <c r="BG489" s="3" t="str">
        <f t="shared" si="359"/>
        <v/>
      </c>
      <c r="BH489" s="3" t="str">
        <f t="shared" si="360"/>
        <v/>
      </c>
      <c r="BI489" s="3" t="str">
        <f t="shared" si="361"/>
        <v/>
      </c>
      <c r="BJ489" s="3" t="str">
        <f t="shared" si="362"/>
        <v/>
      </c>
      <c r="BK489" s="3" t="str">
        <f t="shared" si="363"/>
        <v/>
      </c>
      <c r="BL489" s="3" t="str">
        <f t="shared" si="364"/>
        <v/>
      </c>
      <c r="BM489" s="3" t="str">
        <f t="shared" si="365"/>
        <v/>
      </c>
      <c r="BN489" s="3" t="str">
        <f t="shared" si="366"/>
        <v/>
      </c>
    </row>
    <row r="490" spans="2:66" x14ac:dyDescent="0.25">
      <c r="B490" s="6">
        <v>18</v>
      </c>
      <c r="C490" s="4" t="str">
        <f>IF(B490="","",VLOOKUP(B490,Tabelle2!$A$2:$B$38,2,0))</f>
        <v>0-5-15-16-24-32</v>
      </c>
      <c r="D490" s="3">
        <f t="shared" si="333"/>
        <v>0</v>
      </c>
      <c r="E490" s="7" t="str">
        <f t="shared" si="329"/>
        <v>L</v>
      </c>
      <c r="F490" s="20" t="str">
        <f t="shared" si="330"/>
        <v>Bet</v>
      </c>
      <c r="G490" s="16">
        <f t="shared" si="331"/>
        <v>-156</v>
      </c>
      <c r="H490" s="12"/>
      <c r="I490" s="16">
        <f t="shared" si="334"/>
        <v>-1</v>
      </c>
      <c r="J490" s="16">
        <f t="shared" si="335"/>
        <v>-5</v>
      </c>
      <c r="K490" s="12"/>
      <c r="AI490" s="1">
        <f t="shared" si="332"/>
        <v>1</v>
      </c>
      <c r="AJ490" s="3" t="str">
        <f t="shared" si="336"/>
        <v/>
      </c>
      <c r="AK490" s="3" t="str">
        <f t="shared" si="337"/>
        <v/>
      </c>
      <c r="AL490" s="3" t="str">
        <f t="shared" si="338"/>
        <v/>
      </c>
      <c r="AM490" s="3" t="str">
        <f t="shared" si="339"/>
        <v/>
      </c>
      <c r="AN490" s="3" t="str">
        <f t="shared" si="340"/>
        <v/>
      </c>
      <c r="AO490" s="3" t="str">
        <f t="shared" si="341"/>
        <v/>
      </c>
      <c r="AP490" s="3" t="str">
        <f t="shared" si="342"/>
        <v/>
      </c>
      <c r="AQ490" s="3" t="str">
        <f t="shared" si="343"/>
        <v/>
      </c>
      <c r="AR490" s="3" t="str">
        <f t="shared" si="344"/>
        <v/>
      </c>
      <c r="AS490" s="3" t="str">
        <f t="shared" si="345"/>
        <v/>
      </c>
      <c r="AT490" s="3" t="str">
        <f t="shared" si="346"/>
        <v/>
      </c>
      <c r="AU490" s="3" t="str">
        <f t="shared" si="347"/>
        <v/>
      </c>
      <c r="AV490" s="3" t="str">
        <f t="shared" si="348"/>
        <v/>
      </c>
      <c r="AW490" s="3" t="str">
        <f t="shared" si="349"/>
        <v/>
      </c>
      <c r="AX490" s="3" t="str">
        <f t="shared" si="350"/>
        <v/>
      </c>
      <c r="AY490" s="3" t="str">
        <f t="shared" si="351"/>
        <v/>
      </c>
      <c r="AZ490" s="3" t="str">
        <f t="shared" si="352"/>
        <v/>
      </c>
      <c r="BA490" s="3" t="str">
        <f t="shared" si="353"/>
        <v/>
      </c>
      <c r="BB490" s="3" t="str">
        <f t="shared" si="354"/>
        <v/>
      </c>
      <c r="BC490" s="3" t="str">
        <f t="shared" si="355"/>
        <v/>
      </c>
      <c r="BD490" s="3" t="str">
        <f t="shared" si="356"/>
        <v/>
      </c>
      <c r="BE490" s="3" t="str">
        <f t="shared" si="357"/>
        <v/>
      </c>
      <c r="BF490" s="3" t="str">
        <f t="shared" si="358"/>
        <v/>
      </c>
      <c r="BG490" s="3" t="str">
        <f t="shared" si="359"/>
        <v/>
      </c>
      <c r="BH490" s="3" t="str">
        <f t="shared" si="360"/>
        <v/>
      </c>
      <c r="BI490" s="3" t="str">
        <f t="shared" si="361"/>
        <v/>
      </c>
      <c r="BJ490" s="3" t="str">
        <f t="shared" si="362"/>
        <v/>
      </c>
      <c r="BK490" s="3" t="str">
        <f t="shared" si="363"/>
        <v/>
      </c>
      <c r="BL490" s="3" t="str">
        <f t="shared" si="364"/>
        <v/>
      </c>
      <c r="BM490" s="3" t="str">
        <f t="shared" si="365"/>
        <v/>
      </c>
      <c r="BN490" s="3" t="str">
        <f t="shared" si="366"/>
        <v/>
      </c>
    </row>
    <row r="491" spans="2:66" x14ac:dyDescent="0.25">
      <c r="B491" s="6">
        <v>6</v>
      </c>
      <c r="C491" s="4" t="str">
        <f>IF(B491="","",VLOOKUP(B491,Tabelle2!$A$2:$B$38,2,0))</f>
        <v>0-5-10-15-24-32</v>
      </c>
      <c r="D491" s="3">
        <f t="shared" si="333"/>
        <v>0</v>
      </c>
      <c r="E491" s="7" t="str">
        <f t="shared" si="329"/>
        <v>L</v>
      </c>
      <c r="F491" s="20" t="str">
        <f t="shared" si="330"/>
        <v>Bet</v>
      </c>
      <c r="G491" s="16">
        <f t="shared" si="331"/>
        <v>-162</v>
      </c>
      <c r="H491" s="12"/>
      <c r="I491" s="16">
        <f t="shared" si="334"/>
        <v>0</v>
      </c>
      <c r="J491" s="16">
        <f t="shared" si="335"/>
        <v>-5</v>
      </c>
      <c r="K491" s="12"/>
      <c r="AI491" s="1">
        <f t="shared" si="332"/>
        <v>2</v>
      </c>
      <c r="AJ491" s="3" t="str">
        <f t="shared" si="336"/>
        <v/>
      </c>
      <c r="AK491" s="3" t="str">
        <f t="shared" si="337"/>
        <v/>
      </c>
      <c r="AL491" s="3" t="str">
        <f t="shared" si="338"/>
        <v/>
      </c>
      <c r="AM491" s="3" t="str">
        <f t="shared" si="339"/>
        <v/>
      </c>
      <c r="AN491" s="3" t="str">
        <f t="shared" si="340"/>
        <v/>
      </c>
      <c r="AO491" s="3" t="str">
        <f t="shared" si="341"/>
        <v/>
      </c>
      <c r="AP491" s="3" t="str">
        <f t="shared" si="342"/>
        <v/>
      </c>
      <c r="AQ491" s="3" t="str">
        <f t="shared" si="343"/>
        <v/>
      </c>
      <c r="AR491" s="3" t="str">
        <f t="shared" si="344"/>
        <v/>
      </c>
      <c r="AS491" s="3" t="str">
        <f t="shared" si="345"/>
        <v/>
      </c>
      <c r="AT491" s="3" t="str">
        <f t="shared" si="346"/>
        <v/>
      </c>
      <c r="AU491" s="3" t="str">
        <f t="shared" si="347"/>
        <v/>
      </c>
      <c r="AV491" s="3" t="str">
        <f t="shared" si="348"/>
        <v/>
      </c>
      <c r="AW491" s="3" t="str">
        <f t="shared" si="349"/>
        <v/>
      </c>
      <c r="AX491" s="3" t="str">
        <f t="shared" si="350"/>
        <v/>
      </c>
      <c r="AY491" s="3" t="str">
        <f t="shared" si="351"/>
        <v/>
      </c>
      <c r="AZ491" s="3" t="str">
        <f t="shared" si="352"/>
        <v/>
      </c>
      <c r="BA491" s="3" t="str">
        <f t="shared" si="353"/>
        <v/>
      </c>
      <c r="BB491" s="3" t="str">
        <f t="shared" si="354"/>
        <v/>
      </c>
      <c r="BC491" s="3" t="str">
        <f t="shared" si="355"/>
        <v/>
      </c>
      <c r="BD491" s="3" t="str">
        <f t="shared" si="356"/>
        <v/>
      </c>
      <c r="BE491" s="3" t="str">
        <f t="shared" si="357"/>
        <v/>
      </c>
      <c r="BF491" s="3" t="str">
        <f t="shared" si="358"/>
        <v/>
      </c>
      <c r="BG491" s="3" t="str">
        <f t="shared" si="359"/>
        <v/>
      </c>
      <c r="BH491" s="3" t="str">
        <f t="shared" si="360"/>
        <v/>
      </c>
      <c r="BI491" s="3" t="str">
        <f t="shared" si="361"/>
        <v/>
      </c>
      <c r="BJ491" s="3" t="str">
        <f t="shared" si="362"/>
        <v/>
      </c>
      <c r="BK491" s="3" t="str">
        <f t="shared" si="363"/>
        <v/>
      </c>
      <c r="BL491" s="3" t="str">
        <f t="shared" si="364"/>
        <v/>
      </c>
      <c r="BM491" s="3" t="str">
        <f t="shared" si="365"/>
        <v/>
      </c>
      <c r="BN491" s="3" t="str">
        <f t="shared" si="366"/>
        <v/>
      </c>
    </row>
    <row r="492" spans="2:66" x14ac:dyDescent="0.25">
      <c r="B492" s="6">
        <v>27</v>
      </c>
      <c r="C492" s="4" t="str">
        <f>IF(B492="","",VLOOKUP(B492,Tabelle2!$A$2:$B$38,2,0))</f>
        <v>5-15-16-19-24-32</v>
      </c>
      <c r="D492" s="3">
        <f t="shared" si="333"/>
        <v>0</v>
      </c>
      <c r="E492" s="7" t="str">
        <f t="shared" si="329"/>
        <v>L</v>
      </c>
      <c r="F492" s="20" t="str">
        <f t="shared" si="330"/>
        <v>Bet</v>
      </c>
      <c r="G492" s="16">
        <f t="shared" si="331"/>
        <v>-168</v>
      </c>
      <c r="H492" s="12"/>
      <c r="I492" s="16">
        <f t="shared" si="334"/>
        <v>0</v>
      </c>
      <c r="J492" s="16">
        <f t="shared" si="335"/>
        <v>-5</v>
      </c>
      <c r="K492" s="12"/>
      <c r="AI492" s="1">
        <f t="shared" si="332"/>
        <v>3</v>
      </c>
      <c r="AJ492" s="3" t="str">
        <f t="shared" si="336"/>
        <v/>
      </c>
      <c r="AK492" s="3" t="str">
        <f t="shared" si="337"/>
        <v/>
      </c>
      <c r="AL492" s="3" t="str">
        <f t="shared" si="338"/>
        <v/>
      </c>
      <c r="AM492" s="3" t="str">
        <f t="shared" si="339"/>
        <v/>
      </c>
      <c r="AN492" s="3" t="str">
        <f t="shared" si="340"/>
        <v/>
      </c>
      <c r="AO492" s="3" t="str">
        <f t="shared" si="341"/>
        <v/>
      </c>
      <c r="AP492" s="3" t="str">
        <f t="shared" si="342"/>
        <v/>
      </c>
      <c r="AQ492" s="3" t="str">
        <f t="shared" si="343"/>
        <v/>
      </c>
      <c r="AR492" s="3" t="str">
        <f t="shared" si="344"/>
        <v/>
      </c>
      <c r="AS492" s="3" t="str">
        <f t="shared" si="345"/>
        <v/>
      </c>
      <c r="AT492" s="3" t="str">
        <f t="shared" si="346"/>
        <v/>
      </c>
      <c r="AU492" s="3" t="str">
        <f t="shared" si="347"/>
        <v/>
      </c>
      <c r="AV492" s="3" t="str">
        <f t="shared" si="348"/>
        <v/>
      </c>
      <c r="AW492" s="3" t="str">
        <f t="shared" si="349"/>
        <v/>
      </c>
      <c r="AX492" s="3" t="str">
        <f t="shared" si="350"/>
        <v/>
      </c>
      <c r="AY492" s="3" t="str">
        <f t="shared" si="351"/>
        <v/>
      </c>
      <c r="AZ492" s="3" t="str">
        <f t="shared" si="352"/>
        <v/>
      </c>
      <c r="BA492" s="3" t="str">
        <f t="shared" si="353"/>
        <v/>
      </c>
      <c r="BB492" s="3" t="str">
        <f t="shared" si="354"/>
        <v/>
      </c>
      <c r="BC492" s="3" t="str">
        <f t="shared" si="355"/>
        <v/>
      </c>
      <c r="BD492" s="3" t="str">
        <f t="shared" si="356"/>
        <v/>
      </c>
      <c r="BE492" s="3" t="str">
        <f t="shared" si="357"/>
        <v/>
      </c>
      <c r="BF492" s="3" t="str">
        <f t="shared" si="358"/>
        <v/>
      </c>
      <c r="BG492" s="3" t="str">
        <f t="shared" si="359"/>
        <v/>
      </c>
      <c r="BH492" s="3" t="str">
        <f t="shared" si="360"/>
        <v/>
      </c>
      <c r="BI492" s="3" t="str">
        <f t="shared" si="361"/>
        <v/>
      </c>
      <c r="BJ492" s="3" t="str">
        <f t="shared" si="362"/>
        <v/>
      </c>
      <c r="BK492" s="3" t="str">
        <f t="shared" si="363"/>
        <v/>
      </c>
      <c r="BL492" s="3" t="str">
        <f t="shared" si="364"/>
        <v/>
      </c>
      <c r="BM492" s="3" t="str">
        <f t="shared" si="365"/>
        <v/>
      </c>
      <c r="BN492" s="3" t="str">
        <f t="shared" si="366"/>
        <v/>
      </c>
    </row>
    <row r="493" spans="2:66" x14ac:dyDescent="0.25">
      <c r="B493" s="6">
        <v>8</v>
      </c>
      <c r="C493" s="4" t="str">
        <f>IF(B493="","",VLOOKUP(B493,Tabelle2!$A$2:$B$38,2,0))</f>
        <v>2-14-17-20-25-31</v>
      </c>
      <c r="D493" s="3">
        <f t="shared" si="333"/>
        <v>0</v>
      </c>
      <c r="E493" s="7" t="str">
        <f t="shared" si="329"/>
        <v>L</v>
      </c>
      <c r="F493" s="20" t="str">
        <f t="shared" si="330"/>
        <v>Bet</v>
      </c>
      <c r="G493" s="16">
        <f t="shared" si="331"/>
        <v>-174</v>
      </c>
      <c r="H493" s="12"/>
      <c r="I493" s="16">
        <f t="shared" si="334"/>
        <v>0</v>
      </c>
      <c r="J493" s="16">
        <f t="shared" si="335"/>
        <v>-5</v>
      </c>
      <c r="K493" s="12"/>
      <c r="AI493" s="1">
        <f t="shared" si="332"/>
        <v>4</v>
      </c>
      <c r="AJ493" s="3" t="str">
        <f t="shared" si="336"/>
        <v/>
      </c>
      <c r="AK493" s="3" t="str">
        <f t="shared" si="337"/>
        <v/>
      </c>
      <c r="AL493" s="3" t="str">
        <f t="shared" si="338"/>
        <v/>
      </c>
      <c r="AM493" s="3" t="str">
        <f t="shared" si="339"/>
        <v/>
      </c>
      <c r="AN493" s="3" t="str">
        <f t="shared" si="340"/>
        <v/>
      </c>
      <c r="AO493" s="3" t="str">
        <f t="shared" si="341"/>
        <v/>
      </c>
      <c r="AP493" s="3" t="str">
        <f t="shared" si="342"/>
        <v/>
      </c>
      <c r="AQ493" s="3" t="str">
        <f t="shared" si="343"/>
        <v/>
      </c>
      <c r="AR493" s="3" t="str">
        <f t="shared" si="344"/>
        <v/>
      </c>
      <c r="AS493" s="3" t="str">
        <f t="shared" si="345"/>
        <v/>
      </c>
      <c r="AT493" s="3" t="str">
        <f t="shared" si="346"/>
        <v/>
      </c>
      <c r="AU493" s="3" t="str">
        <f t="shared" si="347"/>
        <v/>
      </c>
      <c r="AV493" s="3" t="str">
        <f t="shared" si="348"/>
        <v/>
      </c>
      <c r="AW493" s="3" t="str">
        <f t="shared" si="349"/>
        <v/>
      </c>
      <c r="AX493" s="3" t="str">
        <f t="shared" si="350"/>
        <v/>
      </c>
      <c r="AY493" s="3" t="str">
        <f t="shared" si="351"/>
        <v/>
      </c>
      <c r="AZ493" s="3" t="str">
        <f t="shared" si="352"/>
        <v/>
      </c>
      <c r="BA493" s="3" t="str">
        <f t="shared" si="353"/>
        <v/>
      </c>
      <c r="BB493" s="3" t="str">
        <f t="shared" si="354"/>
        <v/>
      </c>
      <c r="BC493" s="3" t="str">
        <f t="shared" si="355"/>
        <v/>
      </c>
      <c r="BD493" s="3" t="str">
        <f t="shared" si="356"/>
        <v/>
      </c>
      <c r="BE493" s="3" t="str">
        <f t="shared" si="357"/>
        <v/>
      </c>
      <c r="BF493" s="3" t="str">
        <f t="shared" si="358"/>
        <v/>
      </c>
      <c r="BG493" s="3" t="str">
        <f t="shared" si="359"/>
        <v/>
      </c>
      <c r="BH493" s="3" t="str">
        <f t="shared" si="360"/>
        <v/>
      </c>
      <c r="BI493" s="3" t="str">
        <f t="shared" si="361"/>
        <v/>
      </c>
      <c r="BJ493" s="3" t="str">
        <f t="shared" si="362"/>
        <v/>
      </c>
      <c r="BK493" s="3" t="str">
        <f t="shared" si="363"/>
        <v/>
      </c>
      <c r="BL493" s="3" t="str">
        <f t="shared" si="364"/>
        <v/>
      </c>
      <c r="BM493" s="3" t="str">
        <f t="shared" si="365"/>
        <v/>
      </c>
      <c r="BN493" s="3" t="str">
        <f t="shared" si="366"/>
        <v/>
      </c>
    </row>
    <row r="494" spans="2:66" x14ac:dyDescent="0.25">
      <c r="B494" s="6">
        <v>15</v>
      </c>
      <c r="C494" s="4" t="str">
        <f>IF(B494="","",VLOOKUP(B494,Tabelle2!$A$2:$B$38,2,0))</f>
        <v>6-7-12-18-27-29</v>
      </c>
      <c r="D494" s="3">
        <f t="shared" si="333"/>
        <v>0</v>
      </c>
      <c r="E494" s="7" t="str">
        <f t="shared" si="329"/>
        <v>L</v>
      </c>
      <c r="F494" s="20" t="str">
        <f t="shared" si="330"/>
        <v>No Bet</v>
      </c>
      <c r="G494" s="16">
        <f t="shared" si="331"/>
        <v>-174</v>
      </c>
      <c r="H494" s="12"/>
      <c r="I494" s="16">
        <f t="shared" si="334"/>
        <v>0</v>
      </c>
      <c r="J494" s="16">
        <f t="shared" si="335"/>
        <v>-5</v>
      </c>
      <c r="K494" s="12"/>
      <c r="AI494" s="1">
        <f t="shared" si="332"/>
        <v>5</v>
      </c>
      <c r="AJ494" s="3" t="str">
        <f t="shared" si="336"/>
        <v/>
      </c>
      <c r="AK494" s="3" t="str">
        <f t="shared" si="337"/>
        <v/>
      </c>
      <c r="AL494" s="3" t="str">
        <f t="shared" si="338"/>
        <v/>
      </c>
      <c r="AM494" s="3" t="str">
        <f t="shared" si="339"/>
        <v/>
      </c>
      <c r="AN494" s="3">
        <f t="shared" si="340"/>
        <v>1</v>
      </c>
      <c r="AO494" s="3" t="str">
        <f t="shared" si="341"/>
        <v/>
      </c>
      <c r="AP494" s="3" t="str">
        <f t="shared" si="342"/>
        <v/>
      </c>
      <c r="AQ494" s="3" t="str">
        <f t="shared" si="343"/>
        <v/>
      </c>
      <c r="AR494" s="3" t="str">
        <f t="shared" si="344"/>
        <v/>
      </c>
      <c r="AS494" s="3" t="str">
        <f t="shared" si="345"/>
        <v/>
      </c>
      <c r="AT494" s="3" t="str">
        <f t="shared" si="346"/>
        <v/>
      </c>
      <c r="AU494" s="3" t="str">
        <f t="shared" si="347"/>
        <v/>
      </c>
      <c r="AV494" s="3" t="str">
        <f t="shared" si="348"/>
        <v/>
      </c>
      <c r="AW494" s="3" t="str">
        <f t="shared" si="349"/>
        <v/>
      </c>
      <c r="AX494" s="3" t="str">
        <f t="shared" si="350"/>
        <v/>
      </c>
      <c r="AY494" s="3" t="str">
        <f t="shared" si="351"/>
        <v/>
      </c>
      <c r="AZ494" s="3" t="str">
        <f t="shared" si="352"/>
        <v/>
      </c>
      <c r="BA494" s="3" t="str">
        <f t="shared" si="353"/>
        <v/>
      </c>
      <c r="BB494" s="3" t="str">
        <f t="shared" si="354"/>
        <v/>
      </c>
      <c r="BC494" s="3" t="str">
        <f t="shared" si="355"/>
        <v/>
      </c>
      <c r="BD494" s="3" t="str">
        <f t="shared" si="356"/>
        <v/>
      </c>
      <c r="BE494" s="3" t="str">
        <f t="shared" si="357"/>
        <v/>
      </c>
      <c r="BF494" s="3" t="str">
        <f t="shared" si="358"/>
        <v/>
      </c>
      <c r="BG494" s="3" t="str">
        <f t="shared" si="359"/>
        <v/>
      </c>
      <c r="BH494" s="3" t="str">
        <f t="shared" si="360"/>
        <v/>
      </c>
      <c r="BI494" s="3" t="str">
        <f t="shared" si="361"/>
        <v/>
      </c>
      <c r="BJ494" s="3" t="str">
        <f t="shared" si="362"/>
        <v/>
      </c>
      <c r="BK494" s="3" t="str">
        <f t="shared" si="363"/>
        <v/>
      </c>
      <c r="BL494" s="3" t="str">
        <f t="shared" si="364"/>
        <v/>
      </c>
      <c r="BM494" s="3" t="str">
        <f t="shared" si="365"/>
        <v/>
      </c>
      <c r="BN494" s="3" t="str">
        <f t="shared" si="366"/>
        <v/>
      </c>
    </row>
    <row r="495" spans="2:66" x14ac:dyDescent="0.25">
      <c r="B495" s="6">
        <v>12</v>
      </c>
      <c r="C495" s="4" t="str">
        <f>IF(B495="","",VLOOKUP(B495,Tabelle2!$A$2:$B$38,2,0))</f>
        <v>1-2-4-14-20-21</v>
      </c>
      <c r="D495" s="3">
        <f t="shared" si="333"/>
        <v>1</v>
      </c>
      <c r="E495" s="7" t="str">
        <f t="shared" si="329"/>
        <v>W</v>
      </c>
      <c r="F495" s="20" t="str">
        <f t="shared" si="330"/>
        <v>No Bet</v>
      </c>
      <c r="G495" s="16">
        <f t="shared" si="331"/>
        <v>-174</v>
      </c>
      <c r="H495" s="12"/>
      <c r="I495" s="16">
        <f t="shared" si="334"/>
        <v>0</v>
      </c>
      <c r="J495" s="16">
        <f t="shared" si="335"/>
        <v>-5</v>
      </c>
      <c r="K495" s="12"/>
      <c r="AI495" s="1">
        <f t="shared" si="332"/>
        <v>0</v>
      </c>
      <c r="AJ495" s="3" t="str">
        <f t="shared" si="336"/>
        <v/>
      </c>
      <c r="AK495" s="3" t="str">
        <f t="shared" si="337"/>
        <v/>
      </c>
      <c r="AL495" s="3" t="str">
        <f t="shared" si="338"/>
        <v/>
      </c>
      <c r="AM495" s="3" t="str">
        <f t="shared" si="339"/>
        <v/>
      </c>
      <c r="AN495" s="3" t="str">
        <f t="shared" si="340"/>
        <v/>
      </c>
      <c r="AO495" s="3" t="str">
        <f t="shared" si="341"/>
        <v/>
      </c>
      <c r="AP495" s="3" t="str">
        <f t="shared" si="342"/>
        <v/>
      </c>
      <c r="AQ495" s="3" t="str">
        <f t="shared" si="343"/>
        <v/>
      </c>
      <c r="AR495" s="3" t="str">
        <f t="shared" si="344"/>
        <v/>
      </c>
      <c r="AS495" s="3" t="str">
        <f t="shared" si="345"/>
        <v/>
      </c>
      <c r="AT495" s="3" t="str">
        <f t="shared" si="346"/>
        <v/>
      </c>
      <c r="AU495" s="3" t="str">
        <f t="shared" si="347"/>
        <v/>
      </c>
      <c r="AV495" s="3" t="str">
        <f t="shared" si="348"/>
        <v/>
      </c>
      <c r="AW495" s="3" t="str">
        <f t="shared" si="349"/>
        <v/>
      </c>
      <c r="AX495" s="3" t="str">
        <f t="shared" si="350"/>
        <v/>
      </c>
      <c r="AY495" s="3" t="str">
        <f t="shared" si="351"/>
        <v/>
      </c>
      <c r="AZ495" s="3" t="str">
        <f t="shared" si="352"/>
        <v/>
      </c>
      <c r="BA495" s="3" t="str">
        <f t="shared" si="353"/>
        <v/>
      </c>
      <c r="BB495" s="3" t="str">
        <f t="shared" si="354"/>
        <v/>
      </c>
      <c r="BC495" s="3" t="str">
        <f t="shared" si="355"/>
        <v/>
      </c>
      <c r="BD495" s="3" t="str">
        <f t="shared" si="356"/>
        <v/>
      </c>
      <c r="BE495" s="3" t="str">
        <f t="shared" si="357"/>
        <v/>
      </c>
      <c r="BF495" s="3" t="str">
        <f t="shared" si="358"/>
        <v/>
      </c>
      <c r="BG495" s="3" t="str">
        <f t="shared" si="359"/>
        <v/>
      </c>
      <c r="BH495" s="3" t="str">
        <f t="shared" si="360"/>
        <v/>
      </c>
      <c r="BI495" s="3" t="str">
        <f t="shared" si="361"/>
        <v/>
      </c>
      <c r="BJ495" s="3" t="str">
        <f t="shared" si="362"/>
        <v/>
      </c>
      <c r="BK495" s="3" t="str">
        <f t="shared" si="363"/>
        <v/>
      </c>
      <c r="BL495" s="3" t="str">
        <f t="shared" si="364"/>
        <v/>
      </c>
      <c r="BM495" s="3" t="str">
        <f t="shared" si="365"/>
        <v/>
      </c>
      <c r="BN495" s="3" t="str">
        <f t="shared" si="366"/>
        <v/>
      </c>
    </row>
    <row r="496" spans="2:66" x14ac:dyDescent="0.25">
      <c r="B496" s="6">
        <v>32</v>
      </c>
      <c r="C496" s="4" t="str">
        <f>IF(B496="","",VLOOKUP(B496,Tabelle2!$A$2:$B$38,2,0))</f>
        <v>6-18-22-27-29-34</v>
      </c>
      <c r="D496" s="3">
        <f t="shared" si="333"/>
        <v>0</v>
      </c>
      <c r="E496" s="7" t="str">
        <f t="shared" si="329"/>
        <v>L</v>
      </c>
      <c r="F496" s="20" t="str">
        <f t="shared" si="330"/>
        <v>Bet</v>
      </c>
      <c r="G496" s="16">
        <f t="shared" si="331"/>
        <v>-180</v>
      </c>
      <c r="H496" s="12"/>
      <c r="I496" s="16">
        <f t="shared" si="334"/>
        <v>-1</v>
      </c>
      <c r="J496" s="16">
        <f t="shared" si="335"/>
        <v>-6</v>
      </c>
      <c r="K496" s="12"/>
      <c r="AI496" s="1">
        <f t="shared" si="332"/>
        <v>1</v>
      </c>
      <c r="AJ496" s="3" t="str">
        <f t="shared" si="336"/>
        <v/>
      </c>
      <c r="AK496" s="3" t="str">
        <f t="shared" si="337"/>
        <v/>
      </c>
      <c r="AL496" s="3" t="str">
        <f t="shared" si="338"/>
        <v/>
      </c>
      <c r="AM496" s="3" t="str">
        <f t="shared" si="339"/>
        <v/>
      </c>
      <c r="AN496" s="3" t="str">
        <f t="shared" si="340"/>
        <v/>
      </c>
      <c r="AO496" s="3" t="str">
        <f t="shared" si="341"/>
        <v/>
      </c>
      <c r="AP496" s="3" t="str">
        <f t="shared" si="342"/>
        <v/>
      </c>
      <c r="AQ496" s="3" t="str">
        <f t="shared" si="343"/>
        <v/>
      </c>
      <c r="AR496" s="3" t="str">
        <f t="shared" si="344"/>
        <v/>
      </c>
      <c r="AS496" s="3" t="str">
        <f t="shared" si="345"/>
        <v/>
      </c>
      <c r="AT496" s="3" t="str">
        <f t="shared" si="346"/>
        <v/>
      </c>
      <c r="AU496" s="3" t="str">
        <f t="shared" si="347"/>
        <v/>
      </c>
      <c r="AV496" s="3" t="str">
        <f t="shared" si="348"/>
        <v/>
      </c>
      <c r="AW496" s="3" t="str">
        <f t="shared" si="349"/>
        <v/>
      </c>
      <c r="AX496" s="3" t="str">
        <f t="shared" si="350"/>
        <v/>
      </c>
      <c r="AY496" s="3" t="str">
        <f t="shared" si="351"/>
        <v/>
      </c>
      <c r="AZ496" s="3" t="str">
        <f t="shared" si="352"/>
        <v/>
      </c>
      <c r="BA496" s="3" t="str">
        <f t="shared" si="353"/>
        <v/>
      </c>
      <c r="BB496" s="3" t="str">
        <f t="shared" si="354"/>
        <v/>
      </c>
      <c r="BC496" s="3" t="str">
        <f t="shared" si="355"/>
        <v/>
      </c>
      <c r="BD496" s="3" t="str">
        <f t="shared" si="356"/>
        <v/>
      </c>
      <c r="BE496" s="3" t="str">
        <f t="shared" si="357"/>
        <v/>
      </c>
      <c r="BF496" s="3" t="str">
        <f t="shared" si="358"/>
        <v/>
      </c>
      <c r="BG496" s="3" t="str">
        <f t="shared" si="359"/>
        <v/>
      </c>
      <c r="BH496" s="3" t="str">
        <f t="shared" si="360"/>
        <v/>
      </c>
      <c r="BI496" s="3" t="str">
        <f t="shared" si="361"/>
        <v/>
      </c>
      <c r="BJ496" s="3" t="str">
        <f t="shared" si="362"/>
        <v/>
      </c>
      <c r="BK496" s="3" t="str">
        <f t="shared" si="363"/>
        <v/>
      </c>
      <c r="BL496" s="3" t="str">
        <f t="shared" si="364"/>
        <v/>
      </c>
      <c r="BM496" s="3" t="str">
        <f t="shared" si="365"/>
        <v/>
      </c>
      <c r="BN496" s="3" t="str">
        <f t="shared" si="366"/>
        <v/>
      </c>
    </row>
    <row r="497" spans="2:66" x14ac:dyDescent="0.25">
      <c r="B497" s="6">
        <v>32</v>
      </c>
      <c r="C497" s="4" t="str">
        <f>IF(B497="","",VLOOKUP(B497,Tabelle2!$A$2:$B$38,2,0))</f>
        <v>6-18-22-27-29-34</v>
      </c>
      <c r="D497" s="3">
        <f t="shared" si="333"/>
        <v>0</v>
      </c>
      <c r="E497" s="7" t="str">
        <f t="shared" si="329"/>
        <v>L</v>
      </c>
      <c r="F497" s="20" t="str">
        <f t="shared" si="330"/>
        <v>Bet</v>
      </c>
      <c r="G497" s="16">
        <f t="shared" si="331"/>
        <v>-186</v>
      </c>
      <c r="H497" s="12"/>
      <c r="I497" s="16">
        <f t="shared" si="334"/>
        <v>0</v>
      </c>
      <c r="J497" s="16">
        <f t="shared" si="335"/>
        <v>-6</v>
      </c>
      <c r="K497" s="12"/>
      <c r="AI497" s="1">
        <f t="shared" si="332"/>
        <v>2</v>
      </c>
      <c r="AJ497" s="3" t="str">
        <f t="shared" si="336"/>
        <v/>
      </c>
      <c r="AK497" s="3" t="str">
        <f t="shared" si="337"/>
        <v/>
      </c>
      <c r="AL497" s="3" t="str">
        <f t="shared" si="338"/>
        <v/>
      </c>
      <c r="AM497" s="3" t="str">
        <f t="shared" si="339"/>
        <v/>
      </c>
      <c r="AN497" s="3" t="str">
        <f t="shared" si="340"/>
        <v/>
      </c>
      <c r="AO497" s="3" t="str">
        <f t="shared" si="341"/>
        <v/>
      </c>
      <c r="AP497" s="3" t="str">
        <f t="shared" si="342"/>
        <v/>
      </c>
      <c r="AQ497" s="3" t="str">
        <f t="shared" si="343"/>
        <v/>
      </c>
      <c r="AR497" s="3" t="str">
        <f t="shared" si="344"/>
        <v/>
      </c>
      <c r="AS497" s="3" t="str">
        <f t="shared" si="345"/>
        <v/>
      </c>
      <c r="AT497" s="3" t="str">
        <f t="shared" si="346"/>
        <v/>
      </c>
      <c r="AU497" s="3" t="str">
        <f t="shared" si="347"/>
        <v/>
      </c>
      <c r="AV497" s="3" t="str">
        <f t="shared" si="348"/>
        <v/>
      </c>
      <c r="AW497" s="3" t="str">
        <f t="shared" si="349"/>
        <v/>
      </c>
      <c r="AX497" s="3" t="str">
        <f t="shared" si="350"/>
        <v/>
      </c>
      <c r="AY497" s="3" t="str">
        <f t="shared" si="351"/>
        <v/>
      </c>
      <c r="AZ497" s="3" t="str">
        <f t="shared" si="352"/>
        <v/>
      </c>
      <c r="BA497" s="3" t="str">
        <f t="shared" si="353"/>
        <v/>
      </c>
      <c r="BB497" s="3" t="str">
        <f t="shared" si="354"/>
        <v/>
      </c>
      <c r="BC497" s="3" t="str">
        <f t="shared" si="355"/>
        <v/>
      </c>
      <c r="BD497" s="3" t="str">
        <f t="shared" si="356"/>
        <v/>
      </c>
      <c r="BE497" s="3" t="str">
        <f t="shared" si="357"/>
        <v/>
      </c>
      <c r="BF497" s="3" t="str">
        <f t="shared" si="358"/>
        <v/>
      </c>
      <c r="BG497" s="3" t="str">
        <f t="shared" si="359"/>
        <v/>
      </c>
      <c r="BH497" s="3" t="str">
        <f t="shared" si="360"/>
        <v/>
      </c>
      <c r="BI497" s="3" t="str">
        <f t="shared" si="361"/>
        <v/>
      </c>
      <c r="BJ497" s="3" t="str">
        <f t="shared" si="362"/>
        <v/>
      </c>
      <c r="BK497" s="3" t="str">
        <f t="shared" si="363"/>
        <v/>
      </c>
      <c r="BL497" s="3" t="str">
        <f t="shared" si="364"/>
        <v/>
      </c>
      <c r="BM497" s="3" t="str">
        <f t="shared" si="365"/>
        <v/>
      </c>
      <c r="BN497" s="3" t="str">
        <f t="shared" si="366"/>
        <v/>
      </c>
    </row>
    <row r="498" spans="2:66" x14ac:dyDescent="0.25">
      <c r="B498" s="6">
        <v>2</v>
      </c>
      <c r="C498" s="4" t="str">
        <f>IF(B498="","",VLOOKUP(B498,Tabelle2!$A$2:$B$38,2,0))</f>
        <v>3-8-11-12-30-35</v>
      </c>
      <c r="D498" s="3">
        <f t="shared" si="333"/>
        <v>0</v>
      </c>
      <c r="E498" s="7" t="str">
        <f t="shared" si="329"/>
        <v>L</v>
      </c>
      <c r="F498" s="20" t="str">
        <f t="shared" si="330"/>
        <v>Bet</v>
      </c>
      <c r="G498" s="16">
        <f t="shared" si="331"/>
        <v>-192</v>
      </c>
      <c r="H498" s="12"/>
      <c r="I498" s="16">
        <f t="shared" si="334"/>
        <v>0</v>
      </c>
      <c r="J498" s="16">
        <f t="shared" si="335"/>
        <v>-6</v>
      </c>
      <c r="K498" s="12"/>
      <c r="AI498" s="1">
        <f t="shared" si="332"/>
        <v>3</v>
      </c>
      <c r="AJ498" s="3" t="str">
        <f t="shared" si="336"/>
        <v/>
      </c>
      <c r="AK498" s="3" t="str">
        <f t="shared" si="337"/>
        <v/>
      </c>
      <c r="AL498" s="3" t="str">
        <f t="shared" si="338"/>
        <v/>
      </c>
      <c r="AM498" s="3" t="str">
        <f t="shared" si="339"/>
        <v/>
      </c>
      <c r="AN498" s="3" t="str">
        <f t="shared" si="340"/>
        <v/>
      </c>
      <c r="AO498" s="3" t="str">
        <f t="shared" si="341"/>
        <v/>
      </c>
      <c r="AP498" s="3" t="str">
        <f t="shared" si="342"/>
        <v/>
      </c>
      <c r="AQ498" s="3" t="str">
        <f t="shared" si="343"/>
        <v/>
      </c>
      <c r="AR498" s="3" t="str">
        <f t="shared" si="344"/>
        <v/>
      </c>
      <c r="AS498" s="3" t="str">
        <f t="shared" si="345"/>
        <v/>
      </c>
      <c r="AT498" s="3" t="str">
        <f t="shared" si="346"/>
        <v/>
      </c>
      <c r="AU498" s="3" t="str">
        <f t="shared" si="347"/>
        <v/>
      </c>
      <c r="AV498" s="3" t="str">
        <f t="shared" si="348"/>
        <v/>
      </c>
      <c r="AW498" s="3" t="str">
        <f t="shared" si="349"/>
        <v/>
      </c>
      <c r="AX498" s="3" t="str">
        <f t="shared" si="350"/>
        <v/>
      </c>
      <c r="AY498" s="3" t="str">
        <f t="shared" si="351"/>
        <v/>
      </c>
      <c r="AZ498" s="3" t="str">
        <f t="shared" si="352"/>
        <v/>
      </c>
      <c r="BA498" s="3" t="str">
        <f t="shared" si="353"/>
        <v/>
      </c>
      <c r="BB498" s="3" t="str">
        <f t="shared" si="354"/>
        <v/>
      </c>
      <c r="BC498" s="3" t="str">
        <f t="shared" si="355"/>
        <v/>
      </c>
      <c r="BD498" s="3" t="str">
        <f t="shared" si="356"/>
        <v/>
      </c>
      <c r="BE498" s="3" t="str">
        <f t="shared" si="357"/>
        <v/>
      </c>
      <c r="BF498" s="3" t="str">
        <f t="shared" si="358"/>
        <v/>
      </c>
      <c r="BG498" s="3" t="str">
        <f t="shared" si="359"/>
        <v/>
      </c>
      <c r="BH498" s="3" t="str">
        <f t="shared" si="360"/>
        <v/>
      </c>
      <c r="BI498" s="3" t="str">
        <f t="shared" si="361"/>
        <v/>
      </c>
      <c r="BJ498" s="3" t="str">
        <f t="shared" si="362"/>
        <v/>
      </c>
      <c r="BK498" s="3" t="str">
        <f t="shared" si="363"/>
        <v/>
      </c>
      <c r="BL498" s="3" t="str">
        <f t="shared" si="364"/>
        <v/>
      </c>
      <c r="BM498" s="3" t="str">
        <f t="shared" si="365"/>
        <v/>
      </c>
      <c r="BN498" s="3" t="str">
        <f t="shared" si="366"/>
        <v/>
      </c>
    </row>
    <row r="499" spans="2:66" x14ac:dyDescent="0.25">
      <c r="B499" s="6">
        <v>20</v>
      </c>
      <c r="C499" s="4" t="str">
        <f>IF(B499="","",VLOOKUP(B499,Tabelle2!$A$2:$B$38,2,0))</f>
        <v>8-11-12-28-30-36</v>
      </c>
      <c r="D499" s="3">
        <f t="shared" si="333"/>
        <v>0</v>
      </c>
      <c r="E499" s="7" t="str">
        <f t="shared" si="329"/>
        <v>L</v>
      </c>
      <c r="F499" s="20" t="str">
        <f t="shared" si="330"/>
        <v>Bet</v>
      </c>
      <c r="G499" s="16">
        <f t="shared" si="331"/>
        <v>-198</v>
      </c>
      <c r="H499" s="12"/>
      <c r="I499" s="16">
        <f t="shared" si="334"/>
        <v>0</v>
      </c>
      <c r="J499" s="16">
        <f t="shared" si="335"/>
        <v>-6</v>
      </c>
      <c r="K499" s="12"/>
      <c r="AI499" s="1">
        <f t="shared" si="332"/>
        <v>4</v>
      </c>
      <c r="AJ499" s="3" t="str">
        <f t="shared" si="336"/>
        <v/>
      </c>
      <c r="AK499" s="3" t="str">
        <f t="shared" si="337"/>
        <v/>
      </c>
      <c r="AL499" s="3" t="str">
        <f t="shared" si="338"/>
        <v/>
      </c>
      <c r="AM499" s="3" t="str">
        <f t="shared" si="339"/>
        <v/>
      </c>
      <c r="AN499" s="3" t="str">
        <f t="shared" si="340"/>
        <v/>
      </c>
      <c r="AO499" s="3" t="str">
        <f t="shared" si="341"/>
        <v/>
      </c>
      <c r="AP499" s="3" t="str">
        <f t="shared" si="342"/>
        <v/>
      </c>
      <c r="AQ499" s="3" t="str">
        <f t="shared" si="343"/>
        <v/>
      </c>
      <c r="AR499" s="3" t="str">
        <f t="shared" si="344"/>
        <v/>
      </c>
      <c r="AS499" s="3" t="str">
        <f t="shared" si="345"/>
        <v/>
      </c>
      <c r="AT499" s="3" t="str">
        <f t="shared" si="346"/>
        <v/>
      </c>
      <c r="AU499" s="3" t="str">
        <f t="shared" si="347"/>
        <v/>
      </c>
      <c r="AV499" s="3" t="str">
        <f t="shared" si="348"/>
        <v/>
      </c>
      <c r="AW499" s="3" t="str">
        <f t="shared" si="349"/>
        <v/>
      </c>
      <c r="AX499" s="3" t="str">
        <f t="shared" si="350"/>
        <v/>
      </c>
      <c r="AY499" s="3" t="str">
        <f t="shared" si="351"/>
        <v/>
      </c>
      <c r="AZ499" s="3" t="str">
        <f t="shared" si="352"/>
        <v/>
      </c>
      <c r="BA499" s="3" t="str">
        <f t="shared" si="353"/>
        <v/>
      </c>
      <c r="BB499" s="3" t="str">
        <f t="shared" si="354"/>
        <v/>
      </c>
      <c r="BC499" s="3" t="str">
        <f t="shared" si="355"/>
        <v/>
      </c>
      <c r="BD499" s="3" t="str">
        <f t="shared" si="356"/>
        <v/>
      </c>
      <c r="BE499" s="3" t="str">
        <f t="shared" si="357"/>
        <v/>
      </c>
      <c r="BF499" s="3" t="str">
        <f t="shared" si="358"/>
        <v/>
      </c>
      <c r="BG499" s="3" t="str">
        <f t="shared" si="359"/>
        <v/>
      </c>
      <c r="BH499" s="3" t="str">
        <f t="shared" si="360"/>
        <v/>
      </c>
      <c r="BI499" s="3" t="str">
        <f t="shared" si="361"/>
        <v/>
      </c>
      <c r="BJ499" s="3" t="str">
        <f t="shared" si="362"/>
        <v/>
      </c>
      <c r="BK499" s="3" t="str">
        <f t="shared" si="363"/>
        <v/>
      </c>
      <c r="BL499" s="3" t="str">
        <f t="shared" si="364"/>
        <v/>
      </c>
      <c r="BM499" s="3" t="str">
        <f t="shared" si="365"/>
        <v/>
      </c>
      <c r="BN499" s="3" t="str">
        <f t="shared" si="366"/>
        <v/>
      </c>
    </row>
    <row r="500" spans="2:66" x14ac:dyDescent="0.25">
      <c r="B500" s="6">
        <v>20</v>
      </c>
      <c r="C500" s="4" t="str">
        <f>IF(B500="","",VLOOKUP(B500,Tabelle2!$A$2:$B$38,2,0))</f>
        <v>8-11-12-28-30-36</v>
      </c>
      <c r="D500" s="3">
        <f t="shared" si="333"/>
        <v>0</v>
      </c>
      <c r="E500" s="7" t="str">
        <f t="shared" si="329"/>
        <v>L</v>
      </c>
      <c r="F500" s="20" t="str">
        <f t="shared" si="330"/>
        <v>No Bet</v>
      </c>
      <c r="G500" s="16">
        <f t="shared" si="331"/>
        <v>-198</v>
      </c>
      <c r="H500" s="12"/>
      <c r="I500" s="16">
        <f t="shared" si="334"/>
        <v>0</v>
      </c>
      <c r="J500" s="16">
        <f t="shared" si="335"/>
        <v>-6</v>
      </c>
      <c r="K500" s="12"/>
      <c r="AI500" s="1">
        <f t="shared" si="332"/>
        <v>5</v>
      </c>
      <c r="AJ500" s="3" t="str">
        <f t="shared" si="336"/>
        <v/>
      </c>
      <c r="AK500" s="3" t="str">
        <f t="shared" si="337"/>
        <v/>
      </c>
      <c r="AL500" s="3" t="str">
        <f t="shared" si="338"/>
        <v/>
      </c>
      <c r="AM500" s="3" t="str">
        <f t="shared" si="339"/>
        <v/>
      </c>
      <c r="AN500" s="3" t="str">
        <f t="shared" si="340"/>
        <v/>
      </c>
      <c r="AO500" s="3" t="str">
        <f t="shared" si="341"/>
        <v/>
      </c>
      <c r="AP500" s="3" t="str">
        <f t="shared" si="342"/>
        <v/>
      </c>
      <c r="AQ500" s="3" t="str">
        <f t="shared" si="343"/>
        <v/>
      </c>
      <c r="AR500" s="3" t="str">
        <f t="shared" si="344"/>
        <v/>
      </c>
      <c r="AS500" s="3" t="str">
        <f t="shared" si="345"/>
        <v/>
      </c>
      <c r="AT500" s="3" t="str">
        <f t="shared" si="346"/>
        <v/>
      </c>
      <c r="AU500" s="3" t="str">
        <f t="shared" si="347"/>
        <v/>
      </c>
      <c r="AV500" s="3" t="str">
        <f t="shared" si="348"/>
        <v/>
      </c>
      <c r="AW500" s="3" t="str">
        <f t="shared" si="349"/>
        <v/>
      </c>
      <c r="AX500" s="3" t="str">
        <f t="shared" si="350"/>
        <v/>
      </c>
      <c r="AY500" s="3" t="str">
        <f t="shared" si="351"/>
        <v/>
      </c>
      <c r="AZ500" s="3" t="str">
        <f t="shared" si="352"/>
        <v/>
      </c>
      <c r="BA500" s="3" t="str">
        <f t="shared" si="353"/>
        <v/>
      </c>
      <c r="BB500" s="3" t="str">
        <f t="shared" si="354"/>
        <v/>
      </c>
      <c r="BC500" s="3" t="str">
        <f t="shared" si="355"/>
        <v/>
      </c>
      <c r="BD500" s="3" t="str">
        <f t="shared" si="356"/>
        <v/>
      </c>
      <c r="BE500" s="3" t="str">
        <f t="shared" si="357"/>
        <v/>
      </c>
      <c r="BF500" s="3" t="str">
        <f t="shared" si="358"/>
        <v/>
      </c>
      <c r="BG500" s="3" t="str">
        <f t="shared" si="359"/>
        <v/>
      </c>
      <c r="BH500" s="3" t="str">
        <f t="shared" si="360"/>
        <v/>
      </c>
      <c r="BI500" s="3" t="str">
        <f t="shared" si="361"/>
        <v/>
      </c>
      <c r="BJ500" s="3" t="str">
        <f t="shared" si="362"/>
        <v/>
      </c>
      <c r="BK500" s="3" t="str">
        <f t="shared" si="363"/>
        <v/>
      </c>
      <c r="BL500" s="3" t="str">
        <f t="shared" si="364"/>
        <v/>
      </c>
      <c r="BM500" s="3" t="str">
        <f t="shared" si="365"/>
        <v/>
      </c>
      <c r="BN500" s="3" t="str">
        <f t="shared" si="366"/>
        <v/>
      </c>
    </row>
    <row r="501" spans="2:66" x14ac:dyDescent="0.25">
      <c r="B501" s="6">
        <v>17</v>
      </c>
      <c r="C501" s="4" t="str">
        <f>IF(B501="","",VLOOKUP(B501,Tabelle2!$A$2:$B$38,2,0))</f>
        <v>0-3-8-10-23-26</v>
      </c>
      <c r="D501" s="3">
        <f t="shared" si="333"/>
        <v>0</v>
      </c>
      <c r="E501" s="7" t="str">
        <f t="shared" si="329"/>
        <v>L</v>
      </c>
      <c r="F501" s="20" t="str">
        <f t="shared" si="330"/>
        <v>No Bet</v>
      </c>
      <c r="G501" s="16">
        <f t="shared" si="331"/>
        <v>-198</v>
      </c>
      <c r="H501" s="12"/>
      <c r="I501" s="16">
        <f t="shared" si="334"/>
        <v>0</v>
      </c>
      <c r="J501" s="16">
        <f t="shared" si="335"/>
        <v>-6</v>
      </c>
      <c r="K501" s="12"/>
      <c r="AI501" s="1">
        <f t="shared" si="332"/>
        <v>6</v>
      </c>
      <c r="AJ501" s="3" t="str">
        <f t="shared" si="336"/>
        <v/>
      </c>
      <c r="AK501" s="3" t="str">
        <f t="shared" si="337"/>
        <v/>
      </c>
      <c r="AL501" s="3" t="str">
        <f t="shared" si="338"/>
        <v/>
      </c>
      <c r="AM501" s="3" t="str">
        <f t="shared" si="339"/>
        <v/>
      </c>
      <c r="AN501" s="3" t="str">
        <f t="shared" si="340"/>
        <v/>
      </c>
      <c r="AO501" s="3" t="str">
        <f t="shared" si="341"/>
        <v/>
      </c>
      <c r="AP501" s="3" t="str">
        <f t="shared" si="342"/>
        <v/>
      </c>
      <c r="AQ501" s="3" t="str">
        <f t="shared" si="343"/>
        <v/>
      </c>
      <c r="AR501" s="3" t="str">
        <f t="shared" si="344"/>
        <v/>
      </c>
      <c r="AS501" s="3" t="str">
        <f t="shared" si="345"/>
        <v/>
      </c>
      <c r="AT501" s="3" t="str">
        <f t="shared" si="346"/>
        <v/>
      </c>
      <c r="AU501" s="3" t="str">
        <f t="shared" si="347"/>
        <v/>
      </c>
      <c r="AV501" s="3" t="str">
        <f t="shared" si="348"/>
        <v/>
      </c>
      <c r="AW501" s="3" t="str">
        <f t="shared" si="349"/>
        <v/>
      </c>
      <c r="AX501" s="3" t="str">
        <f t="shared" si="350"/>
        <v/>
      </c>
      <c r="AY501" s="3" t="str">
        <f t="shared" si="351"/>
        <v/>
      </c>
      <c r="AZ501" s="3" t="str">
        <f t="shared" si="352"/>
        <v/>
      </c>
      <c r="BA501" s="3" t="str">
        <f t="shared" si="353"/>
        <v/>
      </c>
      <c r="BB501" s="3" t="str">
        <f t="shared" si="354"/>
        <v/>
      </c>
      <c r="BC501" s="3" t="str">
        <f t="shared" si="355"/>
        <v/>
      </c>
      <c r="BD501" s="3" t="str">
        <f t="shared" si="356"/>
        <v/>
      </c>
      <c r="BE501" s="3" t="str">
        <f t="shared" si="357"/>
        <v/>
      </c>
      <c r="BF501" s="3" t="str">
        <f t="shared" si="358"/>
        <v/>
      </c>
      <c r="BG501" s="3" t="str">
        <f t="shared" si="359"/>
        <v/>
      </c>
      <c r="BH501" s="3" t="str">
        <f t="shared" si="360"/>
        <v/>
      </c>
      <c r="BI501" s="3" t="str">
        <f t="shared" si="361"/>
        <v/>
      </c>
      <c r="BJ501" s="3" t="str">
        <f t="shared" si="362"/>
        <v/>
      </c>
      <c r="BK501" s="3" t="str">
        <f t="shared" si="363"/>
        <v/>
      </c>
      <c r="BL501" s="3" t="str">
        <f t="shared" si="364"/>
        <v/>
      </c>
      <c r="BM501" s="3" t="str">
        <f t="shared" si="365"/>
        <v/>
      </c>
      <c r="BN501" s="3" t="str">
        <f t="shared" si="366"/>
        <v/>
      </c>
    </row>
    <row r="502" spans="2:66" x14ac:dyDescent="0.25">
      <c r="B502" s="6">
        <v>30</v>
      </c>
      <c r="C502" s="4" t="str">
        <f>IF(B502="","",VLOOKUP(B502,Tabelle2!$A$2:$B$38,2,0))</f>
        <v>1-2-14-20-21-25</v>
      </c>
      <c r="D502" s="3">
        <f t="shared" si="333"/>
        <v>0</v>
      </c>
      <c r="E502" s="7" t="str">
        <f t="shared" si="329"/>
        <v>L</v>
      </c>
      <c r="F502" s="20" t="str">
        <f t="shared" si="330"/>
        <v>No Bet</v>
      </c>
      <c r="G502" s="16">
        <f t="shared" si="331"/>
        <v>-198</v>
      </c>
      <c r="H502" s="12"/>
      <c r="I502" s="16">
        <f t="shared" si="334"/>
        <v>0</v>
      </c>
      <c r="J502" s="16">
        <f t="shared" si="335"/>
        <v>-6</v>
      </c>
      <c r="K502" s="12"/>
      <c r="AI502" s="1">
        <f t="shared" si="332"/>
        <v>7</v>
      </c>
      <c r="AJ502" s="3" t="str">
        <f t="shared" si="336"/>
        <v/>
      </c>
      <c r="AK502" s="3" t="str">
        <f t="shared" si="337"/>
        <v/>
      </c>
      <c r="AL502" s="3" t="str">
        <f t="shared" si="338"/>
        <v/>
      </c>
      <c r="AM502" s="3" t="str">
        <f t="shared" si="339"/>
        <v/>
      </c>
      <c r="AN502" s="3" t="str">
        <f t="shared" si="340"/>
        <v/>
      </c>
      <c r="AO502" s="3" t="str">
        <f t="shared" si="341"/>
        <v/>
      </c>
      <c r="AP502" s="3" t="str">
        <f t="shared" si="342"/>
        <v/>
      </c>
      <c r="AQ502" s="3" t="str">
        <f t="shared" si="343"/>
        <v/>
      </c>
      <c r="AR502" s="3" t="str">
        <f t="shared" si="344"/>
        <v/>
      </c>
      <c r="AS502" s="3" t="str">
        <f t="shared" si="345"/>
        <v/>
      </c>
      <c r="AT502" s="3" t="str">
        <f t="shared" si="346"/>
        <v/>
      </c>
      <c r="AU502" s="3" t="str">
        <f t="shared" si="347"/>
        <v/>
      </c>
      <c r="AV502" s="3" t="str">
        <f t="shared" si="348"/>
        <v/>
      </c>
      <c r="AW502" s="3" t="str">
        <f t="shared" si="349"/>
        <v/>
      </c>
      <c r="AX502" s="3" t="str">
        <f t="shared" si="350"/>
        <v/>
      </c>
      <c r="AY502" s="3" t="str">
        <f t="shared" si="351"/>
        <v/>
      </c>
      <c r="AZ502" s="3" t="str">
        <f t="shared" si="352"/>
        <v/>
      </c>
      <c r="BA502" s="3" t="str">
        <f t="shared" si="353"/>
        <v/>
      </c>
      <c r="BB502" s="3" t="str">
        <f t="shared" si="354"/>
        <v/>
      </c>
      <c r="BC502" s="3" t="str">
        <f t="shared" si="355"/>
        <v/>
      </c>
      <c r="BD502" s="3" t="str">
        <f t="shared" si="356"/>
        <v/>
      </c>
      <c r="BE502" s="3" t="str">
        <f t="shared" si="357"/>
        <v/>
      </c>
      <c r="BF502" s="3" t="str">
        <f t="shared" si="358"/>
        <v/>
      </c>
      <c r="BG502" s="3" t="str">
        <f t="shared" si="359"/>
        <v/>
      </c>
      <c r="BH502" s="3" t="str">
        <f t="shared" si="360"/>
        <v/>
      </c>
      <c r="BI502" s="3" t="str">
        <f t="shared" si="361"/>
        <v/>
      </c>
      <c r="BJ502" s="3" t="str">
        <f t="shared" si="362"/>
        <v/>
      </c>
      <c r="BK502" s="3" t="str">
        <f t="shared" si="363"/>
        <v/>
      </c>
      <c r="BL502" s="3" t="str">
        <f t="shared" si="364"/>
        <v/>
      </c>
      <c r="BM502" s="3" t="str">
        <f t="shared" si="365"/>
        <v/>
      </c>
      <c r="BN502" s="3" t="str">
        <f t="shared" si="366"/>
        <v/>
      </c>
    </row>
    <row r="503" spans="2:66" x14ac:dyDescent="0.25">
      <c r="B503" s="6">
        <v>36</v>
      </c>
      <c r="C503" s="4" t="str">
        <f>IF(B503="","",VLOOKUP(B503,Tabelle2!$A$2:$B$38,2,0))</f>
        <v>1-4-16-19-21-33</v>
      </c>
      <c r="D503" s="3">
        <f t="shared" si="333"/>
        <v>0</v>
      </c>
      <c r="E503" s="7" t="str">
        <f t="shared" si="329"/>
        <v>L</v>
      </c>
      <c r="F503" s="20" t="str">
        <f t="shared" si="330"/>
        <v>No Bet</v>
      </c>
      <c r="G503" s="16">
        <f t="shared" si="331"/>
        <v>-198</v>
      </c>
      <c r="H503" s="12"/>
      <c r="I503" s="16">
        <f t="shared" si="334"/>
        <v>0</v>
      </c>
      <c r="J503" s="16">
        <f t="shared" si="335"/>
        <v>-6</v>
      </c>
      <c r="K503" s="12"/>
      <c r="AI503" s="1">
        <f t="shared" si="332"/>
        <v>8</v>
      </c>
      <c r="AJ503" s="3" t="str">
        <f t="shared" si="336"/>
        <v/>
      </c>
      <c r="AK503" s="3" t="str">
        <f t="shared" si="337"/>
        <v/>
      </c>
      <c r="AL503" s="3" t="str">
        <f t="shared" si="338"/>
        <v/>
      </c>
      <c r="AM503" s="3" t="str">
        <f t="shared" si="339"/>
        <v/>
      </c>
      <c r="AN503" s="3" t="str">
        <f t="shared" si="340"/>
        <v/>
      </c>
      <c r="AO503" s="3" t="str">
        <f t="shared" si="341"/>
        <v/>
      </c>
      <c r="AP503" s="3" t="str">
        <f t="shared" si="342"/>
        <v/>
      </c>
      <c r="AQ503" s="3">
        <f t="shared" si="343"/>
        <v>1</v>
      </c>
      <c r="AR503" s="3" t="str">
        <f t="shared" si="344"/>
        <v/>
      </c>
      <c r="AS503" s="3" t="str">
        <f t="shared" si="345"/>
        <v/>
      </c>
      <c r="AT503" s="3" t="str">
        <f t="shared" si="346"/>
        <v/>
      </c>
      <c r="AU503" s="3" t="str">
        <f t="shared" si="347"/>
        <v/>
      </c>
      <c r="AV503" s="3" t="str">
        <f t="shared" si="348"/>
        <v/>
      </c>
      <c r="AW503" s="3" t="str">
        <f t="shared" si="349"/>
        <v/>
      </c>
      <c r="AX503" s="3" t="str">
        <f t="shared" si="350"/>
        <v/>
      </c>
      <c r="AY503" s="3" t="str">
        <f t="shared" si="351"/>
        <v/>
      </c>
      <c r="AZ503" s="3" t="str">
        <f t="shared" si="352"/>
        <v/>
      </c>
      <c r="BA503" s="3" t="str">
        <f t="shared" si="353"/>
        <v/>
      </c>
      <c r="BB503" s="3" t="str">
        <f t="shared" si="354"/>
        <v/>
      </c>
      <c r="BC503" s="3" t="str">
        <f t="shared" si="355"/>
        <v/>
      </c>
      <c r="BD503" s="3" t="str">
        <f t="shared" si="356"/>
        <v/>
      </c>
      <c r="BE503" s="3" t="str">
        <f t="shared" si="357"/>
        <v/>
      </c>
      <c r="BF503" s="3" t="str">
        <f t="shared" si="358"/>
        <v/>
      </c>
      <c r="BG503" s="3" t="str">
        <f t="shared" si="359"/>
        <v/>
      </c>
      <c r="BH503" s="3" t="str">
        <f t="shared" si="360"/>
        <v/>
      </c>
      <c r="BI503" s="3" t="str">
        <f t="shared" si="361"/>
        <v/>
      </c>
      <c r="BJ503" s="3" t="str">
        <f t="shared" si="362"/>
        <v/>
      </c>
      <c r="BK503" s="3" t="str">
        <f t="shared" si="363"/>
        <v/>
      </c>
      <c r="BL503" s="3" t="str">
        <f t="shared" si="364"/>
        <v/>
      </c>
      <c r="BM503" s="3" t="str">
        <f t="shared" si="365"/>
        <v/>
      </c>
      <c r="BN503" s="3" t="str">
        <f t="shared" si="366"/>
        <v/>
      </c>
    </row>
    <row r="504" spans="2:66" x14ac:dyDescent="0.25">
      <c r="B504" s="6">
        <v>21</v>
      </c>
      <c r="C504" s="4" t="str">
        <f>IF(B504="","",VLOOKUP(B504,Tabelle2!$A$2:$B$38,2,0))</f>
        <v>11-12-28-30-35-36</v>
      </c>
      <c r="D504" s="3">
        <f t="shared" si="333"/>
        <v>1</v>
      </c>
      <c r="E504" s="7" t="str">
        <f t="shared" si="329"/>
        <v>W</v>
      </c>
      <c r="F504" s="20" t="str">
        <f t="shared" si="330"/>
        <v>No Bet</v>
      </c>
      <c r="G504" s="16">
        <f t="shared" si="331"/>
        <v>-198</v>
      </c>
      <c r="H504" s="12"/>
      <c r="I504" s="16">
        <f t="shared" si="334"/>
        <v>0</v>
      </c>
      <c r="J504" s="16">
        <f t="shared" si="335"/>
        <v>-6</v>
      </c>
      <c r="K504" s="12"/>
      <c r="AI504" s="1">
        <f t="shared" si="332"/>
        <v>0</v>
      </c>
      <c r="AJ504" s="3" t="str">
        <f t="shared" si="336"/>
        <v/>
      </c>
      <c r="AK504" s="3" t="str">
        <f t="shared" si="337"/>
        <v/>
      </c>
      <c r="AL504" s="3" t="str">
        <f t="shared" si="338"/>
        <v/>
      </c>
      <c r="AM504" s="3" t="str">
        <f t="shared" si="339"/>
        <v/>
      </c>
      <c r="AN504" s="3" t="str">
        <f t="shared" si="340"/>
        <v/>
      </c>
      <c r="AO504" s="3" t="str">
        <f t="shared" si="341"/>
        <v/>
      </c>
      <c r="AP504" s="3" t="str">
        <f t="shared" si="342"/>
        <v/>
      </c>
      <c r="AQ504" s="3" t="str">
        <f t="shared" si="343"/>
        <v/>
      </c>
      <c r="AR504" s="3" t="str">
        <f t="shared" si="344"/>
        <v/>
      </c>
      <c r="AS504" s="3" t="str">
        <f t="shared" si="345"/>
        <v/>
      </c>
      <c r="AT504" s="3" t="str">
        <f t="shared" si="346"/>
        <v/>
      </c>
      <c r="AU504" s="3" t="str">
        <f t="shared" si="347"/>
        <v/>
      </c>
      <c r="AV504" s="3" t="str">
        <f t="shared" si="348"/>
        <v/>
      </c>
      <c r="AW504" s="3" t="str">
        <f t="shared" si="349"/>
        <v/>
      </c>
      <c r="AX504" s="3" t="str">
        <f t="shared" si="350"/>
        <v/>
      </c>
      <c r="AY504" s="3" t="str">
        <f t="shared" si="351"/>
        <v/>
      </c>
      <c r="AZ504" s="3" t="str">
        <f t="shared" si="352"/>
        <v/>
      </c>
      <c r="BA504" s="3" t="str">
        <f t="shared" si="353"/>
        <v/>
      </c>
      <c r="BB504" s="3" t="str">
        <f t="shared" si="354"/>
        <v/>
      </c>
      <c r="BC504" s="3" t="str">
        <f t="shared" si="355"/>
        <v/>
      </c>
      <c r="BD504" s="3" t="str">
        <f t="shared" si="356"/>
        <v/>
      </c>
      <c r="BE504" s="3" t="str">
        <f t="shared" si="357"/>
        <v/>
      </c>
      <c r="BF504" s="3" t="str">
        <f t="shared" si="358"/>
        <v/>
      </c>
      <c r="BG504" s="3" t="str">
        <f t="shared" si="359"/>
        <v/>
      </c>
      <c r="BH504" s="3" t="str">
        <f t="shared" si="360"/>
        <v/>
      </c>
      <c r="BI504" s="3" t="str">
        <f t="shared" si="361"/>
        <v/>
      </c>
      <c r="BJ504" s="3" t="str">
        <f t="shared" si="362"/>
        <v/>
      </c>
      <c r="BK504" s="3" t="str">
        <f t="shared" si="363"/>
        <v/>
      </c>
      <c r="BL504" s="3" t="str">
        <f t="shared" si="364"/>
        <v/>
      </c>
      <c r="BM504" s="3" t="str">
        <f t="shared" si="365"/>
        <v/>
      </c>
      <c r="BN504" s="3" t="str">
        <f t="shared" si="366"/>
        <v/>
      </c>
    </row>
    <row r="505" spans="2:66" x14ac:dyDescent="0.25">
      <c r="B505" s="6">
        <v>33</v>
      </c>
      <c r="C505" s="4" t="str">
        <f>IF(B505="","",VLOOKUP(B505,Tabelle2!$A$2:$B$38,2,0))</f>
        <v>7-11-13-28-29-36</v>
      </c>
      <c r="D505" s="3">
        <f t="shared" si="333"/>
        <v>0</v>
      </c>
      <c r="E505" s="7" t="str">
        <f t="shared" si="329"/>
        <v>L</v>
      </c>
      <c r="F505" s="20" t="str">
        <f t="shared" si="330"/>
        <v>Bet</v>
      </c>
      <c r="G505" s="16">
        <f t="shared" si="331"/>
        <v>-204</v>
      </c>
      <c r="H505" s="12"/>
      <c r="I505" s="16">
        <f t="shared" si="334"/>
        <v>-1</v>
      </c>
      <c r="J505" s="16">
        <f t="shared" si="335"/>
        <v>-7</v>
      </c>
      <c r="K505" s="12"/>
      <c r="AI505" s="1">
        <f t="shared" si="332"/>
        <v>1</v>
      </c>
      <c r="AJ505" s="3" t="str">
        <f t="shared" si="336"/>
        <v/>
      </c>
      <c r="AK505" s="3" t="str">
        <f t="shared" si="337"/>
        <v/>
      </c>
      <c r="AL505" s="3" t="str">
        <f t="shared" si="338"/>
        <v/>
      </c>
      <c r="AM505" s="3" t="str">
        <f t="shared" si="339"/>
        <v/>
      </c>
      <c r="AN505" s="3" t="str">
        <f t="shared" si="340"/>
        <v/>
      </c>
      <c r="AO505" s="3" t="str">
        <f t="shared" si="341"/>
        <v/>
      </c>
      <c r="AP505" s="3" t="str">
        <f t="shared" si="342"/>
        <v/>
      </c>
      <c r="AQ505" s="3" t="str">
        <f t="shared" si="343"/>
        <v/>
      </c>
      <c r="AR505" s="3" t="str">
        <f t="shared" si="344"/>
        <v/>
      </c>
      <c r="AS505" s="3" t="str">
        <f t="shared" si="345"/>
        <v/>
      </c>
      <c r="AT505" s="3" t="str">
        <f t="shared" si="346"/>
        <v/>
      </c>
      <c r="AU505" s="3" t="str">
        <f t="shared" si="347"/>
        <v/>
      </c>
      <c r="AV505" s="3" t="str">
        <f t="shared" si="348"/>
        <v/>
      </c>
      <c r="AW505" s="3" t="str">
        <f t="shared" si="349"/>
        <v/>
      </c>
      <c r="AX505" s="3" t="str">
        <f t="shared" si="350"/>
        <v/>
      </c>
      <c r="AY505" s="3" t="str">
        <f t="shared" si="351"/>
        <v/>
      </c>
      <c r="AZ505" s="3" t="str">
        <f t="shared" si="352"/>
        <v/>
      </c>
      <c r="BA505" s="3" t="str">
        <f t="shared" si="353"/>
        <v/>
      </c>
      <c r="BB505" s="3" t="str">
        <f t="shared" si="354"/>
        <v/>
      </c>
      <c r="BC505" s="3" t="str">
        <f t="shared" si="355"/>
        <v/>
      </c>
      <c r="BD505" s="3" t="str">
        <f t="shared" si="356"/>
        <v/>
      </c>
      <c r="BE505" s="3" t="str">
        <f t="shared" si="357"/>
        <v/>
      </c>
      <c r="BF505" s="3" t="str">
        <f t="shared" si="358"/>
        <v/>
      </c>
      <c r="BG505" s="3" t="str">
        <f t="shared" si="359"/>
        <v/>
      </c>
      <c r="BH505" s="3" t="str">
        <f t="shared" si="360"/>
        <v/>
      </c>
      <c r="BI505" s="3" t="str">
        <f t="shared" si="361"/>
        <v/>
      </c>
      <c r="BJ505" s="3" t="str">
        <f t="shared" si="362"/>
        <v/>
      </c>
      <c r="BK505" s="3" t="str">
        <f t="shared" si="363"/>
        <v/>
      </c>
      <c r="BL505" s="3" t="str">
        <f t="shared" si="364"/>
        <v/>
      </c>
      <c r="BM505" s="3" t="str">
        <f t="shared" si="365"/>
        <v/>
      </c>
      <c r="BN505" s="3" t="str">
        <f t="shared" si="366"/>
        <v/>
      </c>
    </row>
    <row r="506" spans="2:66" x14ac:dyDescent="0.25">
      <c r="B506" s="6">
        <v>31</v>
      </c>
      <c r="C506" s="4" t="str">
        <f>IF(B506="","",VLOOKUP(B506,Tabelle2!$A$2:$B$38,2,0))</f>
        <v>3-8-10-23-26-35</v>
      </c>
      <c r="D506" s="3">
        <f t="shared" si="333"/>
        <v>0</v>
      </c>
      <c r="E506" s="7" t="str">
        <f t="shared" si="329"/>
        <v>L</v>
      </c>
      <c r="F506" s="20" t="str">
        <f t="shared" si="330"/>
        <v>Bet</v>
      </c>
      <c r="G506" s="16">
        <f t="shared" si="331"/>
        <v>-210</v>
      </c>
      <c r="H506" s="12"/>
      <c r="I506" s="16">
        <f t="shared" si="334"/>
        <v>0</v>
      </c>
      <c r="J506" s="16">
        <f t="shared" si="335"/>
        <v>-7</v>
      </c>
      <c r="K506" s="12"/>
      <c r="AI506" s="1">
        <f t="shared" si="332"/>
        <v>2</v>
      </c>
      <c r="AJ506" s="3" t="str">
        <f t="shared" si="336"/>
        <v/>
      </c>
      <c r="AK506" s="3" t="str">
        <f t="shared" si="337"/>
        <v/>
      </c>
      <c r="AL506" s="3" t="str">
        <f t="shared" si="338"/>
        <v/>
      </c>
      <c r="AM506" s="3" t="str">
        <f t="shared" si="339"/>
        <v/>
      </c>
      <c r="AN506" s="3" t="str">
        <f t="shared" si="340"/>
        <v/>
      </c>
      <c r="AO506" s="3" t="str">
        <f t="shared" si="341"/>
        <v/>
      </c>
      <c r="AP506" s="3" t="str">
        <f t="shared" si="342"/>
        <v/>
      </c>
      <c r="AQ506" s="3" t="str">
        <f t="shared" si="343"/>
        <v/>
      </c>
      <c r="AR506" s="3" t="str">
        <f t="shared" si="344"/>
        <v/>
      </c>
      <c r="AS506" s="3" t="str">
        <f t="shared" si="345"/>
        <v/>
      </c>
      <c r="AT506" s="3" t="str">
        <f t="shared" si="346"/>
        <v/>
      </c>
      <c r="AU506" s="3" t="str">
        <f t="shared" si="347"/>
        <v/>
      </c>
      <c r="AV506" s="3" t="str">
        <f t="shared" si="348"/>
        <v/>
      </c>
      <c r="AW506" s="3" t="str">
        <f t="shared" si="349"/>
        <v/>
      </c>
      <c r="AX506" s="3" t="str">
        <f t="shared" si="350"/>
        <v/>
      </c>
      <c r="AY506" s="3" t="str">
        <f t="shared" si="351"/>
        <v/>
      </c>
      <c r="AZ506" s="3" t="str">
        <f t="shared" si="352"/>
        <v/>
      </c>
      <c r="BA506" s="3" t="str">
        <f t="shared" si="353"/>
        <v/>
      </c>
      <c r="BB506" s="3" t="str">
        <f t="shared" si="354"/>
        <v/>
      </c>
      <c r="BC506" s="3" t="str">
        <f t="shared" si="355"/>
        <v/>
      </c>
      <c r="BD506" s="3" t="str">
        <f t="shared" si="356"/>
        <v/>
      </c>
      <c r="BE506" s="3" t="str">
        <f t="shared" si="357"/>
        <v/>
      </c>
      <c r="BF506" s="3" t="str">
        <f t="shared" si="358"/>
        <v/>
      </c>
      <c r="BG506" s="3" t="str">
        <f t="shared" si="359"/>
        <v/>
      </c>
      <c r="BH506" s="3" t="str">
        <f t="shared" si="360"/>
        <v/>
      </c>
      <c r="BI506" s="3" t="str">
        <f t="shared" si="361"/>
        <v/>
      </c>
      <c r="BJ506" s="3" t="str">
        <f t="shared" si="362"/>
        <v/>
      </c>
      <c r="BK506" s="3" t="str">
        <f t="shared" si="363"/>
        <v/>
      </c>
      <c r="BL506" s="3" t="str">
        <f t="shared" si="364"/>
        <v/>
      </c>
      <c r="BM506" s="3" t="str">
        <f t="shared" si="365"/>
        <v/>
      </c>
      <c r="BN506" s="3" t="str">
        <f t="shared" si="366"/>
        <v/>
      </c>
    </row>
    <row r="507" spans="2:66" x14ac:dyDescent="0.25">
      <c r="B507" s="6">
        <v>4</v>
      </c>
      <c r="C507" s="4" t="str">
        <f>IF(B507="","",VLOOKUP(B507,Tabelle2!$A$2:$B$38,2,0))</f>
        <v>7-11-12-13-28-36</v>
      </c>
      <c r="D507" s="3">
        <f t="shared" si="333"/>
        <v>0</v>
      </c>
      <c r="E507" s="7" t="str">
        <f t="shared" si="329"/>
        <v>L</v>
      </c>
      <c r="F507" s="20" t="str">
        <f t="shared" si="330"/>
        <v>Bet</v>
      </c>
      <c r="G507" s="16">
        <f t="shared" si="331"/>
        <v>-216</v>
      </c>
      <c r="H507" s="12"/>
      <c r="I507" s="16">
        <f t="shared" si="334"/>
        <v>0</v>
      </c>
      <c r="J507" s="16">
        <f t="shared" si="335"/>
        <v>-7</v>
      </c>
      <c r="K507" s="12"/>
      <c r="AI507" s="1">
        <f t="shared" si="332"/>
        <v>3</v>
      </c>
      <c r="AJ507" s="3" t="str">
        <f t="shared" si="336"/>
        <v/>
      </c>
      <c r="AK507" s="3" t="str">
        <f t="shared" si="337"/>
        <v/>
      </c>
      <c r="AL507" s="3" t="str">
        <f t="shared" si="338"/>
        <v/>
      </c>
      <c r="AM507" s="3" t="str">
        <f t="shared" si="339"/>
        <v/>
      </c>
      <c r="AN507" s="3" t="str">
        <f t="shared" si="340"/>
        <v/>
      </c>
      <c r="AO507" s="3" t="str">
        <f t="shared" si="341"/>
        <v/>
      </c>
      <c r="AP507" s="3" t="str">
        <f t="shared" si="342"/>
        <v/>
      </c>
      <c r="AQ507" s="3" t="str">
        <f t="shared" si="343"/>
        <v/>
      </c>
      <c r="AR507" s="3" t="str">
        <f t="shared" si="344"/>
        <v/>
      </c>
      <c r="AS507" s="3" t="str">
        <f t="shared" si="345"/>
        <v/>
      </c>
      <c r="AT507" s="3" t="str">
        <f t="shared" si="346"/>
        <v/>
      </c>
      <c r="AU507" s="3" t="str">
        <f t="shared" si="347"/>
        <v/>
      </c>
      <c r="AV507" s="3" t="str">
        <f t="shared" si="348"/>
        <v/>
      </c>
      <c r="AW507" s="3" t="str">
        <f t="shared" si="349"/>
        <v/>
      </c>
      <c r="AX507" s="3" t="str">
        <f t="shared" si="350"/>
        <v/>
      </c>
      <c r="AY507" s="3" t="str">
        <f t="shared" si="351"/>
        <v/>
      </c>
      <c r="AZ507" s="3" t="str">
        <f t="shared" si="352"/>
        <v/>
      </c>
      <c r="BA507" s="3" t="str">
        <f t="shared" si="353"/>
        <v/>
      </c>
      <c r="BB507" s="3" t="str">
        <f t="shared" si="354"/>
        <v/>
      </c>
      <c r="BC507" s="3" t="str">
        <f t="shared" si="355"/>
        <v/>
      </c>
      <c r="BD507" s="3" t="str">
        <f t="shared" si="356"/>
        <v/>
      </c>
      <c r="BE507" s="3" t="str">
        <f t="shared" si="357"/>
        <v/>
      </c>
      <c r="BF507" s="3" t="str">
        <f t="shared" si="358"/>
        <v/>
      </c>
      <c r="BG507" s="3" t="str">
        <f t="shared" si="359"/>
        <v/>
      </c>
      <c r="BH507" s="3" t="str">
        <f t="shared" si="360"/>
        <v/>
      </c>
      <c r="BI507" s="3" t="str">
        <f t="shared" si="361"/>
        <v/>
      </c>
      <c r="BJ507" s="3" t="str">
        <f t="shared" si="362"/>
        <v/>
      </c>
      <c r="BK507" s="3" t="str">
        <f t="shared" si="363"/>
        <v/>
      </c>
      <c r="BL507" s="3" t="str">
        <f t="shared" si="364"/>
        <v/>
      </c>
      <c r="BM507" s="3" t="str">
        <f t="shared" si="365"/>
        <v/>
      </c>
      <c r="BN507" s="3" t="str">
        <f t="shared" si="366"/>
        <v/>
      </c>
    </row>
    <row r="508" spans="2:66" x14ac:dyDescent="0.25">
      <c r="B508" s="6">
        <v>5</v>
      </c>
      <c r="C508" s="4" t="str">
        <f>IF(B508="","",VLOOKUP(B508,Tabelle2!$A$2:$B$38,2,0))</f>
        <v>6-9-18-22-27-34</v>
      </c>
      <c r="D508" s="3">
        <f t="shared" si="333"/>
        <v>0</v>
      </c>
      <c r="E508" s="7" t="str">
        <f t="shared" si="329"/>
        <v>L</v>
      </c>
      <c r="F508" s="20" t="str">
        <f t="shared" si="330"/>
        <v>Bet</v>
      </c>
      <c r="G508" s="16">
        <f t="shared" si="331"/>
        <v>-222</v>
      </c>
      <c r="H508" s="12"/>
      <c r="I508" s="16">
        <f t="shared" si="334"/>
        <v>0</v>
      </c>
      <c r="J508" s="16">
        <f t="shared" si="335"/>
        <v>-7</v>
      </c>
      <c r="K508" s="12"/>
      <c r="AI508" s="1">
        <f t="shared" si="332"/>
        <v>4</v>
      </c>
      <c r="AJ508" s="3" t="str">
        <f t="shared" si="336"/>
        <v/>
      </c>
      <c r="AK508" s="3" t="str">
        <f t="shared" si="337"/>
        <v/>
      </c>
      <c r="AL508" s="3" t="str">
        <f t="shared" si="338"/>
        <v/>
      </c>
      <c r="AM508" s="3" t="str">
        <f t="shared" si="339"/>
        <v/>
      </c>
      <c r="AN508" s="3" t="str">
        <f t="shared" si="340"/>
        <v/>
      </c>
      <c r="AO508" s="3" t="str">
        <f t="shared" si="341"/>
        <v/>
      </c>
      <c r="AP508" s="3" t="str">
        <f t="shared" si="342"/>
        <v/>
      </c>
      <c r="AQ508" s="3" t="str">
        <f t="shared" si="343"/>
        <v/>
      </c>
      <c r="AR508" s="3" t="str">
        <f t="shared" si="344"/>
        <v/>
      </c>
      <c r="AS508" s="3" t="str">
        <f t="shared" si="345"/>
        <v/>
      </c>
      <c r="AT508" s="3" t="str">
        <f t="shared" si="346"/>
        <v/>
      </c>
      <c r="AU508" s="3" t="str">
        <f t="shared" si="347"/>
        <v/>
      </c>
      <c r="AV508" s="3" t="str">
        <f t="shared" si="348"/>
        <v/>
      </c>
      <c r="AW508" s="3" t="str">
        <f t="shared" si="349"/>
        <v/>
      </c>
      <c r="AX508" s="3" t="str">
        <f t="shared" si="350"/>
        <v/>
      </c>
      <c r="AY508" s="3" t="str">
        <f t="shared" si="351"/>
        <v/>
      </c>
      <c r="AZ508" s="3" t="str">
        <f t="shared" si="352"/>
        <v/>
      </c>
      <c r="BA508" s="3" t="str">
        <f t="shared" si="353"/>
        <v/>
      </c>
      <c r="BB508" s="3" t="str">
        <f t="shared" si="354"/>
        <v/>
      </c>
      <c r="BC508" s="3" t="str">
        <f t="shared" si="355"/>
        <v/>
      </c>
      <c r="BD508" s="3" t="str">
        <f t="shared" si="356"/>
        <v/>
      </c>
      <c r="BE508" s="3" t="str">
        <f t="shared" si="357"/>
        <v/>
      </c>
      <c r="BF508" s="3" t="str">
        <f t="shared" si="358"/>
        <v/>
      </c>
      <c r="BG508" s="3" t="str">
        <f t="shared" si="359"/>
        <v/>
      </c>
      <c r="BH508" s="3" t="str">
        <f t="shared" si="360"/>
        <v/>
      </c>
      <c r="BI508" s="3" t="str">
        <f t="shared" si="361"/>
        <v/>
      </c>
      <c r="BJ508" s="3" t="str">
        <f t="shared" si="362"/>
        <v/>
      </c>
      <c r="BK508" s="3" t="str">
        <f t="shared" si="363"/>
        <v/>
      </c>
      <c r="BL508" s="3" t="str">
        <f t="shared" si="364"/>
        <v/>
      </c>
      <c r="BM508" s="3" t="str">
        <f t="shared" si="365"/>
        <v/>
      </c>
      <c r="BN508" s="3" t="str">
        <f t="shared" si="366"/>
        <v/>
      </c>
    </row>
    <row r="509" spans="2:66" x14ac:dyDescent="0.25">
      <c r="B509" s="6">
        <v>33</v>
      </c>
      <c r="C509" s="4" t="str">
        <f>IF(B509="","",VLOOKUP(B509,Tabelle2!$A$2:$B$38,2,0))</f>
        <v>7-11-13-28-29-36</v>
      </c>
      <c r="D509" s="3">
        <f t="shared" si="333"/>
        <v>0</v>
      </c>
      <c r="E509" s="7" t="str">
        <f t="shared" si="329"/>
        <v>L</v>
      </c>
      <c r="F509" s="20" t="str">
        <f t="shared" si="330"/>
        <v>No Bet</v>
      </c>
      <c r="G509" s="16">
        <f t="shared" si="331"/>
        <v>-222</v>
      </c>
      <c r="H509" s="12"/>
      <c r="I509" s="16">
        <f t="shared" si="334"/>
        <v>0</v>
      </c>
      <c r="J509" s="16">
        <f t="shared" si="335"/>
        <v>-7</v>
      </c>
      <c r="K509" s="12"/>
      <c r="AI509" s="1">
        <f t="shared" si="332"/>
        <v>5</v>
      </c>
      <c r="AJ509" s="3" t="str">
        <f t="shared" si="336"/>
        <v/>
      </c>
      <c r="AK509" s="3" t="str">
        <f t="shared" si="337"/>
        <v/>
      </c>
      <c r="AL509" s="3" t="str">
        <f t="shared" si="338"/>
        <v/>
      </c>
      <c r="AM509" s="3" t="str">
        <f t="shared" si="339"/>
        <v/>
      </c>
      <c r="AN509" s="3" t="str">
        <f t="shared" si="340"/>
        <v/>
      </c>
      <c r="AO509" s="3" t="str">
        <f t="shared" si="341"/>
        <v/>
      </c>
      <c r="AP509" s="3" t="str">
        <f t="shared" si="342"/>
        <v/>
      </c>
      <c r="AQ509" s="3" t="str">
        <f t="shared" si="343"/>
        <v/>
      </c>
      <c r="AR509" s="3" t="str">
        <f t="shared" si="344"/>
        <v/>
      </c>
      <c r="AS509" s="3" t="str">
        <f t="shared" si="345"/>
        <v/>
      </c>
      <c r="AT509" s="3" t="str">
        <f t="shared" si="346"/>
        <v/>
      </c>
      <c r="AU509" s="3" t="str">
        <f t="shared" si="347"/>
        <v/>
      </c>
      <c r="AV509" s="3" t="str">
        <f t="shared" si="348"/>
        <v/>
      </c>
      <c r="AW509" s="3" t="str">
        <f t="shared" si="349"/>
        <v/>
      </c>
      <c r="AX509" s="3" t="str">
        <f t="shared" si="350"/>
        <v/>
      </c>
      <c r="AY509" s="3" t="str">
        <f t="shared" si="351"/>
        <v/>
      </c>
      <c r="AZ509" s="3" t="str">
        <f t="shared" si="352"/>
        <v/>
      </c>
      <c r="BA509" s="3" t="str">
        <f t="shared" si="353"/>
        <v/>
      </c>
      <c r="BB509" s="3" t="str">
        <f t="shared" si="354"/>
        <v/>
      </c>
      <c r="BC509" s="3" t="str">
        <f t="shared" si="355"/>
        <v/>
      </c>
      <c r="BD509" s="3" t="str">
        <f t="shared" si="356"/>
        <v/>
      </c>
      <c r="BE509" s="3" t="str">
        <f t="shared" si="357"/>
        <v/>
      </c>
      <c r="BF509" s="3" t="str">
        <f t="shared" si="358"/>
        <v/>
      </c>
      <c r="BG509" s="3" t="str">
        <f t="shared" si="359"/>
        <v/>
      </c>
      <c r="BH509" s="3" t="str">
        <f t="shared" si="360"/>
        <v/>
      </c>
      <c r="BI509" s="3" t="str">
        <f t="shared" si="361"/>
        <v/>
      </c>
      <c r="BJ509" s="3" t="str">
        <f t="shared" si="362"/>
        <v/>
      </c>
      <c r="BK509" s="3" t="str">
        <f t="shared" si="363"/>
        <v/>
      </c>
      <c r="BL509" s="3" t="str">
        <f t="shared" si="364"/>
        <v/>
      </c>
      <c r="BM509" s="3" t="str">
        <f t="shared" si="365"/>
        <v/>
      </c>
      <c r="BN509" s="3" t="str">
        <f t="shared" si="366"/>
        <v/>
      </c>
    </row>
    <row r="510" spans="2:66" x14ac:dyDescent="0.25">
      <c r="B510" s="6">
        <v>12</v>
      </c>
      <c r="C510" s="4" t="str">
        <f>IF(B510="","",VLOOKUP(B510,Tabelle2!$A$2:$B$38,2,0))</f>
        <v>1-2-4-14-20-21</v>
      </c>
      <c r="D510" s="3">
        <f t="shared" si="333"/>
        <v>0</v>
      </c>
      <c r="E510" s="7" t="str">
        <f t="shared" si="329"/>
        <v>L</v>
      </c>
      <c r="F510" s="20" t="str">
        <f t="shared" si="330"/>
        <v>No Bet</v>
      </c>
      <c r="G510" s="16">
        <f t="shared" si="331"/>
        <v>-222</v>
      </c>
      <c r="H510" s="12"/>
      <c r="I510" s="16">
        <f t="shared" si="334"/>
        <v>0</v>
      </c>
      <c r="J510" s="16">
        <f t="shared" si="335"/>
        <v>-7</v>
      </c>
      <c r="K510" s="12"/>
      <c r="AI510" s="1">
        <f t="shared" si="332"/>
        <v>6</v>
      </c>
      <c r="AJ510" s="3" t="str">
        <f t="shared" si="336"/>
        <v/>
      </c>
      <c r="AK510" s="3" t="str">
        <f t="shared" si="337"/>
        <v/>
      </c>
      <c r="AL510" s="3" t="str">
        <f t="shared" si="338"/>
        <v/>
      </c>
      <c r="AM510" s="3" t="str">
        <f t="shared" si="339"/>
        <v/>
      </c>
      <c r="AN510" s="3" t="str">
        <f t="shared" si="340"/>
        <v/>
      </c>
      <c r="AO510" s="3" t="str">
        <f t="shared" si="341"/>
        <v/>
      </c>
      <c r="AP510" s="3" t="str">
        <f t="shared" si="342"/>
        <v/>
      </c>
      <c r="AQ510" s="3" t="str">
        <f t="shared" si="343"/>
        <v/>
      </c>
      <c r="AR510" s="3" t="str">
        <f t="shared" si="344"/>
        <v/>
      </c>
      <c r="AS510" s="3" t="str">
        <f t="shared" si="345"/>
        <v/>
      </c>
      <c r="AT510" s="3" t="str">
        <f t="shared" si="346"/>
        <v/>
      </c>
      <c r="AU510" s="3" t="str">
        <f t="shared" si="347"/>
        <v/>
      </c>
      <c r="AV510" s="3" t="str">
        <f t="shared" si="348"/>
        <v/>
      </c>
      <c r="AW510" s="3" t="str">
        <f t="shared" si="349"/>
        <v/>
      </c>
      <c r="AX510" s="3" t="str">
        <f t="shared" si="350"/>
        <v/>
      </c>
      <c r="AY510" s="3" t="str">
        <f t="shared" si="351"/>
        <v/>
      </c>
      <c r="AZ510" s="3" t="str">
        <f t="shared" si="352"/>
        <v/>
      </c>
      <c r="BA510" s="3" t="str">
        <f t="shared" si="353"/>
        <v/>
      </c>
      <c r="BB510" s="3" t="str">
        <f t="shared" si="354"/>
        <v/>
      </c>
      <c r="BC510" s="3" t="str">
        <f t="shared" si="355"/>
        <v/>
      </c>
      <c r="BD510" s="3" t="str">
        <f t="shared" si="356"/>
        <v/>
      </c>
      <c r="BE510" s="3" t="str">
        <f t="shared" si="357"/>
        <v/>
      </c>
      <c r="BF510" s="3" t="str">
        <f t="shared" si="358"/>
        <v/>
      </c>
      <c r="BG510" s="3" t="str">
        <f t="shared" si="359"/>
        <v/>
      </c>
      <c r="BH510" s="3" t="str">
        <f t="shared" si="360"/>
        <v/>
      </c>
      <c r="BI510" s="3" t="str">
        <f t="shared" si="361"/>
        <v/>
      </c>
      <c r="BJ510" s="3" t="str">
        <f t="shared" si="362"/>
        <v/>
      </c>
      <c r="BK510" s="3" t="str">
        <f t="shared" si="363"/>
        <v/>
      </c>
      <c r="BL510" s="3" t="str">
        <f t="shared" si="364"/>
        <v/>
      </c>
      <c r="BM510" s="3" t="str">
        <f t="shared" si="365"/>
        <v/>
      </c>
      <c r="BN510" s="3" t="str">
        <f t="shared" si="366"/>
        <v/>
      </c>
    </row>
    <row r="511" spans="2:66" x14ac:dyDescent="0.25">
      <c r="B511" s="6">
        <v>13</v>
      </c>
      <c r="C511" s="4" t="str">
        <f>IF(B511="","",VLOOKUP(B511,Tabelle2!$A$2:$B$38,2,0))</f>
        <v>4-15-16-19-24-33</v>
      </c>
      <c r="D511" s="3">
        <f t="shared" si="333"/>
        <v>0</v>
      </c>
      <c r="E511" s="7" t="str">
        <f t="shared" si="329"/>
        <v>L</v>
      </c>
      <c r="F511" s="20" t="str">
        <f t="shared" si="330"/>
        <v>No Bet</v>
      </c>
      <c r="G511" s="16">
        <f t="shared" si="331"/>
        <v>-222</v>
      </c>
      <c r="H511" s="12"/>
      <c r="I511" s="16">
        <f t="shared" si="334"/>
        <v>0</v>
      </c>
      <c r="J511" s="16">
        <f t="shared" si="335"/>
        <v>-7</v>
      </c>
      <c r="K511" s="12"/>
      <c r="AI511" s="1">
        <f t="shared" si="332"/>
        <v>7</v>
      </c>
      <c r="AJ511" s="3" t="str">
        <f t="shared" si="336"/>
        <v/>
      </c>
      <c r="AK511" s="3" t="str">
        <f t="shared" si="337"/>
        <v/>
      </c>
      <c r="AL511" s="3" t="str">
        <f t="shared" si="338"/>
        <v/>
      </c>
      <c r="AM511" s="3" t="str">
        <f t="shared" si="339"/>
        <v/>
      </c>
      <c r="AN511" s="3" t="str">
        <f t="shared" si="340"/>
        <v/>
      </c>
      <c r="AO511" s="3" t="str">
        <f t="shared" si="341"/>
        <v/>
      </c>
      <c r="AP511" s="3" t="str">
        <f t="shared" si="342"/>
        <v/>
      </c>
      <c r="AQ511" s="3" t="str">
        <f t="shared" si="343"/>
        <v/>
      </c>
      <c r="AR511" s="3" t="str">
        <f t="shared" si="344"/>
        <v/>
      </c>
      <c r="AS511" s="3" t="str">
        <f t="shared" si="345"/>
        <v/>
      </c>
      <c r="AT511" s="3" t="str">
        <f t="shared" si="346"/>
        <v/>
      </c>
      <c r="AU511" s="3" t="str">
        <f t="shared" si="347"/>
        <v/>
      </c>
      <c r="AV511" s="3" t="str">
        <f t="shared" si="348"/>
        <v/>
      </c>
      <c r="AW511" s="3" t="str">
        <f t="shared" si="349"/>
        <v/>
      </c>
      <c r="AX511" s="3" t="str">
        <f t="shared" si="350"/>
        <v/>
      </c>
      <c r="AY511" s="3" t="str">
        <f t="shared" si="351"/>
        <v/>
      </c>
      <c r="AZ511" s="3" t="str">
        <f t="shared" si="352"/>
        <v/>
      </c>
      <c r="BA511" s="3" t="str">
        <f t="shared" si="353"/>
        <v/>
      </c>
      <c r="BB511" s="3" t="str">
        <f t="shared" si="354"/>
        <v/>
      </c>
      <c r="BC511" s="3" t="str">
        <f t="shared" si="355"/>
        <v/>
      </c>
      <c r="BD511" s="3" t="str">
        <f t="shared" si="356"/>
        <v/>
      </c>
      <c r="BE511" s="3" t="str">
        <f t="shared" si="357"/>
        <v/>
      </c>
      <c r="BF511" s="3" t="str">
        <f t="shared" si="358"/>
        <v/>
      </c>
      <c r="BG511" s="3" t="str">
        <f t="shared" si="359"/>
        <v/>
      </c>
      <c r="BH511" s="3" t="str">
        <f t="shared" si="360"/>
        <v/>
      </c>
      <c r="BI511" s="3" t="str">
        <f t="shared" si="361"/>
        <v/>
      </c>
      <c r="BJ511" s="3" t="str">
        <f t="shared" si="362"/>
        <v/>
      </c>
      <c r="BK511" s="3" t="str">
        <f t="shared" si="363"/>
        <v/>
      </c>
      <c r="BL511" s="3" t="str">
        <f t="shared" si="364"/>
        <v/>
      </c>
      <c r="BM511" s="3" t="str">
        <f t="shared" si="365"/>
        <v/>
      </c>
      <c r="BN511" s="3" t="str">
        <f t="shared" si="366"/>
        <v/>
      </c>
    </row>
    <row r="512" spans="2:66" x14ac:dyDescent="0.25">
      <c r="B512" s="6">
        <v>2</v>
      </c>
      <c r="C512" s="4" t="str">
        <f>IF(B512="","",VLOOKUP(B512,Tabelle2!$A$2:$B$38,2,0))</f>
        <v>3-8-11-12-30-35</v>
      </c>
      <c r="D512" s="3">
        <f t="shared" si="333"/>
        <v>0</v>
      </c>
      <c r="E512" s="7" t="str">
        <f t="shared" si="329"/>
        <v>L</v>
      </c>
      <c r="F512" s="20" t="str">
        <f t="shared" si="330"/>
        <v>No Bet</v>
      </c>
      <c r="G512" s="16">
        <f t="shared" si="331"/>
        <v>-222</v>
      </c>
      <c r="H512" s="12"/>
      <c r="I512" s="16">
        <f t="shared" si="334"/>
        <v>0</v>
      </c>
      <c r="J512" s="16">
        <f t="shared" si="335"/>
        <v>-7</v>
      </c>
      <c r="K512" s="12"/>
      <c r="AI512" s="1">
        <f t="shared" si="332"/>
        <v>8</v>
      </c>
      <c r="AJ512" s="3" t="str">
        <f t="shared" si="336"/>
        <v/>
      </c>
      <c r="AK512" s="3" t="str">
        <f t="shared" si="337"/>
        <v/>
      </c>
      <c r="AL512" s="3" t="str">
        <f t="shared" si="338"/>
        <v/>
      </c>
      <c r="AM512" s="3" t="str">
        <f t="shared" si="339"/>
        <v/>
      </c>
      <c r="AN512" s="3" t="str">
        <f t="shared" si="340"/>
        <v/>
      </c>
      <c r="AO512" s="3" t="str">
        <f t="shared" si="341"/>
        <v/>
      </c>
      <c r="AP512" s="3" t="str">
        <f t="shared" si="342"/>
        <v/>
      </c>
      <c r="AQ512" s="3" t="str">
        <f t="shared" si="343"/>
        <v/>
      </c>
      <c r="AR512" s="3" t="str">
        <f t="shared" si="344"/>
        <v/>
      </c>
      <c r="AS512" s="3" t="str">
        <f t="shared" si="345"/>
        <v/>
      </c>
      <c r="AT512" s="3" t="str">
        <f t="shared" si="346"/>
        <v/>
      </c>
      <c r="AU512" s="3" t="str">
        <f t="shared" si="347"/>
        <v/>
      </c>
      <c r="AV512" s="3" t="str">
        <f t="shared" si="348"/>
        <v/>
      </c>
      <c r="AW512" s="3" t="str">
        <f t="shared" si="349"/>
        <v/>
      </c>
      <c r="AX512" s="3" t="str">
        <f t="shared" si="350"/>
        <v/>
      </c>
      <c r="AY512" s="3" t="str">
        <f t="shared" si="351"/>
        <v/>
      </c>
      <c r="AZ512" s="3" t="str">
        <f t="shared" si="352"/>
        <v/>
      </c>
      <c r="BA512" s="3" t="str">
        <f t="shared" si="353"/>
        <v/>
      </c>
      <c r="BB512" s="3" t="str">
        <f t="shared" si="354"/>
        <v/>
      </c>
      <c r="BC512" s="3" t="str">
        <f t="shared" si="355"/>
        <v/>
      </c>
      <c r="BD512" s="3" t="str">
        <f t="shared" si="356"/>
        <v/>
      </c>
      <c r="BE512" s="3" t="str">
        <f t="shared" si="357"/>
        <v/>
      </c>
      <c r="BF512" s="3" t="str">
        <f t="shared" si="358"/>
        <v/>
      </c>
      <c r="BG512" s="3" t="str">
        <f t="shared" si="359"/>
        <v/>
      </c>
      <c r="BH512" s="3" t="str">
        <f t="shared" si="360"/>
        <v/>
      </c>
      <c r="BI512" s="3" t="str">
        <f t="shared" si="361"/>
        <v/>
      </c>
      <c r="BJ512" s="3" t="str">
        <f t="shared" si="362"/>
        <v/>
      </c>
      <c r="BK512" s="3" t="str">
        <f t="shared" si="363"/>
        <v/>
      </c>
      <c r="BL512" s="3" t="str">
        <f t="shared" si="364"/>
        <v/>
      </c>
      <c r="BM512" s="3" t="str">
        <f t="shared" si="365"/>
        <v/>
      </c>
      <c r="BN512" s="3" t="str">
        <f t="shared" si="366"/>
        <v/>
      </c>
    </row>
    <row r="513" spans="2:66" x14ac:dyDescent="0.25">
      <c r="B513" s="6">
        <v>0</v>
      </c>
      <c r="C513" s="4" t="str">
        <f>IF(B513="","",VLOOKUP(B513,Tabelle2!$A$2:$B$38,2,0))</f>
        <v>6-9-17-18-22-34</v>
      </c>
      <c r="D513" s="3">
        <f t="shared" si="333"/>
        <v>0</v>
      </c>
      <c r="E513" s="7" t="str">
        <f t="shared" si="329"/>
        <v>L</v>
      </c>
      <c r="F513" s="20" t="str">
        <f t="shared" si="330"/>
        <v>No Bet</v>
      </c>
      <c r="G513" s="16">
        <f t="shared" si="331"/>
        <v>-222</v>
      </c>
      <c r="H513" s="12"/>
      <c r="I513" s="16">
        <f t="shared" si="334"/>
        <v>0</v>
      </c>
      <c r="J513" s="16">
        <f t="shared" si="335"/>
        <v>-7</v>
      </c>
      <c r="K513" s="12"/>
      <c r="AI513" s="1">
        <f t="shared" si="332"/>
        <v>9</v>
      </c>
      <c r="AJ513" s="3" t="str">
        <f t="shared" si="336"/>
        <v/>
      </c>
      <c r="AK513" s="3" t="str">
        <f t="shared" si="337"/>
        <v/>
      </c>
      <c r="AL513" s="3" t="str">
        <f t="shared" si="338"/>
        <v/>
      </c>
      <c r="AM513" s="3" t="str">
        <f t="shared" si="339"/>
        <v/>
      </c>
      <c r="AN513" s="3" t="str">
        <f t="shared" si="340"/>
        <v/>
      </c>
      <c r="AO513" s="3" t="str">
        <f t="shared" si="341"/>
        <v/>
      </c>
      <c r="AP513" s="3" t="str">
        <f t="shared" si="342"/>
        <v/>
      </c>
      <c r="AQ513" s="3" t="str">
        <f t="shared" si="343"/>
        <v/>
      </c>
      <c r="AR513" s="3" t="str">
        <f t="shared" si="344"/>
        <v/>
      </c>
      <c r="AS513" s="3" t="str">
        <f t="shared" si="345"/>
        <v/>
      </c>
      <c r="AT513" s="3" t="str">
        <f t="shared" si="346"/>
        <v/>
      </c>
      <c r="AU513" s="3" t="str">
        <f t="shared" si="347"/>
        <v/>
      </c>
      <c r="AV513" s="3" t="str">
        <f t="shared" si="348"/>
        <v/>
      </c>
      <c r="AW513" s="3" t="str">
        <f t="shared" si="349"/>
        <v/>
      </c>
      <c r="AX513" s="3" t="str">
        <f t="shared" si="350"/>
        <v/>
      </c>
      <c r="AY513" s="3" t="str">
        <f t="shared" si="351"/>
        <v/>
      </c>
      <c r="AZ513" s="3" t="str">
        <f t="shared" si="352"/>
        <v/>
      </c>
      <c r="BA513" s="3" t="str">
        <f t="shared" si="353"/>
        <v/>
      </c>
      <c r="BB513" s="3" t="str">
        <f t="shared" si="354"/>
        <v/>
      </c>
      <c r="BC513" s="3" t="str">
        <f t="shared" si="355"/>
        <v/>
      </c>
      <c r="BD513" s="3" t="str">
        <f t="shared" si="356"/>
        <v/>
      </c>
      <c r="BE513" s="3" t="str">
        <f t="shared" si="357"/>
        <v/>
      </c>
      <c r="BF513" s="3" t="str">
        <f t="shared" si="358"/>
        <v/>
      </c>
      <c r="BG513" s="3" t="str">
        <f t="shared" si="359"/>
        <v/>
      </c>
      <c r="BH513" s="3" t="str">
        <f t="shared" si="360"/>
        <v/>
      </c>
      <c r="BI513" s="3" t="str">
        <f t="shared" si="361"/>
        <v/>
      </c>
      <c r="BJ513" s="3" t="str">
        <f t="shared" si="362"/>
        <v/>
      </c>
      <c r="BK513" s="3" t="str">
        <f t="shared" si="363"/>
        <v/>
      </c>
      <c r="BL513" s="3" t="str">
        <f t="shared" si="364"/>
        <v/>
      </c>
      <c r="BM513" s="3" t="str">
        <f t="shared" si="365"/>
        <v/>
      </c>
      <c r="BN513" s="3" t="str">
        <f t="shared" si="366"/>
        <v/>
      </c>
    </row>
    <row r="514" spans="2:66" x14ac:dyDescent="0.25">
      <c r="B514" s="6">
        <v>24</v>
      </c>
      <c r="C514" s="4" t="str">
        <f>IF(B514="","",VLOOKUP(B514,Tabelle2!$A$2:$B$38,2,0))</f>
        <v>6-13-18-22-27-29</v>
      </c>
      <c r="D514" s="3">
        <f t="shared" si="333"/>
        <v>0</v>
      </c>
      <c r="E514" s="7" t="str">
        <f t="shared" ref="E514:E557" si="367">IF(B514="","",IF(D514=1,"W",IF(D514=0,"L","")))</f>
        <v>L</v>
      </c>
      <c r="F514" s="20" t="str">
        <f t="shared" si="330"/>
        <v>No Bet</v>
      </c>
      <c r="G514" s="16">
        <f t="shared" si="331"/>
        <v>-222</v>
      </c>
      <c r="H514" s="12"/>
      <c r="I514" s="16">
        <f t="shared" si="334"/>
        <v>0</v>
      </c>
      <c r="J514" s="16">
        <f t="shared" si="335"/>
        <v>-7</v>
      </c>
      <c r="K514" s="12"/>
      <c r="AI514" s="1">
        <f t="shared" si="332"/>
        <v>10</v>
      </c>
      <c r="AJ514" s="3" t="str">
        <f t="shared" si="336"/>
        <v/>
      </c>
      <c r="AK514" s="3" t="str">
        <f t="shared" si="337"/>
        <v/>
      </c>
      <c r="AL514" s="3" t="str">
        <f t="shared" si="338"/>
        <v/>
      </c>
      <c r="AM514" s="3" t="str">
        <f t="shared" si="339"/>
        <v/>
      </c>
      <c r="AN514" s="3" t="str">
        <f t="shared" si="340"/>
        <v/>
      </c>
      <c r="AO514" s="3" t="str">
        <f t="shared" si="341"/>
        <v/>
      </c>
      <c r="AP514" s="3" t="str">
        <f t="shared" si="342"/>
        <v/>
      </c>
      <c r="AQ514" s="3" t="str">
        <f t="shared" si="343"/>
        <v/>
      </c>
      <c r="AR514" s="3" t="str">
        <f t="shared" si="344"/>
        <v/>
      </c>
      <c r="AS514" s="3" t="str">
        <f t="shared" si="345"/>
        <v/>
      </c>
      <c r="AT514" s="3" t="str">
        <f t="shared" si="346"/>
        <v/>
      </c>
      <c r="AU514" s="3" t="str">
        <f t="shared" si="347"/>
        <v/>
      </c>
      <c r="AV514" s="3" t="str">
        <f t="shared" si="348"/>
        <v/>
      </c>
      <c r="AW514" s="3" t="str">
        <f t="shared" si="349"/>
        <v/>
      </c>
      <c r="AX514" s="3" t="str">
        <f t="shared" si="350"/>
        <v/>
      </c>
      <c r="AY514" s="3" t="str">
        <f t="shared" si="351"/>
        <v/>
      </c>
      <c r="AZ514" s="3" t="str">
        <f t="shared" si="352"/>
        <v/>
      </c>
      <c r="BA514" s="3" t="str">
        <f t="shared" si="353"/>
        <v/>
      </c>
      <c r="BB514" s="3" t="str">
        <f t="shared" si="354"/>
        <v/>
      </c>
      <c r="BC514" s="3" t="str">
        <f t="shared" si="355"/>
        <v/>
      </c>
      <c r="BD514" s="3" t="str">
        <f t="shared" si="356"/>
        <v/>
      </c>
      <c r="BE514" s="3" t="str">
        <f t="shared" si="357"/>
        <v/>
      </c>
      <c r="BF514" s="3" t="str">
        <f t="shared" si="358"/>
        <v/>
      </c>
      <c r="BG514" s="3" t="str">
        <f t="shared" si="359"/>
        <v/>
      </c>
      <c r="BH514" s="3" t="str">
        <f t="shared" si="360"/>
        <v/>
      </c>
      <c r="BI514" s="3" t="str">
        <f t="shared" si="361"/>
        <v/>
      </c>
      <c r="BJ514" s="3" t="str">
        <f t="shared" si="362"/>
        <v/>
      </c>
      <c r="BK514" s="3" t="str">
        <f t="shared" si="363"/>
        <v/>
      </c>
      <c r="BL514" s="3" t="str">
        <f t="shared" si="364"/>
        <v/>
      </c>
      <c r="BM514" s="3" t="str">
        <f t="shared" si="365"/>
        <v/>
      </c>
      <c r="BN514" s="3" t="str">
        <f t="shared" si="366"/>
        <v/>
      </c>
    </row>
    <row r="515" spans="2:66" x14ac:dyDescent="0.25">
      <c r="B515" s="6">
        <v>0</v>
      </c>
      <c r="C515" s="4" t="str">
        <f>IF(B515="","",VLOOKUP(B515,Tabelle2!$A$2:$B$38,2,0))</f>
        <v>6-9-17-18-22-34</v>
      </c>
      <c r="D515" s="3">
        <f t="shared" si="333"/>
        <v>0</v>
      </c>
      <c r="E515" s="7" t="str">
        <f t="shared" si="367"/>
        <v>L</v>
      </c>
      <c r="F515" s="20" t="str">
        <f t="shared" ref="F515:F578" si="368">IF(B515="","",IF(AI514&lt;$N$15,"Bet","No Bet"))</f>
        <v>No Bet</v>
      </c>
      <c r="G515" s="16">
        <f t="shared" ref="G515:G578" si="369">IF(B515="","",IF(F515="No Bet",G514,IF(E515="L",-6+G514,IF(E515="W",30+G514))))</f>
        <v>-222</v>
      </c>
      <c r="H515" s="12"/>
      <c r="I515" s="16">
        <f t="shared" si="334"/>
        <v>0</v>
      </c>
      <c r="J515" s="16">
        <f t="shared" si="335"/>
        <v>-7</v>
      </c>
      <c r="K515" s="12"/>
      <c r="AI515" s="1">
        <f t="shared" ref="AI515:AI578" si="370">IF(E515="L",AI514+1,IF(E515="W",0,""))</f>
        <v>11</v>
      </c>
      <c r="AJ515" s="3" t="str">
        <f t="shared" si="336"/>
        <v/>
      </c>
      <c r="AK515" s="3" t="str">
        <f t="shared" si="337"/>
        <v/>
      </c>
      <c r="AL515" s="3" t="str">
        <f t="shared" si="338"/>
        <v/>
      </c>
      <c r="AM515" s="3" t="str">
        <f t="shared" si="339"/>
        <v/>
      </c>
      <c r="AN515" s="3" t="str">
        <f t="shared" si="340"/>
        <v/>
      </c>
      <c r="AO515" s="3" t="str">
        <f t="shared" si="341"/>
        <v/>
      </c>
      <c r="AP515" s="3" t="str">
        <f t="shared" si="342"/>
        <v/>
      </c>
      <c r="AQ515" s="3" t="str">
        <f t="shared" si="343"/>
        <v/>
      </c>
      <c r="AR515" s="3" t="str">
        <f t="shared" si="344"/>
        <v/>
      </c>
      <c r="AS515" s="3" t="str">
        <f t="shared" si="345"/>
        <v/>
      </c>
      <c r="AT515" s="3" t="str">
        <f t="shared" si="346"/>
        <v/>
      </c>
      <c r="AU515" s="3" t="str">
        <f t="shared" si="347"/>
        <v/>
      </c>
      <c r="AV515" s="3" t="str">
        <f t="shared" si="348"/>
        <v/>
      </c>
      <c r="AW515" s="3" t="str">
        <f t="shared" si="349"/>
        <v/>
      </c>
      <c r="AX515" s="3" t="str">
        <f t="shared" si="350"/>
        <v/>
      </c>
      <c r="AY515" s="3" t="str">
        <f t="shared" si="351"/>
        <v/>
      </c>
      <c r="AZ515" s="3" t="str">
        <f t="shared" si="352"/>
        <v/>
      </c>
      <c r="BA515" s="3" t="str">
        <f t="shared" si="353"/>
        <v/>
      </c>
      <c r="BB515" s="3" t="str">
        <f t="shared" si="354"/>
        <v/>
      </c>
      <c r="BC515" s="3" t="str">
        <f t="shared" si="355"/>
        <v/>
      </c>
      <c r="BD515" s="3" t="str">
        <f t="shared" si="356"/>
        <v/>
      </c>
      <c r="BE515" s="3" t="str">
        <f t="shared" si="357"/>
        <v/>
      </c>
      <c r="BF515" s="3" t="str">
        <f t="shared" si="358"/>
        <v/>
      </c>
      <c r="BG515" s="3" t="str">
        <f t="shared" si="359"/>
        <v/>
      </c>
      <c r="BH515" s="3" t="str">
        <f t="shared" si="360"/>
        <v/>
      </c>
      <c r="BI515" s="3" t="str">
        <f t="shared" si="361"/>
        <v/>
      </c>
      <c r="BJ515" s="3" t="str">
        <f t="shared" si="362"/>
        <v/>
      </c>
      <c r="BK515" s="3" t="str">
        <f t="shared" si="363"/>
        <v/>
      </c>
      <c r="BL515" s="3" t="str">
        <f t="shared" si="364"/>
        <v/>
      </c>
      <c r="BM515" s="3" t="str">
        <f t="shared" si="365"/>
        <v/>
      </c>
      <c r="BN515" s="3" t="str">
        <f t="shared" si="366"/>
        <v/>
      </c>
    </row>
    <row r="516" spans="2:66" x14ac:dyDescent="0.25">
      <c r="B516" s="6">
        <v>8</v>
      </c>
      <c r="C516" s="4" t="str">
        <f>IF(B516="","",VLOOKUP(B516,Tabelle2!$A$2:$B$38,2,0))</f>
        <v>2-14-17-20-25-31</v>
      </c>
      <c r="D516" s="3">
        <f t="shared" ref="D516:D579" si="371">IF(B516="","",IF(B515=1,COUNTIF($AB$1:$AG$1,B516),IF(B515=2,COUNTIF($AB$2:$AG$2,B516),IF(B515=3,COUNTIF($AB$3:$AG$3,B516),IF(B515=4,COUNTIF($AB$4:$AG$4,B516),IF(B515=5,COUNTIF($AB$5:$AG$5,B516),IF(B515=6,COUNTIF($AB$6:$AG$6,B516),IF(B515=7,COUNTIF($AB$7:$AG$7,B516),IF(B515=8,COUNTIF($AB$8:$AG$8,B516),IF(B515=9,COUNTIF($AB$9:$AG$9,B516),IF(B515=10,COUNTIF($AB$10:$AG$10,B516),IF(B515=11,COUNTIF($AB$11:$AG$11,B516),IF(B515=12,COUNTIF($AB$12:$AG$12,B516),IF(B515=13,COUNTIF($AB$13:$AG$13,B516),IF(B515=14,COUNTIF($AB$14:$AG$14,B516),IF(B515=15,COUNTIF($AB$15:$AG$15,B516),IF(B515=16,COUNTIF($AB$16:$AG$16,B516),IF(B515=17,COUNTIF($AB$17:$AG$17,B516),IF(B515=18,COUNTIF($AB$18:$AG$18,B516),IF(B515=19,COUNTIF($AB$19:$AG$19,B516),IF(B515=20,COUNTIF($AB$20:$AG$20,B516),IF(B515=21,COUNTIF($AB$21:$AG$21,B516),IF(B515=22,COUNTIF($AB$22:$AG$22,B516),IF(B515=23,COUNTIF($AB$23:$AG$23,B516),IF(B515=24,COUNTIF($AB$24:$AG$24,B516),IF(B515=25,COUNTIF($AB$25:$AG$25,B516),IF(B515=26,COUNTIF($AB$26:$AG$26,B516),IF(B515=27,COUNTIF($AB$27:$AG$27,B516),IF(B515=28,COUNTIF($AB$28:$AG$28,B516),IF(B515=29,COUNTIF($AB$29:$AG$29,B516),IF(B515=30,COUNTIF($AB$30:$AG$30,B516),IF(B515=31,COUNTIF($AB$31:$AG$31,B516),IF(B515=32,COUNTIF($AB$32:$AG$32,B516),IF(B515=33,COUNTIF($AB$33:$AG$33,B516),IF(B515=34,COUNTIF($AB$34:$AG$34,B516),IF(B515=35,COUNTIF($AB$35:$AG$35,B516),IF(B515=36,COUNTIF($AB$36:$AG$36,B516),IF(B515=0,COUNTIF($AB$37:$AG$37,B516),""))))))))))))))))))))))))))))))))))))))</f>
        <v>0</v>
      </c>
      <c r="E516" s="7" t="str">
        <f t="shared" si="367"/>
        <v>L</v>
      </c>
      <c r="F516" s="20" t="str">
        <f t="shared" si="368"/>
        <v>No Bet</v>
      </c>
      <c r="G516" s="16">
        <f t="shared" si="369"/>
        <v>-222</v>
      </c>
      <c r="H516" s="12"/>
      <c r="I516" s="16">
        <f t="shared" si="334"/>
        <v>0</v>
      </c>
      <c r="J516" s="16">
        <f t="shared" si="335"/>
        <v>-7</v>
      </c>
      <c r="K516" s="12"/>
      <c r="AI516" s="1">
        <f t="shared" si="370"/>
        <v>12</v>
      </c>
      <c r="AJ516" s="3" t="str">
        <f t="shared" si="336"/>
        <v/>
      </c>
      <c r="AK516" s="3" t="str">
        <f t="shared" si="337"/>
        <v/>
      </c>
      <c r="AL516" s="3" t="str">
        <f t="shared" si="338"/>
        <v/>
      </c>
      <c r="AM516" s="3" t="str">
        <f t="shared" si="339"/>
        <v/>
      </c>
      <c r="AN516" s="3" t="str">
        <f t="shared" si="340"/>
        <v/>
      </c>
      <c r="AO516" s="3" t="str">
        <f t="shared" si="341"/>
        <v/>
      </c>
      <c r="AP516" s="3" t="str">
        <f t="shared" si="342"/>
        <v/>
      </c>
      <c r="AQ516" s="3" t="str">
        <f t="shared" si="343"/>
        <v/>
      </c>
      <c r="AR516" s="3" t="str">
        <f t="shared" si="344"/>
        <v/>
      </c>
      <c r="AS516" s="3" t="str">
        <f t="shared" si="345"/>
        <v/>
      </c>
      <c r="AT516" s="3" t="str">
        <f t="shared" si="346"/>
        <v/>
      </c>
      <c r="AU516" s="3" t="str">
        <f t="shared" si="347"/>
        <v/>
      </c>
      <c r="AV516" s="3" t="str">
        <f t="shared" si="348"/>
        <v/>
      </c>
      <c r="AW516" s="3" t="str">
        <f t="shared" si="349"/>
        <v/>
      </c>
      <c r="AX516" s="3" t="str">
        <f t="shared" si="350"/>
        <v/>
      </c>
      <c r="AY516" s="3" t="str">
        <f t="shared" si="351"/>
        <v/>
      </c>
      <c r="AZ516" s="3" t="str">
        <f t="shared" si="352"/>
        <v/>
      </c>
      <c r="BA516" s="3" t="str">
        <f t="shared" si="353"/>
        <v/>
      </c>
      <c r="BB516" s="3" t="str">
        <f t="shared" si="354"/>
        <v/>
      </c>
      <c r="BC516" s="3" t="str">
        <f t="shared" si="355"/>
        <v/>
      </c>
      <c r="BD516" s="3" t="str">
        <f t="shared" si="356"/>
        <v/>
      </c>
      <c r="BE516" s="3" t="str">
        <f t="shared" si="357"/>
        <v/>
      </c>
      <c r="BF516" s="3" t="str">
        <f t="shared" si="358"/>
        <v/>
      </c>
      <c r="BG516" s="3" t="str">
        <f t="shared" si="359"/>
        <v/>
      </c>
      <c r="BH516" s="3" t="str">
        <f t="shared" si="360"/>
        <v/>
      </c>
      <c r="BI516" s="3" t="str">
        <f t="shared" si="361"/>
        <v/>
      </c>
      <c r="BJ516" s="3" t="str">
        <f t="shared" si="362"/>
        <v/>
      </c>
      <c r="BK516" s="3" t="str">
        <f t="shared" si="363"/>
        <v/>
      </c>
      <c r="BL516" s="3" t="str">
        <f t="shared" si="364"/>
        <v/>
      </c>
      <c r="BM516" s="3" t="str">
        <f t="shared" si="365"/>
        <v/>
      </c>
      <c r="BN516" s="3" t="str">
        <f t="shared" si="366"/>
        <v/>
      </c>
    </row>
    <row r="517" spans="2:66" x14ac:dyDescent="0.25">
      <c r="B517" s="6">
        <v>12</v>
      </c>
      <c r="C517" s="4" t="str">
        <f>IF(B517="","",VLOOKUP(B517,Tabelle2!$A$2:$B$38,2,0))</f>
        <v>1-2-4-14-20-21</v>
      </c>
      <c r="D517" s="3">
        <f t="shared" si="371"/>
        <v>0</v>
      </c>
      <c r="E517" s="7" t="str">
        <f t="shared" si="367"/>
        <v>L</v>
      </c>
      <c r="F517" s="20" t="str">
        <f t="shared" si="368"/>
        <v>No Bet</v>
      </c>
      <c r="G517" s="16">
        <f t="shared" si="369"/>
        <v>-222</v>
      </c>
      <c r="H517" s="12"/>
      <c r="I517" s="16">
        <f t="shared" si="334"/>
        <v>0</v>
      </c>
      <c r="J517" s="16">
        <f t="shared" si="335"/>
        <v>-7</v>
      </c>
      <c r="K517" s="12"/>
      <c r="AI517" s="1">
        <f t="shared" si="370"/>
        <v>13</v>
      </c>
      <c r="AJ517" s="3" t="str">
        <f t="shared" si="336"/>
        <v/>
      </c>
      <c r="AK517" s="3" t="str">
        <f t="shared" si="337"/>
        <v/>
      </c>
      <c r="AL517" s="3" t="str">
        <f t="shared" si="338"/>
        <v/>
      </c>
      <c r="AM517" s="3" t="str">
        <f t="shared" si="339"/>
        <v/>
      </c>
      <c r="AN517" s="3" t="str">
        <f t="shared" si="340"/>
        <v/>
      </c>
      <c r="AO517" s="3" t="str">
        <f t="shared" si="341"/>
        <v/>
      </c>
      <c r="AP517" s="3" t="str">
        <f t="shared" si="342"/>
        <v/>
      </c>
      <c r="AQ517" s="3" t="str">
        <f t="shared" si="343"/>
        <v/>
      </c>
      <c r="AR517" s="3" t="str">
        <f t="shared" si="344"/>
        <v/>
      </c>
      <c r="AS517" s="3" t="str">
        <f t="shared" si="345"/>
        <v/>
      </c>
      <c r="AT517" s="3" t="str">
        <f t="shared" si="346"/>
        <v/>
      </c>
      <c r="AU517" s="3" t="str">
        <f t="shared" si="347"/>
        <v/>
      </c>
      <c r="AV517" s="3" t="str">
        <f t="shared" si="348"/>
        <v/>
      </c>
      <c r="AW517" s="3" t="str">
        <f t="shared" si="349"/>
        <v/>
      </c>
      <c r="AX517" s="3" t="str">
        <f t="shared" si="350"/>
        <v/>
      </c>
      <c r="AY517" s="3" t="str">
        <f t="shared" si="351"/>
        <v/>
      </c>
      <c r="AZ517" s="3" t="str">
        <f t="shared" si="352"/>
        <v/>
      </c>
      <c r="BA517" s="3" t="str">
        <f t="shared" si="353"/>
        <v/>
      </c>
      <c r="BB517" s="3" t="str">
        <f t="shared" si="354"/>
        <v/>
      </c>
      <c r="BC517" s="3" t="str">
        <f t="shared" si="355"/>
        <v/>
      </c>
      <c r="BD517" s="3" t="str">
        <f t="shared" si="356"/>
        <v/>
      </c>
      <c r="BE517" s="3" t="str">
        <f t="shared" si="357"/>
        <v/>
      </c>
      <c r="BF517" s="3" t="str">
        <f t="shared" si="358"/>
        <v/>
      </c>
      <c r="BG517" s="3" t="str">
        <f t="shared" si="359"/>
        <v/>
      </c>
      <c r="BH517" s="3" t="str">
        <f t="shared" si="360"/>
        <v/>
      </c>
      <c r="BI517" s="3" t="str">
        <f t="shared" si="361"/>
        <v/>
      </c>
      <c r="BJ517" s="3" t="str">
        <f t="shared" si="362"/>
        <v/>
      </c>
      <c r="BK517" s="3" t="str">
        <f t="shared" si="363"/>
        <v/>
      </c>
      <c r="BL517" s="3" t="str">
        <f t="shared" si="364"/>
        <v/>
      </c>
      <c r="BM517" s="3" t="str">
        <f t="shared" si="365"/>
        <v/>
      </c>
      <c r="BN517" s="3" t="str">
        <f t="shared" si="366"/>
        <v/>
      </c>
    </row>
    <row r="518" spans="2:66" x14ac:dyDescent="0.25">
      <c r="B518" s="6">
        <v>15</v>
      </c>
      <c r="C518" s="4" t="str">
        <f>IF(B518="","",VLOOKUP(B518,Tabelle2!$A$2:$B$38,2,0))</f>
        <v>6-7-12-18-27-29</v>
      </c>
      <c r="D518" s="3">
        <f t="shared" si="371"/>
        <v>0</v>
      </c>
      <c r="E518" s="7" t="str">
        <f t="shared" si="367"/>
        <v>L</v>
      </c>
      <c r="F518" s="20" t="str">
        <f t="shared" si="368"/>
        <v>No Bet</v>
      </c>
      <c r="G518" s="16">
        <f t="shared" si="369"/>
        <v>-222</v>
      </c>
      <c r="H518" s="12"/>
      <c r="I518" s="16">
        <f t="shared" ref="I518:I581" si="372">IF(AND(E516="L",E517="W",E518="W"),5,IF(AND(E516="L",E517="W",E518="L"),-1,))</f>
        <v>0</v>
      </c>
      <c r="J518" s="16">
        <f t="shared" ref="J518:J581" si="373">J517+I518</f>
        <v>-7</v>
      </c>
      <c r="K518" s="12"/>
      <c r="AI518" s="1">
        <f t="shared" si="370"/>
        <v>14</v>
      </c>
      <c r="AJ518" s="3" t="str">
        <f t="shared" si="336"/>
        <v/>
      </c>
      <c r="AK518" s="3" t="str">
        <f t="shared" si="337"/>
        <v/>
      </c>
      <c r="AL518" s="3" t="str">
        <f t="shared" si="338"/>
        <v/>
      </c>
      <c r="AM518" s="3" t="str">
        <f t="shared" si="339"/>
        <v/>
      </c>
      <c r="AN518" s="3" t="str">
        <f t="shared" si="340"/>
        <v/>
      </c>
      <c r="AO518" s="3" t="str">
        <f t="shared" si="341"/>
        <v/>
      </c>
      <c r="AP518" s="3" t="str">
        <f t="shared" si="342"/>
        <v/>
      </c>
      <c r="AQ518" s="3" t="str">
        <f t="shared" si="343"/>
        <v/>
      </c>
      <c r="AR518" s="3" t="str">
        <f t="shared" si="344"/>
        <v/>
      </c>
      <c r="AS518" s="3" t="str">
        <f t="shared" si="345"/>
        <v/>
      </c>
      <c r="AT518" s="3" t="str">
        <f t="shared" si="346"/>
        <v/>
      </c>
      <c r="AU518" s="3" t="str">
        <f t="shared" si="347"/>
        <v/>
      </c>
      <c r="AV518" s="3" t="str">
        <f t="shared" si="348"/>
        <v/>
      </c>
      <c r="AW518" s="3" t="str">
        <f t="shared" si="349"/>
        <v/>
      </c>
      <c r="AX518" s="3" t="str">
        <f t="shared" si="350"/>
        <v/>
      </c>
      <c r="AY518" s="3" t="str">
        <f t="shared" si="351"/>
        <v/>
      </c>
      <c r="AZ518" s="3" t="str">
        <f t="shared" si="352"/>
        <v/>
      </c>
      <c r="BA518" s="3" t="str">
        <f t="shared" si="353"/>
        <v/>
      </c>
      <c r="BB518" s="3" t="str">
        <f t="shared" si="354"/>
        <v/>
      </c>
      <c r="BC518" s="3" t="str">
        <f t="shared" si="355"/>
        <v/>
      </c>
      <c r="BD518" s="3" t="str">
        <f t="shared" si="356"/>
        <v/>
      </c>
      <c r="BE518" s="3" t="str">
        <f t="shared" si="357"/>
        <v/>
      </c>
      <c r="BF518" s="3" t="str">
        <f t="shared" si="358"/>
        <v/>
      </c>
      <c r="BG518" s="3" t="str">
        <f t="shared" si="359"/>
        <v/>
      </c>
      <c r="BH518" s="3" t="str">
        <f t="shared" si="360"/>
        <v/>
      </c>
      <c r="BI518" s="3" t="str">
        <f t="shared" si="361"/>
        <v/>
      </c>
      <c r="BJ518" s="3" t="str">
        <f t="shared" si="362"/>
        <v/>
      </c>
      <c r="BK518" s="3" t="str">
        <f t="shared" si="363"/>
        <v/>
      </c>
      <c r="BL518" s="3" t="str">
        <f t="shared" si="364"/>
        <v/>
      </c>
      <c r="BM518" s="3" t="str">
        <f t="shared" si="365"/>
        <v/>
      </c>
      <c r="BN518" s="3" t="str">
        <f t="shared" si="366"/>
        <v/>
      </c>
    </row>
    <row r="519" spans="2:66" x14ac:dyDescent="0.25">
      <c r="B519" s="6">
        <v>8</v>
      </c>
      <c r="C519" s="4" t="str">
        <f>IF(B519="","",VLOOKUP(B519,Tabelle2!$A$2:$B$38,2,0))</f>
        <v>2-14-17-20-25-31</v>
      </c>
      <c r="D519" s="3">
        <f t="shared" si="371"/>
        <v>0</v>
      </c>
      <c r="E519" s="7" t="str">
        <f t="shared" si="367"/>
        <v>L</v>
      </c>
      <c r="F519" s="20" t="str">
        <f t="shared" si="368"/>
        <v>No Bet</v>
      </c>
      <c r="G519" s="16">
        <f t="shared" si="369"/>
        <v>-222</v>
      </c>
      <c r="H519" s="12"/>
      <c r="I519" s="16">
        <f t="shared" si="372"/>
        <v>0</v>
      </c>
      <c r="J519" s="16">
        <f t="shared" si="373"/>
        <v>-7</v>
      </c>
      <c r="K519" s="12"/>
      <c r="AI519" s="1">
        <f t="shared" si="370"/>
        <v>15</v>
      </c>
      <c r="AJ519" s="3" t="str">
        <f t="shared" si="336"/>
        <v/>
      </c>
      <c r="AK519" s="3" t="str">
        <f t="shared" si="337"/>
        <v/>
      </c>
      <c r="AL519" s="3" t="str">
        <f t="shared" si="338"/>
        <v/>
      </c>
      <c r="AM519" s="3" t="str">
        <f t="shared" si="339"/>
        <v/>
      </c>
      <c r="AN519" s="3" t="str">
        <f t="shared" si="340"/>
        <v/>
      </c>
      <c r="AO519" s="3" t="str">
        <f t="shared" si="341"/>
        <v/>
      </c>
      <c r="AP519" s="3" t="str">
        <f t="shared" si="342"/>
        <v/>
      </c>
      <c r="AQ519" s="3" t="str">
        <f t="shared" si="343"/>
        <v/>
      </c>
      <c r="AR519" s="3" t="str">
        <f t="shared" si="344"/>
        <v/>
      </c>
      <c r="AS519" s="3" t="str">
        <f t="shared" si="345"/>
        <v/>
      </c>
      <c r="AT519" s="3" t="str">
        <f t="shared" si="346"/>
        <v/>
      </c>
      <c r="AU519" s="3" t="str">
        <f t="shared" si="347"/>
        <v/>
      </c>
      <c r="AV519" s="3" t="str">
        <f t="shared" si="348"/>
        <v/>
      </c>
      <c r="AW519" s="3" t="str">
        <f t="shared" si="349"/>
        <v/>
      </c>
      <c r="AX519" s="3" t="str">
        <f t="shared" si="350"/>
        <v/>
      </c>
      <c r="AY519" s="3" t="str">
        <f t="shared" si="351"/>
        <v/>
      </c>
      <c r="AZ519" s="3" t="str">
        <f t="shared" si="352"/>
        <v/>
      </c>
      <c r="BA519" s="3" t="str">
        <f t="shared" si="353"/>
        <v/>
      </c>
      <c r="BB519" s="3" t="str">
        <f t="shared" si="354"/>
        <v/>
      </c>
      <c r="BC519" s="3" t="str">
        <f t="shared" si="355"/>
        <v/>
      </c>
      <c r="BD519" s="3" t="str">
        <f t="shared" si="356"/>
        <v/>
      </c>
      <c r="BE519" s="3" t="str">
        <f t="shared" si="357"/>
        <v/>
      </c>
      <c r="BF519" s="3" t="str">
        <f t="shared" si="358"/>
        <v/>
      </c>
      <c r="BG519" s="3" t="str">
        <f t="shared" si="359"/>
        <v/>
      </c>
      <c r="BH519" s="3" t="str">
        <f t="shared" si="360"/>
        <v/>
      </c>
      <c r="BI519" s="3" t="str">
        <f t="shared" si="361"/>
        <v/>
      </c>
      <c r="BJ519" s="3" t="str">
        <f t="shared" si="362"/>
        <v/>
      </c>
      <c r="BK519" s="3" t="str">
        <f t="shared" si="363"/>
        <v/>
      </c>
      <c r="BL519" s="3" t="str">
        <f t="shared" si="364"/>
        <v/>
      </c>
      <c r="BM519" s="3" t="str">
        <f t="shared" si="365"/>
        <v/>
      </c>
      <c r="BN519" s="3" t="str">
        <f t="shared" si="366"/>
        <v/>
      </c>
    </row>
    <row r="520" spans="2:66" x14ac:dyDescent="0.25">
      <c r="B520" s="6">
        <v>11</v>
      </c>
      <c r="C520" s="4" t="str">
        <f>IF(B520="","",VLOOKUP(B520,Tabelle2!$A$2:$B$38,2,0))</f>
        <v>1-2-4-20-21-33</v>
      </c>
      <c r="D520" s="3">
        <f t="shared" si="371"/>
        <v>0</v>
      </c>
      <c r="E520" s="7" t="str">
        <f t="shared" si="367"/>
        <v>L</v>
      </c>
      <c r="F520" s="20" t="str">
        <f t="shared" si="368"/>
        <v>No Bet</v>
      </c>
      <c r="G520" s="16">
        <f t="shared" si="369"/>
        <v>-222</v>
      </c>
      <c r="H520" s="12"/>
      <c r="I520" s="16">
        <f t="shared" si="372"/>
        <v>0</v>
      </c>
      <c r="J520" s="16">
        <f t="shared" si="373"/>
        <v>-7</v>
      </c>
      <c r="K520" s="12"/>
      <c r="AI520" s="1">
        <f t="shared" si="370"/>
        <v>16</v>
      </c>
      <c r="AJ520" s="3" t="str">
        <f t="shared" si="336"/>
        <v/>
      </c>
      <c r="AK520" s="3" t="str">
        <f t="shared" si="337"/>
        <v/>
      </c>
      <c r="AL520" s="3" t="str">
        <f t="shared" si="338"/>
        <v/>
      </c>
      <c r="AM520" s="3" t="str">
        <f t="shared" si="339"/>
        <v/>
      </c>
      <c r="AN520" s="3" t="str">
        <f t="shared" si="340"/>
        <v/>
      </c>
      <c r="AO520" s="3" t="str">
        <f t="shared" si="341"/>
        <v/>
      </c>
      <c r="AP520" s="3" t="str">
        <f t="shared" si="342"/>
        <v/>
      </c>
      <c r="AQ520" s="3" t="str">
        <f t="shared" si="343"/>
        <v/>
      </c>
      <c r="AR520" s="3" t="str">
        <f t="shared" si="344"/>
        <v/>
      </c>
      <c r="AS520" s="3" t="str">
        <f t="shared" si="345"/>
        <v/>
      </c>
      <c r="AT520" s="3" t="str">
        <f t="shared" si="346"/>
        <v/>
      </c>
      <c r="AU520" s="3" t="str">
        <f t="shared" si="347"/>
        <v/>
      </c>
      <c r="AV520" s="3" t="str">
        <f t="shared" si="348"/>
        <v/>
      </c>
      <c r="AW520" s="3" t="str">
        <f t="shared" si="349"/>
        <v/>
      </c>
      <c r="AX520" s="3" t="str">
        <f t="shared" si="350"/>
        <v/>
      </c>
      <c r="AY520" s="3" t="str">
        <f t="shared" si="351"/>
        <v/>
      </c>
      <c r="AZ520" s="3" t="str">
        <f t="shared" si="352"/>
        <v/>
      </c>
      <c r="BA520" s="3" t="str">
        <f t="shared" si="353"/>
        <v/>
      </c>
      <c r="BB520" s="3" t="str">
        <f t="shared" si="354"/>
        <v/>
      </c>
      <c r="BC520" s="3" t="str">
        <f t="shared" si="355"/>
        <v/>
      </c>
      <c r="BD520" s="3" t="str">
        <f t="shared" si="356"/>
        <v/>
      </c>
      <c r="BE520" s="3" t="str">
        <f t="shared" si="357"/>
        <v/>
      </c>
      <c r="BF520" s="3" t="str">
        <f t="shared" si="358"/>
        <v/>
      </c>
      <c r="BG520" s="3" t="str">
        <f t="shared" si="359"/>
        <v/>
      </c>
      <c r="BH520" s="3" t="str">
        <f t="shared" si="360"/>
        <v/>
      </c>
      <c r="BI520" s="3" t="str">
        <f t="shared" si="361"/>
        <v/>
      </c>
      <c r="BJ520" s="3" t="str">
        <f t="shared" si="362"/>
        <v/>
      </c>
      <c r="BK520" s="3" t="str">
        <f t="shared" si="363"/>
        <v/>
      </c>
      <c r="BL520" s="3" t="str">
        <f t="shared" si="364"/>
        <v/>
      </c>
      <c r="BM520" s="3" t="str">
        <f t="shared" si="365"/>
        <v/>
      </c>
      <c r="BN520" s="3" t="str">
        <f t="shared" si="366"/>
        <v/>
      </c>
    </row>
    <row r="521" spans="2:66" x14ac:dyDescent="0.25">
      <c r="B521" s="6">
        <v>5</v>
      </c>
      <c r="C521" s="4" t="str">
        <f>IF(B521="","",VLOOKUP(B521,Tabelle2!$A$2:$B$38,2,0))</f>
        <v>6-9-18-22-27-34</v>
      </c>
      <c r="D521" s="3">
        <f t="shared" si="371"/>
        <v>0</v>
      </c>
      <c r="E521" s="7" t="str">
        <f t="shared" si="367"/>
        <v>L</v>
      </c>
      <c r="F521" s="20" t="str">
        <f t="shared" si="368"/>
        <v>No Bet</v>
      </c>
      <c r="G521" s="16">
        <f t="shared" si="369"/>
        <v>-222</v>
      </c>
      <c r="H521" s="12"/>
      <c r="I521" s="16">
        <f t="shared" si="372"/>
        <v>0</v>
      </c>
      <c r="J521" s="16">
        <f t="shared" si="373"/>
        <v>-7</v>
      </c>
      <c r="K521" s="12"/>
      <c r="AI521" s="1">
        <f t="shared" si="370"/>
        <v>17</v>
      </c>
      <c r="AJ521" s="3" t="str">
        <f t="shared" si="336"/>
        <v/>
      </c>
      <c r="AK521" s="3" t="str">
        <f t="shared" si="337"/>
        <v/>
      </c>
      <c r="AL521" s="3" t="str">
        <f t="shared" si="338"/>
        <v/>
      </c>
      <c r="AM521" s="3" t="str">
        <f t="shared" si="339"/>
        <v/>
      </c>
      <c r="AN521" s="3" t="str">
        <f t="shared" si="340"/>
        <v/>
      </c>
      <c r="AO521" s="3" t="str">
        <f t="shared" si="341"/>
        <v/>
      </c>
      <c r="AP521" s="3" t="str">
        <f t="shared" si="342"/>
        <v/>
      </c>
      <c r="AQ521" s="3" t="str">
        <f t="shared" si="343"/>
        <v/>
      </c>
      <c r="AR521" s="3" t="str">
        <f t="shared" si="344"/>
        <v/>
      </c>
      <c r="AS521" s="3" t="str">
        <f t="shared" si="345"/>
        <v/>
      </c>
      <c r="AT521" s="3" t="str">
        <f t="shared" si="346"/>
        <v/>
      </c>
      <c r="AU521" s="3" t="str">
        <f t="shared" si="347"/>
        <v/>
      </c>
      <c r="AV521" s="3" t="str">
        <f t="shared" si="348"/>
        <v/>
      </c>
      <c r="AW521" s="3" t="str">
        <f t="shared" si="349"/>
        <v/>
      </c>
      <c r="AX521" s="3" t="str">
        <f t="shared" si="350"/>
        <v/>
      </c>
      <c r="AY521" s="3" t="str">
        <f t="shared" si="351"/>
        <v/>
      </c>
      <c r="AZ521" s="3" t="str">
        <f t="shared" si="352"/>
        <v/>
      </c>
      <c r="BA521" s="3" t="str">
        <f t="shared" si="353"/>
        <v/>
      </c>
      <c r="BB521" s="3" t="str">
        <f t="shared" si="354"/>
        <v/>
      </c>
      <c r="BC521" s="3" t="str">
        <f t="shared" si="355"/>
        <v/>
      </c>
      <c r="BD521" s="3" t="str">
        <f t="shared" si="356"/>
        <v/>
      </c>
      <c r="BE521" s="3" t="str">
        <f t="shared" si="357"/>
        <v/>
      </c>
      <c r="BF521" s="3" t="str">
        <f t="shared" si="358"/>
        <v/>
      </c>
      <c r="BG521" s="3" t="str">
        <f t="shared" si="359"/>
        <v/>
      </c>
      <c r="BH521" s="3" t="str">
        <f t="shared" si="360"/>
        <v/>
      </c>
      <c r="BI521" s="3" t="str">
        <f t="shared" si="361"/>
        <v/>
      </c>
      <c r="BJ521" s="3" t="str">
        <f t="shared" si="362"/>
        <v/>
      </c>
      <c r="BK521" s="3" t="str">
        <f t="shared" si="363"/>
        <v/>
      </c>
      <c r="BL521" s="3" t="str">
        <f t="shared" si="364"/>
        <v/>
      </c>
      <c r="BM521" s="3" t="str">
        <f t="shared" si="365"/>
        <v/>
      </c>
      <c r="BN521" s="3" t="str">
        <f t="shared" si="366"/>
        <v/>
      </c>
    </row>
    <row r="522" spans="2:66" x14ac:dyDescent="0.25">
      <c r="B522" s="6">
        <v>12</v>
      </c>
      <c r="C522" s="4" t="str">
        <f>IF(B522="","",VLOOKUP(B522,Tabelle2!$A$2:$B$38,2,0))</f>
        <v>1-2-4-14-20-21</v>
      </c>
      <c r="D522" s="3">
        <f t="shared" si="371"/>
        <v>0</v>
      </c>
      <c r="E522" s="7" t="str">
        <f t="shared" si="367"/>
        <v>L</v>
      </c>
      <c r="F522" s="20" t="str">
        <f t="shared" si="368"/>
        <v>No Bet</v>
      </c>
      <c r="G522" s="16">
        <f t="shared" si="369"/>
        <v>-222</v>
      </c>
      <c r="H522" s="12"/>
      <c r="I522" s="16">
        <f t="shared" si="372"/>
        <v>0</v>
      </c>
      <c r="J522" s="16">
        <f t="shared" si="373"/>
        <v>-7</v>
      </c>
      <c r="K522" s="12"/>
      <c r="AI522" s="1">
        <f t="shared" si="370"/>
        <v>18</v>
      </c>
      <c r="AJ522" s="3" t="str">
        <f t="shared" si="336"/>
        <v/>
      </c>
      <c r="AK522" s="3" t="str">
        <f t="shared" si="337"/>
        <v/>
      </c>
      <c r="AL522" s="3" t="str">
        <f t="shared" si="338"/>
        <v/>
      </c>
      <c r="AM522" s="3" t="str">
        <f t="shared" si="339"/>
        <v/>
      </c>
      <c r="AN522" s="3" t="str">
        <f t="shared" si="340"/>
        <v/>
      </c>
      <c r="AO522" s="3" t="str">
        <f t="shared" si="341"/>
        <v/>
      </c>
      <c r="AP522" s="3" t="str">
        <f t="shared" si="342"/>
        <v/>
      </c>
      <c r="AQ522" s="3" t="str">
        <f t="shared" si="343"/>
        <v/>
      </c>
      <c r="AR522" s="3" t="str">
        <f t="shared" si="344"/>
        <v/>
      </c>
      <c r="AS522" s="3" t="str">
        <f t="shared" si="345"/>
        <v/>
      </c>
      <c r="AT522" s="3" t="str">
        <f t="shared" si="346"/>
        <v/>
      </c>
      <c r="AU522" s="3" t="str">
        <f t="shared" si="347"/>
        <v/>
      </c>
      <c r="AV522" s="3" t="str">
        <f t="shared" si="348"/>
        <v/>
      </c>
      <c r="AW522" s="3" t="str">
        <f t="shared" si="349"/>
        <v/>
      </c>
      <c r="AX522" s="3" t="str">
        <f t="shared" si="350"/>
        <v/>
      </c>
      <c r="AY522" s="3" t="str">
        <f t="shared" si="351"/>
        <v/>
      </c>
      <c r="AZ522" s="3" t="str">
        <f t="shared" si="352"/>
        <v/>
      </c>
      <c r="BA522" s="3" t="str">
        <f t="shared" si="353"/>
        <v/>
      </c>
      <c r="BB522" s="3" t="str">
        <f t="shared" si="354"/>
        <v/>
      </c>
      <c r="BC522" s="3" t="str">
        <f t="shared" si="355"/>
        <v/>
      </c>
      <c r="BD522" s="3" t="str">
        <f t="shared" si="356"/>
        <v/>
      </c>
      <c r="BE522" s="3" t="str">
        <f t="shared" si="357"/>
        <v/>
      </c>
      <c r="BF522" s="3" t="str">
        <f t="shared" si="358"/>
        <v/>
      </c>
      <c r="BG522" s="3" t="str">
        <f t="shared" si="359"/>
        <v/>
      </c>
      <c r="BH522" s="3" t="str">
        <f t="shared" si="360"/>
        <v/>
      </c>
      <c r="BI522" s="3" t="str">
        <f t="shared" si="361"/>
        <v/>
      </c>
      <c r="BJ522" s="3" t="str">
        <f t="shared" si="362"/>
        <v/>
      </c>
      <c r="BK522" s="3" t="str">
        <f t="shared" si="363"/>
        <v/>
      </c>
      <c r="BL522" s="3" t="str">
        <f t="shared" si="364"/>
        <v/>
      </c>
      <c r="BM522" s="3" t="str">
        <f t="shared" si="365"/>
        <v/>
      </c>
      <c r="BN522" s="3" t="str">
        <f t="shared" si="366"/>
        <v/>
      </c>
    </row>
    <row r="523" spans="2:66" x14ac:dyDescent="0.25">
      <c r="B523" s="6">
        <v>6</v>
      </c>
      <c r="C523" s="4" t="str">
        <f>IF(B523="","",VLOOKUP(B523,Tabelle2!$A$2:$B$38,2,0))</f>
        <v>0-5-10-15-24-32</v>
      </c>
      <c r="D523" s="3">
        <f t="shared" si="371"/>
        <v>0</v>
      </c>
      <c r="E523" s="7" t="str">
        <f t="shared" si="367"/>
        <v>L</v>
      </c>
      <c r="F523" s="20" t="str">
        <f t="shared" si="368"/>
        <v>No Bet</v>
      </c>
      <c r="G523" s="16">
        <f t="shared" si="369"/>
        <v>-222</v>
      </c>
      <c r="H523" s="12"/>
      <c r="I523" s="16">
        <f t="shared" si="372"/>
        <v>0</v>
      </c>
      <c r="J523" s="16">
        <f t="shared" si="373"/>
        <v>-7</v>
      </c>
      <c r="K523" s="12"/>
      <c r="AI523" s="1">
        <f t="shared" si="370"/>
        <v>19</v>
      </c>
      <c r="AJ523" s="3" t="str">
        <f t="shared" si="336"/>
        <v/>
      </c>
      <c r="AK523" s="3" t="str">
        <f t="shared" si="337"/>
        <v/>
      </c>
      <c r="AL523" s="3" t="str">
        <f t="shared" si="338"/>
        <v/>
      </c>
      <c r="AM523" s="3" t="str">
        <f t="shared" si="339"/>
        <v/>
      </c>
      <c r="AN523" s="3" t="str">
        <f t="shared" si="340"/>
        <v/>
      </c>
      <c r="AO523" s="3" t="str">
        <f t="shared" si="341"/>
        <v/>
      </c>
      <c r="AP523" s="3" t="str">
        <f t="shared" si="342"/>
        <v/>
      </c>
      <c r="AQ523" s="3" t="str">
        <f t="shared" si="343"/>
        <v/>
      </c>
      <c r="AR523" s="3" t="str">
        <f t="shared" si="344"/>
        <v/>
      </c>
      <c r="AS523" s="3" t="str">
        <f t="shared" si="345"/>
        <v/>
      </c>
      <c r="AT523" s="3" t="str">
        <f t="shared" si="346"/>
        <v/>
      </c>
      <c r="AU523" s="3" t="str">
        <f t="shared" si="347"/>
        <v/>
      </c>
      <c r="AV523" s="3" t="str">
        <f t="shared" si="348"/>
        <v/>
      </c>
      <c r="AW523" s="3" t="str">
        <f t="shared" si="349"/>
        <v/>
      </c>
      <c r="AX523" s="3" t="str">
        <f t="shared" si="350"/>
        <v/>
      </c>
      <c r="AY523" s="3" t="str">
        <f t="shared" si="351"/>
        <v/>
      </c>
      <c r="AZ523" s="3" t="str">
        <f t="shared" si="352"/>
        <v/>
      </c>
      <c r="BA523" s="3" t="str">
        <f t="shared" si="353"/>
        <v/>
      </c>
      <c r="BB523" s="3" t="str">
        <f t="shared" si="354"/>
        <v/>
      </c>
      <c r="BC523" s="3" t="str">
        <f t="shared" si="355"/>
        <v/>
      </c>
      <c r="BD523" s="3" t="str">
        <f t="shared" si="356"/>
        <v/>
      </c>
      <c r="BE523" s="3" t="str">
        <f t="shared" si="357"/>
        <v/>
      </c>
      <c r="BF523" s="3" t="str">
        <f t="shared" si="358"/>
        <v/>
      </c>
      <c r="BG523" s="3" t="str">
        <f t="shared" si="359"/>
        <v/>
      </c>
      <c r="BH523" s="3" t="str">
        <f t="shared" si="360"/>
        <v/>
      </c>
      <c r="BI523" s="3" t="str">
        <f t="shared" si="361"/>
        <v/>
      </c>
      <c r="BJ523" s="3" t="str">
        <f t="shared" si="362"/>
        <v/>
      </c>
      <c r="BK523" s="3" t="str">
        <f t="shared" si="363"/>
        <v/>
      </c>
      <c r="BL523" s="3" t="str">
        <f t="shared" si="364"/>
        <v/>
      </c>
      <c r="BM523" s="3" t="str">
        <f t="shared" si="365"/>
        <v/>
      </c>
      <c r="BN523" s="3" t="str">
        <f t="shared" si="366"/>
        <v/>
      </c>
    </row>
    <row r="524" spans="2:66" x14ac:dyDescent="0.25">
      <c r="B524" s="6">
        <v>36</v>
      </c>
      <c r="C524" s="4" t="str">
        <f>IF(B524="","",VLOOKUP(B524,Tabelle2!$A$2:$B$38,2,0))</f>
        <v>1-4-16-19-21-33</v>
      </c>
      <c r="D524" s="3">
        <f t="shared" si="371"/>
        <v>0</v>
      </c>
      <c r="E524" s="7" t="str">
        <f t="shared" si="367"/>
        <v>L</v>
      </c>
      <c r="F524" s="20" t="str">
        <f t="shared" si="368"/>
        <v>No Bet</v>
      </c>
      <c r="G524" s="16">
        <f t="shared" si="369"/>
        <v>-222</v>
      </c>
      <c r="H524" s="12"/>
      <c r="I524" s="16">
        <f t="shared" si="372"/>
        <v>0</v>
      </c>
      <c r="J524" s="16">
        <f t="shared" si="373"/>
        <v>-7</v>
      </c>
      <c r="K524" s="12"/>
      <c r="AI524" s="1">
        <f t="shared" si="370"/>
        <v>20</v>
      </c>
      <c r="AJ524" s="3" t="str">
        <f t="shared" si="336"/>
        <v/>
      </c>
      <c r="AK524" s="3" t="str">
        <f t="shared" si="337"/>
        <v/>
      </c>
      <c r="AL524" s="3" t="str">
        <f t="shared" si="338"/>
        <v/>
      </c>
      <c r="AM524" s="3" t="str">
        <f t="shared" si="339"/>
        <v/>
      </c>
      <c r="AN524" s="3" t="str">
        <f t="shared" si="340"/>
        <v/>
      </c>
      <c r="AO524" s="3" t="str">
        <f t="shared" si="341"/>
        <v/>
      </c>
      <c r="AP524" s="3" t="str">
        <f t="shared" si="342"/>
        <v/>
      </c>
      <c r="AQ524" s="3" t="str">
        <f t="shared" si="343"/>
        <v/>
      </c>
      <c r="AR524" s="3" t="str">
        <f t="shared" si="344"/>
        <v/>
      </c>
      <c r="AS524" s="3" t="str">
        <f t="shared" si="345"/>
        <v/>
      </c>
      <c r="AT524" s="3" t="str">
        <f t="shared" si="346"/>
        <v/>
      </c>
      <c r="AU524" s="3" t="str">
        <f t="shared" si="347"/>
        <v/>
      </c>
      <c r="AV524" s="3" t="str">
        <f t="shared" si="348"/>
        <v/>
      </c>
      <c r="AW524" s="3" t="str">
        <f t="shared" si="349"/>
        <v/>
      </c>
      <c r="AX524" s="3" t="str">
        <f t="shared" si="350"/>
        <v/>
      </c>
      <c r="AY524" s="3" t="str">
        <f t="shared" si="351"/>
        <v/>
      </c>
      <c r="AZ524" s="3" t="str">
        <f t="shared" si="352"/>
        <v/>
      </c>
      <c r="BA524" s="3" t="str">
        <f t="shared" si="353"/>
        <v/>
      </c>
      <c r="BB524" s="3" t="str">
        <f t="shared" si="354"/>
        <v/>
      </c>
      <c r="BC524" s="3" t="str">
        <f t="shared" si="355"/>
        <v/>
      </c>
      <c r="BD524" s="3" t="str">
        <f t="shared" si="356"/>
        <v/>
      </c>
      <c r="BE524" s="3" t="str">
        <f t="shared" si="357"/>
        <v/>
      </c>
      <c r="BF524" s="3" t="str">
        <f t="shared" si="358"/>
        <v/>
      </c>
      <c r="BG524" s="3" t="str">
        <f t="shared" si="359"/>
        <v/>
      </c>
      <c r="BH524" s="3" t="str">
        <f t="shared" si="360"/>
        <v/>
      </c>
      <c r="BI524" s="3" t="str">
        <f t="shared" si="361"/>
        <v/>
      </c>
      <c r="BJ524" s="3" t="str">
        <f t="shared" si="362"/>
        <v/>
      </c>
      <c r="BK524" s="3" t="str">
        <f t="shared" si="363"/>
        <v/>
      </c>
      <c r="BL524" s="3" t="str">
        <f t="shared" si="364"/>
        <v/>
      </c>
      <c r="BM524" s="3" t="str">
        <f t="shared" si="365"/>
        <v/>
      </c>
      <c r="BN524" s="3" t="str">
        <f t="shared" si="366"/>
        <v/>
      </c>
    </row>
    <row r="525" spans="2:66" x14ac:dyDescent="0.25">
      <c r="B525" s="6">
        <v>9</v>
      </c>
      <c r="C525" s="4" t="str">
        <f>IF(B525="","",VLOOKUP(B525,Tabelle2!$A$2:$B$38,2,0))</f>
        <v>0-3-5-10-23-26</v>
      </c>
      <c r="D525" s="3">
        <f t="shared" si="371"/>
        <v>0</v>
      </c>
      <c r="E525" s="7" t="str">
        <f t="shared" si="367"/>
        <v>L</v>
      </c>
      <c r="F525" s="20" t="str">
        <f t="shared" si="368"/>
        <v>No Bet</v>
      </c>
      <c r="G525" s="16">
        <f t="shared" si="369"/>
        <v>-222</v>
      </c>
      <c r="H525" s="12"/>
      <c r="I525" s="16">
        <f t="shared" si="372"/>
        <v>0</v>
      </c>
      <c r="J525" s="16">
        <f t="shared" si="373"/>
        <v>-7</v>
      </c>
      <c r="K525" s="12"/>
      <c r="AI525" s="1">
        <f t="shared" si="370"/>
        <v>21</v>
      </c>
      <c r="AJ525" s="3" t="str">
        <f t="shared" ref="AJ525:AJ588" si="374">IF(AND($AI526=0,$AI525=1),1,"")</f>
        <v/>
      </c>
      <c r="AK525" s="3" t="str">
        <f t="shared" ref="AK525:AK588" si="375">IF(AND($AI526=0,$AI525=2),1,"")</f>
        <v/>
      </c>
      <c r="AL525" s="3" t="str">
        <f t="shared" ref="AL525:AL588" si="376">IF(AND($AI526=0,$AI525=3),1,"")</f>
        <v/>
      </c>
      <c r="AM525" s="3" t="str">
        <f t="shared" ref="AM525:AM588" si="377">IF(AND($AI526=0,$AI525=4),1,"")</f>
        <v/>
      </c>
      <c r="AN525" s="3" t="str">
        <f t="shared" ref="AN525:AN588" si="378">IF(AND($AI526=0,$AI525=5),1,"")</f>
        <v/>
      </c>
      <c r="AO525" s="3" t="str">
        <f t="shared" ref="AO525:AO588" si="379">IF(AND($AI526=0,$AI525=6),1,"")</f>
        <v/>
      </c>
      <c r="AP525" s="3" t="str">
        <f t="shared" ref="AP525:AP588" si="380">IF(AND($AI526=0,$AI525=7),1,"")</f>
        <v/>
      </c>
      <c r="AQ525" s="3" t="str">
        <f t="shared" ref="AQ525:AQ588" si="381">IF(AND($AI526=0,$AI525=8),1,"")</f>
        <v/>
      </c>
      <c r="AR525" s="3" t="str">
        <f t="shared" ref="AR525:AR588" si="382">IF(AND($AI526=0,$AI525=9),1,"")</f>
        <v/>
      </c>
      <c r="AS525" s="3" t="str">
        <f t="shared" ref="AS525:AS588" si="383">IF(AND($AI526=0,$AI525=10),1,"")</f>
        <v/>
      </c>
      <c r="AT525" s="3" t="str">
        <f t="shared" ref="AT525:AT588" si="384">IF(AND($AI526=0,$AI525=11),1,"")</f>
        <v/>
      </c>
      <c r="AU525" s="3" t="str">
        <f t="shared" ref="AU525:AU588" si="385">IF(AND($AI526=0,$AI525=12),1,"")</f>
        <v/>
      </c>
      <c r="AV525" s="3" t="str">
        <f t="shared" ref="AV525:AV588" si="386">IF(AND($AI526=0,$AI525=13),1,"")</f>
        <v/>
      </c>
      <c r="AW525" s="3" t="str">
        <f t="shared" ref="AW525:AW588" si="387">IF(AND($AI526=0,$AI525=14),1,"")</f>
        <v/>
      </c>
      <c r="AX525" s="3" t="str">
        <f t="shared" ref="AX525:AX588" si="388">IF(AND($AI526=0,$AI525=15),1,"")</f>
        <v/>
      </c>
      <c r="AY525" s="3" t="str">
        <f t="shared" ref="AY525:AY588" si="389">IF(AND($AI526=0,$AI525=16),1,"")</f>
        <v/>
      </c>
      <c r="AZ525" s="3" t="str">
        <f t="shared" ref="AZ525:AZ588" si="390">IF(AND($AI526=0,$AI525=17),1,"")</f>
        <v/>
      </c>
      <c r="BA525" s="3" t="str">
        <f t="shared" ref="BA525:BA588" si="391">IF(AND($AI526=0,$AI525=18),1,"")</f>
        <v/>
      </c>
      <c r="BB525" s="3" t="str">
        <f t="shared" ref="BB525:BB588" si="392">IF(AND($AI526=0,$AI525=19),1,"")</f>
        <v/>
      </c>
      <c r="BC525" s="3" t="str">
        <f t="shared" ref="BC525:BC588" si="393">IF(AND($AI526=0,$AI525=20),1,"")</f>
        <v/>
      </c>
      <c r="BD525" s="3">
        <f t="shared" ref="BD525:BD588" si="394">IF(AND($AI526=0,$AI525=21),1,"")</f>
        <v>1</v>
      </c>
      <c r="BE525" s="3" t="str">
        <f t="shared" ref="BE525:BE588" si="395">IF(AND($AI526=0,$AI525=22),1,"")</f>
        <v/>
      </c>
      <c r="BF525" s="3" t="str">
        <f t="shared" ref="BF525:BF588" si="396">IF(AND($AI526=0,$AI525=23),1,"")</f>
        <v/>
      </c>
      <c r="BG525" s="3" t="str">
        <f t="shared" ref="BG525:BG588" si="397">IF(AND($AI526=0,$AI525=24),1,"")</f>
        <v/>
      </c>
      <c r="BH525" s="3" t="str">
        <f t="shared" ref="BH525:BH588" si="398">IF(AND($AI526=0,$AI525=25),1,"")</f>
        <v/>
      </c>
      <c r="BI525" s="3" t="str">
        <f t="shared" ref="BI525:BI588" si="399">IF(AND($AI526=0,$AI525=26),1,"")</f>
        <v/>
      </c>
      <c r="BJ525" s="3" t="str">
        <f t="shared" ref="BJ525:BJ588" si="400">IF(AND($AI526=0,$AI525=27),1,"")</f>
        <v/>
      </c>
      <c r="BK525" s="3" t="str">
        <f t="shared" ref="BK525:BK588" si="401">IF(AND($AI526=0,$AI525=28),1,"")</f>
        <v/>
      </c>
      <c r="BL525" s="3" t="str">
        <f t="shared" ref="BL525:BL588" si="402">IF(AND($AI526=0,$AI525=29),1,"")</f>
        <v/>
      </c>
      <c r="BM525" s="3" t="str">
        <f t="shared" ref="BM525:BM588" si="403">IF(AND($AI526=0,$AI525=30),1,"")</f>
        <v/>
      </c>
      <c r="BN525" s="3" t="str">
        <f t="shared" si="366"/>
        <v/>
      </c>
    </row>
    <row r="526" spans="2:66" x14ac:dyDescent="0.25">
      <c r="B526" s="6">
        <v>0</v>
      </c>
      <c r="C526" s="4" t="str">
        <f>IF(B526="","",VLOOKUP(B526,Tabelle2!$A$2:$B$38,2,0))</f>
        <v>6-9-17-18-22-34</v>
      </c>
      <c r="D526" s="3">
        <f t="shared" si="371"/>
        <v>1</v>
      </c>
      <c r="E526" s="7" t="str">
        <f t="shared" si="367"/>
        <v>W</v>
      </c>
      <c r="F526" s="20" t="str">
        <f t="shared" si="368"/>
        <v>No Bet</v>
      </c>
      <c r="G526" s="16">
        <f t="shared" si="369"/>
        <v>-222</v>
      </c>
      <c r="H526" s="12"/>
      <c r="I526" s="16">
        <f t="shared" si="372"/>
        <v>0</v>
      </c>
      <c r="J526" s="16">
        <f t="shared" si="373"/>
        <v>-7</v>
      </c>
      <c r="K526" s="12"/>
      <c r="AI526" s="1">
        <f t="shared" si="370"/>
        <v>0</v>
      </c>
      <c r="AJ526" s="3" t="str">
        <f t="shared" si="374"/>
        <v/>
      </c>
      <c r="AK526" s="3" t="str">
        <f t="shared" si="375"/>
        <v/>
      </c>
      <c r="AL526" s="3" t="str">
        <f t="shared" si="376"/>
        <v/>
      </c>
      <c r="AM526" s="3" t="str">
        <f t="shared" si="377"/>
        <v/>
      </c>
      <c r="AN526" s="3" t="str">
        <f t="shared" si="378"/>
        <v/>
      </c>
      <c r="AO526" s="3" t="str">
        <f t="shared" si="379"/>
        <v/>
      </c>
      <c r="AP526" s="3" t="str">
        <f t="shared" si="380"/>
        <v/>
      </c>
      <c r="AQ526" s="3" t="str">
        <f t="shared" si="381"/>
        <v/>
      </c>
      <c r="AR526" s="3" t="str">
        <f t="shared" si="382"/>
        <v/>
      </c>
      <c r="AS526" s="3" t="str">
        <f t="shared" si="383"/>
        <v/>
      </c>
      <c r="AT526" s="3" t="str">
        <f t="shared" si="384"/>
        <v/>
      </c>
      <c r="AU526" s="3" t="str">
        <f t="shared" si="385"/>
        <v/>
      </c>
      <c r="AV526" s="3" t="str">
        <f t="shared" si="386"/>
        <v/>
      </c>
      <c r="AW526" s="3" t="str">
        <f t="shared" si="387"/>
        <v/>
      </c>
      <c r="AX526" s="3" t="str">
        <f t="shared" si="388"/>
        <v/>
      </c>
      <c r="AY526" s="3" t="str">
        <f t="shared" si="389"/>
        <v/>
      </c>
      <c r="AZ526" s="3" t="str">
        <f t="shared" si="390"/>
        <v/>
      </c>
      <c r="BA526" s="3" t="str">
        <f t="shared" si="391"/>
        <v/>
      </c>
      <c r="BB526" s="3" t="str">
        <f t="shared" si="392"/>
        <v/>
      </c>
      <c r="BC526" s="3" t="str">
        <f t="shared" si="393"/>
        <v/>
      </c>
      <c r="BD526" s="3" t="str">
        <f t="shared" si="394"/>
        <v/>
      </c>
      <c r="BE526" s="3" t="str">
        <f t="shared" si="395"/>
        <v/>
      </c>
      <c r="BF526" s="3" t="str">
        <f t="shared" si="396"/>
        <v/>
      </c>
      <c r="BG526" s="3" t="str">
        <f t="shared" si="397"/>
        <v/>
      </c>
      <c r="BH526" s="3" t="str">
        <f t="shared" si="398"/>
        <v/>
      </c>
      <c r="BI526" s="3" t="str">
        <f t="shared" si="399"/>
        <v/>
      </c>
      <c r="BJ526" s="3" t="str">
        <f t="shared" si="400"/>
        <v/>
      </c>
      <c r="BK526" s="3" t="str">
        <f t="shared" si="401"/>
        <v/>
      </c>
      <c r="BL526" s="3" t="str">
        <f t="shared" si="402"/>
        <v/>
      </c>
      <c r="BM526" s="3" t="str">
        <f t="shared" si="403"/>
        <v/>
      </c>
      <c r="BN526" s="3" t="str">
        <f t="shared" ref="BN526:BN589" si="404">IF(AI526="","",IF(AND($AI527=0,$AI526&gt;30),1,""))</f>
        <v/>
      </c>
    </row>
    <row r="527" spans="2:66" x14ac:dyDescent="0.25">
      <c r="B527" s="6">
        <v>11</v>
      </c>
      <c r="C527" s="4" t="str">
        <f>IF(B527="","",VLOOKUP(B527,Tabelle2!$A$2:$B$38,2,0))</f>
        <v>1-2-4-20-21-33</v>
      </c>
      <c r="D527" s="3">
        <f t="shared" si="371"/>
        <v>0</v>
      </c>
      <c r="E527" s="7" t="str">
        <f t="shared" si="367"/>
        <v>L</v>
      </c>
      <c r="F527" s="20" t="str">
        <f t="shared" si="368"/>
        <v>Bet</v>
      </c>
      <c r="G527" s="16">
        <f t="shared" si="369"/>
        <v>-228</v>
      </c>
      <c r="H527" s="12"/>
      <c r="I527" s="16">
        <f t="shared" si="372"/>
        <v>-1</v>
      </c>
      <c r="J527" s="16">
        <f t="shared" si="373"/>
        <v>-8</v>
      </c>
      <c r="K527" s="12"/>
      <c r="AI527" s="1">
        <f t="shared" si="370"/>
        <v>1</v>
      </c>
      <c r="AJ527" s="3">
        <f t="shared" si="374"/>
        <v>1</v>
      </c>
      <c r="AK527" s="3" t="str">
        <f t="shared" si="375"/>
        <v/>
      </c>
      <c r="AL527" s="3" t="str">
        <f t="shared" si="376"/>
        <v/>
      </c>
      <c r="AM527" s="3" t="str">
        <f t="shared" si="377"/>
        <v/>
      </c>
      <c r="AN527" s="3" t="str">
        <f t="shared" si="378"/>
        <v/>
      </c>
      <c r="AO527" s="3" t="str">
        <f t="shared" si="379"/>
        <v/>
      </c>
      <c r="AP527" s="3" t="str">
        <f t="shared" si="380"/>
        <v/>
      </c>
      <c r="AQ527" s="3" t="str">
        <f t="shared" si="381"/>
        <v/>
      </c>
      <c r="AR527" s="3" t="str">
        <f t="shared" si="382"/>
        <v/>
      </c>
      <c r="AS527" s="3" t="str">
        <f t="shared" si="383"/>
        <v/>
      </c>
      <c r="AT527" s="3" t="str">
        <f t="shared" si="384"/>
        <v/>
      </c>
      <c r="AU527" s="3" t="str">
        <f t="shared" si="385"/>
        <v/>
      </c>
      <c r="AV527" s="3" t="str">
        <f t="shared" si="386"/>
        <v/>
      </c>
      <c r="AW527" s="3" t="str">
        <f t="shared" si="387"/>
        <v/>
      </c>
      <c r="AX527" s="3" t="str">
        <f t="shared" si="388"/>
        <v/>
      </c>
      <c r="AY527" s="3" t="str">
        <f t="shared" si="389"/>
        <v/>
      </c>
      <c r="AZ527" s="3" t="str">
        <f t="shared" si="390"/>
        <v/>
      </c>
      <c r="BA527" s="3" t="str">
        <f t="shared" si="391"/>
        <v/>
      </c>
      <c r="BB527" s="3" t="str">
        <f t="shared" si="392"/>
        <v/>
      </c>
      <c r="BC527" s="3" t="str">
        <f t="shared" si="393"/>
        <v/>
      </c>
      <c r="BD527" s="3" t="str">
        <f t="shared" si="394"/>
        <v/>
      </c>
      <c r="BE527" s="3" t="str">
        <f t="shared" si="395"/>
        <v/>
      </c>
      <c r="BF527" s="3" t="str">
        <f t="shared" si="396"/>
        <v/>
      </c>
      <c r="BG527" s="3" t="str">
        <f t="shared" si="397"/>
        <v/>
      </c>
      <c r="BH527" s="3" t="str">
        <f t="shared" si="398"/>
        <v/>
      </c>
      <c r="BI527" s="3" t="str">
        <f t="shared" si="399"/>
        <v/>
      </c>
      <c r="BJ527" s="3" t="str">
        <f t="shared" si="400"/>
        <v/>
      </c>
      <c r="BK527" s="3" t="str">
        <f t="shared" si="401"/>
        <v/>
      </c>
      <c r="BL527" s="3" t="str">
        <f t="shared" si="402"/>
        <v/>
      </c>
      <c r="BM527" s="3" t="str">
        <f t="shared" si="403"/>
        <v/>
      </c>
      <c r="BN527" s="3" t="str">
        <f t="shared" si="404"/>
        <v/>
      </c>
    </row>
    <row r="528" spans="2:66" x14ac:dyDescent="0.25">
      <c r="B528" s="6">
        <v>4</v>
      </c>
      <c r="C528" s="4" t="str">
        <f>IF(B528="","",VLOOKUP(B528,Tabelle2!$A$2:$B$38,2,0))</f>
        <v>7-11-12-13-28-36</v>
      </c>
      <c r="D528" s="3">
        <f t="shared" si="371"/>
        <v>1</v>
      </c>
      <c r="E528" s="7" t="str">
        <f t="shared" si="367"/>
        <v>W</v>
      </c>
      <c r="F528" s="20" t="str">
        <f t="shared" si="368"/>
        <v>Bet</v>
      </c>
      <c r="G528" s="16">
        <f t="shared" si="369"/>
        <v>-198</v>
      </c>
      <c r="H528" s="12"/>
      <c r="I528" s="16">
        <f t="shared" si="372"/>
        <v>0</v>
      </c>
      <c r="J528" s="16">
        <f t="shared" si="373"/>
        <v>-8</v>
      </c>
      <c r="K528" s="12"/>
      <c r="AI528" s="1">
        <f t="shared" si="370"/>
        <v>0</v>
      </c>
      <c r="AJ528" s="3" t="str">
        <f t="shared" si="374"/>
        <v/>
      </c>
      <c r="AK528" s="3" t="str">
        <f t="shared" si="375"/>
        <v/>
      </c>
      <c r="AL528" s="3" t="str">
        <f t="shared" si="376"/>
        <v/>
      </c>
      <c r="AM528" s="3" t="str">
        <f t="shared" si="377"/>
        <v/>
      </c>
      <c r="AN528" s="3" t="str">
        <f t="shared" si="378"/>
        <v/>
      </c>
      <c r="AO528" s="3" t="str">
        <f t="shared" si="379"/>
        <v/>
      </c>
      <c r="AP528" s="3" t="str">
        <f t="shared" si="380"/>
        <v/>
      </c>
      <c r="AQ528" s="3" t="str">
        <f t="shared" si="381"/>
        <v/>
      </c>
      <c r="AR528" s="3" t="str">
        <f t="shared" si="382"/>
        <v/>
      </c>
      <c r="AS528" s="3" t="str">
        <f t="shared" si="383"/>
        <v/>
      </c>
      <c r="AT528" s="3" t="str">
        <f t="shared" si="384"/>
        <v/>
      </c>
      <c r="AU528" s="3" t="str">
        <f t="shared" si="385"/>
        <v/>
      </c>
      <c r="AV528" s="3" t="str">
        <f t="shared" si="386"/>
        <v/>
      </c>
      <c r="AW528" s="3" t="str">
        <f t="shared" si="387"/>
        <v/>
      </c>
      <c r="AX528" s="3" t="str">
        <f t="shared" si="388"/>
        <v/>
      </c>
      <c r="AY528" s="3" t="str">
        <f t="shared" si="389"/>
        <v/>
      </c>
      <c r="AZ528" s="3" t="str">
        <f t="shared" si="390"/>
        <v/>
      </c>
      <c r="BA528" s="3" t="str">
        <f t="shared" si="391"/>
        <v/>
      </c>
      <c r="BB528" s="3" t="str">
        <f t="shared" si="392"/>
        <v/>
      </c>
      <c r="BC528" s="3" t="str">
        <f t="shared" si="393"/>
        <v/>
      </c>
      <c r="BD528" s="3" t="str">
        <f t="shared" si="394"/>
        <v/>
      </c>
      <c r="BE528" s="3" t="str">
        <f t="shared" si="395"/>
        <v/>
      </c>
      <c r="BF528" s="3" t="str">
        <f t="shared" si="396"/>
        <v/>
      </c>
      <c r="BG528" s="3" t="str">
        <f t="shared" si="397"/>
        <v/>
      </c>
      <c r="BH528" s="3" t="str">
        <f t="shared" si="398"/>
        <v/>
      </c>
      <c r="BI528" s="3" t="str">
        <f t="shared" si="399"/>
        <v/>
      </c>
      <c r="BJ528" s="3" t="str">
        <f t="shared" si="400"/>
        <v/>
      </c>
      <c r="BK528" s="3" t="str">
        <f t="shared" si="401"/>
        <v/>
      </c>
      <c r="BL528" s="3" t="str">
        <f t="shared" si="402"/>
        <v/>
      </c>
      <c r="BM528" s="3" t="str">
        <f t="shared" si="403"/>
        <v/>
      </c>
      <c r="BN528" s="3" t="str">
        <f t="shared" si="404"/>
        <v/>
      </c>
    </row>
    <row r="529" spans="2:66" x14ac:dyDescent="0.25">
      <c r="B529" s="6">
        <v>8</v>
      </c>
      <c r="C529" s="4" t="str">
        <f>IF(B529="","",VLOOKUP(B529,Tabelle2!$A$2:$B$38,2,0))</f>
        <v>2-14-17-20-25-31</v>
      </c>
      <c r="D529" s="3">
        <f t="shared" si="371"/>
        <v>0</v>
      </c>
      <c r="E529" s="7" t="str">
        <f t="shared" si="367"/>
        <v>L</v>
      </c>
      <c r="F529" s="20" t="str">
        <f t="shared" si="368"/>
        <v>Bet</v>
      </c>
      <c r="G529" s="16">
        <f t="shared" si="369"/>
        <v>-204</v>
      </c>
      <c r="H529" s="12"/>
      <c r="I529" s="16">
        <f t="shared" si="372"/>
        <v>-1</v>
      </c>
      <c r="J529" s="16">
        <f t="shared" si="373"/>
        <v>-9</v>
      </c>
      <c r="K529" s="12"/>
      <c r="AI529" s="1">
        <f t="shared" si="370"/>
        <v>1</v>
      </c>
      <c r="AJ529" s="3" t="str">
        <f t="shared" si="374"/>
        <v/>
      </c>
      <c r="AK529" s="3" t="str">
        <f t="shared" si="375"/>
        <v/>
      </c>
      <c r="AL529" s="3" t="str">
        <f t="shared" si="376"/>
        <v/>
      </c>
      <c r="AM529" s="3" t="str">
        <f t="shared" si="377"/>
        <v/>
      </c>
      <c r="AN529" s="3" t="str">
        <f t="shared" si="378"/>
        <v/>
      </c>
      <c r="AO529" s="3" t="str">
        <f t="shared" si="379"/>
        <v/>
      </c>
      <c r="AP529" s="3" t="str">
        <f t="shared" si="380"/>
        <v/>
      </c>
      <c r="AQ529" s="3" t="str">
        <f t="shared" si="381"/>
        <v/>
      </c>
      <c r="AR529" s="3" t="str">
        <f t="shared" si="382"/>
        <v/>
      </c>
      <c r="AS529" s="3" t="str">
        <f t="shared" si="383"/>
        <v/>
      </c>
      <c r="AT529" s="3" t="str">
        <f t="shared" si="384"/>
        <v/>
      </c>
      <c r="AU529" s="3" t="str">
        <f t="shared" si="385"/>
        <v/>
      </c>
      <c r="AV529" s="3" t="str">
        <f t="shared" si="386"/>
        <v/>
      </c>
      <c r="AW529" s="3" t="str">
        <f t="shared" si="387"/>
        <v/>
      </c>
      <c r="AX529" s="3" t="str">
        <f t="shared" si="388"/>
        <v/>
      </c>
      <c r="AY529" s="3" t="str">
        <f t="shared" si="389"/>
        <v/>
      </c>
      <c r="AZ529" s="3" t="str">
        <f t="shared" si="390"/>
        <v/>
      </c>
      <c r="BA529" s="3" t="str">
        <f t="shared" si="391"/>
        <v/>
      </c>
      <c r="BB529" s="3" t="str">
        <f t="shared" si="392"/>
        <v/>
      </c>
      <c r="BC529" s="3" t="str">
        <f t="shared" si="393"/>
        <v/>
      </c>
      <c r="BD529" s="3" t="str">
        <f t="shared" si="394"/>
        <v/>
      </c>
      <c r="BE529" s="3" t="str">
        <f t="shared" si="395"/>
        <v/>
      </c>
      <c r="BF529" s="3" t="str">
        <f t="shared" si="396"/>
        <v/>
      </c>
      <c r="BG529" s="3" t="str">
        <f t="shared" si="397"/>
        <v/>
      </c>
      <c r="BH529" s="3" t="str">
        <f t="shared" si="398"/>
        <v/>
      </c>
      <c r="BI529" s="3" t="str">
        <f t="shared" si="399"/>
        <v/>
      </c>
      <c r="BJ529" s="3" t="str">
        <f t="shared" si="400"/>
        <v/>
      </c>
      <c r="BK529" s="3" t="str">
        <f t="shared" si="401"/>
        <v/>
      </c>
      <c r="BL529" s="3" t="str">
        <f t="shared" si="402"/>
        <v/>
      </c>
      <c r="BM529" s="3" t="str">
        <f t="shared" si="403"/>
        <v/>
      </c>
      <c r="BN529" s="3" t="str">
        <f t="shared" si="404"/>
        <v/>
      </c>
    </row>
    <row r="530" spans="2:66" x14ac:dyDescent="0.25">
      <c r="B530" s="6">
        <v>1</v>
      </c>
      <c r="C530" s="4" t="str">
        <f>IF(B530="","",VLOOKUP(B530,Tabelle2!$A$2:$B$38,2,0))</f>
        <v>7-11-12-28-30-36</v>
      </c>
      <c r="D530" s="3">
        <f t="shared" si="371"/>
        <v>0</v>
      </c>
      <c r="E530" s="7" t="str">
        <f t="shared" si="367"/>
        <v>L</v>
      </c>
      <c r="F530" s="20" t="str">
        <f t="shared" si="368"/>
        <v>Bet</v>
      </c>
      <c r="G530" s="16">
        <f t="shared" si="369"/>
        <v>-210</v>
      </c>
      <c r="H530" s="12"/>
      <c r="I530" s="16">
        <f t="shared" si="372"/>
        <v>0</v>
      </c>
      <c r="J530" s="16">
        <f t="shared" si="373"/>
        <v>-9</v>
      </c>
      <c r="K530" s="12"/>
      <c r="AI530" s="1">
        <f t="shared" si="370"/>
        <v>2</v>
      </c>
      <c r="AJ530" s="3" t="str">
        <f t="shared" si="374"/>
        <v/>
      </c>
      <c r="AK530" s="3" t="str">
        <f t="shared" si="375"/>
        <v/>
      </c>
      <c r="AL530" s="3" t="str">
        <f t="shared" si="376"/>
        <v/>
      </c>
      <c r="AM530" s="3" t="str">
        <f t="shared" si="377"/>
        <v/>
      </c>
      <c r="AN530" s="3" t="str">
        <f t="shared" si="378"/>
        <v/>
      </c>
      <c r="AO530" s="3" t="str">
        <f t="shared" si="379"/>
        <v/>
      </c>
      <c r="AP530" s="3" t="str">
        <f t="shared" si="380"/>
        <v/>
      </c>
      <c r="AQ530" s="3" t="str">
        <f t="shared" si="381"/>
        <v/>
      </c>
      <c r="AR530" s="3" t="str">
        <f t="shared" si="382"/>
        <v/>
      </c>
      <c r="AS530" s="3" t="str">
        <f t="shared" si="383"/>
        <v/>
      </c>
      <c r="AT530" s="3" t="str">
        <f t="shared" si="384"/>
        <v/>
      </c>
      <c r="AU530" s="3" t="str">
        <f t="shared" si="385"/>
        <v/>
      </c>
      <c r="AV530" s="3" t="str">
        <f t="shared" si="386"/>
        <v/>
      </c>
      <c r="AW530" s="3" t="str">
        <f t="shared" si="387"/>
        <v/>
      </c>
      <c r="AX530" s="3" t="str">
        <f t="shared" si="388"/>
        <v/>
      </c>
      <c r="AY530" s="3" t="str">
        <f t="shared" si="389"/>
        <v/>
      </c>
      <c r="AZ530" s="3" t="str">
        <f t="shared" si="390"/>
        <v/>
      </c>
      <c r="BA530" s="3" t="str">
        <f t="shared" si="391"/>
        <v/>
      </c>
      <c r="BB530" s="3" t="str">
        <f t="shared" si="392"/>
        <v/>
      </c>
      <c r="BC530" s="3" t="str">
        <f t="shared" si="393"/>
        <v/>
      </c>
      <c r="BD530" s="3" t="str">
        <f t="shared" si="394"/>
        <v/>
      </c>
      <c r="BE530" s="3" t="str">
        <f t="shared" si="395"/>
        <v/>
      </c>
      <c r="BF530" s="3" t="str">
        <f t="shared" si="396"/>
        <v/>
      </c>
      <c r="BG530" s="3" t="str">
        <f t="shared" si="397"/>
        <v/>
      </c>
      <c r="BH530" s="3" t="str">
        <f t="shared" si="398"/>
        <v/>
      </c>
      <c r="BI530" s="3" t="str">
        <f t="shared" si="399"/>
        <v/>
      </c>
      <c r="BJ530" s="3" t="str">
        <f t="shared" si="400"/>
        <v/>
      </c>
      <c r="BK530" s="3" t="str">
        <f t="shared" si="401"/>
        <v/>
      </c>
      <c r="BL530" s="3" t="str">
        <f t="shared" si="402"/>
        <v/>
      </c>
      <c r="BM530" s="3" t="str">
        <f t="shared" si="403"/>
        <v/>
      </c>
      <c r="BN530" s="3" t="str">
        <f t="shared" si="404"/>
        <v/>
      </c>
    </row>
    <row r="531" spans="2:66" x14ac:dyDescent="0.25">
      <c r="B531" s="6">
        <v>31</v>
      </c>
      <c r="C531" s="4" t="str">
        <f>IF(B531="","",VLOOKUP(B531,Tabelle2!$A$2:$B$38,2,0))</f>
        <v>3-8-10-23-26-35</v>
      </c>
      <c r="D531" s="3">
        <f t="shared" si="371"/>
        <v>0</v>
      </c>
      <c r="E531" s="7" t="str">
        <f t="shared" si="367"/>
        <v>L</v>
      </c>
      <c r="F531" s="20" t="str">
        <f t="shared" si="368"/>
        <v>Bet</v>
      </c>
      <c r="G531" s="16">
        <f t="shared" si="369"/>
        <v>-216</v>
      </c>
      <c r="H531" s="12"/>
      <c r="I531" s="16">
        <f t="shared" si="372"/>
        <v>0</v>
      </c>
      <c r="J531" s="16">
        <f t="shared" si="373"/>
        <v>-9</v>
      </c>
      <c r="K531" s="12"/>
      <c r="AI531" s="1">
        <f t="shared" si="370"/>
        <v>3</v>
      </c>
      <c r="AJ531" s="3" t="str">
        <f t="shared" si="374"/>
        <v/>
      </c>
      <c r="AK531" s="3" t="str">
        <f t="shared" si="375"/>
        <v/>
      </c>
      <c r="AL531" s="3" t="str">
        <f t="shared" si="376"/>
        <v/>
      </c>
      <c r="AM531" s="3" t="str">
        <f t="shared" si="377"/>
        <v/>
      </c>
      <c r="AN531" s="3" t="str">
        <f t="shared" si="378"/>
        <v/>
      </c>
      <c r="AO531" s="3" t="str">
        <f t="shared" si="379"/>
        <v/>
      </c>
      <c r="AP531" s="3" t="str">
        <f t="shared" si="380"/>
        <v/>
      </c>
      <c r="AQ531" s="3" t="str">
        <f t="shared" si="381"/>
        <v/>
      </c>
      <c r="AR531" s="3" t="str">
        <f t="shared" si="382"/>
        <v/>
      </c>
      <c r="AS531" s="3" t="str">
        <f t="shared" si="383"/>
        <v/>
      </c>
      <c r="AT531" s="3" t="str">
        <f t="shared" si="384"/>
        <v/>
      </c>
      <c r="AU531" s="3" t="str">
        <f t="shared" si="385"/>
        <v/>
      </c>
      <c r="AV531" s="3" t="str">
        <f t="shared" si="386"/>
        <v/>
      </c>
      <c r="AW531" s="3" t="str">
        <f t="shared" si="387"/>
        <v/>
      </c>
      <c r="AX531" s="3" t="str">
        <f t="shared" si="388"/>
        <v/>
      </c>
      <c r="AY531" s="3" t="str">
        <f t="shared" si="389"/>
        <v/>
      </c>
      <c r="AZ531" s="3" t="str">
        <f t="shared" si="390"/>
        <v/>
      </c>
      <c r="BA531" s="3" t="str">
        <f t="shared" si="391"/>
        <v/>
      </c>
      <c r="BB531" s="3" t="str">
        <f t="shared" si="392"/>
        <v/>
      </c>
      <c r="BC531" s="3" t="str">
        <f t="shared" si="393"/>
        <v/>
      </c>
      <c r="BD531" s="3" t="str">
        <f t="shared" si="394"/>
        <v/>
      </c>
      <c r="BE531" s="3" t="str">
        <f t="shared" si="395"/>
        <v/>
      </c>
      <c r="BF531" s="3" t="str">
        <f t="shared" si="396"/>
        <v/>
      </c>
      <c r="BG531" s="3" t="str">
        <f t="shared" si="397"/>
        <v/>
      </c>
      <c r="BH531" s="3" t="str">
        <f t="shared" si="398"/>
        <v/>
      </c>
      <c r="BI531" s="3" t="str">
        <f t="shared" si="399"/>
        <v/>
      </c>
      <c r="BJ531" s="3" t="str">
        <f t="shared" si="400"/>
        <v/>
      </c>
      <c r="BK531" s="3" t="str">
        <f t="shared" si="401"/>
        <v/>
      </c>
      <c r="BL531" s="3" t="str">
        <f t="shared" si="402"/>
        <v/>
      </c>
      <c r="BM531" s="3" t="str">
        <f t="shared" si="403"/>
        <v/>
      </c>
      <c r="BN531" s="3" t="str">
        <f t="shared" si="404"/>
        <v/>
      </c>
    </row>
    <row r="532" spans="2:66" x14ac:dyDescent="0.25">
      <c r="B532" s="6">
        <v>19</v>
      </c>
      <c r="C532" s="4" t="str">
        <f>IF(B532="","",VLOOKUP(B532,Tabelle2!$A$2:$B$38,2,0))</f>
        <v>7-13-27-28-29-36</v>
      </c>
      <c r="D532" s="3">
        <f t="shared" si="371"/>
        <v>0</v>
      </c>
      <c r="E532" s="7" t="str">
        <f t="shared" si="367"/>
        <v>L</v>
      </c>
      <c r="F532" s="20" t="str">
        <f t="shared" si="368"/>
        <v>Bet</v>
      </c>
      <c r="G532" s="16">
        <f t="shared" si="369"/>
        <v>-222</v>
      </c>
      <c r="H532" s="12"/>
      <c r="I532" s="16">
        <f t="shared" si="372"/>
        <v>0</v>
      </c>
      <c r="J532" s="16">
        <f t="shared" si="373"/>
        <v>-9</v>
      </c>
      <c r="K532" s="12"/>
      <c r="AI532" s="1">
        <f t="shared" si="370"/>
        <v>4</v>
      </c>
      <c r="AJ532" s="3" t="str">
        <f t="shared" si="374"/>
        <v/>
      </c>
      <c r="AK532" s="3" t="str">
        <f t="shared" si="375"/>
        <v/>
      </c>
      <c r="AL532" s="3" t="str">
        <f t="shared" si="376"/>
        <v/>
      </c>
      <c r="AM532" s="3" t="str">
        <f t="shared" si="377"/>
        <v/>
      </c>
      <c r="AN532" s="3" t="str">
        <f t="shared" si="378"/>
        <v/>
      </c>
      <c r="AO532" s="3" t="str">
        <f t="shared" si="379"/>
        <v/>
      </c>
      <c r="AP532" s="3" t="str">
        <f t="shared" si="380"/>
        <v/>
      </c>
      <c r="AQ532" s="3" t="str">
        <f t="shared" si="381"/>
        <v/>
      </c>
      <c r="AR532" s="3" t="str">
        <f t="shared" si="382"/>
        <v/>
      </c>
      <c r="AS532" s="3" t="str">
        <f t="shared" si="383"/>
        <v/>
      </c>
      <c r="AT532" s="3" t="str">
        <f t="shared" si="384"/>
        <v/>
      </c>
      <c r="AU532" s="3" t="str">
        <f t="shared" si="385"/>
        <v/>
      </c>
      <c r="AV532" s="3" t="str">
        <f t="shared" si="386"/>
        <v/>
      </c>
      <c r="AW532" s="3" t="str">
        <f t="shared" si="387"/>
        <v/>
      </c>
      <c r="AX532" s="3" t="str">
        <f t="shared" si="388"/>
        <v/>
      </c>
      <c r="AY532" s="3" t="str">
        <f t="shared" si="389"/>
        <v/>
      </c>
      <c r="AZ532" s="3" t="str">
        <f t="shared" si="390"/>
        <v/>
      </c>
      <c r="BA532" s="3" t="str">
        <f t="shared" si="391"/>
        <v/>
      </c>
      <c r="BB532" s="3" t="str">
        <f t="shared" si="392"/>
        <v/>
      </c>
      <c r="BC532" s="3" t="str">
        <f t="shared" si="393"/>
        <v/>
      </c>
      <c r="BD532" s="3" t="str">
        <f t="shared" si="394"/>
        <v/>
      </c>
      <c r="BE532" s="3" t="str">
        <f t="shared" si="395"/>
        <v/>
      </c>
      <c r="BF532" s="3" t="str">
        <f t="shared" si="396"/>
        <v/>
      </c>
      <c r="BG532" s="3" t="str">
        <f t="shared" si="397"/>
        <v/>
      </c>
      <c r="BH532" s="3" t="str">
        <f t="shared" si="398"/>
        <v/>
      </c>
      <c r="BI532" s="3" t="str">
        <f t="shared" si="399"/>
        <v/>
      </c>
      <c r="BJ532" s="3" t="str">
        <f t="shared" si="400"/>
        <v/>
      </c>
      <c r="BK532" s="3" t="str">
        <f t="shared" si="401"/>
        <v/>
      </c>
      <c r="BL532" s="3" t="str">
        <f t="shared" si="402"/>
        <v/>
      </c>
      <c r="BM532" s="3" t="str">
        <f t="shared" si="403"/>
        <v/>
      </c>
      <c r="BN532" s="3" t="str">
        <f t="shared" si="404"/>
        <v/>
      </c>
    </row>
    <row r="533" spans="2:66" x14ac:dyDescent="0.25">
      <c r="B533" s="6">
        <v>33</v>
      </c>
      <c r="C533" s="4" t="str">
        <f>IF(B533="","",VLOOKUP(B533,Tabelle2!$A$2:$B$38,2,0))</f>
        <v>7-11-13-28-29-36</v>
      </c>
      <c r="D533" s="3">
        <f t="shared" si="371"/>
        <v>0</v>
      </c>
      <c r="E533" s="7" t="str">
        <f t="shared" si="367"/>
        <v>L</v>
      </c>
      <c r="F533" s="20" t="str">
        <f t="shared" si="368"/>
        <v>No Bet</v>
      </c>
      <c r="G533" s="16">
        <f t="shared" si="369"/>
        <v>-222</v>
      </c>
      <c r="H533" s="12"/>
      <c r="I533" s="16">
        <f t="shared" si="372"/>
        <v>0</v>
      </c>
      <c r="J533" s="16">
        <f t="shared" si="373"/>
        <v>-9</v>
      </c>
      <c r="K533" s="12"/>
      <c r="AI533" s="1">
        <f t="shared" si="370"/>
        <v>5</v>
      </c>
      <c r="AJ533" s="3" t="str">
        <f t="shared" si="374"/>
        <v/>
      </c>
      <c r="AK533" s="3" t="str">
        <f t="shared" si="375"/>
        <v/>
      </c>
      <c r="AL533" s="3" t="str">
        <f t="shared" si="376"/>
        <v/>
      </c>
      <c r="AM533" s="3" t="str">
        <f t="shared" si="377"/>
        <v/>
      </c>
      <c r="AN533" s="3" t="str">
        <f t="shared" si="378"/>
        <v/>
      </c>
      <c r="AO533" s="3" t="str">
        <f t="shared" si="379"/>
        <v/>
      </c>
      <c r="AP533" s="3" t="str">
        <f t="shared" si="380"/>
        <v/>
      </c>
      <c r="AQ533" s="3" t="str">
        <f t="shared" si="381"/>
        <v/>
      </c>
      <c r="AR533" s="3" t="str">
        <f t="shared" si="382"/>
        <v/>
      </c>
      <c r="AS533" s="3" t="str">
        <f t="shared" si="383"/>
        <v/>
      </c>
      <c r="AT533" s="3" t="str">
        <f t="shared" si="384"/>
        <v/>
      </c>
      <c r="AU533" s="3" t="str">
        <f t="shared" si="385"/>
        <v/>
      </c>
      <c r="AV533" s="3" t="str">
        <f t="shared" si="386"/>
        <v/>
      </c>
      <c r="AW533" s="3" t="str">
        <f t="shared" si="387"/>
        <v/>
      </c>
      <c r="AX533" s="3" t="str">
        <f t="shared" si="388"/>
        <v/>
      </c>
      <c r="AY533" s="3" t="str">
        <f t="shared" si="389"/>
        <v/>
      </c>
      <c r="AZ533" s="3" t="str">
        <f t="shared" si="390"/>
        <v/>
      </c>
      <c r="BA533" s="3" t="str">
        <f t="shared" si="391"/>
        <v/>
      </c>
      <c r="BB533" s="3" t="str">
        <f t="shared" si="392"/>
        <v/>
      </c>
      <c r="BC533" s="3" t="str">
        <f t="shared" si="393"/>
        <v/>
      </c>
      <c r="BD533" s="3" t="str">
        <f t="shared" si="394"/>
        <v/>
      </c>
      <c r="BE533" s="3" t="str">
        <f t="shared" si="395"/>
        <v/>
      </c>
      <c r="BF533" s="3" t="str">
        <f t="shared" si="396"/>
        <v/>
      </c>
      <c r="BG533" s="3" t="str">
        <f t="shared" si="397"/>
        <v/>
      </c>
      <c r="BH533" s="3" t="str">
        <f t="shared" si="398"/>
        <v/>
      </c>
      <c r="BI533" s="3" t="str">
        <f t="shared" si="399"/>
        <v/>
      </c>
      <c r="BJ533" s="3" t="str">
        <f t="shared" si="400"/>
        <v/>
      </c>
      <c r="BK533" s="3" t="str">
        <f t="shared" si="401"/>
        <v/>
      </c>
      <c r="BL533" s="3" t="str">
        <f t="shared" si="402"/>
        <v/>
      </c>
      <c r="BM533" s="3" t="str">
        <f t="shared" si="403"/>
        <v/>
      </c>
      <c r="BN533" s="3" t="str">
        <f t="shared" si="404"/>
        <v/>
      </c>
    </row>
    <row r="534" spans="2:66" x14ac:dyDescent="0.25">
      <c r="B534" s="6">
        <v>21</v>
      </c>
      <c r="C534" s="4" t="str">
        <f>IF(B534="","",VLOOKUP(B534,Tabelle2!$A$2:$B$38,2,0))</f>
        <v>11-12-28-30-35-36</v>
      </c>
      <c r="D534" s="3">
        <f t="shared" si="371"/>
        <v>0</v>
      </c>
      <c r="E534" s="7" t="str">
        <f t="shared" si="367"/>
        <v>L</v>
      </c>
      <c r="F534" s="20" t="str">
        <f t="shared" si="368"/>
        <v>No Bet</v>
      </c>
      <c r="G534" s="16">
        <f t="shared" si="369"/>
        <v>-222</v>
      </c>
      <c r="H534" s="12"/>
      <c r="I534" s="16">
        <f t="shared" si="372"/>
        <v>0</v>
      </c>
      <c r="J534" s="16">
        <f t="shared" si="373"/>
        <v>-9</v>
      </c>
      <c r="K534" s="12"/>
      <c r="AI534" s="1">
        <f t="shared" si="370"/>
        <v>6</v>
      </c>
      <c r="AJ534" s="3" t="str">
        <f t="shared" si="374"/>
        <v/>
      </c>
      <c r="AK534" s="3" t="str">
        <f t="shared" si="375"/>
        <v/>
      </c>
      <c r="AL534" s="3" t="str">
        <f t="shared" si="376"/>
        <v/>
      </c>
      <c r="AM534" s="3" t="str">
        <f t="shared" si="377"/>
        <v/>
      </c>
      <c r="AN534" s="3" t="str">
        <f t="shared" si="378"/>
        <v/>
      </c>
      <c r="AO534" s="3" t="str">
        <f t="shared" si="379"/>
        <v/>
      </c>
      <c r="AP534" s="3" t="str">
        <f t="shared" si="380"/>
        <v/>
      </c>
      <c r="AQ534" s="3" t="str">
        <f t="shared" si="381"/>
        <v/>
      </c>
      <c r="AR534" s="3" t="str">
        <f t="shared" si="382"/>
        <v/>
      </c>
      <c r="AS534" s="3" t="str">
        <f t="shared" si="383"/>
        <v/>
      </c>
      <c r="AT534" s="3" t="str">
        <f t="shared" si="384"/>
        <v/>
      </c>
      <c r="AU534" s="3" t="str">
        <f t="shared" si="385"/>
        <v/>
      </c>
      <c r="AV534" s="3" t="str">
        <f t="shared" si="386"/>
        <v/>
      </c>
      <c r="AW534" s="3" t="str">
        <f t="shared" si="387"/>
        <v/>
      </c>
      <c r="AX534" s="3" t="str">
        <f t="shared" si="388"/>
        <v/>
      </c>
      <c r="AY534" s="3" t="str">
        <f t="shared" si="389"/>
        <v/>
      </c>
      <c r="AZ534" s="3" t="str">
        <f t="shared" si="390"/>
        <v/>
      </c>
      <c r="BA534" s="3" t="str">
        <f t="shared" si="391"/>
        <v/>
      </c>
      <c r="BB534" s="3" t="str">
        <f t="shared" si="392"/>
        <v/>
      </c>
      <c r="BC534" s="3" t="str">
        <f t="shared" si="393"/>
        <v/>
      </c>
      <c r="BD534" s="3" t="str">
        <f t="shared" si="394"/>
        <v/>
      </c>
      <c r="BE534" s="3" t="str">
        <f t="shared" si="395"/>
        <v/>
      </c>
      <c r="BF534" s="3" t="str">
        <f t="shared" si="396"/>
        <v/>
      </c>
      <c r="BG534" s="3" t="str">
        <f t="shared" si="397"/>
        <v/>
      </c>
      <c r="BH534" s="3" t="str">
        <f t="shared" si="398"/>
        <v/>
      </c>
      <c r="BI534" s="3" t="str">
        <f t="shared" si="399"/>
        <v/>
      </c>
      <c r="BJ534" s="3" t="str">
        <f t="shared" si="400"/>
        <v/>
      </c>
      <c r="BK534" s="3" t="str">
        <f t="shared" si="401"/>
        <v/>
      </c>
      <c r="BL534" s="3" t="str">
        <f t="shared" si="402"/>
        <v/>
      </c>
      <c r="BM534" s="3" t="str">
        <f t="shared" si="403"/>
        <v/>
      </c>
      <c r="BN534" s="3" t="str">
        <f t="shared" si="404"/>
        <v/>
      </c>
    </row>
    <row r="535" spans="2:66" x14ac:dyDescent="0.25">
      <c r="B535" s="6">
        <v>27</v>
      </c>
      <c r="C535" s="4" t="str">
        <f>IF(B535="","",VLOOKUP(B535,Tabelle2!$A$2:$B$38,2,0))</f>
        <v>5-15-16-19-24-32</v>
      </c>
      <c r="D535" s="3">
        <f t="shared" si="371"/>
        <v>0</v>
      </c>
      <c r="E535" s="7" t="str">
        <f t="shared" si="367"/>
        <v>L</v>
      </c>
      <c r="F535" s="20" t="str">
        <f t="shared" si="368"/>
        <v>No Bet</v>
      </c>
      <c r="G535" s="16">
        <f t="shared" si="369"/>
        <v>-222</v>
      </c>
      <c r="H535" s="12"/>
      <c r="I535" s="16">
        <f t="shared" si="372"/>
        <v>0</v>
      </c>
      <c r="J535" s="16">
        <f t="shared" si="373"/>
        <v>-9</v>
      </c>
      <c r="K535" s="12"/>
      <c r="AI535" s="1">
        <f t="shared" si="370"/>
        <v>7</v>
      </c>
      <c r="AJ535" s="3" t="str">
        <f t="shared" si="374"/>
        <v/>
      </c>
      <c r="AK535" s="3" t="str">
        <f t="shared" si="375"/>
        <v/>
      </c>
      <c r="AL535" s="3" t="str">
        <f t="shared" si="376"/>
        <v/>
      </c>
      <c r="AM535" s="3" t="str">
        <f t="shared" si="377"/>
        <v/>
      </c>
      <c r="AN535" s="3" t="str">
        <f t="shared" si="378"/>
        <v/>
      </c>
      <c r="AO535" s="3" t="str">
        <f t="shared" si="379"/>
        <v/>
      </c>
      <c r="AP535" s="3" t="str">
        <f t="shared" si="380"/>
        <v/>
      </c>
      <c r="AQ535" s="3" t="str">
        <f t="shared" si="381"/>
        <v/>
      </c>
      <c r="AR535" s="3" t="str">
        <f t="shared" si="382"/>
        <v/>
      </c>
      <c r="AS535" s="3" t="str">
        <f t="shared" si="383"/>
        <v/>
      </c>
      <c r="AT535" s="3" t="str">
        <f t="shared" si="384"/>
        <v/>
      </c>
      <c r="AU535" s="3" t="str">
        <f t="shared" si="385"/>
        <v/>
      </c>
      <c r="AV535" s="3" t="str">
        <f t="shared" si="386"/>
        <v/>
      </c>
      <c r="AW535" s="3" t="str">
        <f t="shared" si="387"/>
        <v/>
      </c>
      <c r="AX535" s="3" t="str">
        <f t="shared" si="388"/>
        <v/>
      </c>
      <c r="AY535" s="3" t="str">
        <f t="shared" si="389"/>
        <v/>
      </c>
      <c r="AZ535" s="3" t="str">
        <f t="shared" si="390"/>
        <v/>
      </c>
      <c r="BA535" s="3" t="str">
        <f t="shared" si="391"/>
        <v/>
      </c>
      <c r="BB535" s="3" t="str">
        <f t="shared" si="392"/>
        <v/>
      </c>
      <c r="BC535" s="3" t="str">
        <f t="shared" si="393"/>
        <v/>
      </c>
      <c r="BD535" s="3" t="str">
        <f t="shared" si="394"/>
        <v/>
      </c>
      <c r="BE535" s="3" t="str">
        <f t="shared" si="395"/>
        <v/>
      </c>
      <c r="BF535" s="3" t="str">
        <f t="shared" si="396"/>
        <v/>
      </c>
      <c r="BG535" s="3" t="str">
        <f t="shared" si="397"/>
        <v/>
      </c>
      <c r="BH535" s="3" t="str">
        <f t="shared" si="398"/>
        <v/>
      </c>
      <c r="BI535" s="3" t="str">
        <f t="shared" si="399"/>
        <v/>
      </c>
      <c r="BJ535" s="3" t="str">
        <f t="shared" si="400"/>
        <v/>
      </c>
      <c r="BK535" s="3" t="str">
        <f t="shared" si="401"/>
        <v/>
      </c>
      <c r="BL535" s="3" t="str">
        <f t="shared" si="402"/>
        <v/>
      </c>
      <c r="BM535" s="3" t="str">
        <f t="shared" si="403"/>
        <v/>
      </c>
      <c r="BN535" s="3" t="str">
        <f t="shared" si="404"/>
        <v/>
      </c>
    </row>
    <row r="536" spans="2:66" x14ac:dyDescent="0.25">
      <c r="B536" s="6">
        <v>2</v>
      </c>
      <c r="C536" s="4" t="str">
        <f>IF(B536="","",VLOOKUP(B536,Tabelle2!$A$2:$B$38,2,0))</f>
        <v>3-8-11-12-30-35</v>
      </c>
      <c r="D536" s="3">
        <f t="shared" si="371"/>
        <v>0</v>
      </c>
      <c r="E536" s="7" t="str">
        <f t="shared" si="367"/>
        <v>L</v>
      </c>
      <c r="F536" s="20" t="str">
        <f t="shared" si="368"/>
        <v>No Bet</v>
      </c>
      <c r="G536" s="16">
        <f t="shared" si="369"/>
        <v>-222</v>
      </c>
      <c r="H536" s="12"/>
      <c r="I536" s="16">
        <f t="shared" si="372"/>
        <v>0</v>
      </c>
      <c r="J536" s="16">
        <f t="shared" si="373"/>
        <v>-9</v>
      </c>
      <c r="K536" s="12"/>
      <c r="AI536" s="1">
        <f t="shared" si="370"/>
        <v>8</v>
      </c>
      <c r="AJ536" s="3" t="str">
        <f t="shared" si="374"/>
        <v/>
      </c>
      <c r="AK536" s="3" t="str">
        <f t="shared" si="375"/>
        <v/>
      </c>
      <c r="AL536" s="3" t="str">
        <f t="shared" si="376"/>
        <v/>
      </c>
      <c r="AM536" s="3" t="str">
        <f t="shared" si="377"/>
        <v/>
      </c>
      <c r="AN536" s="3" t="str">
        <f t="shared" si="378"/>
        <v/>
      </c>
      <c r="AO536" s="3" t="str">
        <f t="shared" si="379"/>
        <v/>
      </c>
      <c r="AP536" s="3" t="str">
        <f t="shared" si="380"/>
        <v/>
      </c>
      <c r="AQ536" s="3" t="str">
        <f t="shared" si="381"/>
        <v/>
      </c>
      <c r="AR536" s="3" t="str">
        <f t="shared" si="382"/>
        <v/>
      </c>
      <c r="AS536" s="3" t="str">
        <f t="shared" si="383"/>
        <v/>
      </c>
      <c r="AT536" s="3" t="str">
        <f t="shared" si="384"/>
        <v/>
      </c>
      <c r="AU536" s="3" t="str">
        <f t="shared" si="385"/>
        <v/>
      </c>
      <c r="AV536" s="3" t="str">
        <f t="shared" si="386"/>
        <v/>
      </c>
      <c r="AW536" s="3" t="str">
        <f t="shared" si="387"/>
        <v/>
      </c>
      <c r="AX536" s="3" t="str">
        <f t="shared" si="388"/>
        <v/>
      </c>
      <c r="AY536" s="3" t="str">
        <f t="shared" si="389"/>
        <v/>
      </c>
      <c r="AZ536" s="3" t="str">
        <f t="shared" si="390"/>
        <v/>
      </c>
      <c r="BA536" s="3" t="str">
        <f t="shared" si="391"/>
        <v/>
      </c>
      <c r="BB536" s="3" t="str">
        <f t="shared" si="392"/>
        <v/>
      </c>
      <c r="BC536" s="3" t="str">
        <f t="shared" si="393"/>
        <v/>
      </c>
      <c r="BD536" s="3" t="str">
        <f t="shared" si="394"/>
        <v/>
      </c>
      <c r="BE536" s="3" t="str">
        <f t="shared" si="395"/>
        <v/>
      </c>
      <c r="BF536" s="3" t="str">
        <f t="shared" si="396"/>
        <v/>
      </c>
      <c r="BG536" s="3" t="str">
        <f t="shared" si="397"/>
        <v/>
      </c>
      <c r="BH536" s="3" t="str">
        <f t="shared" si="398"/>
        <v/>
      </c>
      <c r="BI536" s="3" t="str">
        <f t="shared" si="399"/>
        <v/>
      </c>
      <c r="BJ536" s="3" t="str">
        <f t="shared" si="400"/>
        <v/>
      </c>
      <c r="BK536" s="3" t="str">
        <f t="shared" si="401"/>
        <v/>
      </c>
      <c r="BL536" s="3" t="str">
        <f t="shared" si="402"/>
        <v/>
      </c>
      <c r="BM536" s="3" t="str">
        <f t="shared" si="403"/>
        <v/>
      </c>
      <c r="BN536" s="3" t="str">
        <f t="shared" si="404"/>
        <v/>
      </c>
    </row>
    <row r="537" spans="2:66" x14ac:dyDescent="0.25">
      <c r="B537" s="6">
        <v>22</v>
      </c>
      <c r="C537" s="4" t="str">
        <f>IF(B537="","",VLOOKUP(B537,Tabelle2!$A$2:$B$38,2,0))</f>
        <v>0-5-10-24-26-32</v>
      </c>
      <c r="D537" s="3">
        <f t="shared" si="371"/>
        <v>0</v>
      </c>
      <c r="E537" s="7" t="str">
        <f t="shared" si="367"/>
        <v>L</v>
      </c>
      <c r="F537" s="20" t="str">
        <f t="shared" si="368"/>
        <v>No Bet</v>
      </c>
      <c r="G537" s="16">
        <f t="shared" si="369"/>
        <v>-222</v>
      </c>
      <c r="H537" s="12"/>
      <c r="I537" s="16">
        <f t="shared" si="372"/>
        <v>0</v>
      </c>
      <c r="J537" s="16">
        <f t="shared" si="373"/>
        <v>-9</v>
      </c>
      <c r="K537" s="12"/>
      <c r="AI537" s="1">
        <f t="shared" si="370"/>
        <v>9</v>
      </c>
      <c r="AJ537" s="3" t="str">
        <f t="shared" si="374"/>
        <v/>
      </c>
      <c r="AK537" s="3" t="str">
        <f t="shared" si="375"/>
        <v/>
      </c>
      <c r="AL537" s="3" t="str">
        <f t="shared" si="376"/>
        <v/>
      </c>
      <c r="AM537" s="3" t="str">
        <f t="shared" si="377"/>
        <v/>
      </c>
      <c r="AN537" s="3" t="str">
        <f t="shared" si="378"/>
        <v/>
      </c>
      <c r="AO537" s="3" t="str">
        <f t="shared" si="379"/>
        <v/>
      </c>
      <c r="AP537" s="3" t="str">
        <f t="shared" si="380"/>
        <v/>
      </c>
      <c r="AQ537" s="3" t="str">
        <f t="shared" si="381"/>
        <v/>
      </c>
      <c r="AR537" s="3" t="str">
        <f t="shared" si="382"/>
        <v/>
      </c>
      <c r="AS537" s="3" t="str">
        <f t="shared" si="383"/>
        <v/>
      </c>
      <c r="AT537" s="3" t="str">
        <f t="shared" si="384"/>
        <v/>
      </c>
      <c r="AU537" s="3" t="str">
        <f t="shared" si="385"/>
        <v/>
      </c>
      <c r="AV537" s="3" t="str">
        <f t="shared" si="386"/>
        <v/>
      </c>
      <c r="AW537" s="3" t="str">
        <f t="shared" si="387"/>
        <v/>
      </c>
      <c r="AX537" s="3" t="str">
        <f t="shared" si="388"/>
        <v/>
      </c>
      <c r="AY537" s="3" t="str">
        <f t="shared" si="389"/>
        <v/>
      </c>
      <c r="AZ537" s="3" t="str">
        <f t="shared" si="390"/>
        <v/>
      </c>
      <c r="BA537" s="3" t="str">
        <f t="shared" si="391"/>
        <v/>
      </c>
      <c r="BB537" s="3" t="str">
        <f t="shared" si="392"/>
        <v/>
      </c>
      <c r="BC537" s="3" t="str">
        <f t="shared" si="393"/>
        <v/>
      </c>
      <c r="BD537" s="3" t="str">
        <f t="shared" si="394"/>
        <v/>
      </c>
      <c r="BE537" s="3" t="str">
        <f t="shared" si="395"/>
        <v/>
      </c>
      <c r="BF537" s="3" t="str">
        <f t="shared" si="396"/>
        <v/>
      </c>
      <c r="BG537" s="3" t="str">
        <f t="shared" si="397"/>
        <v/>
      </c>
      <c r="BH537" s="3" t="str">
        <f t="shared" si="398"/>
        <v/>
      </c>
      <c r="BI537" s="3" t="str">
        <f t="shared" si="399"/>
        <v/>
      </c>
      <c r="BJ537" s="3" t="str">
        <f t="shared" si="400"/>
        <v/>
      </c>
      <c r="BK537" s="3" t="str">
        <f t="shared" si="401"/>
        <v/>
      </c>
      <c r="BL537" s="3" t="str">
        <f t="shared" si="402"/>
        <v/>
      </c>
      <c r="BM537" s="3" t="str">
        <f t="shared" si="403"/>
        <v/>
      </c>
      <c r="BN537" s="3" t="str">
        <f t="shared" si="404"/>
        <v/>
      </c>
    </row>
    <row r="538" spans="2:66" x14ac:dyDescent="0.25">
      <c r="B538" s="6">
        <v>21</v>
      </c>
      <c r="C538" s="4" t="str">
        <f>IF(B538="","",VLOOKUP(B538,Tabelle2!$A$2:$B$38,2,0))</f>
        <v>11-12-28-30-35-36</v>
      </c>
      <c r="D538" s="3">
        <f t="shared" si="371"/>
        <v>0</v>
      </c>
      <c r="E538" s="7" t="str">
        <f t="shared" si="367"/>
        <v>L</v>
      </c>
      <c r="F538" s="20" t="str">
        <f t="shared" si="368"/>
        <v>No Bet</v>
      </c>
      <c r="G538" s="16">
        <f t="shared" si="369"/>
        <v>-222</v>
      </c>
      <c r="H538" s="12"/>
      <c r="I538" s="16">
        <f t="shared" si="372"/>
        <v>0</v>
      </c>
      <c r="J538" s="16">
        <f t="shared" si="373"/>
        <v>-9</v>
      </c>
      <c r="K538" s="12"/>
      <c r="AI538" s="1">
        <f t="shared" si="370"/>
        <v>10</v>
      </c>
      <c r="AJ538" s="3" t="str">
        <f t="shared" si="374"/>
        <v/>
      </c>
      <c r="AK538" s="3" t="str">
        <f t="shared" si="375"/>
        <v/>
      </c>
      <c r="AL538" s="3" t="str">
        <f t="shared" si="376"/>
        <v/>
      </c>
      <c r="AM538" s="3" t="str">
        <f t="shared" si="377"/>
        <v/>
      </c>
      <c r="AN538" s="3" t="str">
        <f t="shared" si="378"/>
        <v/>
      </c>
      <c r="AO538" s="3" t="str">
        <f t="shared" si="379"/>
        <v/>
      </c>
      <c r="AP538" s="3" t="str">
        <f t="shared" si="380"/>
        <v/>
      </c>
      <c r="AQ538" s="3" t="str">
        <f t="shared" si="381"/>
        <v/>
      </c>
      <c r="AR538" s="3" t="str">
        <f t="shared" si="382"/>
        <v/>
      </c>
      <c r="AS538" s="3" t="str">
        <f t="shared" si="383"/>
        <v/>
      </c>
      <c r="AT538" s="3" t="str">
        <f t="shared" si="384"/>
        <v/>
      </c>
      <c r="AU538" s="3" t="str">
        <f t="shared" si="385"/>
        <v/>
      </c>
      <c r="AV538" s="3" t="str">
        <f t="shared" si="386"/>
        <v/>
      </c>
      <c r="AW538" s="3" t="str">
        <f t="shared" si="387"/>
        <v/>
      </c>
      <c r="AX538" s="3" t="str">
        <f t="shared" si="388"/>
        <v/>
      </c>
      <c r="AY538" s="3" t="str">
        <f t="shared" si="389"/>
        <v/>
      </c>
      <c r="AZ538" s="3" t="str">
        <f t="shared" si="390"/>
        <v/>
      </c>
      <c r="BA538" s="3" t="str">
        <f t="shared" si="391"/>
        <v/>
      </c>
      <c r="BB538" s="3" t="str">
        <f t="shared" si="392"/>
        <v/>
      </c>
      <c r="BC538" s="3" t="str">
        <f t="shared" si="393"/>
        <v/>
      </c>
      <c r="BD538" s="3" t="str">
        <f t="shared" si="394"/>
        <v/>
      </c>
      <c r="BE538" s="3" t="str">
        <f t="shared" si="395"/>
        <v/>
      </c>
      <c r="BF538" s="3" t="str">
        <f t="shared" si="396"/>
        <v/>
      </c>
      <c r="BG538" s="3" t="str">
        <f t="shared" si="397"/>
        <v/>
      </c>
      <c r="BH538" s="3" t="str">
        <f t="shared" si="398"/>
        <v/>
      </c>
      <c r="BI538" s="3" t="str">
        <f t="shared" si="399"/>
        <v/>
      </c>
      <c r="BJ538" s="3" t="str">
        <f t="shared" si="400"/>
        <v/>
      </c>
      <c r="BK538" s="3" t="str">
        <f t="shared" si="401"/>
        <v/>
      </c>
      <c r="BL538" s="3" t="str">
        <f t="shared" si="402"/>
        <v/>
      </c>
      <c r="BM538" s="3" t="str">
        <f t="shared" si="403"/>
        <v/>
      </c>
      <c r="BN538" s="3" t="str">
        <f t="shared" si="404"/>
        <v/>
      </c>
    </row>
    <row r="539" spans="2:66" x14ac:dyDescent="0.25">
      <c r="B539" s="6">
        <v>4</v>
      </c>
      <c r="C539" s="4" t="str">
        <f>IF(B539="","",VLOOKUP(B539,Tabelle2!$A$2:$B$38,2,0))</f>
        <v>7-11-12-13-28-36</v>
      </c>
      <c r="D539" s="3">
        <f t="shared" si="371"/>
        <v>0</v>
      </c>
      <c r="E539" s="7" t="str">
        <f t="shared" si="367"/>
        <v>L</v>
      </c>
      <c r="F539" s="20" t="str">
        <f t="shared" si="368"/>
        <v>No Bet</v>
      </c>
      <c r="G539" s="16">
        <f t="shared" si="369"/>
        <v>-222</v>
      </c>
      <c r="H539" s="12"/>
      <c r="I539" s="16">
        <f t="shared" si="372"/>
        <v>0</v>
      </c>
      <c r="J539" s="16">
        <f t="shared" si="373"/>
        <v>-9</v>
      </c>
      <c r="K539" s="12"/>
      <c r="AI539" s="1">
        <f t="shared" si="370"/>
        <v>11</v>
      </c>
      <c r="AJ539" s="3" t="str">
        <f t="shared" si="374"/>
        <v/>
      </c>
      <c r="AK539" s="3" t="str">
        <f t="shared" si="375"/>
        <v/>
      </c>
      <c r="AL539" s="3" t="str">
        <f t="shared" si="376"/>
        <v/>
      </c>
      <c r="AM539" s="3" t="str">
        <f t="shared" si="377"/>
        <v/>
      </c>
      <c r="AN539" s="3" t="str">
        <f t="shared" si="378"/>
        <v/>
      </c>
      <c r="AO539" s="3" t="str">
        <f t="shared" si="379"/>
        <v/>
      </c>
      <c r="AP539" s="3" t="str">
        <f t="shared" si="380"/>
        <v/>
      </c>
      <c r="AQ539" s="3" t="str">
        <f t="shared" si="381"/>
        <v/>
      </c>
      <c r="AR539" s="3" t="str">
        <f t="shared" si="382"/>
        <v/>
      </c>
      <c r="AS539" s="3" t="str">
        <f t="shared" si="383"/>
        <v/>
      </c>
      <c r="AT539" s="3" t="str">
        <f t="shared" si="384"/>
        <v/>
      </c>
      <c r="AU539" s="3" t="str">
        <f t="shared" si="385"/>
        <v/>
      </c>
      <c r="AV539" s="3" t="str">
        <f t="shared" si="386"/>
        <v/>
      </c>
      <c r="AW539" s="3" t="str">
        <f t="shared" si="387"/>
        <v/>
      </c>
      <c r="AX539" s="3" t="str">
        <f t="shared" si="388"/>
        <v/>
      </c>
      <c r="AY539" s="3" t="str">
        <f t="shared" si="389"/>
        <v/>
      </c>
      <c r="AZ539" s="3" t="str">
        <f t="shared" si="390"/>
        <v/>
      </c>
      <c r="BA539" s="3" t="str">
        <f t="shared" si="391"/>
        <v/>
      </c>
      <c r="BB539" s="3" t="str">
        <f t="shared" si="392"/>
        <v/>
      </c>
      <c r="BC539" s="3" t="str">
        <f t="shared" si="393"/>
        <v/>
      </c>
      <c r="BD539" s="3" t="str">
        <f t="shared" si="394"/>
        <v/>
      </c>
      <c r="BE539" s="3" t="str">
        <f t="shared" si="395"/>
        <v/>
      </c>
      <c r="BF539" s="3" t="str">
        <f t="shared" si="396"/>
        <v/>
      </c>
      <c r="BG539" s="3" t="str">
        <f t="shared" si="397"/>
        <v/>
      </c>
      <c r="BH539" s="3" t="str">
        <f t="shared" si="398"/>
        <v/>
      </c>
      <c r="BI539" s="3" t="str">
        <f t="shared" si="399"/>
        <v/>
      </c>
      <c r="BJ539" s="3" t="str">
        <f t="shared" si="400"/>
        <v/>
      </c>
      <c r="BK539" s="3" t="str">
        <f t="shared" si="401"/>
        <v/>
      </c>
      <c r="BL539" s="3" t="str">
        <f t="shared" si="402"/>
        <v/>
      </c>
      <c r="BM539" s="3" t="str">
        <f t="shared" si="403"/>
        <v/>
      </c>
      <c r="BN539" s="3" t="str">
        <f t="shared" si="404"/>
        <v/>
      </c>
    </row>
    <row r="540" spans="2:66" x14ac:dyDescent="0.25">
      <c r="B540" s="6">
        <v>33</v>
      </c>
      <c r="C540" s="4" t="str">
        <f>IF(B540="","",VLOOKUP(B540,Tabelle2!$A$2:$B$38,2,0))</f>
        <v>7-11-13-28-29-36</v>
      </c>
      <c r="D540" s="3">
        <f t="shared" si="371"/>
        <v>0</v>
      </c>
      <c r="E540" s="7" t="str">
        <f t="shared" si="367"/>
        <v>L</v>
      </c>
      <c r="F540" s="20" t="str">
        <f t="shared" si="368"/>
        <v>No Bet</v>
      </c>
      <c r="G540" s="16">
        <f t="shared" si="369"/>
        <v>-222</v>
      </c>
      <c r="H540" s="12"/>
      <c r="I540" s="16">
        <f t="shared" si="372"/>
        <v>0</v>
      </c>
      <c r="J540" s="16">
        <f t="shared" si="373"/>
        <v>-9</v>
      </c>
      <c r="K540" s="12"/>
      <c r="AI540" s="1">
        <f t="shared" si="370"/>
        <v>12</v>
      </c>
      <c r="AJ540" s="3" t="str">
        <f t="shared" si="374"/>
        <v/>
      </c>
      <c r="AK540" s="3" t="str">
        <f t="shared" si="375"/>
        <v/>
      </c>
      <c r="AL540" s="3" t="str">
        <f t="shared" si="376"/>
        <v/>
      </c>
      <c r="AM540" s="3" t="str">
        <f t="shared" si="377"/>
        <v/>
      </c>
      <c r="AN540" s="3" t="str">
        <f t="shared" si="378"/>
        <v/>
      </c>
      <c r="AO540" s="3" t="str">
        <f t="shared" si="379"/>
        <v/>
      </c>
      <c r="AP540" s="3" t="str">
        <f t="shared" si="380"/>
        <v/>
      </c>
      <c r="AQ540" s="3" t="str">
        <f t="shared" si="381"/>
        <v/>
      </c>
      <c r="AR540" s="3" t="str">
        <f t="shared" si="382"/>
        <v/>
      </c>
      <c r="AS540" s="3" t="str">
        <f t="shared" si="383"/>
        <v/>
      </c>
      <c r="AT540" s="3" t="str">
        <f t="shared" si="384"/>
        <v/>
      </c>
      <c r="AU540" s="3" t="str">
        <f t="shared" si="385"/>
        <v/>
      </c>
      <c r="AV540" s="3" t="str">
        <f t="shared" si="386"/>
        <v/>
      </c>
      <c r="AW540" s="3" t="str">
        <f t="shared" si="387"/>
        <v/>
      </c>
      <c r="AX540" s="3" t="str">
        <f t="shared" si="388"/>
        <v/>
      </c>
      <c r="AY540" s="3" t="str">
        <f t="shared" si="389"/>
        <v/>
      </c>
      <c r="AZ540" s="3" t="str">
        <f t="shared" si="390"/>
        <v/>
      </c>
      <c r="BA540" s="3" t="str">
        <f t="shared" si="391"/>
        <v/>
      </c>
      <c r="BB540" s="3" t="str">
        <f t="shared" si="392"/>
        <v/>
      </c>
      <c r="BC540" s="3" t="str">
        <f t="shared" si="393"/>
        <v/>
      </c>
      <c r="BD540" s="3" t="str">
        <f t="shared" si="394"/>
        <v/>
      </c>
      <c r="BE540" s="3" t="str">
        <f t="shared" si="395"/>
        <v/>
      </c>
      <c r="BF540" s="3" t="str">
        <f t="shared" si="396"/>
        <v/>
      </c>
      <c r="BG540" s="3" t="str">
        <f t="shared" si="397"/>
        <v/>
      </c>
      <c r="BH540" s="3" t="str">
        <f t="shared" si="398"/>
        <v/>
      </c>
      <c r="BI540" s="3" t="str">
        <f t="shared" si="399"/>
        <v/>
      </c>
      <c r="BJ540" s="3" t="str">
        <f t="shared" si="400"/>
        <v/>
      </c>
      <c r="BK540" s="3" t="str">
        <f t="shared" si="401"/>
        <v/>
      </c>
      <c r="BL540" s="3" t="str">
        <f t="shared" si="402"/>
        <v/>
      </c>
      <c r="BM540" s="3" t="str">
        <f t="shared" si="403"/>
        <v/>
      </c>
      <c r="BN540" s="3" t="str">
        <f t="shared" si="404"/>
        <v/>
      </c>
    </row>
    <row r="541" spans="2:66" x14ac:dyDescent="0.25">
      <c r="B541" s="6">
        <v>24</v>
      </c>
      <c r="C541" s="4" t="str">
        <f>IF(B541="","",VLOOKUP(B541,Tabelle2!$A$2:$B$38,2,0))</f>
        <v>6-13-18-22-27-29</v>
      </c>
      <c r="D541" s="3">
        <f t="shared" si="371"/>
        <v>0</v>
      </c>
      <c r="E541" s="7" t="str">
        <f t="shared" si="367"/>
        <v>L</v>
      </c>
      <c r="F541" s="20" t="str">
        <f t="shared" si="368"/>
        <v>No Bet</v>
      </c>
      <c r="G541" s="16">
        <f t="shared" si="369"/>
        <v>-222</v>
      </c>
      <c r="H541" s="12"/>
      <c r="I541" s="16">
        <f t="shared" si="372"/>
        <v>0</v>
      </c>
      <c r="J541" s="16">
        <f t="shared" si="373"/>
        <v>-9</v>
      </c>
      <c r="K541" s="12"/>
      <c r="AI541" s="1">
        <f t="shared" si="370"/>
        <v>13</v>
      </c>
      <c r="AJ541" s="3" t="str">
        <f t="shared" si="374"/>
        <v/>
      </c>
      <c r="AK541" s="3" t="str">
        <f t="shared" si="375"/>
        <v/>
      </c>
      <c r="AL541" s="3" t="str">
        <f t="shared" si="376"/>
        <v/>
      </c>
      <c r="AM541" s="3" t="str">
        <f t="shared" si="377"/>
        <v/>
      </c>
      <c r="AN541" s="3" t="str">
        <f t="shared" si="378"/>
        <v/>
      </c>
      <c r="AO541" s="3" t="str">
        <f t="shared" si="379"/>
        <v/>
      </c>
      <c r="AP541" s="3" t="str">
        <f t="shared" si="380"/>
        <v/>
      </c>
      <c r="AQ541" s="3" t="str">
        <f t="shared" si="381"/>
        <v/>
      </c>
      <c r="AR541" s="3" t="str">
        <f t="shared" si="382"/>
        <v/>
      </c>
      <c r="AS541" s="3" t="str">
        <f t="shared" si="383"/>
        <v/>
      </c>
      <c r="AT541" s="3" t="str">
        <f t="shared" si="384"/>
        <v/>
      </c>
      <c r="AU541" s="3" t="str">
        <f t="shared" si="385"/>
        <v/>
      </c>
      <c r="AV541" s="3" t="str">
        <f t="shared" si="386"/>
        <v/>
      </c>
      <c r="AW541" s="3" t="str">
        <f t="shared" si="387"/>
        <v/>
      </c>
      <c r="AX541" s="3" t="str">
        <f t="shared" si="388"/>
        <v/>
      </c>
      <c r="AY541" s="3" t="str">
        <f t="shared" si="389"/>
        <v/>
      </c>
      <c r="AZ541" s="3" t="str">
        <f t="shared" si="390"/>
        <v/>
      </c>
      <c r="BA541" s="3" t="str">
        <f t="shared" si="391"/>
        <v/>
      </c>
      <c r="BB541" s="3" t="str">
        <f t="shared" si="392"/>
        <v/>
      </c>
      <c r="BC541" s="3" t="str">
        <f t="shared" si="393"/>
        <v/>
      </c>
      <c r="BD541" s="3" t="str">
        <f t="shared" si="394"/>
        <v/>
      </c>
      <c r="BE541" s="3" t="str">
        <f t="shared" si="395"/>
        <v/>
      </c>
      <c r="BF541" s="3" t="str">
        <f t="shared" si="396"/>
        <v/>
      </c>
      <c r="BG541" s="3" t="str">
        <f t="shared" si="397"/>
        <v/>
      </c>
      <c r="BH541" s="3" t="str">
        <f t="shared" si="398"/>
        <v/>
      </c>
      <c r="BI541" s="3" t="str">
        <f t="shared" si="399"/>
        <v/>
      </c>
      <c r="BJ541" s="3" t="str">
        <f t="shared" si="400"/>
        <v/>
      </c>
      <c r="BK541" s="3" t="str">
        <f t="shared" si="401"/>
        <v/>
      </c>
      <c r="BL541" s="3" t="str">
        <f t="shared" si="402"/>
        <v/>
      </c>
      <c r="BM541" s="3" t="str">
        <f t="shared" si="403"/>
        <v/>
      </c>
      <c r="BN541" s="3" t="str">
        <f t="shared" si="404"/>
        <v/>
      </c>
    </row>
    <row r="542" spans="2:66" x14ac:dyDescent="0.25">
      <c r="B542" s="6">
        <v>19</v>
      </c>
      <c r="C542" s="4" t="str">
        <f>IF(B542="","",VLOOKUP(B542,Tabelle2!$A$2:$B$38,2,0))</f>
        <v>7-13-27-28-29-36</v>
      </c>
      <c r="D542" s="3">
        <f t="shared" si="371"/>
        <v>0</v>
      </c>
      <c r="E542" s="7" t="str">
        <f t="shared" si="367"/>
        <v>L</v>
      </c>
      <c r="F542" s="20" t="str">
        <f t="shared" si="368"/>
        <v>No Bet</v>
      </c>
      <c r="G542" s="16">
        <f t="shared" si="369"/>
        <v>-222</v>
      </c>
      <c r="H542" s="12"/>
      <c r="I542" s="16">
        <f t="shared" si="372"/>
        <v>0</v>
      </c>
      <c r="J542" s="16">
        <f t="shared" si="373"/>
        <v>-9</v>
      </c>
      <c r="K542" s="12"/>
      <c r="AI542" s="1">
        <f t="shared" si="370"/>
        <v>14</v>
      </c>
      <c r="AJ542" s="3" t="str">
        <f t="shared" si="374"/>
        <v/>
      </c>
      <c r="AK542" s="3" t="str">
        <f t="shared" si="375"/>
        <v/>
      </c>
      <c r="AL542" s="3" t="str">
        <f t="shared" si="376"/>
        <v/>
      </c>
      <c r="AM542" s="3" t="str">
        <f t="shared" si="377"/>
        <v/>
      </c>
      <c r="AN542" s="3" t="str">
        <f t="shared" si="378"/>
        <v/>
      </c>
      <c r="AO542" s="3" t="str">
        <f t="shared" si="379"/>
        <v/>
      </c>
      <c r="AP542" s="3" t="str">
        <f t="shared" si="380"/>
        <v/>
      </c>
      <c r="AQ542" s="3" t="str">
        <f t="shared" si="381"/>
        <v/>
      </c>
      <c r="AR542" s="3" t="str">
        <f t="shared" si="382"/>
        <v/>
      </c>
      <c r="AS542" s="3" t="str">
        <f t="shared" si="383"/>
        <v/>
      </c>
      <c r="AT542" s="3" t="str">
        <f t="shared" si="384"/>
        <v/>
      </c>
      <c r="AU542" s="3" t="str">
        <f t="shared" si="385"/>
        <v/>
      </c>
      <c r="AV542" s="3" t="str">
        <f t="shared" si="386"/>
        <v/>
      </c>
      <c r="AW542" s="3" t="str">
        <f t="shared" si="387"/>
        <v/>
      </c>
      <c r="AX542" s="3" t="str">
        <f t="shared" si="388"/>
        <v/>
      </c>
      <c r="AY542" s="3" t="str">
        <f t="shared" si="389"/>
        <v/>
      </c>
      <c r="AZ542" s="3" t="str">
        <f t="shared" si="390"/>
        <v/>
      </c>
      <c r="BA542" s="3" t="str">
        <f t="shared" si="391"/>
        <v/>
      </c>
      <c r="BB542" s="3" t="str">
        <f t="shared" si="392"/>
        <v/>
      </c>
      <c r="BC542" s="3" t="str">
        <f t="shared" si="393"/>
        <v/>
      </c>
      <c r="BD542" s="3" t="str">
        <f t="shared" si="394"/>
        <v/>
      </c>
      <c r="BE542" s="3" t="str">
        <f t="shared" si="395"/>
        <v/>
      </c>
      <c r="BF542" s="3" t="str">
        <f t="shared" si="396"/>
        <v/>
      </c>
      <c r="BG542" s="3" t="str">
        <f t="shared" si="397"/>
        <v/>
      </c>
      <c r="BH542" s="3" t="str">
        <f t="shared" si="398"/>
        <v/>
      </c>
      <c r="BI542" s="3" t="str">
        <f t="shared" si="399"/>
        <v/>
      </c>
      <c r="BJ542" s="3" t="str">
        <f t="shared" si="400"/>
        <v/>
      </c>
      <c r="BK542" s="3" t="str">
        <f t="shared" si="401"/>
        <v/>
      </c>
      <c r="BL542" s="3" t="str">
        <f t="shared" si="402"/>
        <v/>
      </c>
      <c r="BM542" s="3" t="str">
        <f t="shared" si="403"/>
        <v/>
      </c>
      <c r="BN542" s="3" t="str">
        <f t="shared" si="404"/>
        <v/>
      </c>
    </row>
    <row r="543" spans="2:66" x14ac:dyDescent="0.25">
      <c r="B543" s="6">
        <v>15</v>
      </c>
      <c r="C543" s="4" t="str">
        <f>IF(B543="","",VLOOKUP(B543,Tabelle2!$A$2:$B$38,2,0))</f>
        <v>6-7-12-18-27-29</v>
      </c>
      <c r="D543" s="3">
        <f t="shared" si="371"/>
        <v>0</v>
      </c>
      <c r="E543" s="7" t="str">
        <f t="shared" si="367"/>
        <v>L</v>
      </c>
      <c r="F543" s="20" t="str">
        <f t="shared" si="368"/>
        <v>No Bet</v>
      </c>
      <c r="G543" s="16">
        <f t="shared" si="369"/>
        <v>-222</v>
      </c>
      <c r="H543" s="12"/>
      <c r="I543" s="16">
        <f t="shared" si="372"/>
        <v>0</v>
      </c>
      <c r="J543" s="16">
        <f t="shared" si="373"/>
        <v>-9</v>
      </c>
      <c r="K543" s="12"/>
      <c r="AI543" s="1">
        <f t="shared" si="370"/>
        <v>15</v>
      </c>
      <c r="AJ543" s="3" t="str">
        <f t="shared" si="374"/>
        <v/>
      </c>
      <c r="AK543" s="3" t="str">
        <f t="shared" si="375"/>
        <v/>
      </c>
      <c r="AL543" s="3" t="str">
        <f t="shared" si="376"/>
        <v/>
      </c>
      <c r="AM543" s="3" t="str">
        <f t="shared" si="377"/>
        <v/>
      </c>
      <c r="AN543" s="3" t="str">
        <f t="shared" si="378"/>
        <v/>
      </c>
      <c r="AO543" s="3" t="str">
        <f t="shared" si="379"/>
        <v/>
      </c>
      <c r="AP543" s="3" t="str">
        <f t="shared" si="380"/>
        <v/>
      </c>
      <c r="AQ543" s="3" t="str">
        <f t="shared" si="381"/>
        <v/>
      </c>
      <c r="AR543" s="3" t="str">
        <f t="shared" si="382"/>
        <v/>
      </c>
      <c r="AS543" s="3" t="str">
        <f t="shared" si="383"/>
        <v/>
      </c>
      <c r="AT543" s="3" t="str">
        <f t="shared" si="384"/>
        <v/>
      </c>
      <c r="AU543" s="3" t="str">
        <f t="shared" si="385"/>
        <v/>
      </c>
      <c r="AV543" s="3" t="str">
        <f t="shared" si="386"/>
        <v/>
      </c>
      <c r="AW543" s="3" t="str">
        <f t="shared" si="387"/>
        <v/>
      </c>
      <c r="AX543" s="3" t="str">
        <f t="shared" si="388"/>
        <v/>
      </c>
      <c r="AY543" s="3" t="str">
        <f t="shared" si="389"/>
        <v/>
      </c>
      <c r="AZ543" s="3" t="str">
        <f t="shared" si="390"/>
        <v/>
      </c>
      <c r="BA543" s="3" t="str">
        <f t="shared" si="391"/>
        <v/>
      </c>
      <c r="BB543" s="3" t="str">
        <f t="shared" si="392"/>
        <v/>
      </c>
      <c r="BC543" s="3" t="str">
        <f t="shared" si="393"/>
        <v/>
      </c>
      <c r="BD543" s="3" t="str">
        <f t="shared" si="394"/>
        <v/>
      </c>
      <c r="BE543" s="3" t="str">
        <f t="shared" si="395"/>
        <v/>
      </c>
      <c r="BF543" s="3" t="str">
        <f t="shared" si="396"/>
        <v/>
      </c>
      <c r="BG543" s="3" t="str">
        <f t="shared" si="397"/>
        <v/>
      </c>
      <c r="BH543" s="3" t="str">
        <f t="shared" si="398"/>
        <v/>
      </c>
      <c r="BI543" s="3" t="str">
        <f t="shared" si="399"/>
        <v/>
      </c>
      <c r="BJ543" s="3" t="str">
        <f t="shared" si="400"/>
        <v/>
      </c>
      <c r="BK543" s="3" t="str">
        <f t="shared" si="401"/>
        <v/>
      </c>
      <c r="BL543" s="3" t="str">
        <f t="shared" si="402"/>
        <v/>
      </c>
      <c r="BM543" s="3" t="str">
        <f t="shared" si="403"/>
        <v/>
      </c>
      <c r="BN543" s="3" t="str">
        <f t="shared" si="404"/>
        <v/>
      </c>
    </row>
    <row r="544" spans="2:66" x14ac:dyDescent="0.25">
      <c r="B544" s="6">
        <v>14</v>
      </c>
      <c r="C544" s="4" t="str">
        <f>IF(B544="","",VLOOKUP(B544,Tabelle2!$A$2:$B$38,2,0))</f>
        <v>3-8-12-23-30-35</v>
      </c>
      <c r="D544" s="3">
        <f t="shared" si="371"/>
        <v>0</v>
      </c>
      <c r="E544" s="7" t="str">
        <f t="shared" si="367"/>
        <v>L</v>
      </c>
      <c r="F544" s="20" t="str">
        <f t="shared" si="368"/>
        <v>No Bet</v>
      </c>
      <c r="G544" s="16">
        <f t="shared" si="369"/>
        <v>-222</v>
      </c>
      <c r="H544" s="12"/>
      <c r="I544" s="16">
        <f t="shared" si="372"/>
        <v>0</v>
      </c>
      <c r="J544" s="16">
        <f t="shared" si="373"/>
        <v>-9</v>
      </c>
      <c r="K544" s="12"/>
      <c r="AI544" s="1">
        <f t="shared" si="370"/>
        <v>16</v>
      </c>
      <c r="AJ544" s="3" t="str">
        <f t="shared" si="374"/>
        <v/>
      </c>
      <c r="AK544" s="3" t="str">
        <f t="shared" si="375"/>
        <v/>
      </c>
      <c r="AL544" s="3" t="str">
        <f t="shared" si="376"/>
        <v/>
      </c>
      <c r="AM544" s="3" t="str">
        <f t="shared" si="377"/>
        <v/>
      </c>
      <c r="AN544" s="3" t="str">
        <f t="shared" si="378"/>
        <v/>
      </c>
      <c r="AO544" s="3" t="str">
        <f t="shared" si="379"/>
        <v/>
      </c>
      <c r="AP544" s="3" t="str">
        <f t="shared" si="380"/>
        <v/>
      </c>
      <c r="AQ544" s="3" t="str">
        <f t="shared" si="381"/>
        <v/>
      </c>
      <c r="AR544" s="3" t="str">
        <f t="shared" si="382"/>
        <v/>
      </c>
      <c r="AS544" s="3" t="str">
        <f t="shared" si="383"/>
        <v/>
      </c>
      <c r="AT544" s="3" t="str">
        <f t="shared" si="384"/>
        <v/>
      </c>
      <c r="AU544" s="3" t="str">
        <f t="shared" si="385"/>
        <v/>
      </c>
      <c r="AV544" s="3" t="str">
        <f t="shared" si="386"/>
        <v/>
      </c>
      <c r="AW544" s="3" t="str">
        <f t="shared" si="387"/>
        <v/>
      </c>
      <c r="AX544" s="3" t="str">
        <f t="shared" si="388"/>
        <v/>
      </c>
      <c r="AY544" s="3" t="str">
        <f t="shared" si="389"/>
        <v/>
      </c>
      <c r="AZ544" s="3" t="str">
        <f t="shared" si="390"/>
        <v/>
      </c>
      <c r="BA544" s="3" t="str">
        <f t="shared" si="391"/>
        <v/>
      </c>
      <c r="BB544" s="3" t="str">
        <f t="shared" si="392"/>
        <v/>
      </c>
      <c r="BC544" s="3" t="str">
        <f t="shared" si="393"/>
        <v/>
      </c>
      <c r="BD544" s="3" t="str">
        <f t="shared" si="394"/>
        <v/>
      </c>
      <c r="BE544" s="3" t="str">
        <f t="shared" si="395"/>
        <v/>
      </c>
      <c r="BF544" s="3" t="str">
        <f t="shared" si="396"/>
        <v/>
      </c>
      <c r="BG544" s="3" t="str">
        <f t="shared" si="397"/>
        <v/>
      </c>
      <c r="BH544" s="3" t="str">
        <f t="shared" si="398"/>
        <v/>
      </c>
      <c r="BI544" s="3" t="str">
        <f t="shared" si="399"/>
        <v/>
      </c>
      <c r="BJ544" s="3" t="str">
        <f t="shared" si="400"/>
        <v/>
      </c>
      <c r="BK544" s="3" t="str">
        <f t="shared" si="401"/>
        <v/>
      </c>
      <c r="BL544" s="3" t="str">
        <f t="shared" si="402"/>
        <v/>
      </c>
      <c r="BM544" s="3" t="str">
        <f t="shared" si="403"/>
        <v/>
      </c>
      <c r="BN544" s="3" t="str">
        <f t="shared" si="404"/>
        <v/>
      </c>
    </row>
    <row r="545" spans="2:66" x14ac:dyDescent="0.25">
      <c r="B545" s="6">
        <v>10</v>
      </c>
      <c r="C545" s="4" t="str">
        <f>IF(B545="","",VLOOKUP(B545,Tabelle2!$A$2:$B$38,2,0))</f>
        <v>6-9-17-22-31-34</v>
      </c>
      <c r="D545" s="3">
        <f t="shared" si="371"/>
        <v>0</v>
      </c>
      <c r="E545" s="7" t="str">
        <f t="shared" si="367"/>
        <v>L</v>
      </c>
      <c r="F545" s="20" t="str">
        <f t="shared" si="368"/>
        <v>No Bet</v>
      </c>
      <c r="G545" s="16">
        <f t="shared" si="369"/>
        <v>-222</v>
      </c>
      <c r="H545" s="12"/>
      <c r="I545" s="16">
        <f t="shared" si="372"/>
        <v>0</v>
      </c>
      <c r="J545" s="16">
        <f t="shared" si="373"/>
        <v>-9</v>
      </c>
      <c r="K545" s="12"/>
      <c r="AI545" s="1">
        <f t="shared" si="370"/>
        <v>17</v>
      </c>
      <c r="AJ545" s="3" t="str">
        <f t="shared" si="374"/>
        <v/>
      </c>
      <c r="AK545" s="3" t="str">
        <f t="shared" si="375"/>
        <v/>
      </c>
      <c r="AL545" s="3" t="str">
        <f t="shared" si="376"/>
        <v/>
      </c>
      <c r="AM545" s="3" t="str">
        <f t="shared" si="377"/>
        <v/>
      </c>
      <c r="AN545" s="3" t="str">
        <f t="shared" si="378"/>
        <v/>
      </c>
      <c r="AO545" s="3" t="str">
        <f t="shared" si="379"/>
        <v/>
      </c>
      <c r="AP545" s="3" t="str">
        <f t="shared" si="380"/>
        <v/>
      </c>
      <c r="AQ545" s="3" t="str">
        <f t="shared" si="381"/>
        <v/>
      </c>
      <c r="AR545" s="3" t="str">
        <f t="shared" si="382"/>
        <v/>
      </c>
      <c r="AS545" s="3" t="str">
        <f t="shared" si="383"/>
        <v/>
      </c>
      <c r="AT545" s="3" t="str">
        <f t="shared" si="384"/>
        <v/>
      </c>
      <c r="AU545" s="3" t="str">
        <f t="shared" si="385"/>
        <v/>
      </c>
      <c r="AV545" s="3" t="str">
        <f t="shared" si="386"/>
        <v/>
      </c>
      <c r="AW545" s="3" t="str">
        <f t="shared" si="387"/>
        <v/>
      </c>
      <c r="AX545" s="3" t="str">
        <f t="shared" si="388"/>
        <v/>
      </c>
      <c r="AY545" s="3" t="str">
        <f t="shared" si="389"/>
        <v/>
      </c>
      <c r="AZ545" s="3">
        <f t="shared" si="390"/>
        <v>1</v>
      </c>
      <c r="BA545" s="3" t="str">
        <f t="shared" si="391"/>
        <v/>
      </c>
      <c r="BB545" s="3" t="str">
        <f t="shared" si="392"/>
        <v/>
      </c>
      <c r="BC545" s="3" t="str">
        <f t="shared" si="393"/>
        <v/>
      </c>
      <c r="BD545" s="3" t="str">
        <f t="shared" si="394"/>
        <v/>
      </c>
      <c r="BE545" s="3" t="str">
        <f t="shared" si="395"/>
        <v/>
      </c>
      <c r="BF545" s="3" t="str">
        <f t="shared" si="396"/>
        <v/>
      </c>
      <c r="BG545" s="3" t="str">
        <f t="shared" si="397"/>
        <v/>
      </c>
      <c r="BH545" s="3" t="str">
        <f t="shared" si="398"/>
        <v/>
      </c>
      <c r="BI545" s="3" t="str">
        <f t="shared" si="399"/>
        <v/>
      </c>
      <c r="BJ545" s="3" t="str">
        <f t="shared" si="400"/>
        <v/>
      </c>
      <c r="BK545" s="3" t="str">
        <f t="shared" si="401"/>
        <v/>
      </c>
      <c r="BL545" s="3" t="str">
        <f t="shared" si="402"/>
        <v/>
      </c>
      <c r="BM545" s="3" t="str">
        <f t="shared" si="403"/>
        <v/>
      </c>
      <c r="BN545" s="3" t="str">
        <f t="shared" si="404"/>
        <v/>
      </c>
    </row>
    <row r="546" spans="2:66" x14ac:dyDescent="0.25">
      <c r="B546" s="6">
        <v>6</v>
      </c>
      <c r="C546" s="4" t="str">
        <f>IF(B546="","",VLOOKUP(B546,Tabelle2!$A$2:$B$38,2,0))</f>
        <v>0-5-10-15-24-32</v>
      </c>
      <c r="D546" s="3">
        <f t="shared" si="371"/>
        <v>1</v>
      </c>
      <c r="E546" s="7" t="str">
        <f t="shared" si="367"/>
        <v>W</v>
      </c>
      <c r="F546" s="20" t="str">
        <f t="shared" si="368"/>
        <v>No Bet</v>
      </c>
      <c r="G546" s="16">
        <f t="shared" si="369"/>
        <v>-222</v>
      </c>
      <c r="H546" s="12"/>
      <c r="I546" s="16">
        <f t="shared" si="372"/>
        <v>0</v>
      </c>
      <c r="J546" s="16">
        <f t="shared" si="373"/>
        <v>-9</v>
      </c>
      <c r="K546" s="12"/>
      <c r="AI546" s="1">
        <f t="shared" si="370"/>
        <v>0</v>
      </c>
      <c r="AJ546" s="3" t="str">
        <f t="shared" si="374"/>
        <v/>
      </c>
      <c r="AK546" s="3" t="str">
        <f t="shared" si="375"/>
        <v/>
      </c>
      <c r="AL546" s="3" t="str">
        <f t="shared" si="376"/>
        <v/>
      </c>
      <c r="AM546" s="3" t="str">
        <f t="shared" si="377"/>
        <v/>
      </c>
      <c r="AN546" s="3" t="str">
        <f t="shared" si="378"/>
        <v/>
      </c>
      <c r="AO546" s="3" t="str">
        <f t="shared" si="379"/>
        <v/>
      </c>
      <c r="AP546" s="3" t="str">
        <f t="shared" si="380"/>
        <v/>
      </c>
      <c r="AQ546" s="3" t="str">
        <f t="shared" si="381"/>
        <v/>
      </c>
      <c r="AR546" s="3" t="str">
        <f t="shared" si="382"/>
        <v/>
      </c>
      <c r="AS546" s="3" t="str">
        <f t="shared" si="383"/>
        <v/>
      </c>
      <c r="AT546" s="3" t="str">
        <f t="shared" si="384"/>
        <v/>
      </c>
      <c r="AU546" s="3" t="str">
        <f t="shared" si="385"/>
        <v/>
      </c>
      <c r="AV546" s="3" t="str">
        <f t="shared" si="386"/>
        <v/>
      </c>
      <c r="AW546" s="3" t="str">
        <f t="shared" si="387"/>
        <v/>
      </c>
      <c r="AX546" s="3" t="str">
        <f t="shared" si="388"/>
        <v/>
      </c>
      <c r="AY546" s="3" t="str">
        <f t="shared" si="389"/>
        <v/>
      </c>
      <c r="AZ546" s="3" t="str">
        <f t="shared" si="390"/>
        <v/>
      </c>
      <c r="BA546" s="3" t="str">
        <f t="shared" si="391"/>
        <v/>
      </c>
      <c r="BB546" s="3" t="str">
        <f t="shared" si="392"/>
        <v/>
      </c>
      <c r="BC546" s="3" t="str">
        <f t="shared" si="393"/>
        <v/>
      </c>
      <c r="BD546" s="3" t="str">
        <f t="shared" si="394"/>
        <v/>
      </c>
      <c r="BE546" s="3" t="str">
        <f t="shared" si="395"/>
        <v/>
      </c>
      <c r="BF546" s="3" t="str">
        <f t="shared" si="396"/>
        <v/>
      </c>
      <c r="BG546" s="3" t="str">
        <f t="shared" si="397"/>
        <v/>
      </c>
      <c r="BH546" s="3" t="str">
        <f t="shared" si="398"/>
        <v/>
      </c>
      <c r="BI546" s="3" t="str">
        <f t="shared" si="399"/>
        <v/>
      </c>
      <c r="BJ546" s="3" t="str">
        <f t="shared" si="400"/>
        <v/>
      </c>
      <c r="BK546" s="3" t="str">
        <f t="shared" si="401"/>
        <v/>
      </c>
      <c r="BL546" s="3" t="str">
        <f t="shared" si="402"/>
        <v/>
      </c>
      <c r="BM546" s="3" t="str">
        <f t="shared" si="403"/>
        <v/>
      </c>
      <c r="BN546" s="3" t="str">
        <f t="shared" si="404"/>
        <v/>
      </c>
    </row>
    <row r="547" spans="2:66" x14ac:dyDescent="0.25">
      <c r="B547" s="6">
        <v>30</v>
      </c>
      <c r="C547" s="4" t="str">
        <f>IF(B547="","",VLOOKUP(B547,Tabelle2!$A$2:$B$38,2,0))</f>
        <v>1-2-14-20-21-25</v>
      </c>
      <c r="D547" s="3">
        <f t="shared" si="371"/>
        <v>0</v>
      </c>
      <c r="E547" s="7" t="str">
        <f t="shared" si="367"/>
        <v>L</v>
      </c>
      <c r="F547" s="20" t="str">
        <f t="shared" si="368"/>
        <v>Bet</v>
      </c>
      <c r="G547" s="16">
        <f t="shared" si="369"/>
        <v>-228</v>
      </c>
      <c r="H547" s="12"/>
      <c r="I547" s="16">
        <f t="shared" si="372"/>
        <v>-1</v>
      </c>
      <c r="J547" s="16">
        <f t="shared" si="373"/>
        <v>-10</v>
      </c>
      <c r="K547" s="12"/>
      <c r="AI547" s="1">
        <f t="shared" si="370"/>
        <v>1</v>
      </c>
      <c r="AJ547" s="3" t="str">
        <f t="shared" si="374"/>
        <v/>
      </c>
      <c r="AK547" s="3" t="str">
        <f t="shared" si="375"/>
        <v/>
      </c>
      <c r="AL547" s="3" t="str">
        <f t="shared" si="376"/>
        <v/>
      </c>
      <c r="AM547" s="3" t="str">
        <f t="shared" si="377"/>
        <v/>
      </c>
      <c r="AN547" s="3" t="str">
        <f t="shared" si="378"/>
        <v/>
      </c>
      <c r="AO547" s="3" t="str">
        <f t="shared" si="379"/>
        <v/>
      </c>
      <c r="AP547" s="3" t="str">
        <f t="shared" si="380"/>
        <v/>
      </c>
      <c r="AQ547" s="3" t="str">
        <f t="shared" si="381"/>
        <v/>
      </c>
      <c r="AR547" s="3" t="str">
        <f t="shared" si="382"/>
        <v/>
      </c>
      <c r="AS547" s="3" t="str">
        <f t="shared" si="383"/>
        <v/>
      </c>
      <c r="AT547" s="3" t="str">
        <f t="shared" si="384"/>
        <v/>
      </c>
      <c r="AU547" s="3" t="str">
        <f t="shared" si="385"/>
        <v/>
      </c>
      <c r="AV547" s="3" t="str">
        <f t="shared" si="386"/>
        <v/>
      </c>
      <c r="AW547" s="3" t="str">
        <f t="shared" si="387"/>
        <v/>
      </c>
      <c r="AX547" s="3" t="str">
        <f t="shared" si="388"/>
        <v/>
      </c>
      <c r="AY547" s="3" t="str">
        <f t="shared" si="389"/>
        <v/>
      </c>
      <c r="AZ547" s="3" t="str">
        <f t="shared" si="390"/>
        <v/>
      </c>
      <c r="BA547" s="3" t="str">
        <f t="shared" si="391"/>
        <v/>
      </c>
      <c r="BB547" s="3" t="str">
        <f t="shared" si="392"/>
        <v/>
      </c>
      <c r="BC547" s="3" t="str">
        <f t="shared" si="393"/>
        <v/>
      </c>
      <c r="BD547" s="3" t="str">
        <f t="shared" si="394"/>
        <v/>
      </c>
      <c r="BE547" s="3" t="str">
        <f t="shared" si="395"/>
        <v/>
      </c>
      <c r="BF547" s="3" t="str">
        <f t="shared" si="396"/>
        <v/>
      </c>
      <c r="BG547" s="3" t="str">
        <f t="shared" si="397"/>
        <v/>
      </c>
      <c r="BH547" s="3" t="str">
        <f t="shared" si="398"/>
        <v/>
      </c>
      <c r="BI547" s="3" t="str">
        <f t="shared" si="399"/>
        <v/>
      </c>
      <c r="BJ547" s="3" t="str">
        <f t="shared" si="400"/>
        <v/>
      </c>
      <c r="BK547" s="3" t="str">
        <f t="shared" si="401"/>
        <v/>
      </c>
      <c r="BL547" s="3" t="str">
        <f t="shared" si="402"/>
        <v/>
      </c>
      <c r="BM547" s="3" t="str">
        <f t="shared" si="403"/>
        <v/>
      </c>
      <c r="BN547" s="3" t="str">
        <f t="shared" si="404"/>
        <v/>
      </c>
    </row>
    <row r="548" spans="2:66" x14ac:dyDescent="0.25">
      <c r="B548" s="6">
        <v>10</v>
      </c>
      <c r="C548" s="4" t="str">
        <f>IF(B548="","",VLOOKUP(B548,Tabelle2!$A$2:$B$38,2,0))</f>
        <v>6-9-17-22-31-34</v>
      </c>
      <c r="D548" s="3">
        <f t="shared" si="371"/>
        <v>0</v>
      </c>
      <c r="E548" s="7" t="str">
        <f t="shared" si="367"/>
        <v>L</v>
      </c>
      <c r="F548" s="20" t="str">
        <f t="shared" si="368"/>
        <v>Bet</v>
      </c>
      <c r="G548" s="16">
        <f t="shared" si="369"/>
        <v>-234</v>
      </c>
      <c r="H548" s="12"/>
      <c r="I548" s="16">
        <f t="shared" si="372"/>
        <v>0</v>
      </c>
      <c r="J548" s="16">
        <f t="shared" si="373"/>
        <v>-10</v>
      </c>
      <c r="K548" s="12"/>
      <c r="AI548" s="1">
        <f t="shared" si="370"/>
        <v>2</v>
      </c>
      <c r="AJ548" s="3" t="str">
        <f t="shared" si="374"/>
        <v/>
      </c>
      <c r="AK548" s="3">
        <f t="shared" si="375"/>
        <v>1</v>
      </c>
      <c r="AL548" s="3" t="str">
        <f t="shared" si="376"/>
        <v/>
      </c>
      <c r="AM548" s="3" t="str">
        <f t="shared" si="377"/>
        <v/>
      </c>
      <c r="AN548" s="3" t="str">
        <f t="shared" si="378"/>
        <v/>
      </c>
      <c r="AO548" s="3" t="str">
        <f t="shared" si="379"/>
        <v/>
      </c>
      <c r="AP548" s="3" t="str">
        <f t="shared" si="380"/>
        <v/>
      </c>
      <c r="AQ548" s="3" t="str">
        <f t="shared" si="381"/>
        <v/>
      </c>
      <c r="AR548" s="3" t="str">
        <f t="shared" si="382"/>
        <v/>
      </c>
      <c r="AS548" s="3" t="str">
        <f t="shared" si="383"/>
        <v/>
      </c>
      <c r="AT548" s="3" t="str">
        <f t="shared" si="384"/>
        <v/>
      </c>
      <c r="AU548" s="3" t="str">
        <f t="shared" si="385"/>
        <v/>
      </c>
      <c r="AV548" s="3" t="str">
        <f t="shared" si="386"/>
        <v/>
      </c>
      <c r="AW548" s="3" t="str">
        <f t="shared" si="387"/>
        <v/>
      </c>
      <c r="AX548" s="3" t="str">
        <f t="shared" si="388"/>
        <v/>
      </c>
      <c r="AY548" s="3" t="str">
        <f t="shared" si="389"/>
        <v/>
      </c>
      <c r="AZ548" s="3" t="str">
        <f t="shared" si="390"/>
        <v/>
      </c>
      <c r="BA548" s="3" t="str">
        <f t="shared" si="391"/>
        <v/>
      </c>
      <c r="BB548" s="3" t="str">
        <f t="shared" si="392"/>
        <v/>
      </c>
      <c r="BC548" s="3" t="str">
        <f t="shared" si="393"/>
        <v/>
      </c>
      <c r="BD548" s="3" t="str">
        <f t="shared" si="394"/>
        <v/>
      </c>
      <c r="BE548" s="3" t="str">
        <f t="shared" si="395"/>
        <v/>
      </c>
      <c r="BF548" s="3" t="str">
        <f t="shared" si="396"/>
        <v/>
      </c>
      <c r="BG548" s="3" t="str">
        <f t="shared" si="397"/>
        <v/>
      </c>
      <c r="BH548" s="3" t="str">
        <f t="shared" si="398"/>
        <v/>
      </c>
      <c r="BI548" s="3" t="str">
        <f t="shared" si="399"/>
        <v/>
      </c>
      <c r="BJ548" s="3" t="str">
        <f t="shared" si="400"/>
        <v/>
      </c>
      <c r="BK548" s="3" t="str">
        <f t="shared" si="401"/>
        <v/>
      </c>
      <c r="BL548" s="3" t="str">
        <f t="shared" si="402"/>
        <v/>
      </c>
      <c r="BM548" s="3" t="str">
        <f t="shared" si="403"/>
        <v/>
      </c>
      <c r="BN548" s="3" t="str">
        <f t="shared" si="404"/>
        <v/>
      </c>
    </row>
    <row r="549" spans="2:66" x14ac:dyDescent="0.25">
      <c r="B549" s="6">
        <v>34</v>
      </c>
      <c r="C549" s="4" t="str">
        <f>IF(B549="","",VLOOKUP(B549,Tabelle2!$A$2:$B$38,2,0))</f>
        <v>0-5-10-23-26-32</v>
      </c>
      <c r="D549" s="3">
        <f t="shared" si="371"/>
        <v>1</v>
      </c>
      <c r="E549" s="7" t="str">
        <f t="shared" si="367"/>
        <v>W</v>
      </c>
      <c r="F549" s="20" t="str">
        <f t="shared" si="368"/>
        <v>Bet</v>
      </c>
      <c r="G549" s="16">
        <f t="shared" si="369"/>
        <v>-204</v>
      </c>
      <c r="H549" s="12"/>
      <c r="I549" s="16">
        <f t="shared" si="372"/>
        <v>0</v>
      </c>
      <c r="J549" s="16">
        <f t="shared" si="373"/>
        <v>-10</v>
      </c>
      <c r="K549" s="12"/>
      <c r="AI549" s="1">
        <f t="shared" si="370"/>
        <v>0</v>
      </c>
      <c r="AJ549" s="3" t="str">
        <f t="shared" si="374"/>
        <v/>
      </c>
      <c r="AK549" s="3" t="str">
        <f t="shared" si="375"/>
        <v/>
      </c>
      <c r="AL549" s="3" t="str">
        <f t="shared" si="376"/>
        <v/>
      </c>
      <c r="AM549" s="3" t="str">
        <f t="shared" si="377"/>
        <v/>
      </c>
      <c r="AN549" s="3" t="str">
        <f t="shared" si="378"/>
        <v/>
      </c>
      <c r="AO549" s="3" t="str">
        <f t="shared" si="379"/>
        <v/>
      </c>
      <c r="AP549" s="3" t="str">
        <f t="shared" si="380"/>
        <v/>
      </c>
      <c r="AQ549" s="3" t="str">
        <f t="shared" si="381"/>
        <v/>
      </c>
      <c r="AR549" s="3" t="str">
        <f t="shared" si="382"/>
        <v/>
      </c>
      <c r="AS549" s="3" t="str">
        <f t="shared" si="383"/>
        <v/>
      </c>
      <c r="AT549" s="3" t="str">
        <f t="shared" si="384"/>
        <v/>
      </c>
      <c r="AU549" s="3" t="str">
        <f t="shared" si="385"/>
        <v/>
      </c>
      <c r="AV549" s="3" t="str">
        <f t="shared" si="386"/>
        <v/>
      </c>
      <c r="AW549" s="3" t="str">
        <f t="shared" si="387"/>
        <v/>
      </c>
      <c r="AX549" s="3" t="str">
        <f t="shared" si="388"/>
        <v/>
      </c>
      <c r="AY549" s="3" t="str">
        <f t="shared" si="389"/>
        <v/>
      </c>
      <c r="AZ549" s="3" t="str">
        <f t="shared" si="390"/>
        <v/>
      </c>
      <c r="BA549" s="3" t="str">
        <f t="shared" si="391"/>
        <v/>
      </c>
      <c r="BB549" s="3" t="str">
        <f t="shared" si="392"/>
        <v/>
      </c>
      <c r="BC549" s="3" t="str">
        <f t="shared" si="393"/>
        <v/>
      </c>
      <c r="BD549" s="3" t="str">
        <f t="shared" si="394"/>
        <v/>
      </c>
      <c r="BE549" s="3" t="str">
        <f t="shared" si="395"/>
        <v/>
      </c>
      <c r="BF549" s="3" t="str">
        <f t="shared" si="396"/>
        <v/>
      </c>
      <c r="BG549" s="3" t="str">
        <f t="shared" si="397"/>
        <v/>
      </c>
      <c r="BH549" s="3" t="str">
        <f t="shared" si="398"/>
        <v/>
      </c>
      <c r="BI549" s="3" t="str">
        <f t="shared" si="399"/>
        <v/>
      </c>
      <c r="BJ549" s="3" t="str">
        <f t="shared" si="400"/>
        <v/>
      </c>
      <c r="BK549" s="3" t="str">
        <f t="shared" si="401"/>
        <v/>
      </c>
      <c r="BL549" s="3" t="str">
        <f t="shared" si="402"/>
        <v/>
      </c>
      <c r="BM549" s="3" t="str">
        <f t="shared" si="403"/>
        <v/>
      </c>
      <c r="BN549" s="3" t="str">
        <f t="shared" si="404"/>
        <v/>
      </c>
    </row>
    <row r="550" spans="2:66" x14ac:dyDescent="0.25">
      <c r="B550" s="6">
        <v>3</v>
      </c>
      <c r="C550" s="4" t="str">
        <f>IF(B550="","",VLOOKUP(B550,Tabelle2!$A$2:$B$38,2,0))</f>
        <v>2-9-14-17-25-31</v>
      </c>
      <c r="D550" s="3">
        <f t="shared" si="371"/>
        <v>0</v>
      </c>
      <c r="E550" s="7" t="str">
        <f t="shared" si="367"/>
        <v>L</v>
      </c>
      <c r="F550" s="20" t="str">
        <f t="shared" si="368"/>
        <v>Bet</v>
      </c>
      <c r="G550" s="16">
        <f t="shared" si="369"/>
        <v>-210</v>
      </c>
      <c r="H550" s="12"/>
      <c r="I550" s="16">
        <f t="shared" si="372"/>
        <v>-1</v>
      </c>
      <c r="J550" s="16">
        <f t="shared" si="373"/>
        <v>-11</v>
      </c>
      <c r="K550" s="12"/>
      <c r="AI550" s="1">
        <f t="shared" si="370"/>
        <v>1</v>
      </c>
      <c r="AJ550" s="3" t="str">
        <f t="shared" si="374"/>
        <v/>
      </c>
      <c r="AK550" s="3" t="str">
        <f t="shared" si="375"/>
        <v/>
      </c>
      <c r="AL550" s="3" t="str">
        <f t="shared" si="376"/>
        <v/>
      </c>
      <c r="AM550" s="3" t="str">
        <f t="shared" si="377"/>
        <v/>
      </c>
      <c r="AN550" s="3" t="str">
        <f t="shared" si="378"/>
        <v/>
      </c>
      <c r="AO550" s="3" t="str">
        <f t="shared" si="379"/>
        <v/>
      </c>
      <c r="AP550" s="3" t="str">
        <f t="shared" si="380"/>
        <v/>
      </c>
      <c r="AQ550" s="3" t="str">
        <f t="shared" si="381"/>
        <v/>
      </c>
      <c r="AR550" s="3" t="str">
        <f t="shared" si="382"/>
        <v/>
      </c>
      <c r="AS550" s="3" t="str">
        <f t="shared" si="383"/>
        <v/>
      </c>
      <c r="AT550" s="3" t="str">
        <f t="shared" si="384"/>
        <v/>
      </c>
      <c r="AU550" s="3" t="str">
        <f t="shared" si="385"/>
        <v/>
      </c>
      <c r="AV550" s="3" t="str">
        <f t="shared" si="386"/>
        <v/>
      </c>
      <c r="AW550" s="3" t="str">
        <f t="shared" si="387"/>
        <v/>
      </c>
      <c r="AX550" s="3" t="str">
        <f t="shared" si="388"/>
        <v/>
      </c>
      <c r="AY550" s="3" t="str">
        <f t="shared" si="389"/>
        <v/>
      </c>
      <c r="AZ550" s="3" t="str">
        <f t="shared" si="390"/>
        <v/>
      </c>
      <c r="BA550" s="3" t="str">
        <f t="shared" si="391"/>
        <v/>
      </c>
      <c r="BB550" s="3" t="str">
        <f t="shared" si="392"/>
        <v/>
      </c>
      <c r="BC550" s="3" t="str">
        <f t="shared" si="393"/>
        <v/>
      </c>
      <c r="BD550" s="3" t="str">
        <f t="shared" si="394"/>
        <v/>
      </c>
      <c r="BE550" s="3" t="str">
        <f t="shared" si="395"/>
        <v/>
      </c>
      <c r="BF550" s="3" t="str">
        <f t="shared" si="396"/>
        <v/>
      </c>
      <c r="BG550" s="3" t="str">
        <f t="shared" si="397"/>
        <v/>
      </c>
      <c r="BH550" s="3" t="str">
        <f t="shared" si="398"/>
        <v/>
      </c>
      <c r="BI550" s="3" t="str">
        <f t="shared" si="399"/>
        <v/>
      </c>
      <c r="BJ550" s="3" t="str">
        <f t="shared" si="400"/>
        <v/>
      </c>
      <c r="BK550" s="3" t="str">
        <f t="shared" si="401"/>
        <v/>
      </c>
      <c r="BL550" s="3" t="str">
        <f t="shared" si="402"/>
        <v/>
      </c>
      <c r="BM550" s="3" t="str">
        <f t="shared" si="403"/>
        <v/>
      </c>
      <c r="BN550" s="3" t="str">
        <f t="shared" si="404"/>
        <v/>
      </c>
    </row>
    <row r="551" spans="2:66" x14ac:dyDescent="0.25">
      <c r="B551" s="6">
        <v>26</v>
      </c>
      <c r="C551" s="4" t="str">
        <f>IF(B551="","",VLOOKUP(B551,Tabelle2!$A$2:$B$38,2,0))</f>
        <v>9-17-22-25-31-34</v>
      </c>
      <c r="D551" s="3">
        <f t="shared" si="371"/>
        <v>0</v>
      </c>
      <c r="E551" s="7" t="str">
        <f t="shared" si="367"/>
        <v>L</v>
      </c>
      <c r="F551" s="20" t="str">
        <f t="shared" si="368"/>
        <v>Bet</v>
      </c>
      <c r="G551" s="16">
        <f t="shared" si="369"/>
        <v>-216</v>
      </c>
      <c r="H551" s="12"/>
      <c r="I551" s="16">
        <f t="shared" si="372"/>
        <v>0</v>
      </c>
      <c r="J551" s="16">
        <f t="shared" si="373"/>
        <v>-11</v>
      </c>
      <c r="K551" s="12"/>
      <c r="AI551" s="1">
        <f t="shared" si="370"/>
        <v>2</v>
      </c>
      <c r="AJ551" s="3" t="str">
        <f t="shared" si="374"/>
        <v/>
      </c>
      <c r="AK551" s="3" t="str">
        <f t="shared" si="375"/>
        <v/>
      </c>
      <c r="AL551" s="3" t="str">
        <f t="shared" si="376"/>
        <v/>
      </c>
      <c r="AM551" s="3" t="str">
        <f t="shared" si="377"/>
        <v/>
      </c>
      <c r="AN551" s="3" t="str">
        <f t="shared" si="378"/>
        <v/>
      </c>
      <c r="AO551" s="3" t="str">
        <f t="shared" si="379"/>
        <v/>
      </c>
      <c r="AP551" s="3" t="str">
        <f t="shared" si="380"/>
        <v/>
      </c>
      <c r="AQ551" s="3" t="str">
        <f t="shared" si="381"/>
        <v/>
      </c>
      <c r="AR551" s="3" t="str">
        <f t="shared" si="382"/>
        <v/>
      </c>
      <c r="AS551" s="3" t="str">
        <f t="shared" si="383"/>
        <v/>
      </c>
      <c r="AT551" s="3" t="str">
        <f t="shared" si="384"/>
        <v/>
      </c>
      <c r="AU551" s="3" t="str">
        <f t="shared" si="385"/>
        <v/>
      </c>
      <c r="AV551" s="3" t="str">
        <f t="shared" si="386"/>
        <v/>
      </c>
      <c r="AW551" s="3" t="str">
        <f t="shared" si="387"/>
        <v/>
      </c>
      <c r="AX551" s="3" t="str">
        <f t="shared" si="388"/>
        <v/>
      </c>
      <c r="AY551" s="3" t="str">
        <f t="shared" si="389"/>
        <v/>
      </c>
      <c r="AZ551" s="3" t="str">
        <f t="shared" si="390"/>
        <v/>
      </c>
      <c r="BA551" s="3" t="str">
        <f t="shared" si="391"/>
        <v/>
      </c>
      <c r="BB551" s="3" t="str">
        <f t="shared" si="392"/>
        <v/>
      </c>
      <c r="BC551" s="3" t="str">
        <f t="shared" si="393"/>
        <v/>
      </c>
      <c r="BD551" s="3" t="str">
        <f t="shared" si="394"/>
        <v/>
      </c>
      <c r="BE551" s="3" t="str">
        <f t="shared" si="395"/>
        <v/>
      </c>
      <c r="BF551" s="3" t="str">
        <f t="shared" si="396"/>
        <v/>
      </c>
      <c r="BG551" s="3" t="str">
        <f t="shared" si="397"/>
        <v/>
      </c>
      <c r="BH551" s="3" t="str">
        <f t="shared" si="398"/>
        <v/>
      </c>
      <c r="BI551" s="3" t="str">
        <f t="shared" si="399"/>
        <v/>
      </c>
      <c r="BJ551" s="3" t="str">
        <f t="shared" si="400"/>
        <v/>
      </c>
      <c r="BK551" s="3" t="str">
        <f t="shared" si="401"/>
        <v/>
      </c>
      <c r="BL551" s="3" t="str">
        <f t="shared" si="402"/>
        <v/>
      </c>
      <c r="BM551" s="3" t="str">
        <f t="shared" si="403"/>
        <v/>
      </c>
      <c r="BN551" s="3" t="str">
        <f t="shared" si="404"/>
        <v/>
      </c>
    </row>
    <row r="552" spans="2:66" x14ac:dyDescent="0.25">
      <c r="B552" s="6">
        <v>8</v>
      </c>
      <c r="C552" s="4" t="str">
        <f>IF(B552="","",VLOOKUP(B552,Tabelle2!$A$2:$B$38,2,0))</f>
        <v>2-14-17-20-25-31</v>
      </c>
      <c r="D552" s="3">
        <f t="shared" si="371"/>
        <v>0</v>
      </c>
      <c r="E552" s="7" t="str">
        <f t="shared" si="367"/>
        <v>L</v>
      </c>
      <c r="F552" s="20" t="str">
        <f t="shared" si="368"/>
        <v>Bet</v>
      </c>
      <c r="G552" s="16">
        <f t="shared" si="369"/>
        <v>-222</v>
      </c>
      <c r="H552" s="12"/>
      <c r="I552" s="16">
        <f t="shared" si="372"/>
        <v>0</v>
      </c>
      <c r="J552" s="16">
        <f t="shared" si="373"/>
        <v>-11</v>
      </c>
      <c r="K552" s="12"/>
      <c r="AI552" s="1">
        <f t="shared" si="370"/>
        <v>3</v>
      </c>
      <c r="AJ552" s="3" t="str">
        <f t="shared" si="374"/>
        <v/>
      </c>
      <c r="AK552" s="3" t="str">
        <f t="shared" si="375"/>
        <v/>
      </c>
      <c r="AL552" s="3">
        <f t="shared" si="376"/>
        <v>1</v>
      </c>
      <c r="AM552" s="3" t="str">
        <f t="shared" si="377"/>
        <v/>
      </c>
      <c r="AN552" s="3" t="str">
        <f t="shared" si="378"/>
        <v/>
      </c>
      <c r="AO552" s="3" t="str">
        <f t="shared" si="379"/>
        <v/>
      </c>
      <c r="AP552" s="3" t="str">
        <f t="shared" si="380"/>
        <v/>
      </c>
      <c r="AQ552" s="3" t="str">
        <f t="shared" si="381"/>
        <v/>
      </c>
      <c r="AR552" s="3" t="str">
        <f t="shared" si="382"/>
        <v/>
      </c>
      <c r="AS552" s="3" t="str">
        <f t="shared" si="383"/>
        <v/>
      </c>
      <c r="AT552" s="3" t="str">
        <f t="shared" si="384"/>
        <v/>
      </c>
      <c r="AU552" s="3" t="str">
        <f t="shared" si="385"/>
        <v/>
      </c>
      <c r="AV552" s="3" t="str">
        <f t="shared" si="386"/>
        <v/>
      </c>
      <c r="AW552" s="3" t="str">
        <f t="shared" si="387"/>
        <v/>
      </c>
      <c r="AX552" s="3" t="str">
        <f t="shared" si="388"/>
        <v/>
      </c>
      <c r="AY552" s="3" t="str">
        <f t="shared" si="389"/>
        <v/>
      </c>
      <c r="AZ552" s="3" t="str">
        <f t="shared" si="390"/>
        <v/>
      </c>
      <c r="BA552" s="3" t="str">
        <f t="shared" si="391"/>
        <v/>
      </c>
      <c r="BB552" s="3" t="str">
        <f t="shared" si="392"/>
        <v/>
      </c>
      <c r="BC552" s="3" t="str">
        <f t="shared" si="393"/>
        <v/>
      </c>
      <c r="BD552" s="3" t="str">
        <f t="shared" si="394"/>
        <v/>
      </c>
      <c r="BE552" s="3" t="str">
        <f t="shared" si="395"/>
        <v/>
      </c>
      <c r="BF552" s="3" t="str">
        <f t="shared" si="396"/>
        <v/>
      </c>
      <c r="BG552" s="3" t="str">
        <f t="shared" si="397"/>
        <v/>
      </c>
      <c r="BH552" s="3" t="str">
        <f t="shared" si="398"/>
        <v/>
      </c>
      <c r="BI552" s="3" t="str">
        <f t="shared" si="399"/>
        <v/>
      </c>
      <c r="BJ552" s="3" t="str">
        <f t="shared" si="400"/>
        <v/>
      </c>
      <c r="BK552" s="3" t="str">
        <f t="shared" si="401"/>
        <v/>
      </c>
      <c r="BL552" s="3" t="str">
        <f t="shared" si="402"/>
        <v/>
      </c>
      <c r="BM552" s="3" t="str">
        <f t="shared" si="403"/>
        <v/>
      </c>
      <c r="BN552" s="3" t="str">
        <f t="shared" si="404"/>
        <v/>
      </c>
    </row>
    <row r="553" spans="2:66" x14ac:dyDescent="0.25">
      <c r="B553" s="6">
        <v>31</v>
      </c>
      <c r="C553" s="4" t="str">
        <f>IF(B553="","",VLOOKUP(B553,Tabelle2!$A$2:$B$38,2,0))</f>
        <v>3-8-10-23-26-35</v>
      </c>
      <c r="D553" s="3">
        <f t="shared" si="371"/>
        <v>1</v>
      </c>
      <c r="E553" s="7" t="str">
        <f t="shared" si="367"/>
        <v>W</v>
      </c>
      <c r="F553" s="20" t="str">
        <f t="shared" si="368"/>
        <v>Bet</v>
      </c>
      <c r="G553" s="16">
        <f t="shared" si="369"/>
        <v>-192</v>
      </c>
      <c r="H553" s="12"/>
      <c r="I553" s="16">
        <f t="shared" si="372"/>
        <v>0</v>
      </c>
      <c r="J553" s="16">
        <f t="shared" si="373"/>
        <v>-11</v>
      </c>
      <c r="K553" s="12"/>
      <c r="AI553" s="1">
        <f t="shared" si="370"/>
        <v>0</v>
      </c>
      <c r="AJ553" s="3" t="str">
        <f t="shared" si="374"/>
        <v/>
      </c>
      <c r="AK553" s="3" t="str">
        <f t="shared" si="375"/>
        <v/>
      </c>
      <c r="AL553" s="3" t="str">
        <f t="shared" si="376"/>
        <v/>
      </c>
      <c r="AM553" s="3" t="str">
        <f t="shared" si="377"/>
        <v/>
      </c>
      <c r="AN553" s="3" t="str">
        <f t="shared" si="378"/>
        <v/>
      </c>
      <c r="AO553" s="3" t="str">
        <f t="shared" si="379"/>
        <v/>
      </c>
      <c r="AP553" s="3" t="str">
        <f t="shared" si="380"/>
        <v/>
      </c>
      <c r="AQ553" s="3" t="str">
        <f t="shared" si="381"/>
        <v/>
      </c>
      <c r="AR553" s="3" t="str">
        <f t="shared" si="382"/>
        <v/>
      </c>
      <c r="AS553" s="3" t="str">
        <f t="shared" si="383"/>
        <v/>
      </c>
      <c r="AT553" s="3" t="str">
        <f t="shared" si="384"/>
        <v/>
      </c>
      <c r="AU553" s="3" t="str">
        <f t="shared" si="385"/>
        <v/>
      </c>
      <c r="AV553" s="3" t="str">
        <f t="shared" si="386"/>
        <v/>
      </c>
      <c r="AW553" s="3" t="str">
        <f t="shared" si="387"/>
        <v/>
      </c>
      <c r="AX553" s="3" t="str">
        <f t="shared" si="388"/>
        <v/>
      </c>
      <c r="AY553" s="3" t="str">
        <f t="shared" si="389"/>
        <v/>
      </c>
      <c r="AZ553" s="3" t="str">
        <f t="shared" si="390"/>
        <v/>
      </c>
      <c r="BA553" s="3" t="str">
        <f t="shared" si="391"/>
        <v/>
      </c>
      <c r="BB553" s="3" t="str">
        <f t="shared" si="392"/>
        <v/>
      </c>
      <c r="BC553" s="3" t="str">
        <f t="shared" si="393"/>
        <v/>
      </c>
      <c r="BD553" s="3" t="str">
        <f t="shared" si="394"/>
        <v/>
      </c>
      <c r="BE553" s="3" t="str">
        <f t="shared" si="395"/>
        <v/>
      </c>
      <c r="BF553" s="3" t="str">
        <f t="shared" si="396"/>
        <v/>
      </c>
      <c r="BG553" s="3" t="str">
        <f t="shared" si="397"/>
        <v/>
      </c>
      <c r="BH553" s="3" t="str">
        <f t="shared" si="398"/>
        <v/>
      </c>
      <c r="BI553" s="3" t="str">
        <f t="shared" si="399"/>
        <v/>
      </c>
      <c r="BJ553" s="3" t="str">
        <f t="shared" si="400"/>
        <v/>
      </c>
      <c r="BK553" s="3" t="str">
        <f t="shared" si="401"/>
        <v/>
      </c>
      <c r="BL553" s="3" t="str">
        <f t="shared" si="402"/>
        <v/>
      </c>
      <c r="BM553" s="3" t="str">
        <f t="shared" si="403"/>
        <v/>
      </c>
      <c r="BN553" s="3" t="str">
        <f t="shared" si="404"/>
        <v/>
      </c>
    </row>
    <row r="554" spans="2:66" x14ac:dyDescent="0.25">
      <c r="B554" s="6">
        <v>32</v>
      </c>
      <c r="C554" s="4" t="str">
        <f>IF(B554="","",VLOOKUP(B554,Tabelle2!$A$2:$B$38,2,0))</f>
        <v>6-18-22-27-29-34</v>
      </c>
      <c r="D554" s="3">
        <f t="shared" si="371"/>
        <v>0</v>
      </c>
      <c r="E554" s="7" t="str">
        <f t="shared" si="367"/>
        <v>L</v>
      </c>
      <c r="F554" s="20" t="str">
        <f t="shared" si="368"/>
        <v>Bet</v>
      </c>
      <c r="G554" s="16">
        <f t="shared" si="369"/>
        <v>-198</v>
      </c>
      <c r="H554" s="12"/>
      <c r="I554" s="16">
        <f t="shared" si="372"/>
        <v>-1</v>
      </c>
      <c r="J554" s="16">
        <f t="shared" si="373"/>
        <v>-12</v>
      </c>
      <c r="K554" s="12"/>
      <c r="AI554" s="1">
        <f t="shared" si="370"/>
        <v>1</v>
      </c>
      <c r="AJ554" s="3" t="str">
        <f t="shared" si="374"/>
        <v/>
      </c>
      <c r="AK554" s="3" t="str">
        <f t="shared" si="375"/>
        <v/>
      </c>
      <c r="AL554" s="3" t="str">
        <f t="shared" si="376"/>
        <v/>
      </c>
      <c r="AM554" s="3" t="str">
        <f t="shared" si="377"/>
        <v/>
      </c>
      <c r="AN554" s="3" t="str">
        <f t="shared" si="378"/>
        <v/>
      </c>
      <c r="AO554" s="3" t="str">
        <f t="shared" si="379"/>
        <v/>
      </c>
      <c r="AP554" s="3" t="str">
        <f t="shared" si="380"/>
        <v/>
      </c>
      <c r="AQ554" s="3" t="str">
        <f t="shared" si="381"/>
        <v/>
      </c>
      <c r="AR554" s="3" t="str">
        <f t="shared" si="382"/>
        <v/>
      </c>
      <c r="AS554" s="3" t="str">
        <f t="shared" si="383"/>
        <v/>
      </c>
      <c r="AT554" s="3" t="str">
        <f t="shared" si="384"/>
        <v/>
      </c>
      <c r="AU554" s="3" t="str">
        <f t="shared" si="385"/>
        <v/>
      </c>
      <c r="AV554" s="3" t="str">
        <f t="shared" si="386"/>
        <v/>
      </c>
      <c r="AW554" s="3" t="str">
        <f t="shared" si="387"/>
        <v/>
      </c>
      <c r="AX554" s="3" t="str">
        <f t="shared" si="388"/>
        <v/>
      </c>
      <c r="AY554" s="3" t="str">
        <f t="shared" si="389"/>
        <v/>
      </c>
      <c r="AZ554" s="3" t="str">
        <f t="shared" si="390"/>
        <v/>
      </c>
      <c r="BA554" s="3" t="str">
        <f t="shared" si="391"/>
        <v/>
      </c>
      <c r="BB554" s="3" t="str">
        <f t="shared" si="392"/>
        <v/>
      </c>
      <c r="BC554" s="3" t="str">
        <f t="shared" si="393"/>
        <v/>
      </c>
      <c r="BD554" s="3" t="str">
        <f t="shared" si="394"/>
        <v/>
      </c>
      <c r="BE554" s="3" t="str">
        <f t="shared" si="395"/>
        <v/>
      </c>
      <c r="BF554" s="3" t="str">
        <f t="shared" si="396"/>
        <v/>
      </c>
      <c r="BG554" s="3" t="str">
        <f t="shared" si="397"/>
        <v/>
      </c>
      <c r="BH554" s="3" t="str">
        <f t="shared" si="398"/>
        <v/>
      </c>
      <c r="BI554" s="3" t="str">
        <f t="shared" si="399"/>
        <v/>
      </c>
      <c r="BJ554" s="3" t="str">
        <f t="shared" si="400"/>
        <v/>
      </c>
      <c r="BK554" s="3" t="str">
        <f t="shared" si="401"/>
        <v/>
      </c>
      <c r="BL554" s="3" t="str">
        <f t="shared" si="402"/>
        <v/>
      </c>
      <c r="BM554" s="3" t="str">
        <f t="shared" si="403"/>
        <v/>
      </c>
      <c r="BN554" s="3" t="str">
        <f t="shared" si="404"/>
        <v/>
      </c>
    </row>
    <row r="555" spans="2:66" x14ac:dyDescent="0.25">
      <c r="B555" s="6">
        <v>12</v>
      </c>
      <c r="C555" s="4" t="str">
        <f>IF(B555="","",VLOOKUP(B555,Tabelle2!$A$2:$B$38,2,0))</f>
        <v>1-2-4-14-20-21</v>
      </c>
      <c r="D555" s="3">
        <f t="shared" si="371"/>
        <v>0</v>
      </c>
      <c r="E555" s="7" t="str">
        <f t="shared" si="367"/>
        <v>L</v>
      </c>
      <c r="F555" s="20" t="str">
        <f t="shared" si="368"/>
        <v>Bet</v>
      </c>
      <c r="G555" s="16">
        <f t="shared" si="369"/>
        <v>-204</v>
      </c>
      <c r="H555" s="12"/>
      <c r="I555" s="16">
        <f t="shared" si="372"/>
        <v>0</v>
      </c>
      <c r="J555" s="16">
        <f t="shared" si="373"/>
        <v>-12</v>
      </c>
      <c r="K555" s="12"/>
      <c r="AI555" s="1">
        <f t="shared" si="370"/>
        <v>2</v>
      </c>
      <c r="AJ555" s="3" t="str">
        <f t="shared" si="374"/>
        <v/>
      </c>
      <c r="AK555" s="3" t="str">
        <f t="shared" si="375"/>
        <v/>
      </c>
      <c r="AL555" s="3" t="str">
        <f t="shared" si="376"/>
        <v/>
      </c>
      <c r="AM555" s="3" t="str">
        <f t="shared" si="377"/>
        <v/>
      </c>
      <c r="AN555" s="3" t="str">
        <f t="shared" si="378"/>
        <v/>
      </c>
      <c r="AO555" s="3" t="str">
        <f t="shared" si="379"/>
        <v/>
      </c>
      <c r="AP555" s="3" t="str">
        <f t="shared" si="380"/>
        <v/>
      </c>
      <c r="AQ555" s="3" t="str">
        <f t="shared" si="381"/>
        <v/>
      </c>
      <c r="AR555" s="3" t="str">
        <f t="shared" si="382"/>
        <v/>
      </c>
      <c r="AS555" s="3" t="str">
        <f t="shared" si="383"/>
        <v/>
      </c>
      <c r="AT555" s="3" t="str">
        <f t="shared" si="384"/>
        <v/>
      </c>
      <c r="AU555" s="3" t="str">
        <f t="shared" si="385"/>
        <v/>
      </c>
      <c r="AV555" s="3" t="str">
        <f t="shared" si="386"/>
        <v/>
      </c>
      <c r="AW555" s="3" t="str">
        <f t="shared" si="387"/>
        <v/>
      </c>
      <c r="AX555" s="3" t="str">
        <f t="shared" si="388"/>
        <v/>
      </c>
      <c r="AY555" s="3" t="str">
        <f t="shared" si="389"/>
        <v/>
      </c>
      <c r="AZ555" s="3" t="str">
        <f t="shared" si="390"/>
        <v/>
      </c>
      <c r="BA555" s="3" t="str">
        <f t="shared" si="391"/>
        <v/>
      </c>
      <c r="BB555" s="3" t="str">
        <f t="shared" si="392"/>
        <v/>
      </c>
      <c r="BC555" s="3" t="str">
        <f t="shared" si="393"/>
        <v/>
      </c>
      <c r="BD555" s="3" t="str">
        <f t="shared" si="394"/>
        <v/>
      </c>
      <c r="BE555" s="3" t="str">
        <f t="shared" si="395"/>
        <v/>
      </c>
      <c r="BF555" s="3" t="str">
        <f t="shared" si="396"/>
        <v/>
      </c>
      <c r="BG555" s="3" t="str">
        <f t="shared" si="397"/>
        <v/>
      </c>
      <c r="BH555" s="3" t="str">
        <f t="shared" si="398"/>
        <v/>
      </c>
      <c r="BI555" s="3" t="str">
        <f t="shared" si="399"/>
        <v/>
      </c>
      <c r="BJ555" s="3" t="str">
        <f t="shared" si="400"/>
        <v/>
      </c>
      <c r="BK555" s="3" t="str">
        <f t="shared" si="401"/>
        <v/>
      </c>
      <c r="BL555" s="3" t="str">
        <f t="shared" si="402"/>
        <v/>
      </c>
      <c r="BM555" s="3" t="str">
        <f t="shared" si="403"/>
        <v/>
      </c>
      <c r="BN555" s="3" t="str">
        <f t="shared" si="404"/>
        <v/>
      </c>
    </row>
    <row r="556" spans="2:66" x14ac:dyDescent="0.25">
      <c r="B556" s="6">
        <v>35</v>
      </c>
      <c r="C556" s="4" t="str">
        <f>IF(B556="","",VLOOKUP(B556,Tabelle2!$A$2:$B$38,2,0))</f>
        <v>2-14-20-21-25-31</v>
      </c>
      <c r="D556" s="3">
        <f t="shared" si="371"/>
        <v>0</v>
      </c>
      <c r="E556" s="7" t="str">
        <f t="shared" si="367"/>
        <v>L</v>
      </c>
      <c r="F556" s="20" t="str">
        <f t="shared" si="368"/>
        <v>Bet</v>
      </c>
      <c r="G556" s="16">
        <f t="shared" si="369"/>
        <v>-210</v>
      </c>
      <c r="H556" s="12"/>
      <c r="I556" s="16">
        <f t="shared" si="372"/>
        <v>0</v>
      </c>
      <c r="J556" s="16">
        <f t="shared" si="373"/>
        <v>-12</v>
      </c>
      <c r="K556" s="12"/>
      <c r="AI556" s="1">
        <f t="shared" si="370"/>
        <v>3</v>
      </c>
      <c r="AJ556" s="3" t="str">
        <f t="shared" si="374"/>
        <v/>
      </c>
      <c r="AK556" s="3" t="str">
        <f t="shared" si="375"/>
        <v/>
      </c>
      <c r="AL556" s="3" t="str">
        <f t="shared" si="376"/>
        <v/>
      </c>
      <c r="AM556" s="3" t="str">
        <f t="shared" si="377"/>
        <v/>
      </c>
      <c r="AN556" s="3" t="str">
        <f t="shared" si="378"/>
        <v/>
      </c>
      <c r="AO556" s="3" t="str">
        <f t="shared" si="379"/>
        <v/>
      </c>
      <c r="AP556" s="3" t="str">
        <f t="shared" si="380"/>
        <v/>
      </c>
      <c r="AQ556" s="3" t="str">
        <f t="shared" si="381"/>
        <v/>
      </c>
      <c r="AR556" s="3" t="str">
        <f t="shared" si="382"/>
        <v/>
      </c>
      <c r="AS556" s="3" t="str">
        <f t="shared" si="383"/>
        <v/>
      </c>
      <c r="AT556" s="3" t="str">
        <f t="shared" si="384"/>
        <v/>
      </c>
      <c r="AU556" s="3" t="str">
        <f t="shared" si="385"/>
        <v/>
      </c>
      <c r="AV556" s="3" t="str">
        <f t="shared" si="386"/>
        <v/>
      </c>
      <c r="AW556" s="3" t="str">
        <f t="shared" si="387"/>
        <v/>
      </c>
      <c r="AX556" s="3" t="str">
        <f t="shared" si="388"/>
        <v/>
      </c>
      <c r="AY556" s="3" t="str">
        <f t="shared" si="389"/>
        <v/>
      </c>
      <c r="AZ556" s="3" t="str">
        <f t="shared" si="390"/>
        <v/>
      </c>
      <c r="BA556" s="3" t="str">
        <f t="shared" si="391"/>
        <v/>
      </c>
      <c r="BB556" s="3" t="str">
        <f t="shared" si="392"/>
        <v/>
      </c>
      <c r="BC556" s="3" t="str">
        <f t="shared" si="393"/>
        <v/>
      </c>
      <c r="BD556" s="3" t="str">
        <f t="shared" si="394"/>
        <v/>
      </c>
      <c r="BE556" s="3" t="str">
        <f t="shared" si="395"/>
        <v/>
      </c>
      <c r="BF556" s="3" t="str">
        <f t="shared" si="396"/>
        <v/>
      </c>
      <c r="BG556" s="3" t="str">
        <f t="shared" si="397"/>
        <v/>
      </c>
      <c r="BH556" s="3" t="str">
        <f t="shared" si="398"/>
        <v/>
      </c>
      <c r="BI556" s="3" t="str">
        <f t="shared" si="399"/>
        <v/>
      </c>
      <c r="BJ556" s="3" t="str">
        <f t="shared" si="400"/>
        <v/>
      </c>
      <c r="BK556" s="3" t="str">
        <f t="shared" si="401"/>
        <v/>
      </c>
      <c r="BL556" s="3" t="str">
        <f t="shared" si="402"/>
        <v/>
      </c>
      <c r="BM556" s="3" t="str">
        <f t="shared" si="403"/>
        <v/>
      </c>
      <c r="BN556" s="3" t="str">
        <f t="shared" si="404"/>
        <v/>
      </c>
    </row>
    <row r="557" spans="2:66" x14ac:dyDescent="0.25">
      <c r="B557" s="6">
        <v>32</v>
      </c>
      <c r="C557" s="4" t="str">
        <f>IF(B557="","",VLOOKUP(B557,Tabelle2!$A$2:$B$38,2,0))</f>
        <v>6-18-22-27-29-34</v>
      </c>
      <c r="D557" s="3">
        <f t="shared" si="371"/>
        <v>0</v>
      </c>
      <c r="E557" s="7" t="str">
        <f t="shared" si="367"/>
        <v>L</v>
      </c>
      <c r="F557" s="20" t="str">
        <f t="shared" si="368"/>
        <v>Bet</v>
      </c>
      <c r="G557" s="16">
        <f t="shared" si="369"/>
        <v>-216</v>
      </c>
      <c r="H557" s="12"/>
      <c r="I557" s="16">
        <f t="shared" si="372"/>
        <v>0</v>
      </c>
      <c r="J557" s="16">
        <f t="shared" si="373"/>
        <v>-12</v>
      </c>
      <c r="K557" s="12"/>
      <c r="AI557" s="1">
        <f t="shared" si="370"/>
        <v>4</v>
      </c>
      <c r="AJ557" s="3" t="str">
        <f t="shared" si="374"/>
        <v/>
      </c>
      <c r="AK557" s="3" t="str">
        <f t="shared" si="375"/>
        <v/>
      </c>
      <c r="AL557" s="3" t="str">
        <f t="shared" si="376"/>
        <v/>
      </c>
      <c r="AM557" s="3" t="str">
        <f t="shared" si="377"/>
        <v/>
      </c>
      <c r="AN557" s="3" t="str">
        <f t="shared" si="378"/>
        <v/>
      </c>
      <c r="AO557" s="3" t="str">
        <f t="shared" si="379"/>
        <v/>
      </c>
      <c r="AP557" s="3" t="str">
        <f t="shared" si="380"/>
        <v/>
      </c>
      <c r="AQ557" s="3" t="str">
        <f t="shared" si="381"/>
        <v/>
      </c>
      <c r="AR557" s="3" t="str">
        <f t="shared" si="382"/>
        <v/>
      </c>
      <c r="AS557" s="3" t="str">
        <f t="shared" si="383"/>
        <v/>
      </c>
      <c r="AT557" s="3" t="str">
        <f t="shared" si="384"/>
        <v/>
      </c>
      <c r="AU557" s="3" t="str">
        <f t="shared" si="385"/>
        <v/>
      </c>
      <c r="AV557" s="3" t="str">
        <f t="shared" si="386"/>
        <v/>
      </c>
      <c r="AW557" s="3" t="str">
        <f t="shared" si="387"/>
        <v/>
      </c>
      <c r="AX557" s="3" t="str">
        <f t="shared" si="388"/>
        <v/>
      </c>
      <c r="AY557" s="3" t="str">
        <f t="shared" si="389"/>
        <v/>
      </c>
      <c r="AZ557" s="3" t="str">
        <f t="shared" si="390"/>
        <v/>
      </c>
      <c r="BA557" s="3" t="str">
        <f t="shared" si="391"/>
        <v/>
      </c>
      <c r="BB557" s="3" t="str">
        <f t="shared" si="392"/>
        <v/>
      </c>
      <c r="BC557" s="3" t="str">
        <f t="shared" si="393"/>
        <v/>
      </c>
      <c r="BD557" s="3" t="str">
        <f t="shared" si="394"/>
        <v/>
      </c>
      <c r="BE557" s="3" t="str">
        <f t="shared" si="395"/>
        <v/>
      </c>
      <c r="BF557" s="3" t="str">
        <f t="shared" si="396"/>
        <v/>
      </c>
      <c r="BG557" s="3" t="str">
        <f t="shared" si="397"/>
        <v/>
      </c>
      <c r="BH557" s="3" t="str">
        <f t="shared" si="398"/>
        <v/>
      </c>
      <c r="BI557" s="3" t="str">
        <f t="shared" si="399"/>
        <v/>
      </c>
      <c r="BJ557" s="3" t="str">
        <f t="shared" si="400"/>
        <v/>
      </c>
      <c r="BK557" s="3" t="str">
        <f t="shared" si="401"/>
        <v/>
      </c>
      <c r="BL557" s="3" t="str">
        <f t="shared" si="402"/>
        <v/>
      </c>
      <c r="BM557" s="3" t="str">
        <f t="shared" si="403"/>
        <v/>
      </c>
      <c r="BN557" s="3" t="str">
        <f t="shared" si="404"/>
        <v/>
      </c>
    </row>
    <row r="558" spans="2:66" x14ac:dyDescent="0.25">
      <c r="B558" s="6">
        <v>9</v>
      </c>
      <c r="C558" s="4" t="str">
        <f>IF(B558="","",VLOOKUP(B558,Tabelle2!$A$2:$B$38,2,0))</f>
        <v>0-3-5-10-23-26</v>
      </c>
      <c r="D558" s="3">
        <f t="shared" si="371"/>
        <v>0</v>
      </c>
      <c r="E558" s="7" t="str">
        <f>IF(B558="","",IF(D558=1,"W",IF(D558=0,"L","")))</f>
        <v>L</v>
      </c>
      <c r="F558" s="20" t="str">
        <f t="shared" si="368"/>
        <v>No Bet</v>
      </c>
      <c r="G558" s="16">
        <f t="shared" si="369"/>
        <v>-216</v>
      </c>
      <c r="H558" s="12"/>
      <c r="I558" s="16">
        <f t="shared" si="372"/>
        <v>0</v>
      </c>
      <c r="J558" s="16">
        <f t="shared" si="373"/>
        <v>-12</v>
      </c>
      <c r="K558" s="12"/>
      <c r="AI558" s="1">
        <f t="shared" si="370"/>
        <v>5</v>
      </c>
      <c r="AJ558" s="3" t="str">
        <f t="shared" si="374"/>
        <v/>
      </c>
      <c r="AK558" s="3" t="str">
        <f t="shared" si="375"/>
        <v/>
      </c>
      <c r="AL558" s="3" t="str">
        <f t="shared" si="376"/>
        <v/>
      </c>
      <c r="AM558" s="3" t="str">
        <f t="shared" si="377"/>
        <v/>
      </c>
      <c r="AN558" s="3">
        <f t="shared" si="378"/>
        <v>1</v>
      </c>
      <c r="AO558" s="3" t="str">
        <f t="shared" si="379"/>
        <v/>
      </c>
      <c r="AP558" s="3" t="str">
        <f t="shared" si="380"/>
        <v/>
      </c>
      <c r="AQ558" s="3" t="str">
        <f t="shared" si="381"/>
        <v/>
      </c>
      <c r="AR558" s="3" t="str">
        <f t="shared" si="382"/>
        <v/>
      </c>
      <c r="AS558" s="3" t="str">
        <f t="shared" si="383"/>
        <v/>
      </c>
      <c r="AT558" s="3" t="str">
        <f t="shared" si="384"/>
        <v/>
      </c>
      <c r="AU558" s="3" t="str">
        <f t="shared" si="385"/>
        <v/>
      </c>
      <c r="AV558" s="3" t="str">
        <f t="shared" si="386"/>
        <v/>
      </c>
      <c r="AW558" s="3" t="str">
        <f t="shared" si="387"/>
        <v/>
      </c>
      <c r="AX558" s="3" t="str">
        <f t="shared" si="388"/>
        <v/>
      </c>
      <c r="AY558" s="3" t="str">
        <f t="shared" si="389"/>
        <v/>
      </c>
      <c r="AZ558" s="3" t="str">
        <f t="shared" si="390"/>
        <v/>
      </c>
      <c r="BA558" s="3" t="str">
        <f t="shared" si="391"/>
        <v/>
      </c>
      <c r="BB558" s="3" t="str">
        <f t="shared" si="392"/>
        <v/>
      </c>
      <c r="BC558" s="3" t="str">
        <f t="shared" si="393"/>
        <v/>
      </c>
      <c r="BD558" s="3" t="str">
        <f t="shared" si="394"/>
        <v/>
      </c>
      <c r="BE558" s="3" t="str">
        <f t="shared" si="395"/>
        <v/>
      </c>
      <c r="BF558" s="3" t="str">
        <f t="shared" si="396"/>
        <v/>
      </c>
      <c r="BG558" s="3" t="str">
        <f t="shared" si="397"/>
        <v/>
      </c>
      <c r="BH558" s="3" t="str">
        <f t="shared" si="398"/>
        <v/>
      </c>
      <c r="BI558" s="3" t="str">
        <f t="shared" si="399"/>
        <v/>
      </c>
      <c r="BJ558" s="3" t="str">
        <f t="shared" si="400"/>
        <v/>
      </c>
      <c r="BK558" s="3" t="str">
        <f t="shared" si="401"/>
        <v/>
      </c>
      <c r="BL558" s="3" t="str">
        <f t="shared" si="402"/>
        <v/>
      </c>
      <c r="BM558" s="3" t="str">
        <f t="shared" si="403"/>
        <v/>
      </c>
      <c r="BN558" s="3" t="str">
        <f t="shared" si="404"/>
        <v/>
      </c>
    </row>
    <row r="559" spans="2:66" x14ac:dyDescent="0.25">
      <c r="B559" s="6">
        <v>23</v>
      </c>
      <c r="C559" s="4" t="str">
        <f>IF(B559="","",VLOOKUP(B559,Tabelle2!$A$2:$B$38,2,0))</f>
        <v>9-14-17-25-31-34</v>
      </c>
      <c r="D559" s="3">
        <f t="shared" si="371"/>
        <v>1</v>
      </c>
      <c r="E559" s="7" t="str">
        <f t="shared" ref="E559:E599" si="405">IF(B559="","",IF(D559=1,"W",IF(D559=0,"L","")))</f>
        <v>W</v>
      </c>
      <c r="F559" s="20" t="str">
        <f t="shared" si="368"/>
        <v>No Bet</v>
      </c>
      <c r="G559" s="16">
        <f t="shared" si="369"/>
        <v>-216</v>
      </c>
      <c r="H559" s="12"/>
      <c r="I559" s="16">
        <f t="shared" si="372"/>
        <v>0</v>
      </c>
      <c r="J559" s="16">
        <f t="shared" si="373"/>
        <v>-12</v>
      </c>
      <c r="K559" s="12"/>
      <c r="AI559" s="1">
        <f t="shared" si="370"/>
        <v>0</v>
      </c>
      <c r="AJ559" s="3" t="str">
        <f t="shared" si="374"/>
        <v/>
      </c>
      <c r="AK559" s="3" t="str">
        <f t="shared" si="375"/>
        <v/>
      </c>
      <c r="AL559" s="3" t="str">
        <f t="shared" si="376"/>
        <v/>
      </c>
      <c r="AM559" s="3" t="str">
        <f t="shared" si="377"/>
        <v/>
      </c>
      <c r="AN559" s="3" t="str">
        <f t="shared" si="378"/>
        <v/>
      </c>
      <c r="AO559" s="3" t="str">
        <f t="shared" si="379"/>
        <v/>
      </c>
      <c r="AP559" s="3" t="str">
        <f t="shared" si="380"/>
        <v/>
      </c>
      <c r="AQ559" s="3" t="str">
        <f t="shared" si="381"/>
        <v/>
      </c>
      <c r="AR559" s="3" t="str">
        <f t="shared" si="382"/>
        <v/>
      </c>
      <c r="AS559" s="3" t="str">
        <f t="shared" si="383"/>
        <v/>
      </c>
      <c r="AT559" s="3" t="str">
        <f t="shared" si="384"/>
        <v/>
      </c>
      <c r="AU559" s="3" t="str">
        <f t="shared" si="385"/>
        <v/>
      </c>
      <c r="AV559" s="3" t="str">
        <f t="shared" si="386"/>
        <v/>
      </c>
      <c r="AW559" s="3" t="str">
        <f t="shared" si="387"/>
        <v/>
      </c>
      <c r="AX559" s="3" t="str">
        <f t="shared" si="388"/>
        <v/>
      </c>
      <c r="AY559" s="3" t="str">
        <f t="shared" si="389"/>
        <v/>
      </c>
      <c r="AZ559" s="3" t="str">
        <f t="shared" si="390"/>
        <v/>
      </c>
      <c r="BA559" s="3" t="str">
        <f t="shared" si="391"/>
        <v/>
      </c>
      <c r="BB559" s="3" t="str">
        <f t="shared" si="392"/>
        <v/>
      </c>
      <c r="BC559" s="3" t="str">
        <f t="shared" si="393"/>
        <v/>
      </c>
      <c r="BD559" s="3" t="str">
        <f t="shared" si="394"/>
        <v/>
      </c>
      <c r="BE559" s="3" t="str">
        <f t="shared" si="395"/>
        <v/>
      </c>
      <c r="BF559" s="3" t="str">
        <f t="shared" si="396"/>
        <v/>
      </c>
      <c r="BG559" s="3" t="str">
        <f t="shared" si="397"/>
        <v/>
      </c>
      <c r="BH559" s="3" t="str">
        <f t="shared" si="398"/>
        <v/>
      </c>
      <c r="BI559" s="3" t="str">
        <f t="shared" si="399"/>
        <v/>
      </c>
      <c r="BJ559" s="3" t="str">
        <f t="shared" si="400"/>
        <v/>
      </c>
      <c r="BK559" s="3" t="str">
        <f t="shared" si="401"/>
        <v/>
      </c>
      <c r="BL559" s="3" t="str">
        <f t="shared" si="402"/>
        <v/>
      </c>
      <c r="BM559" s="3" t="str">
        <f t="shared" si="403"/>
        <v/>
      </c>
      <c r="BN559" s="3" t="str">
        <f t="shared" si="404"/>
        <v/>
      </c>
    </row>
    <row r="560" spans="2:66" x14ac:dyDescent="0.25">
      <c r="B560" s="6">
        <v>11</v>
      </c>
      <c r="C560" s="4" t="str">
        <f>IF(B560="","",VLOOKUP(B560,Tabelle2!$A$2:$B$38,2,0))</f>
        <v>1-2-4-20-21-33</v>
      </c>
      <c r="D560" s="3">
        <f t="shared" si="371"/>
        <v>0</v>
      </c>
      <c r="E560" s="7" t="str">
        <f t="shared" si="405"/>
        <v>L</v>
      </c>
      <c r="F560" s="20" t="str">
        <f t="shared" si="368"/>
        <v>Bet</v>
      </c>
      <c r="G560" s="16">
        <f t="shared" si="369"/>
        <v>-222</v>
      </c>
      <c r="H560" s="12"/>
      <c r="I560" s="16">
        <f t="shared" si="372"/>
        <v>-1</v>
      </c>
      <c r="J560" s="16">
        <f t="shared" si="373"/>
        <v>-13</v>
      </c>
      <c r="K560" s="12"/>
      <c r="AI560" s="1">
        <f t="shared" si="370"/>
        <v>1</v>
      </c>
      <c r="AJ560" s="3" t="str">
        <f t="shared" si="374"/>
        <v/>
      </c>
      <c r="AK560" s="3" t="str">
        <f t="shared" si="375"/>
        <v/>
      </c>
      <c r="AL560" s="3" t="str">
        <f t="shared" si="376"/>
        <v/>
      </c>
      <c r="AM560" s="3" t="str">
        <f t="shared" si="377"/>
        <v/>
      </c>
      <c r="AN560" s="3" t="str">
        <f t="shared" si="378"/>
        <v/>
      </c>
      <c r="AO560" s="3" t="str">
        <f t="shared" si="379"/>
        <v/>
      </c>
      <c r="AP560" s="3" t="str">
        <f t="shared" si="380"/>
        <v/>
      </c>
      <c r="AQ560" s="3" t="str">
        <f t="shared" si="381"/>
        <v/>
      </c>
      <c r="AR560" s="3" t="str">
        <f t="shared" si="382"/>
        <v/>
      </c>
      <c r="AS560" s="3" t="str">
        <f t="shared" si="383"/>
        <v/>
      </c>
      <c r="AT560" s="3" t="str">
        <f t="shared" si="384"/>
        <v/>
      </c>
      <c r="AU560" s="3" t="str">
        <f t="shared" si="385"/>
        <v/>
      </c>
      <c r="AV560" s="3" t="str">
        <f t="shared" si="386"/>
        <v/>
      </c>
      <c r="AW560" s="3" t="str">
        <f t="shared" si="387"/>
        <v/>
      </c>
      <c r="AX560" s="3" t="str">
        <f t="shared" si="388"/>
        <v/>
      </c>
      <c r="AY560" s="3" t="str">
        <f t="shared" si="389"/>
        <v/>
      </c>
      <c r="AZ560" s="3" t="str">
        <f t="shared" si="390"/>
        <v/>
      </c>
      <c r="BA560" s="3" t="str">
        <f t="shared" si="391"/>
        <v/>
      </c>
      <c r="BB560" s="3" t="str">
        <f t="shared" si="392"/>
        <v/>
      </c>
      <c r="BC560" s="3" t="str">
        <f t="shared" si="393"/>
        <v/>
      </c>
      <c r="BD560" s="3" t="str">
        <f t="shared" si="394"/>
        <v/>
      </c>
      <c r="BE560" s="3" t="str">
        <f t="shared" si="395"/>
        <v/>
      </c>
      <c r="BF560" s="3" t="str">
        <f t="shared" si="396"/>
        <v/>
      </c>
      <c r="BG560" s="3" t="str">
        <f t="shared" si="397"/>
        <v/>
      </c>
      <c r="BH560" s="3" t="str">
        <f t="shared" si="398"/>
        <v/>
      </c>
      <c r="BI560" s="3" t="str">
        <f t="shared" si="399"/>
        <v/>
      </c>
      <c r="BJ560" s="3" t="str">
        <f t="shared" si="400"/>
        <v/>
      </c>
      <c r="BK560" s="3" t="str">
        <f t="shared" si="401"/>
        <v/>
      </c>
      <c r="BL560" s="3" t="str">
        <f t="shared" si="402"/>
        <v/>
      </c>
      <c r="BM560" s="3" t="str">
        <f t="shared" si="403"/>
        <v/>
      </c>
      <c r="BN560" s="3" t="str">
        <f t="shared" si="404"/>
        <v/>
      </c>
    </row>
    <row r="561" spans="2:66" x14ac:dyDescent="0.25">
      <c r="B561" s="6">
        <v>8</v>
      </c>
      <c r="C561" s="4" t="str">
        <f>IF(B561="","",VLOOKUP(B561,Tabelle2!$A$2:$B$38,2,0))</f>
        <v>2-14-17-20-25-31</v>
      </c>
      <c r="D561" s="3">
        <f t="shared" si="371"/>
        <v>0</v>
      </c>
      <c r="E561" s="7" t="str">
        <f t="shared" si="405"/>
        <v>L</v>
      </c>
      <c r="F561" s="20" t="str">
        <f t="shared" si="368"/>
        <v>Bet</v>
      </c>
      <c r="G561" s="16">
        <f t="shared" si="369"/>
        <v>-228</v>
      </c>
      <c r="H561" s="12"/>
      <c r="I561" s="16">
        <f t="shared" si="372"/>
        <v>0</v>
      </c>
      <c r="J561" s="16">
        <f t="shared" si="373"/>
        <v>-13</v>
      </c>
      <c r="K561" s="12"/>
      <c r="AI561" s="1">
        <f t="shared" si="370"/>
        <v>2</v>
      </c>
      <c r="AJ561" s="3" t="str">
        <f t="shared" si="374"/>
        <v/>
      </c>
      <c r="AK561" s="3" t="str">
        <f t="shared" si="375"/>
        <v/>
      </c>
      <c r="AL561" s="3" t="str">
        <f t="shared" si="376"/>
        <v/>
      </c>
      <c r="AM561" s="3" t="str">
        <f t="shared" si="377"/>
        <v/>
      </c>
      <c r="AN561" s="3" t="str">
        <f t="shared" si="378"/>
        <v/>
      </c>
      <c r="AO561" s="3" t="str">
        <f t="shared" si="379"/>
        <v/>
      </c>
      <c r="AP561" s="3" t="str">
        <f t="shared" si="380"/>
        <v/>
      </c>
      <c r="AQ561" s="3" t="str">
        <f t="shared" si="381"/>
        <v/>
      </c>
      <c r="AR561" s="3" t="str">
        <f t="shared" si="382"/>
        <v/>
      </c>
      <c r="AS561" s="3" t="str">
        <f t="shared" si="383"/>
        <v/>
      </c>
      <c r="AT561" s="3" t="str">
        <f t="shared" si="384"/>
        <v/>
      </c>
      <c r="AU561" s="3" t="str">
        <f t="shared" si="385"/>
        <v/>
      </c>
      <c r="AV561" s="3" t="str">
        <f t="shared" si="386"/>
        <v/>
      </c>
      <c r="AW561" s="3" t="str">
        <f t="shared" si="387"/>
        <v/>
      </c>
      <c r="AX561" s="3" t="str">
        <f t="shared" si="388"/>
        <v/>
      </c>
      <c r="AY561" s="3" t="str">
        <f t="shared" si="389"/>
        <v/>
      </c>
      <c r="AZ561" s="3" t="str">
        <f t="shared" si="390"/>
        <v/>
      </c>
      <c r="BA561" s="3" t="str">
        <f t="shared" si="391"/>
        <v/>
      </c>
      <c r="BB561" s="3" t="str">
        <f t="shared" si="392"/>
        <v/>
      </c>
      <c r="BC561" s="3" t="str">
        <f t="shared" si="393"/>
        <v/>
      </c>
      <c r="BD561" s="3" t="str">
        <f t="shared" si="394"/>
        <v/>
      </c>
      <c r="BE561" s="3" t="str">
        <f t="shared" si="395"/>
        <v/>
      </c>
      <c r="BF561" s="3" t="str">
        <f t="shared" si="396"/>
        <v/>
      </c>
      <c r="BG561" s="3" t="str">
        <f t="shared" si="397"/>
        <v/>
      </c>
      <c r="BH561" s="3" t="str">
        <f t="shared" si="398"/>
        <v/>
      </c>
      <c r="BI561" s="3" t="str">
        <f t="shared" si="399"/>
        <v/>
      </c>
      <c r="BJ561" s="3" t="str">
        <f t="shared" si="400"/>
        <v/>
      </c>
      <c r="BK561" s="3" t="str">
        <f t="shared" si="401"/>
        <v/>
      </c>
      <c r="BL561" s="3" t="str">
        <f t="shared" si="402"/>
        <v/>
      </c>
      <c r="BM561" s="3" t="str">
        <f t="shared" si="403"/>
        <v/>
      </c>
      <c r="BN561" s="3" t="str">
        <f t="shared" si="404"/>
        <v/>
      </c>
    </row>
    <row r="562" spans="2:66" x14ac:dyDescent="0.25">
      <c r="B562" s="6">
        <v>16</v>
      </c>
      <c r="C562" s="4" t="str">
        <f>IF(B562="","",VLOOKUP(B562,Tabelle2!$A$2:$B$38,2,0))</f>
        <v>7-13-18-27-29-36</v>
      </c>
      <c r="D562" s="3">
        <f t="shared" si="371"/>
        <v>0</v>
      </c>
      <c r="E562" s="7" t="str">
        <f t="shared" si="405"/>
        <v>L</v>
      </c>
      <c r="F562" s="20" t="str">
        <f t="shared" si="368"/>
        <v>Bet</v>
      </c>
      <c r="G562" s="16">
        <f t="shared" si="369"/>
        <v>-234</v>
      </c>
      <c r="H562" s="12"/>
      <c r="I562" s="16">
        <f t="shared" si="372"/>
        <v>0</v>
      </c>
      <c r="J562" s="16">
        <f t="shared" si="373"/>
        <v>-13</v>
      </c>
      <c r="K562" s="12"/>
      <c r="AI562" s="1">
        <f t="shared" si="370"/>
        <v>3</v>
      </c>
      <c r="AJ562" s="3" t="str">
        <f t="shared" si="374"/>
        <v/>
      </c>
      <c r="AK562" s="3" t="str">
        <f t="shared" si="375"/>
        <v/>
      </c>
      <c r="AL562" s="3" t="str">
        <f t="shared" si="376"/>
        <v/>
      </c>
      <c r="AM562" s="3" t="str">
        <f t="shared" si="377"/>
        <v/>
      </c>
      <c r="AN562" s="3" t="str">
        <f t="shared" si="378"/>
        <v/>
      </c>
      <c r="AO562" s="3" t="str">
        <f t="shared" si="379"/>
        <v/>
      </c>
      <c r="AP562" s="3" t="str">
        <f t="shared" si="380"/>
        <v/>
      </c>
      <c r="AQ562" s="3" t="str">
        <f t="shared" si="381"/>
        <v/>
      </c>
      <c r="AR562" s="3" t="str">
        <f t="shared" si="382"/>
        <v/>
      </c>
      <c r="AS562" s="3" t="str">
        <f t="shared" si="383"/>
        <v/>
      </c>
      <c r="AT562" s="3" t="str">
        <f t="shared" si="384"/>
        <v/>
      </c>
      <c r="AU562" s="3" t="str">
        <f t="shared" si="385"/>
        <v/>
      </c>
      <c r="AV562" s="3" t="str">
        <f t="shared" si="386"/>
        <v/>
      </c>
      <c r="AW562" s="3" t="str">
        <f t="shared" si="387"/>
        <v/>
      </c>
      <c r="AX562" s="3" t="str">
        <f t="shared" si="388"/>
        <v/>
      </c>
      <c r="AY562" s="3" t="str">
        <f t="shared" si="389"/>
        <v/>
      </c>
      <c r="AZ562" s="3" t="str">
        <f t="shared" si="390"/>
        <v/>
      </c>
      <c r="BA562" s="3" t="str">
        <f t="shared" si="391"/>
        <v/>
      </c>
      <c r="BB562" s="3" t="str">
        <f t="shared" si="392"/>
        <v/>
      </c>
      <c r="BC562" s="3" t="str">
        <f t="shared" si="393"/>
        <v/>
      </c>
      <c r="BD562" s="3" t="str">
        <f t="shared" si="394"/>
        <v/>
      </c>
      <c r="BE562" s="3" t="str">
        <f t="shared" si="395"/>
        <v/>
      </c>
      <c r="BF562" s="3" t="str">
        <f t="shared" si="396"/>
        <v/>
      </c>
      <c r="BG562" s="3" t="str">
        <f t="shared" si="397"/>
        <v/>
      </c>
      <c r="BH562" s="3" t="str">
        <f t="shared" si="398"/>
        <v/>
      </c>
      <c r="BI562" s="3" t="str">
        <f t="shared" si="399"/>
        <v/>
      </c>
      <c r="BJ562" s="3" t="str">
        <f t="shared" si="400"/>
        <v/>
      </c>
      <c r="BK562" s="3" t="str">
        <f t="shared" si="401"/>
        <v/>
      </c>
      <c r="BL562" s="3" t="str">
        <f t="shared" si="402"/>
        <v/>
      </c>
      <c r="BM562" s="3" t="str">
        <f t="shared" si="403"/>
        <v/>
      </c>
      <c r="BN562" s="3" t="str">
        <f t="shared" si="404"/>
        <v/>
      </c>
    </row>
    <row r="563" spans="2:66" x14ac:dyDescent="0.25">
      <c r="B563" s="6">
        <v>8</v>
      </c>
      <c r="C563" s="4" t="str">
        <f>IF(B563="","",VLOOKUP(B563,Tabelle2!$A$2:$B$38,2,0))</f>
        <v>2-14-17-20-25-31</v>
      </c>
      <c r="D563" s="3">
        <f t="shared" si="371"/>
        <v>0</v>
      </c>
      <c r="E563" s="7" t="str">
        <f t="shared" si="405"/>
        <v>L</v>
      </c>
      <c r="F563" s="20" t="str">
        <f t="shared" si="368"/>
        <v>Bet</v>
      </c>
      <c r="G563" s="16">
        <f t="shared" si="369"/>
        <v>-240</v>
      </c>
      <c r="H563" s="12"/>
      <c r="I563" s="16">
        <f t="shared" si="372"/>
        <v>0</v>
      </c>
      <c r="J563" s="16">
        <f t="shared" si="373"/>
        <v>-13</v>
      </c>
      <c r="K563" s="12"/>
      <c r="AI563" s="1">
        <f t="shared" si="370"/>
        <v>4</v>
      </c>
      <c r="AJ563" s="3" t="str">
        <f t="shared" si="374"/>
        <v/>
      </c>
      <c r="AK563" s="3" t="str">
        <f t="shared" si="375"/>
        <v/>
      </c>
      <c r="AL563" s="3" t="str">
        <f t="shared" si="376"/>
        <v/>
      </c>
      <c r="AM563" s="3">
        <f t="shared" si="377"/>
        <v>1</v>
      </c>
      <c r="AN563" s="3" t="str">
        <f t="shared" si="378"/>
        <v/>
      </c>
      <c r="AO563" s="3" t="str">
        <f t="shared" si="379"/>
        <v/>
      </c>
      <c r="AP563" s="3" t="str">
        <f t="shared" si="380"/>
        <v/>
      </c>
      <c r="AQ563" s="3" t="str">
        <f t="shared" si="381"/>
        <v/>
      </c>
      <c r="AR563" s="3" t="str">
        <f t="shared" si="382"/>
        <v/>
      </c>
      <c r="AS563" s="3" t="str">
        <f t="shared" si="383"/>
        <v/>
      </c>
      <c r="AT563" s="3" t="str">
        <f t="shared" si="384"/>
        <v/>
      </c>
      <c r="AU563" s="3" t="str">
        <f t="shared" si="385"/>
        <v/>
      </c>
      <c r="AV563" s="3" t="str">
        <f t="shared" si="386"/>
        <v/>
      </c>
      <c r="AW563" s="3" t="str">
        <f t="shared" si="387"/>
        <v/>
      </c>
      <c r="AX563" s="3" t="str">
        <f t="shared" si="388"/>
        <v/>
      </c>
      <c r="AY563" s="3" t="str">
        <f t="shared" si="389"/>
        <v/>
      </c>
      <c r="AZ563" s="3" t="str">
        <f t="shared" si="390"/>
        <v/>
      </c>
      <c r="BA563" s="3" t="str">
        <f t="shared" si="391"/>
        <v/>
      </c>
      <c r="BB563" s="3" t="str">
        <f t="shared" si="392"/>
        <v/>
      </c>
      <c r="BC563" s="3" t="str">
        <f t="shared" si="393"/>
        <v/>
      </c>
      <c r="BD563" s="3" t="str">
        <f t="shared" si="394"/>
        <v/>
      </c>
      <c r="BE563" s="3" t="str">
        <f t="shared" si="395"/>
        <v/>
      </c>
      <c r="BF563" s="3" t="str">
        <f t="shared" si="396"/>
        <v/>
      </c>
      <c r="BG563" s="3" t="str">
        <f t="shared" si="397"/>
        <v/>
      </c>
      <c r="BH563" s="3" t="str">
        <f t="shared" si="398"/>
        <v/>
      </c>
      <c r="BI563" s="3" t="str">
        <f t="shared" si="399"/>
        <v/>
      </c>
      <c r="BJ563" s="3" t="str">
        <f t="shared" si="400"/>
        <v/>
      </c>
      <c r="BK563" s="3" t="str">
        <f t="shared" si="401"/>
        <v/>
      </c>
      <c r="BL563" s="3" t="str">
        <f t="shared" si="402"/>
        <v/>
      </c>
      <c r="BM563" s="3" t="str">
        <f t="shared" si="403"/>
        <v/>
      </c>
      <c r="BN563" s="3" t="str">
        <f t="shared" si="404"/>
        <v/>
      </c>
    </row>
    <row r="564" spans="2:66" x14ac:dyDescent="0.25">
      <c r="B564" s="6">
        <v>20</v>
      </c>
      <c r="C564" s="4" t="str">
        <f>IF(B564="","",VLOOKUP(B564,Tabelle2!$A$2:$B$38,2,0))</f>
        <v>8-11-12-28-30-36</v>
      </c>
      <c r="D564" s="3">
        <f t="shared" si="371"/>
        <v>1</v>
      </c>
      <c r="E564" s="7" t="str">
        <f t="shared" si="405"/>
        <v>W</v>
      </c>
      <c r="F564" s="20" t="str">
        <f t="shared" si="368"/>
        <v>No Bet</v>
      </c>
      <c r="G564" s="16">
        <f t="shared" si="369"/>
        <v>-240</v>
      </c>
      <c r="H564" s="12"/>
      <c r="I564" s="16">
        <f t="shared" si="372"/>
        <v>0</v>
      </c>
      <c r="J564" s="16">
        <f t="shared" si="373"/>
        <v>-13</v>
      </c>
      <c r="K564" s="12"/>
      <c r="AI564" s="1">
        <f t="shared" si="370"/>
        <v>0</v>
      </c>
      <c r="AJ564" s="3" t="str">
        <f t="shared" si="374"/>
        <v/>
      </c>
      <c r="AK564" s="3" t="str">
        <f t="shared" si="375"/>
        <v/>
      </c>
      <c r="AL564" s="3" t="str">
        <f t="shared" si="376"/>
        <v/>
      </c>
      <c r="AM564" s="3" t="str">
        <f t="shared" si="377"/>
        <v/>
      </c>
      <c r="AN564" s="3" t="str">
        <f t="shared" si="378"/>
        <v/>
      </c>
      <c r="AO564" s="3" t="str">
        <f t="shared" si="379"/>
        <v/>
      </c>
      <c r="AP564" s="3" t="str">
        <f t="shared" si="380"/>
        <v/>
      </c>
      <c r="AQ564" s="3" t="str">
        <f t="shared" si="381"/>
        <v/>
      </c>
      <c r="AR564" s="3" t="str">
        <f t="shared" si="382"/>
        <v/>
      </c>
      <c r="AS564" s="3" t="str">
        <f t="shared" si="383"/>
        <v/>
      </c>
      <c r="AT564" s="3" t="str">
        <f t="shared" si="384"/>
        <v/>
      </c>
      <c r="AU564" s="3" t="str">
        <f t="shared" si="385"/>
        <v/>
      </c>
      <c r="AV564" s="3" t="str">
        <f t="shared" si="386"/>
        <v/>
      </c>
      <c r="AW564" s="3" t="str">
        <f t="shared" si="387"/>
        <v/>
      </c>
      <c r="AX564" s="3" t="str">
        <f t="shared" si="388"/>
        <v/>
      </c>
      <c r="AY564" s="3" t="str">
        <f t="shared" si="389"/>
        <v/>
      </c>
      <c r="AZ564" s="3" t="str">
        <f t="shared" si="390"/>
        <v/>
      </c>
      <c r="BA564" s="3" t="str">
        <f t="shared" si="391"/>
        <v/>
      </c>
      <c r="BB564" s="3" t="str">
        <f t="shared" si="392"/>
        <v/>
      </c>
      <c r="BC564" s="3" t="str">
        <f t="shared" si="393"/>
        <v/>
      </c>
      <c r="BD564" s="3" t="str">
        <f t="shared" si="394"/>
        <v/>
      </c>
      <c r="BE564" s="3" t="str">
        <f t="shared" si="395"/>
        <v/>
      </c>
      <c r="BF564" s="3" t="str">
        <f t="shared" si="396"/>
        <v/>
      </c>
      <c r="BG564" s="3" t="str">
        <f t="shared" si="397"/>
        <v/>
      </c>
      <c r="BH564" s="3" t="str">
        <f t="shared" si="398"/>
        <v/>
      </c>
      <c r="BI564" s="3" t="str">
        <f t="shared" si="399"/>
        <v/>
      </c>
      <c r="BJ564" s="3" t="str">
        <f t="shared" si="400"/>
        <v/>
      </c>
      <c r="BK564" s="3" t="str">
        <f t="shared" si="401"/>
        <v/>
      </c>
      <c r="BL564" s="3" t="str">
        <f t="shared" si="402"/>
        <v/>
      </c>
      <c r="BM564" s="3" t="str">
        <f t="shared" si="403"/>
        <v/>
      </c>
      <c r="BN564" s="3" t="str">
        <f t="shared" si="404"/>
        <v/>
      </c>
    </row>
    <row r="565" spans="2:66" x14ac:dyDescent="0.25">
      <c r="B565" s="6">
        <v>33</v>
      </c>
      <c r="C565" s="4" t="str">
        <f>IF(B565="","",VLOOKUP(B565,Tabelle2!$A$2:$B$38,2,0))</f>
        <v>7-11-13-28-29-36</v>
      </c>
      <c r="D565" s="3">
        <f t="shared" si="371"/>
        <v>0</v>
      </c>
      <c r="E565" s="7" t="str">
        <f t="shared" si="405"/>
        <v>L</v>
      </c>
      <c r="F565" s="20" t="str">
        <f t="shared" si="368"/>
        <v>Bet</v>
      </c>
      <c r="G565" s="16">
        <f t="shared" si="369"/>
        <v>-246</v>
      </c>
      <c r="H565" s="12"/>
      <c r="I565" s="16">
        <f t="shared" si="372"/>
        <v>-1</v>
      </c>
      <c r="J565" s="16">
        <f t="shared" si="373"/>
        <v>-14</v>
      </c>
      <c r="K565" s="12"/>
      <c r="AI565" s="1">
        <f t="shared" si="370"/>
        <v>1</v>
      </c>
      <c r="AJ565" s="3">
        <f t="shared" si="374"/>
        <v>1</v>
      </c>
      <c r="AK565" s="3" t="str">
        <f t="shared" si="375"/>
        <v/>
      </c>
      <c r="AL565" s="3" t="str">
        <f t="shared" si="376"/>
        <v/>
      </c>
      <c r="AM565" s="3" t="str">
        <f t="shared" si="377"/>
        <v/>
      </c>
      <c r="AN565" s="3" t="str">
        <f t="shared" si="378"/>
        <v/>
      </c>
      <c r="AO565" s="3" t="str">
        <f t="shared" si="379"/>
        <v/>
      </c>
      <c r="AP565" s="3" t="str">
        <f t="shared" si="380"/>
        <v/>
      </c>
      <c r="AQ565" s="3" t="str">
        <f t="shared" si="381"/>
        <v/>
      </c>
      <c r="AR565" s="3" t="str">
        <f t="shared" si="382"/>
        <v/>
      </c>
      <c r="AS565" s="3" t="str">
        <f t="shared" si="383"/>
        <v/>
      </c>
      <c r="AT565" s="3" t="str">
        <f t="shared" si="384"/>
        <v/>
      </c>
      <c r="AU565" s="3" t="str">
        <f t="shared" si="385"/>
        <v/>
      </c>
      <c r="AV565" s="3" t="str">
        <f t="shared" si="386"/>
        <v/>
      </c>
      <c r="AW565" s="3" t="str">
        <f t="shared" si="387"/>
        <v/>
      </c>
      <c r="AX565" s="3" t="str">
        <f t="shared" si="388"/>
        <v/>
      </c>
      <c r="AY565" s="3" t="str">
        <f t="shared" si="389"/>
        <v/>
      </c>
      <c r="AZ565" s="3" t="str">
        <f t="shared" si="390"/>
        <v/>
      </c>
      <c r="BA565" s="3" t="str">
        <f t="shared" si="391"/>
        <v/>
      </c>
      <c r="BB565" s="3" t="str">
        <f t="shared" si="392"/>
        <v/>
      </c>
      <c r="BC565" s="3" t="str">
        <f t="shared" si="393"/>
        <v/>
      </c>
      <c r="BD565" s="3" t="str">
        <f t="shared" si="394"/>
        <v/>
      </c>
      <c r="BE565" s="3" t="str">
        <f t="shared" si="395"/>
        <v/>
      </c>
      <c r="BF565" s="3" t="str">
        <f t="shared" si="396"/>
        <v/>
      </c>
      <c r="BG565" s="3" t="str">
        <f t="shared" si="397"/>
        <v/>
      </c>
      <c r="BH565" s="3" t="str">
        <f t="shared" si="398"/>
        <v/>
      </c>
      <c r="BI565" s="3" t="str">
        <f t="shared" si="399"/>
        <v/>
      </c>
      <c r="BJ565" s="3" t="str">
        <f t="shared" si="400"/>
        <v/>
      </c>
      <c r="BK565" s="3" t="str">
        <f t="shared" si="401"/>
        <v/>
      </c>
      <c r="BL565" s="3" t="str">
        <f t="shared" si="402"/>
        <v/>
      </c>
      <c r="BM565" s="3" t="str">
        <f t="shared" si="403"/>
        <v/>
      </c>
      <c r="BN565" s="3" t="str">
        <f t="shared" si="404"/>
        <v/>
      </c>
    </row>
    <row r="566" spans="2:66" x14ac:dyDescent="0.25">
      <c r="B566" s="6">
        <v>29</v>
      </c>
      <c r="C566" s="4" t="str">
        <f>IF(B566="","",VLOOKUP(B566,Tabelle2!$A$2:$B$38,2,0))</f>
        <v>15-16-19-24-32-33</v>
      </c>
      <c r="D566" s="3">
        <f t="shared" si="371"/>
        <v>1</v>
      </c>
      <c r="E566" s="7" t="str">
        <f t="shared" si="405"/>
        <v>W</v>
      </c>
      <c r="F566" s="20" t="str">
        <f t="shared" si="368"/>
        <v>Bet</v>
      </c>
      <c r="G566" s="16">
        <f t="shared" si="369"/>
        <v>-216</v>
      </c>
      <c r="H566" s="12"/>
      <c r="I566" s="16">
        <f t="shared" si="372"/>
        <v>0</v>
      </c>
      <c r="J566" s="16">
        <f t="shared" si="373"/>
        <v>-14</v>
      </c>
      <c r="K566" s="12"/>
      <c r="AI566" s="1">
        <f t="shared" si="370"/>
        <v>0</v>
      </c>
      <c r="AJ566" s="3" t="str">
        <f t="shared" si="374"/>
        <v/>
      </c>
      <c r="AK566" s="3" t="str">
        <f t="shared" si="375"/>
        <v/>
      </c>
      <c r="AL566" s="3" t="str">
        <f t="shared" si="376"/>
        <v/>
      </c>
      <c r="AM566" s="3" t="str">
        <f t="shared" si="377"/>
        <v/>
      </c>
      <c r="AN566" s="3" t="str">
        <f t="shared" si="378"/>
        <v/>
      </c>
      <c r="AO566" s="3" t="str">
        <f t="shared" si="379"/>
        <v/>
      </c>
      <c r="AP566" s="3" t="str">
        <f t="shared" si="380"/>
        <v/>
      </c>
      <c r="AQ566" s="3" t="str">
        <f t="shared" si="381"/>
        <v/>
      </c>
      <c r="AR566" s="3" t="str">
        <f t="shared" si="382"/>
        <v/>
      </c>
      <c r="AS566" s="3" t="str">
        <f t="shared" si="383"/>
        <v/>
      </c>
      <c r="AT566" s="3" t="str">
        <f t="shared" si="384"/>
        <v/>
      </c>
      <c r="AU566" s="3" t="str">
        <f t="shared" si="385"/>
        <v/>
      </c>
      <c r="AV566" s="3" t="str">
        <f t="shared" si="386"/>
        <v/>
      </c>
      <c r="AW566" s="3" t="str">
        <f t="shared" si="387"/>
        <v/>
      </c>
      <c r="AX566" s="3" t="str">
        <f t="shared" si="388"/>
        <v/>
      </c>
      <c r="AY566" s="3" t="str">
        <f t="shared" si="389"/>
        <v/>
      </c>
      <c r="AZ566" s="3" t="str">
        <f t="shared" si="390"/>
        <v/>
      </c>
      <c r="BA566" s="3" t="str">
        <f t="shared" si="391"/>
        <v/>
      </c>
      <c r="BB566" s="3" t="str">
        <f t="shared" si="392"/>
        <v/>
      </c>
      <c r="BC566" s="3" t="str">
        <f t="shared" si="393"/>
        <v/>
      </c>
      <c r="BD566" s="3" t="str">
        <f t="shared" si="394"/>
        <v/>
      </c>
      <c r="BE566" s="3" t="str">
        <f t="shared" si="395"/>
        <v/>
      </c>
      <c r="BF566" s="3" t="str">
        <f t="shared" si="396"/>
        <v/>
      </c>
      <c r="BG566" s="3" t="str">
        <f t="shared" si="397"/>
        <v/>
      </c>
      <c r="BH566" s="3" t="str">
        <f t="shared" si="398"/>
        <v/>
      </c>
      <c r="BI566" s="3" t="str">
        <f t="shared" si="399"/>
        <v/>
      </c>
      <c r="BJ566" s="3" t="str">
        <f t="shared" si="400"/>
        <v/>
      </c>
      <c r="BK566" s="3" t="str">
        <f t="shared" si="401"/>
        <v/>
      </c>
      <c r="BL566" s="3" t="str">
        <f t="shared" si="402"/>
        <v/>
      </c>
      <c r="BM566" s="3" t="str">
        <f t="shared" si="403"/>
        <v/>
      </c>
      <c r="BN566" s="3" t="str">
        <f t="shared" si="404"/>
        <v/>
      </c>
    </row>
    <row r="567" spans="2:66" x14ac:dyDescent="0.25">
      <c r="B567" s="6">
        <v>12</v>
      </c>
      <c r="C567" s="4" t="str">
        <f>IF(B567="","",VLOOKUP(B567,Tabelle2!$A$2:$B$38,2,0))</f>
        <v>1-2-4-14-20-21</v>
      </c>
      <c r="D567" s="3">
        <f t="shared" si="371"/>
        <v>0</v>
      </c>
      <c r="E567" s="7" t="str">
        <f t="shared" si="405"/>
        <v>L</v>
      </c>
      <c r="F567" s="20" t="str">
        <f t="shared" si="368"/>
        <v>Bet</v>
      </c>
      <c r="G567" s="16">
        <f t="shared" si="369"/>
        <v>-222</v>
      </c>
      <c r="H567" s="12"/>
      <c r="I567" s="16">
        <f t="shared" si="372"/>
        <v>-1</v>
      </c>
      <c r="J567" s="16">
        <f t="shared" si="373"/>
        <v>-15</v>
      </c>
      <c r="K567" s="12"/>
      <c r="AI567" s="1">
        <f t="shared" si="370"/>
        <v>1</v>
      </c>
      <c r="AJ567" s="3" t="str">
        <f t="shared" si="374"/>
        <v/>
      </c>
      <c r="AK567" s="3" t="str">
        <f t="shared" si="375"/>
        <v/>
      </c>
      <c r="AL567" s="3" t="str">
        <f t="shared" si="376"/>
        <v/>
      </c>
      <c r="AM567" s="3" t="str">
        <f t="shared" si="377"/>
        <v/>
      </c>
      <c r="AN567" s="3" t="str">
        <f t="shared" si="378"/>
        <v/>
      </c>
      <c r="AO567" s="3" t="str">
        <f t="shared" si="379"/>
        <v/>
      </c>
      <c r="AP567" s="3" t="str">
        <f t="shared" si="380"/>
        <v/>
      </c>
      <c r="AQ567" s="3" t="str">
        <f t="shared" si="381"/>
        <v/>
      </c>
      <c r="AR567" s="3" t="str">
        <f t="shared" si="382"/>
        <v/>
      </c>
      <c r="AS567" s="3" t="str">
        <f t="shared" si="383"/>
        <v/>
      </c>
      <c r="AT567" s="3" t="str">
        <f t="shared" si="384"/>
        <v/>
      </c>
      <c r="AU567" s="3" t="str">
        <f t="shared" si="385"/>
        <v/>
      </c>
      <c r="AV567" s="3" t="str">
        <f t="shared" si="386"/>
        <v/>
      </c>
      <c r="AW567" s="3" t="str">
        <f t="shared" si="387"/>
        <v/>
      </c>
      <c r="AX567" s="3" t="str">
        <f t="shared" si="388"/>
        <v/>
      </c>
      <c r="AY567" s="3" t="str">
        <f t="shared" si="389"/>
        <v/>
      </c>
      <c r="AZ567" s="3" t="str">
        <f t="shared" si="390"/>
        <v/>
      </c>
      <c r="BA567" s="3" t="str">
        <f t="shared" si="391"/>
        <v/>
      </c>
      <c r="BB567" s="3" t="str">
        <f t="shared" si="392"/>
        <v/>
      </c>
      <c r="BC567" s="3" t="str">
        <f t="shared" si="393"/>
        <v/>
      </c>
      <c r="BD567" s="3" t="str">
        <f t="shared" si="394"/>
        <v/>
      </c>
      <c r="BE567" s="3" t="str">
        <f t="shared" si="395"/>
        <v/>
      </c>
      <c r="BF567" s="3" t="str">
        <f t="shared" si="396"/>
        <v/>
      </c>
      <c r="BG567" s="3" t="str">
        <f t="shared" si="397"/>
        <v/>
      </c>
      <c r="BH567" s="3" t="str">
        <f t="shared" si="398"/>
        <v/>
      </c>
      <c r="BI567" s="3" t="str">
        <f t="shared" si="399"/>
        <v/>
      </c>
      <c r="BJ567" s="3" t="str">
        <f t="shared" si="400"/>
        <v/>
      </c>
      <c r="BK567" s="3" t="str">
        <f t="shared" si="401"/>
        <v/>
      </c>
      <c r="BL567" s="3" t="str">
        <f t="shared" si="402"/>
        <v/>
      </c>
      <c r="BM567" s="3" t="str">
        <f t="shared" si="403"/>
        <v/>
      </c>
      <c r="BN567" s="3" t="str">
        <f t="shared" si="404"/>
        <v/>
      </c>
    </row>
    <row r="568" spans="2:66" x14ac:dyDescent="0.25">
      <c r="B568" s="6">
        <v>35</v>
      </c>
      <c r="C568" s="4" t="str">
        <f>IF(B568="","",VLOOKUP(B568,Tabelle2!$A$2:$B$38,2,0))</f>
        <v>2-14-20-21-25-31</v>
      </c>
      <c r="D568" s="3">
        <f t="shared" si="371"/>
        <v>0</v>
      </c>
      <c r="E568" s="7" t="str">
        <f t="shared" si="405"/>
        <v>L</v>
      </c>
      <c r="F568" s="20" t="str">
        <f t="shared" si="368"/>
        <v>Bet</v>
      </c>
      <c r="G568" s="16">
        <f t="shared" si="369"/>
        <v>-228</v>
      </c>
      <c r="H568" s="12"/>
      <c r="I568" s="16">
        <f t="shared" si="372"/>
        <v>0</v>
      </c>
      <c r="J568" s="16">
        <f t="shared" si="373"/>
        <v>-15</v>
      </c>
      <c r="K568" s="12"/>
      <c r="AI568" s="1">
        <f t="shared" si="370"/>
        <v>2</v>
      </c>
      <c r="AJ568" s="3" t="str">
        <f t="shared" si="374"/>
        <v/>
      </c>
      <c r="AK568" s="3" t="str">
        <f t="shared" si="375"/>
        <v/>
      </c>
      <c r="AL568" s="3" t="str">
        <f t="shared" si="376"/>
        <v/>
      </c>
      <c r="AM568" s="3" t="str">
        <f t="shared" si="377"/>
        <v/>
      </c>
      <c r="AN568" s="3" t="str">
        <f t="shared" si="378"/>
        <v/>
      </c>
      <c r="AO568" s="3" t="str">
        <f t="shared" si="379"/>
        <v/>
      </c>
      <c r="AP568" s="3" t="str">
        <f t="shared" si="380"/>
        <v/>
      </c>
      <c r="AQ568" s="3" t="str">
        <f t="shared" si="381"/>
        <v/>
      </c>
      <c r="AR568" s="3" t="str">
        <f t="shared" si="382"/>
        <v/>
      </c>
      <c r="AS568" s="3" t="str">
        <f t="shared" si="383"/>
        <v/>
      </c>
      <c r="AT568" s="3" t="str">
        <f t="shared" si="384"/>
        <v/>
      </c>
      <c r="AU568" s="3" t="str">
        <f t="shared" si="385"/>
        <v/>
      </c>
      <c r="AV568" s="3" t="str">
        <f t="shared" si="386"/>
        <v/>
      </c>
      <c r="AW568" s="3" t="str">
        <f t="shared" si="387"/>
        <v/>
      </c>
      <c r="AX568" s="3" t="str">
        <f t="shared" si="388"/>
        <v/>
      </c>
      <c r="AY568" s="3" t="str">
        <f t="shared" si="389"/>
        <v/>
      </c>
      <c r="AZ568" s="3" t="str">
        <f t="shared" si="390"/>
        <v/>
      </c>
      <c r="BA568" s="3" t="str">
        <f t="shared" si="391"/>
        <v/>
      </c>
      <c r="BB568" s="3" t="str">
        <f t="shared" si="392"/>
        <v/>
      </c>
      <c r="BC568" s="3" t="str">
        <f t="shared" si="393"/>
        <v/>
      </c>
      <c r="BD568" s="3" t="str">
        <f t="shared" si="394"/>
        <v/>
      </c>
      <c r="BE568" s="3" t="str">
        <f t="shared" si="395"/>
        <v/>
      </c>
      <c r="BF568" s="3" t="str">
        <f t="shared" si="396"/>
        <v/>
      </c>
      <c r="BG568" s="3" t="str">
        <f t="shared" si="397"/>
        <v/>
      </c>
      <c r="BH568" s="3" t="str">
        <f t="shared" si="398"/>
        <v/>
      </c>
      <c r="BI568" s="3" t="str">
        <f t="shared" si="399"/>
        <v/>
      </c>
      <c r="BJ568" s="3" t="str">
        <f t="shared" si="400"/>
        <v/>
      </c>
      <c r="BK568" s="3" t="str">
        <f t="shared" si="401"/>
        <v/>
      </c>
      <c r="BL568" s="3" t="str">
        <f t="shared" si="402"/>
        <v/>
      </c>
      <c r="BM568" s="3" t="str">
        <f t="shared" si="403"/>
        <v/>
      </c>
      <c r="BN568" s="3" t="str">
        <f t="shared" si="404"/>
        <v/>
      </c>
    </row>
    <row r="569" spans="2:66" x14ac:dyDescent="0.25">
      <c r="B569" s="6">
        <v>22</v>
      </c>
      <c r="C569" s="4" t="str">
        <f>IF(B569="","",VLOOKUP(B569,Tabelle2!$A$2:$B$38,2,0))</f>
        <v>0-5-10-24-26-32</v>
      </c>
      <c r="D569" s="3">
        <f t="shared" si="371"/>
        <v>0</v>
      </c>
      <c r="E569" s="7" t="str">
        <f t="shared" si="405"/>
        <v>L</v>
      </c>
      <c r="F569" s="20" t="str">
        <f t="shared" si="368"/>
        <v>Bet</v>
      </c>
      <c r="G569" s="16">
        <f t="shared" si="369"/>
        <v>-234</v>
      </c>
      <c r="H569" s="12"/>
      <c r="I569" s="16">
        <f t="shared" si="372"/>
        <v>0</v>
      </c>
      <c r="J569" s="16">
        <f t="shared" si="373"/>
        <v>-15</v>
      </c>
      <c r="K569" s="12"/>
      <c r="AI569" s="1">
        <f t="shared" si="370"/>
        <v>3</v>
      </c>
      <c r="AJ569" s="3" t="str">
        <f t="shared" si="374"/>
        <v/>
      </c>
      <c r="AK569" s="3" t="str">
        <f t="shared" si="375"/>
        <v/>
      </c>
      <c r="AL569" s="3">
        <f t="shared" si="376"/>
        <v>1</v>
      </c>
      <c r="AM569" s="3" t="str">
        <f t="shared" si="377"/>
        <v/>
      </c>
      <c r="AN569" s="3" t="str">
        <f t="shared" si="378"/>
        <v/>
      </c>
      <c r="AO569" s="3" t="str">
        <f t="shared" si="379"/>
        <v/>
      </c>
      <c r="AP569" s="3" t="str">
        <f t="shared" si="380"/>
        <v/>
      </c>
      <c r="AQ569" s="3" t="str">
        <f t="shared" si="381"/>
        <v/>
      </c>
      <c r="AR569" s="3" t="str">
        <f t="shared" si="382"/>
        <v/>
      </c>
      <c r="AS569" s="3" t="str">
        <f t="shared" si="383"/>
        <v/>
      </c>
      <c r="AT569" s="3" t="str">
        <f t="shared" si="384"/>
        <v/>
      </c>
      <c r="AU569" s="3" t="str">
        <f t="shared" si="385"/>
        <v/>
      </c>
      <c r="AV569" s="3" t="str">
        <f t="shared" si="386"/>
        <v/>
      </c>
      <c r="AW569" s="3" t="str">
        <f t="shared" si="387"/>
        <v/>
      </c>
      <c r="AX569" s="3" t="str">
        <f t="shared" si="388"/>
        <v/>
      </c>
      <c r="AY569" s="3" t="str">
        <f t="shared" si="389"/>
        <v/>
      </c>
      <c r="AZ569" s="3" t="str">
        <f t="shared" si="390"/>
        <v/>
      </c>
      <c r="BA569" s="3" t="str">
        <f t="shared" si="391"/>
        <v/>
      </c>
      <c r="BB569" s="3" t="str">
        <f t="shared" si="392"/>
        <v/>
      </c>
      <c r="BC569" s="3" t="str">
        <f t="shared" si="393"/>
        <v/>
      </c>
      <c r="BD569" s="3" t="str">
        <f t="shared" si="394"/>
        <v/>
      </c>
      <c r="BE569" s="3" t="str">
        <f t="shared" si="395"/>
        <v/>
      </c>
      <c r="BF569" s="3" t="str">
        <f t="shared" si="396"/>
        <v/>
      </c>
      <c r="BG569" s="3" t="str">
        <f t="shared" si="397"/>
        <v/>
      </c>
      <c r="BH569" s="3" t="str">
        <f t="shared" si="398"/>
        <v/>
      </c>
      <c r="BI569" s="3" t="str">
        <f t="shared" si="399"/>
        <v/>
      </c>
      <c r="BJ569" s="3" t="str">
        <f t="shared" si="400"/>
        <v/>
      </c>
      <c r="BK569" s="3" t="str">
        <f t="shared" si="401"/>
        <v/>
      </c>
      <c r="BL569" s="3" t="str">
        <f t="shared" si="402"/>
        <v/>
      </c>
      <c r="BM569" s="3" t="str">
        <f t="shared" si="403"/>
        <v/>
      </c>
      <c r="BN569" s="3" t="str">
        <f t="shared" si="404"/>
        <v/>
      </c>
    </row>
    <row r="570" spans="2:66" x14ac:dyDescent="0.25">
      <c r="B570" s="6">
        <v>5</v>
      </c>
      <c r="C570" s="4" t="str">
        <f>IF(B570="","",VLOOKUP(B570,Tabelle2!$A$2:$B$38,2,0))</f>
        <v>6-9-18-22-27-34</v>
      </c>
      <c r="D570" s="3">
        <f t="shared" si="371"/>
        <v>1</v>
      </c>
      <c r="E570" s="7" t="str">
        <f t="shared" si="405"/>
        <v>W</v>
      </c>
      <c r="F570" s="20" t="str">
        <f t="shared" si="368"/>
        <v>Bet</v>
      </c>
      <c r="G570" s="16">
        <f t="shared" si="369"/>
        <v>-204</v>
      </c>
      <c r="H570" s="12"/>
      <c r="I570" s="16">
        <f t="shared" si="372"/>
        <v>0</v>
      </c>
      <c r="J570" s="16">
        <f t="shared" si="373"/>
        <v>-15</v>
      </c>
      <c r="K570" s="12"/>
      <c r="AI570" s="1">
        <f t="shared" si="370"/>
        <v>0</v>
      </c>
      <c r="AJ570" s="3" t="str">
        <f t="shared" si="374"/>
        <v/>
      </c>
      <c r="AK570" s="3" t="str">
        <f t="shared" si="375"/>
        <v/>
      </c>
      <c r="AL570" s="3" t="str">
        <f t="shared" si="376"/>
        <v/>
      </c>
      <c r="AM570" s="3" t="str">
        <f t="shared" si="377"/>
        <v/>
      </c>
      <c r="AN570" s="3" t="str">
        <f t="shared" si="378"/>
        <v/>
      </c>
      <c r="AO570" s="3" t="str">
        <f t="shared" si="379"/>
        <v/>
      </c>
      <c r="AP570" s="3" t="str">
        <f t="shared" si="380"/>
        <v/>
      </c>
      <c r="AQ570" s="3" t="str">
        <f t="shared" si="381"/>
        <v/>
      </c>
      <c r="AR570" s="3" t="str">
        <f t="shared" si="382"/>
        <v/>
      </c>
      <c r="AS570" s="3" t="str">
        <f t="shared" si="383"/>
        <v/>
      </c>
      <c r="AT570" s="3" t="str">
        <f t="shared" si="384"/>
        <v/>
      </c>
      <c r="AU570" s="3" t="str">
        <f t="shared" si="385"/>
        <v/>
      </c>
      <c r="AV570" s="3" t="str">
        <f t="shared" si="386"/>
        <v/>
      </c>
      <c r="AW570" s="3" t="str">
        <f t="shared" si="387"/>
        <v/>
      </c>
      <c r="AX570" s="3" t="str">
        <f t="shared" si="388"/>
        <v/>
      </c>
      <c r="AY570" s="3" t="str">
        <f t="shared" si="389"/>
        <v/>
      </c>
      <c r="AZ570" s="3" t="str">
        <f t="shared" si="390"/>
        <v/>
      </c>
      <c r="BA570" s="3" t="str">
        <f t="shared" si="391"/>
        <v/>
      </c>
      <c r="BB570" s="3" t="str">
        <f t="shared" si="392"/>
        <v/>
      </c>
      <c r="BC570" s="3" t="str">
        <f t="shared" si="393"/>
        <v/>
      </c>
      <c r="BD570" s="3" t="str">
        <f t="shared" si="394"/>
        <v/>
      </c>
      <c r="BE570" s="3" t="str">
        <f t="shared" si="395"/>
        <v/>
      </c>
      <c r="BF570" s="3" t="str">
        <f t="shared" si="396"/>
        <v/>
      </c>
      <c r="BG570" s="3" t="str">
        <f t="shared" si="397"/>
        <v/>
      </c>
      <c r="BH570" s="3" t="str">
        <f t="shared" si="398"/>
        <v/>
      </c>
      <c r="BI570" s="3" t="str">
        <f t="shared" si="399"/>
        <v/>
      </c>
      <c r="BJ570" s="3" t="str">
        <f t="shared" si="400"/>
        <v/>
      </c>
      <c r="BK570" s="3" t="str">
        <f t="shared" si="401"/>
        <v/>
      </c>
      <c r="BL570" s="3" t="str">
        <f t="shared" si="402"/>
        <v/>
      </c>
      <c r="BM570" s="3" t="str">
        <f t="shared" si="403"/>
        <v/>
      </c>
      <c r="BN570" s="3" t="str">
        <f t="shared" si="404"/>
        <v/>
      </c>
    </row>
    <row r="571" spans="2:66" x14ac:dyDescent="0.25">
      <c r="B571" s="6">
        <v>34</v>
      </c>
      <c r="C571" s="4" t="str">
        <f>IF(B571="","",VLOOKUP(B571,Tabelle2!$A$2:$B$38,2,0))</f>
        <v>0-5-10-23-26-32</v>
      </c>
      <c r="D571" s="3">
        <f t="shared" si="371"/>
        <v>1</v>
      </c>
      <c r="E571" s="7" t="str">
        <f t="shared" si="405"/>
        <v>W</v>
      </c>
      <c r="F571" s="20" t="str">
        <f t="shared" si="368"/>
        <v>Bet</v>
      </c>
      <c r="G571" s="16">
        <f t="shared" si="369"/>
        <v>-174</v>
      </c>
      <c r="H571" s="12"/>
      <c r="I571" s="16">
        <f t="shared" si="372"/>
        <v>5</v>
      </c>
      <c r="J571" s="16">
        <f t="shared" si="373"/>
        <v>-10</v>
      </c>
      <c r="K571" s="12"/>
      <c r="AI571" s="1">
        <f t="shared" si="370"/>
        <v>0</v>
      </c>
      <c r="AJ571" s="3" t="str">
        <f t="shared" si="374"/>
        <v/>
      </c>
      <c r="AK571" s="3" t="str">
        <f t="shared" si="375"/>
        <v/>
      </c>
      <c r="AL571" s="3" t="str">
        <f t="shared" si="376"/>
        <v/>
      </c>
      <c r="AM571" s="3" t="str">
        <f t="shared" si="377"/>
        <v/>
      </c>
      <c r="AN571" s="3" t="str">
        <f t="shared" si="378"/>
        <v/>
      </c>
      <c r="AO571" s="3" t="str">
        <f t="shared" si="379"/>
        <v/>
      </c>
      <c r="AP571" s="3" t="str">
        <f t="shared" si="380"/>
        <v/>
      </c>
      <c r="AQ571" s="3" t="str">
        <f t="shared" si="381"/>
        <v/>
      </c>
      <c r="AR571" s="3" t="str">
        <f t="shared" si="382"/>
        <v/>
      </c>
      <c r="AS571" s="3" t="str">
        <f t="shared" si="383"/>
        <v/>
      </c>
      <c r="AT571" s="3" t="str">
        <f t="shared" si="384"/>
        <v/>
      </c>
      <c r="AU571" s="3" t="str">
        <f t="shared" si="385"/>
        <v/>
      </c>
      <c r="AV571" s="3" t="str">
        <f t="shared" si="386"/>
        <v/>
      </c>
      <c r="AW571" s="3" t="str">
        <f t="shared" si="387"/>
        <v/>
      </c>
      <c r="AX571" s="3" t="str">
        <f t="shared" si="388"/>
        <v/>
      </c>
      <c r="AY571" s="3" t="str">
        <f t="shared" si="389"/>
        <v/>
      </c>
      <c r="AZ571" s="3" t="str">
        <f t="shared" si="390"/>
        <v/>
      </c>
      <c r="BA571" s="3" t="str">
        <f t="shared" si="391"/>
        <v/>
      </c>
      <c r="BB571" s="3" t="str">
        <f t="shared" si="392"/>
        <v/>
      </c>
      <c r="BC571" s="3" t="str">
        <f t="shared" si="393"/>
        <v/>
      </c>
      <c r="BD571" s="3" t="str">
        <f t="shared" si="394"/>
        <v/>
      </c>
      <c r="BE571" s="3" t="str">
        <f t="shared" si="395"/>
        <v/>
      </c>
      <c r="BF571" s="3" t="str">
        <f t="shared" si="396"/>
        <v/>
      </c>
      <c r="BG571" s="3" t="str">
        <f t="shared" si="397"/>
        <v/>
      </c>
      <c r="BH571" s="3" t="str">
        <f t="shared" si="398"/>
        <v/>
      </c>
      <c r="BI571" s="3" t="str">
        <f t="shared" si="399"/>
        <v/>
      </c>
      <c r="BJ571" s="3" t="str">
        <f t="shared" si="400"/>
        <v/>
      </c>
      <c r="BK571" s="3" t="str">
        <f t="shared" si="401"/>
        <v/>
      </c>
      <c r="BL571" s="3" t="str">
        <f t="shared" si="402"/>
        <v/>
      </c>
      <c r="BM571" s="3" t="str">
        <f t="shared" si="403"/>
        <v/>
      </c>
      <c r="BN571" s="3" t="str">
        <f t="shared" si="404"/>
        <v/>
      </c>
    </row>
    <row r="572" spans="2:66" x14ac:dyDescent="0.25">
      <c r="B572" s="6">
        <v>5</v>
      </c>
      <c r="C572" s="4" t="str">
        <f>IF(B572="","",VLOOKUP(B572,Tabelle2!$A$2:$B$38,2,0))</f>
        <v>6-9-18-22-27-34</v>
      </c>
      <c r="D572" s="3">
        <f t="shared" si="371"/>
        <v>1</v>
      </c>
      <c r="E572" s="7" t="str">
        <f t="shared" si="405"/>
        <v>W</v>
      </c>
      <c r="F572" s="20" t="str">
        <f t="shared" si="368"/>
        <v>Bet</v>
      </c>
      <c r="G572" s="16">
        <f t="shared" si="369"/>
        <v>-144</v>
      </c>
      <c r="H572" s="12"/>
      <c r="I572" s="16">
        <f t="shared" si="372"/>
        <v>0</v>
      </c>
      <c r="J572" s="16">
        <f t="shared" si="373"/>
        <v>-10</v>
      </c>
      <c r="K572" s="12"/>
      <c r="AI572" s="1">
        <f t="shared" si="370"/>
        <v>0</v>
      </c>
      <c r="AJ572" s="3" t="str">
        <f t="shared" si="374"/>
        <v/>
      </c>
      <c r="AK572" s="3" t="str">
        <f t="shared" si="375"/>
        <v/>
      </c>
      <c r="AL572" s="3" t="str">
        <f t="shared" si="376"/>
        <v/>
      </c>
      <c r="AM572" s="3" t="str">
        <f t="shared" si="377"/>
        <v/>
      </c>
      <c r="AN572" s="3" t="str">
        <f t="shared" si="378"/>
        <v/>
      </c>
      <c r="AO572" s="3" t="str">
        <f t="shared" si="379"/>
        <v/>
      </c>
      <c r="AP572" s="3" t="str">
        <f t="shared" si="380"/>
        <v/>
      </c>
      <c r="AQ572" s="3" t="str">
        <f t="shared" si="381"/>
        <v/>
      </c>
      <c r="AR572" s="3" t="str">
        <f t="shared" si="382"/>
        <v/>
      </c>
      <c r="AS572" s="3" t="str">
        <f t="shared" si="383"/>
        <v/>
      </c>
      <c r="AT572" s="3" t="str">
        <f t="shared" si="384"/>
        <v/>
      </c>
      <c r="AU572" s="3" t="str">
        <f t="shared" si="385"/>
        <v/>
      </c>
      <c r="AV572" s="3" t="str">
        <f t="shared" si="386"/>
        <v/>
      </c>
      <c r="AW572" s="3" t="str">
        <f t="shared" si="387"/>
        <v/>
      </c>
      <c r="AX572" s="3" t="str">
        <f t="shared" si="388"/>
        <v/>
      </c>
      <c r="AY572" s="3" t="str">
        <f t="shared" si="389"/>
        <v/>
      </c>
      <c r="AZ572" s="3" t="str">
        <f t="shared" si="390"/>
        <v/>
      </c>
      <c r="BA572" s="3" t="str">
        <f t="shared" si="391"/>
        <v/>
      </c>
      <c r="BB572" s="3" t="str">
        <f t="shared" si="392"/>
        <v/>
      </c>
      <c r="BC572" s="3" t="str">
        <f t="shared" si="393"/>
        <v/>
      </c>
      <c r="BD572" s="3" t="str">
        <f t="shared" si="394"/>
        <v/>
      </c>
      <c r="BE572" s="3" t="str">
        <f t="shared" si="395"/>
        <v/>
      </c>
      <c r="BF572" s="3" t="str">
        <f t="shared" si="396"/>
        <v/>
      </c>
      <c r="BG572" s="3" t="str">
        <f t="shared" si="397"/>
        <v/>
      </c>
      <c r="BH572" s="3" t="str">
        <f t="shared" si="398"/>
        <v/>
      </c>
      <c r="BI572" s="3" t="str">
        <f t="shared" si="399"/>
        <v/>
      </c>
      <c r="BJ572" s="3" t="str">
        <f t="shared" si="400"/>
        <v/>
      </c>
      <c r="BK572" s="3" t="str">
        <f t="shared" si="401"/>
        <v/>
      </c>
      <c r="BL572" s="3" t="str">
        <f t="shared" si="402"/>
        <v/>
      </c>
      <c r="BM572" s="3" t="str">
        <f t="shared" si="403"/>
        <v/>
      </c>
      <c r="BN572" s="3" t="str">
        <f t="shared" si="404"/>
        <v/>
      </c>
    </row>
    <row r="573" spans="2:66" x14ac:dyDescent="0.25">
      <c r="B573" s="6">
        <v>22</v>
      </c>
      <c r="C573" s="4" t="str">
        <f>IF(B573="","",VLOOKUP(B573,Tabelle2!$A$2:$B$38,2,0))</f>
        <v>0-5-10-24-26-32</v>
      </c>
      <c r="D573" s="3">
        <f t="shared" si="371"/>
        <v>1</v>
      </c>
      <c r="E573" s="7" t="str">
        <f t="shared" si="405"/>
        <v>W</v>
      </c>
      <c r="F573" s="20" t="str">
        <f t="shared" si="368"/>
        <v>Bet</v>
      </c>
      <c r="G573" s="16">
        <f t="shared" si="369"/>
        <v>-114</v>
      </c>
      <c r="H573" s="12"/>
      <c r="I573" s="16">
        <f t="shared" si="372"/>
        <v>0</v>
      </c>
      <c r="J573" s="16">
        <f t="shared" si="373"/>
        <v>-10</v>
      </c>
      <c r="K573" s="12"/>
      <c r="AI573" s="1">
        <f t="shared" si="370"/>
        <v>0</v>
      </c>
      <c r="AJ573" s="3" t="str">
        <f t="shared" si="374"/>
        <v/>
      </c>
      <c r="AK573" s="3" t="str">
        <f t="shared" si="375"/>
        <v/>
      </c>
      <c r="AL573" s="3" t="str">
        <f t="shared" si="376"/>
        <v/>
      </c>
      <c r="AM573" s="3" t="str">
        <f t="shared" si="377"/>
        <v/>
      </c>
      <c r="AN573" s="3" t="str">
        <f t="shared" si="378"/>
        <v/>
      </c>
      <c r="AO573" s="3" t="str">
        <f t="shared" si="379"/>
        <v/>
      </c>
      <c r="AP573" s="3" t="str">
        <f t="shared" si="380"/>
        <v/>
      </c>
      <c r="AQ573" s="3" t="str">
        <f t="shared" si="381"/>
        <v/>
      </c>
      <c r="AR573" s="3" t="str">
        <f t="shared" si="382"/>
        <v/>
      </c>
      <c r="AS573" s="3" t="str">
        <f t="shared" si="383"/>
        <v/>
      </c>
      <c r="AT573" s="3" t="str">
        <f t="shared" si="384"/>
        <v/>
      </c>
      <c r="AU573" s="3" t="str">
        <f t="shared" si="385"/>
        <v/>
      </c>
      <c r="AV573" s="3" t="str">
        <f t="shared" si="386"/>
        <v/>
      </c>
      <c r="AW573" s="3" t="str">
        <f t="shared" si="387"/>
        <v/>
      </c>
      <c r="AX573" s="3" t="str">
        <f t="shared" si="388"/>
        <v/>
      </c>
      <c r="AY573" s="3" t="str">
        <f t="shared" si="389"/>
        <v/>
      </c>
      <c r="AZ573" s="3" t="str">
        <f t="shared" si="390"/>
        <v/>
      </c>
      <c r="BA573" s="3" t="str">
        <f t="shared" si="391"/>
        <v/>
      </c>
      <c r="BB573" s="3" t="str">
        <f t="shared" si="392"/>
        <v/>
      </c>
      <c r="BC573" s="3" t="str">
        <f t="shared" si="393"/>
        <v/>
      </c>
      <c r="BD573" s="3" t="str">
        <f t="shared" si="394"/>
        <v/>
      </c>
      <c r="BE573" s="3" t="str">
        <f t="shared" si="395"/>
        <v/>
      </c>
      <c r="BF573" s="3" t="str">
        <f t="shared" si="396"/>
        <v/>
      </c>
      <c r="BG573" s="3" t="str">
        <f t="shared" si="397"/>
        <v/>
      </c>
      <c r="BH573" s="3" t="str">
        <f t="shared" si="398"/>
        <v/>
      </c>
      <c r="BI573" s="3" t="str">
        <f t="shared" si="399"/>
        <v/>
      </c>
      <c r="BJ573" s="3" t="str">
        <f t="shared" si="400"/>
        <v/>
      </c>
      <c r="BK573" s="3" t="str">
        <f t="shared" si="401"/>
        <v/>
      </c>
      <c r="BL573" s="3" t="str">
        <f t="shared" si="402"/>
        <v/>
      </c>
      <c r="BM573" s="3" t="str">
        <f t="shared" si="403"/>
        <v/>
      </c>
      <c r="BN573" s="3" t="str">
        <f t="shared" si="404"/>
        <v/>
      </c>
    </row>
    <row r="574" spans="2:66" x14ac:dyDescent="0.25">
      <c r="B574" s="6">
        <v>21</v>
      </c>
      <c r="C574" s="4" t="str">
        <f>IF(B574="","",VLOOKUP(B574,Tabelle2!$A$2:$B$38,2,0))</f>
        <v>11-12-28-30-35-36</v>
      </c>
      <c r="D574" s="3">
        <f t="shared" si="371"/>
        <v>0</v>
      </c>
      <c r="E574" s="7" t="str">
        <f t="shared" si="405"/>
        <v>L</v>
      </c>
      <c r="F574" s="20" t="str">
        <f t="shared" si="368"/>
        <v>Bet</v>
      </c>
      <c r="G574" s="16">
        <f t="shared" si="369"/>
        <v>-120</v>
      </c>
      <c r="H574" s="12"/>
      <c r="I574" s="16">
        <f t="shared" si="372"/>
        <v>0</v>
      </c>
      <c r="J574" s="16">
        <f t="shared" si="373"/>
        <v>-10</v>
      </c>
      <c r="K574" s="12"/>
      <c r="AI574" s="1">
        <f t="shared" si="370"/>
        <v>1</v>
      </c>
      <c r="AJ574" s="3" t="str">
        <f t="shared" si="374"/>
        <v/>
      </c>
      <c r="AK574" s="3" t="str">
        <f t="shared" si="375"/>
        <v/>
      </c>
      <c r="AL574" s="3" t="str">
        <f t="shared" si="376"/>
        <v/>
      </c>
      <c r="AM574" s="3" t="str">
        <f t="shared" si="377"/>
        <v/>
      </c>
      <c r="AN574" s="3" t="str">
        <f t="shared" si="378"/>
        <v/>
      </c>
      <c r="AO574" s="3" t="str">
        <f t="shared" si="379"/>
        <v/>
      </c>
      <c r="AP574" s="3" t="str">
        <f t="shared" si="380"/>
        <v/>
      </c>
      <c r="AQ574" s="3" t="str">
        <f t="shared" si="381"/>
        <v/>
      </c>
      <c r="AR574" s="3" t="str">
        <f t="shared" si="382"/>
        <v/>
      </c>
      <c r="AS574" s="3" t="str">
        <f t="shared" si="383"/>
        <v/>
      </c>
      <c r="AT574" s="3" t="str">
        <f t="shared" si="384"/>
        <v/>
      </c>
      <c r="AU574" s="3" t="str">
        <f t="shared" si="385"/>
        <v/>
      </c>
      <c r="AV574" s="3" t="str">
        <f t="shared" si="386"/>
        <v/>
      </c>
      <c r="AW574" s="3" t="str">
        <f t="shared" si="387"/>
        <v/>
      </c>
      <c r="AX574" s="3" t="str">
        <f t="shared" si="388"/>
        <v/>
      </c>
      <c r="AY574" s="3" t="str">
        <f t="shared" si="389"/>
        <v/>
      </c>
      <c r="AZ574" s="3" t="str">
        <f t="shared" si="390"/>
        <v/>
      </c>
      <c r="BA574" s="3" t="str">
        <f t="shared" si="391"/>
        <v/>
      </c>
      <c r="BB574" s="3" t="str">
        <f t="shared" si="392"/>
        <v/>
      </c>
      <c r="BC574" s="3" t="str">
        <f t="shared" si="393"/>
        <v/>
      </c>
      <c r="BD574" s="3" t="str">
        <f t="shared" si="394"/>
        <v/>
      </c>
      <c r="BE574" s="3" t="str">
        <f t="shared" si="395"/>
        <v/>
      </c>
      <c r="BF574" s="3" t="str">
        <f t="shared" si="396"/>
        <v/>
      </c>
      <c r="BG574" s="3" t="str">
        <f t="shared" si="397"/>
        <v/>
      </c>
      <c r="BH574" s="3" t="str">
        <f t="shared" si="398"/>
        <v/>
      </c>
      <c r="BI574" s="3" t="str">
        <f t="shared" si="399"/>
        <v/>
      </c>
      <c r="BJ574" s="3" t="str">
        <f t="shared" si="400"/>
        <v/>
      </c>
      <c r="BK574" s="3" t="str">
        <f t="shared" si="401"/>
        <v/>
      </c>
      <c r="BL574" s="3" t="str">
        <f t="shared" si="402"/>
        <v/>
      </c>
      <c r="BM574" s="3" t="str">
        <f t="shared" si="403"/>
        <v/>
      </c>
      <c r="BN574" s="3" t="str">
        <f t="shared" si="404"/>
        <v/>
      </c>
    </row>
    <row r="575" spans="2:66" x14ac:dyDescent="0.25">
      <c r="B575" s="6">
        <v>13</v>
      </c>
      <c r="C575" s="4" t="str">
        <f>IF(B575="","",VLOOKUP(B575,Tabelle2!$A$2:$B$38,2,0))</f>
        <v>4-15-16-19-24-33</v>
      </c>
      <c r="D575" s="3">
        <f t="shared" si="371"/>
        <v>0</v>
      </c>
      <c r="E575" s="7" t="str">
        <f t="shared" si="405"/>
        <v>L</v>
      </c>
      <c r="F575" s="20" t="str">
        <f t="shared" si="368"/>
        <v>Bet</v>
      </c>
      <c r="G575" s="16">
        <f t="shared" si="369"/>
        <v>-126</v>
      </c>
      <c r="H575" s="12"/>
      <c r="I575" s="16">
        <f t="shared" si="372"/>
        <v>0</v>
      </c>
      <c r="J575" s="16">
        <f t="shared" si="373"/>
        <v>-10</v>
      </c>
      <c r="K575" s="12"/>
      <c r="AI575" s="1">
        <f t="shared" si="370"/>
        <v>2</v>
      </c>
      <c r="AJ575" s="3" t="str">
        <f t="shared" si="374"/>
        <v/>
      </c>
      <c r="AK575" s="3" t="str">
        <f t="shared" si="375"/>
        <v/>
      </c>
      <c r="AL575" s="3" t="str">
        <f t="shared" si="376"/>
        <v/>
      </c>
      <c r="AM575" s="3" t="str">
        <f t="shared" si="377"/>
        <v/>
      </c>
      <c r="AN575" s="3" t="str">
        <f t="shared" si="378"/>
        <v/>
      </c>
      <c r="AO575" s="3" t="str">
        <f t="shared" si="379"/>
        <v/>
      </c>
      <c r="AP575" s="3" t="str">
        <f t="shared" si="380"/>
        <v/>
      </c>
      <c r="AQ575" s="3" t="str">
        <f t="shared" si="381"/>
        <v/>
      </c>
      <c r="AR575" s="3" t="str">
        <f t="shared" si="382"/>
        <v/>
      </c>
      <c r="AS575" s="3" t="str">
        <f t="shared" si="383"/>
        <v/>
      </c>
      <c r="AT575" s="3" t="str">
        <f t="shared" si="384"/>
        <v/>
      </c>
      <c r="AU575" s="3" t="str">
        <f t="shared" si="385"/>
        <v/>
      </c>
      <c r="AV575" s="3" t="str">
        <f t="shared" si="386"/>
        <v/>
      </c>
      <c r="AW575" s="3" t="str">
        <f t="shared" si="387"/>
        <v/>
      </c>
      <c r="AX575" s="3" t="str">
        <f t="shared" si="388"/>
        <v/>
      </c>
      <c r="AY575" s="3" t="str">
        <f t="shared" si="389"/>
        <v/>
      </c>
      <c r="AZ575" s="3" t="str">
        <f t="shared" si="390"/>
        <v/>
      </c>
      <c r="BA575" s="3" t="str">
        <f t="shared" si="391"/>
        <v/>
      </c>
      <c r="BB575" s="3" t="str">
        <f t="shared" si="392"/>
        <v/>
      </c>
      <c r="BC575" s="3" t="str">
        <f t="shared" si="393"/>
        <v/>
      </c>
      <c r="BD575" s="3" t="str">
        <f t="shared" si="394"/>
        <v/>
      </c>
      <c r="BE575" s="3" t="str">
        <f t="shared" si="395"/>
        <v/>
      </c>
      <c r="BF575" s="3" t="str">
        <f t="shared" si="396"/>
        <v/>
      </c>
      <c r="BG575" s="3" t="str">
        <f t="shared" si="397"/>
        <v/>
      </c>
      <c r="BH575" s="3" t="str">
        <f t="shared" si="398"/>
        <v/>
      </c>
      <c r="BI575" s="3" t="str">
        <f t="shared" si="399"/>
        <v/>
      </c>
      <c r="BJ575" s="3" t="str">
        <f t="shared" si="400"/>
        <v/>
      </c>
      <c r="BK575" s="3" t="str">
        <f t="shared" si="401"/>
        <v/>
      </c>
      <c r="BL575" s="3" t="str">
        <f t="shared" si="402"/>
        <v/>
      </c>
      <c r="BM575" s="3" t="str">
        <f t="shared" si="403"/>
        <v/>
      </c>
      <c r="BN575" s="3" t="str">
        <f t="shared" si="404"/>
        <v/>
      </c>
    </row>
    <row r="576" spans="2:66" x14ac:dyDescent="0.25">
      <c r="B576" s="6">
        <v>5</v>
      </c>
      <c r="C576" s="4" t="str">
        <f>IF(B576="","",VLOOKUP(B576,Tabelle2!$A$2:$B$38,2,0))</f>
        <v>6-9-18-22-27-34</v>
      </c>
      <c r="D576" s="3">
        <f t="shared" si="371"/>
        <v>0</v>
      </c>
      <c r="E576" s="7" t="str">
        <f t="shared" si="405"/>
        <v>L</v>
      </c>
      <c r="F576" s="20" t="str">
        <f t="shared" si="368"/>
        <v>Bet</v>
      </c>
      <c r="G576" s="16">
        <f t="shared" si="369"/>
        <v>-132</v>
      </c>
      <c r="H576" s="12"/>
      <c r="I576" s="16">
        <f t="shared" si="372"/>
        <v>0</v>
      </c>
      <c r="J576" s="16">
        <f t="shared" si="373"/>
        <v>-10</v>
      </c>
      <c r="K576" s="12"/>
      <c r="AI576" s="1">
        <f t="shared" si="370"/>
        <v>3</v>
      </c>
      <c r="AJ576" s="3" t="str">
        <f t="shared" si="374"/>
        <v/>
      </c>
      <c r="AK576" s="3" t="str">
        <f t="shared" si="375"/>
        <v/>
      </c>
      <c r="AL576" s="3" t="str">
        <f t="shared" si="376"/>
        <v/>
      </c>
      <c r="AM576" s="3" t="str">
        <f t="shared" si="377"/>
        <v/>
      </c>
      <c r="AN576" s="3" t="str">
        <f t="shared" si="378"/>
        <v/>
      </c>
      <c r="AO576" s="3" t="str">
        <f t="shared" si="379"/>
        <v/>
      </c>
      <c r="AP576" s="3" t="str">
        <f t="shared" si="380"/>
        <v/>
      </c>
      <c r="AQ576" s="3" t="str">
        <f t="shared" si="381"/>
        <v/>
      </c>
      <c r="AR576" s="3" t="str">
        <f t="shared" si="382"/>
        <v/>
      </c>
      <c r="AS576" s="3" t="str">
        <f t="shared" si="383"/>
        <v/>
      </c>
      <c r="AT576" s="3" t="str">
        <f t="shared" si="384"/>
        <v/>
      </c>
      <c r="AU576" s="3" t="str">
        <f t="shared" si="385"/>
        <v/>
      </c>
      <c r="AV576" s="3" t="str">
        <f t="shared" si="386"/>
        <v/>
      </c>
      <c r="AW576" s="3" t="str">
        <f t="shared" si="387"/>
        <v/>
      </c>
      <c r="AX576" s="3" t="str">
        <f t="shared" si="388"/>
        <v/>
      </c>
      <c r="AY576" s="3" t="str">
        <f t="shared" si="389"/>
        <v/>
      </c>
      <c r="AZ576" s="3" t="str">
        <f t="shared" si="390"/>
        <v/>
      </c>
      <c r="BA576" s="3" t="str">
        <f t="shared" si="391"/>
        <v/>
      </c>
      <c r="BB576" s="3" t="str">
        <f t="shared" si="392"/>
        <v/>
      </c>
      <c r="BC576" s="3" t="str">
        <f t="shared" si="393"/>
        <v/>
      </c>
      <c r="BD576" s="3" t="str">
        <f t="shared" si="394"/>
        <v/>
      </c>
      <c r="BE576" s="3" t="str">
        <f t="shared" si="395"/>
        <v/>
      </c>
      <c r="BF576" s="3" t="str">
        <f t="shared" si="396"/>
        <v/>
      </c>
      <c r="BG576" s="3" t="str">
        <f t="shared" si="397"/>
        <v/>
      </c>
      <c r="BH576" s="3" t="str">
        <f t="shared" si="398"/>
        <v/>
      </c>
      <c r="BI576" s="3" t="str">
        <f t="shared" si="399"/>
        <v/>
      </c>
      <c r="BJ576" s="3" t="str">
        <f t="shared" si="400"/>
        <v/>
      </c>
      <c r="BK576" s="3" t="str">
        <f t="shared" si="401"/>
        <v/>
      </c>
      <c r="BL576" s="3" t="str">
        <f t="shared" si="402"/>
        <v/>
      </c>
      <c r="BM576" s="3" t="str">
        <f t="shared" si="403"/>
        <v/>
      </c>
      <c r="BN576" s="3" t="str">
        <f t="shared" si="404"/>
        <v/>
      </c>
    </row>
    <row r="577" spans="2:66" x14ac:dyDescent="0.25">
      <c r="B577" s="6">
        <v>21</v>
      </c>
      <c r="C577" s="4" t="str">
        <f>IF(B577="","",VLOOKUP(B577,Tabelle2!$A$2:$B$38,2,0))</f>
        <v>11-12-28-30-35-36</v>
      </c>
      <c r="D577" s="3">
        <f t="shared" si="371"/>
        <v>0</v>
      </c>
      <c r="E577" s="7" t="str">
        <f t="shared" si="405"/>
        <v>L</v>
      </c>
      <c r="F577" s="20" t="str">
        <f t="shared" si="368"/>
        <v>Bet</v>
      </c>
      <c r="G577" s="16">
        <f t="shared" si="369"/>
        <v>-138</v>
      </c>
      <c r="H577" s="12"/>
      <c r="I577" s="16">
        <f t="shared" si="372"/>
        <v>0</v>
      </c>
      <c r="J577" s="16">
        <f t="shared" si="373"/>
        <v>-10</v>
      </c>
      <c r="K577" s="12"/>
      <c r="AI577" s="1">
        <f t="shared" si="370"/>
        <v>4</v>
      </c>
      <c r="AJ577" s="3" t="str">
        <f t="shared" si="374"/>
        <v/>
      </c>
      <c r="AK577" s="3" t="str">
        <f t="shared" si="375"/>
        <v/>
      </c>
      <c r="AL577" s="3" t="str">
        <f t="shared" si="376"/>
        <v/>
      </c>
      <c r="AM577" s="3" t="str">
        <f t="shared" si="377"/>
        <v/>
      </c>
      <c r="AN577" s="3" t="str">
        <f t="shared" si="378"/>
        <v/>
      </c>
      <c r="AO577" s="3" t="str">
        <f t="shared" si="379"/>
        <v/>
      </c>
      <c r="AP577" s="3" t="str">
        <f t="shared" si="380"/>
        <v/>
      </c>
      <c r="AQ577" s="3" t="str">
        <f t="shared" si="381"/>
        <v/>
      </c>
      <c r="AR577" s="3" t="str">
        <f t="shared" si="382"/>
        <v/>
      </c>
      <c r="AS577" s="3" t="str">
        <f t="shared" si="383"/>
        <v/>
      </c>
      <c r="AT577" s="3" t="str">
        <f t="shared" si="384"/>
        <v/>
      </c>
      <c r="AU577" s="3" t="str">
        <f t="shared" si="385"/>
        <v/>
      </c>
      <c r="AV577" s="3" t="str">
        <f t="shared" si="386"/>
        <v/>
      </c>
      <c r="AW577" s="3" t="str">
        <f t="shared" si="387"/>
        <v/>
      </c>
      <c r="AX577" s="3" t="str">
        <f t="shared" si="388"/>
        <v/>
      </c>
      <c r="AY577" s="3" t="str">
        <f t="shared" si="389"/>
        <v/>
      </c>
      <c r="AZ577" s="3" t="str">
        <f t="shared" si="390"/>
        <v/>
      </c>
      <c r="BA577" s="3" t="str">
        <f t="shared" si="391"/>
        <v/>
      </c>
      <c r="BB577" s="3" t="str">
        <f t="shared" si="392"/>
        <v/>
      </c>
      <c r="BC577" s="3" t="str">
        <f t="shared" si="393"/>
        <v/>
      </c>
      <c r="BD577" s="3" t="str">
        <f t="shared" si="394"/>
        <v/>
      </c>
      <c r="BE577" s="3" t="str">
        <f t="shared" si="395"/>
        <v/>
      </c>
      <c r="BF577" s="3" t="str">
        <f t="shared" si="396"/>
        <v/>
      </c>
      <c r="BG577" s="3" t="str">
        <f t="shared" si="397"/>
        <v/>
      </c>
      <c r="BH577" s="3" t="str">
        <f t="shared" si="398"/>
        <v/>
      </c>
      <c r="BI577" s="3" t="str">
        <f t="shared" si="399"/>
        <v/>
      </c>
      <c r="BJ577" s="3" t="str">
        <f t="shared" si="400"/>
        <v/>
      </c>
      <c r="BK577" s="3" t="str">
        <f t="shared" si="401"/>
        <v/>
      </c>
      <c r="BL577" s="3" t="str">
        <f t="shared" si="402"/>
        <v/>
      </c>
      <c r="BM577" s="3" t="str">
        <f t="shared" si="403"/>
        <v/>
      </c>
      <c r="BN577" s="3" t="str">
        <f t="shared" si="404"/>
        <v/>
      </c>
    </row>
    <row r="578" spans="2:66" x14ac:dyDescent="0.25">
      <c r="B578" s="6">
        <v>5</v>
      </c>
      <c r="C578" s="4" t="str">
        <f>IF(B578="","",VLOOKUP(B578,Tabelle2!$A$2:$B$38,2,0))</f>
        <v>6-9-18-22-27-34</v>
      </c>
      <c r="D578" s="3">
        <f t="shared" si="371"/>
        <v>0</v>
      </c>
      <c r="E578" s="7" t="str">
        <f t="shared" si="405"/>
        <v>L</v>
      </c>
      <c r="F578" s="20" t="str">
        <f t="shared" si="368"/>
        <v>No Bet</v>
      </c>
      <c r="G578" s="16">
        <f t="shared" si="369"/>
        <v>-138</v>
      </c>
      <c r="H578" s="12"/>
      <c r="I578" s="16">
        <f t="shared" si="372"/>
        <v>0</v>
      </c>
      <c r="J578" s="16">
        <f t="shared" si="373"/>
        <v>-10</v>
      </c>
      <c r="K578" s="12"/>
      <c r="AI578" s="1">
        <f t="shared" si="370"/>
        <v>5</v>
      </c>
      <c r="AJ578" s="3" t="str">
        <f t="shared" si="374"/>
        <v/>
      </c>
      <c r="AK578" s="3" t="str">
        <f t="shared" si="375"/>
        <v/>
      </c>
      <c r="AL578" s="3" t="str">
        <f t="shared" si="376"/>
        <v/>
      </c>
      <c r="AM578" s="3" t="str">
        <f t="shared" si="377"/>
        <v/>
      </c>
      <c r="AN578" s="3" t="str">
        <f t="shared" si="378"/>
        <v/>
      </c>
      <c r="AO578" s="3" t="str">
        <f t="shared" si="379"/>
        <v/>
      </c>
      <c r="AP578" s="3" t="str">
        <f t="shared" si="380"/>
        <v/>
      </c>
      <c r="AQ578" s="3" t="str">
        <f t="shared" si="381"/>
        <v/>
      </c>
      <c r="AR578" s="3" t="str">
        <f t="shared" si="382"/>
        <v/>
      </c>
      <c r="AS578" s="3" t="str">
        <f t="shared" si="383"/>
        <v/>
      </c>
      <c r="AT578" s="3" t="str">
        <f t="shared" si="384"/>
        <v/>
      </c>
      <c r="AU578" s="3" t="str">
        <f t="shared" si="385"/>
        <v/>
      </c>
      <c r="AV578" s="3" t="str">
        <f t="shared" si="386"/>
        <v/>
      </c>
      <c r="AW578" s="3" t="str">
        <f t="shared" si="387"/>
        <v/>
      </c>
      <c r="AX578" s="3" t="str">
        <f t="shared" si="388"/>
        <v/>
      </c>
      <c r="AY578" s="3" t="str">
        <f t="shared" si="389"/>
        <v/>
      </c>
      <c r="AZ578" s="3" t="str">
        <f t="shared" si="390"/>
        <v/>
      </c>
      <c r="BA578" s="3" t="str">
        <f t="shared" si="391"/>
        <v/>
      </c>
      <c r="BB578" s="3" t="str">
        <f t="shared" si="392"/>
        <v/>
      </c>
      <c r="BC578" s="3" t="str">
        <f t="shared" si="393"/>
        <v/>
      </c>
      <c r="BD578" s="3" t="str">
        <f t="shared" si="394"/>
        <v/>
      </c>
      <c r="BE578" s="3" t="str">
        <f t="shared" si="395"/>
        <v/>
      </c>
      <c r="BF578" s="3" t="str">
        <f t="shared" si="396"/>
        <v/>
      </c>
      <c r="BG578" s="3" t="str">
        <f t="shared" si="397"/>
        <v/>
      </c>
      <c r="BH578" s="3" t="str">
        <f t="shared" si="398"/>
        <v/>
      </c>
      <c r="BI578" s="3" t="str">
        <f t="shared" si="399"/>
        <v/>
      </c>
      <c r="BJ578" s="3" t="str">
        <f t="shared" si="400"/>
        <v/>
      </c>
      <c r="BK578" s="3" t="str">
        <f t="shared" si="401"/>
        <v/>
      </c>
      <c r="BL578" s="3" t="str">
        <f t="shared" si="402"/>
        <v/>
      </c>
      <c r="BM578" s="3" t="str">
        <f t="shared" si="403"/>
        <v/>
      </c>
      <c r="BN578" s="3" t="str">
        <f t="shared" si="404"/>
        <v/>
      </c>
    </row>
    <row r="579" spans="2:66" x14ac:dyDescent="0.25">
      <c r="B579" s="6">
        <v>23</v>
      </c>
      <c r="C579" s="4" t="str">
        <f>IF(B579="","",VLOOKUP(B579,Tabelle2!$A$2:$B$38,2,0))</f>
        <v>9-14-17-25-31-34</v>
      </c>
      <c r="D579" s="3">
        <f t="shared" si="371"/>
        <v>0</v>
      </c>
      <c r="E579" s="7" t="str">
        <f t="shared" si="405"/>
        <v>L</v>
      </c>
      <c r="F579" s="20" t="str">
        <f t="shared" ref="F579:F599" si="406">IF(B579="","",IF(AI578&lt;$N$15,"Bet","No Bet"))</f>
        <v>No Bet</v>
      </c>
      <c r="G579" s="16">
        <f>IF(B579="","",IF(F579="No Bet",G578,IF(E579="L",-6+G578,IF(E579="W",30+G578))))</f>
        <v>-138</v>
      </c>
      <c r="H579" s="12"/>
      <c r="I579" s="16">
        <f t="shared" si="372"/>
        <v>0</v>
      </c>
      <c r="J579" s="16">
        <f t="shared" si="373"/>
        <v>-10</v>
      </c>
      <c r="K579" s="12"/>
      <c r="AI579" s="1">
        <f t="shared" ref="AI579:AI599" si="407">IF(E579="L",AI578+1,IF(E579="W",0,""))</f>
        <v>6</v>
      </c>
      <c r="AJ579" s="3" t="str">
        <f t="shared" si="374"/>
        <v/>
      </c>
      <c r="AK579" s="3" t="str">
        <f t="shared" si="375"/>
        <v/>
      </c>
      <c r="AL579" s="3" t="str">
        <f t="shared" si="376"/>
        <v/>
      </c>
      <c r="AM579" s="3" t="str">
        <f t="shared" si="377"/>
        <v/>
      </c>
      <c r="AN579" s="3" t="str">
        <f t="shared" si="378"/>
        <v/>
      </c>
      <c r="AO579" s="3" t="str">
        <f t="shared" si="379"/>
        <v/>
      </c>
      <c r="AP579" s="3" t="str">
        <f t="shared" si="380"/>
        <v/>
      </c>
      <c r="AQ579" s="3" t="str">
        <f t="shared" si="381"/>
        <v/>
      </c>
      <c r="AR579" s="3" t="str">
        <f t="shared" si="382"/>
        <v/>
      </c>
      <c r="AS579" s="3" t="str">
        <f t="shared" si="383"/>
        <v/>
      </c>
      <c r="AT579" s="3" t="str">
        <f t="shared" si="384"/>
        <v/>
      </c>
      <c r="AU579" s="3" t="str">
        <f t="shared" si="385"/>
        <v/>
      </c>
      <c r="AV579" s="3" t="str">
        <f t="shared" si="386"/>
        <v/>
      </c>
      <c r="AW579" s="3" t="str">
        <f t="shared" si="387"/>
        <v/>
      </c>
      <c r="AX579" s="3" t="str">
        <f t="shared" si="388"/>
        <v/>
      </c>
      <c r="AY579" s="3" t="str">
        <f t="shared" si="389"/>
        <v/>
      </c>
      <c r="AZ579" s="3" t="str">
        <f t="shared" si="390"/>
        <v/>
      </c>
      <c r="BA579" s="3" t="str">
        <f t="shared" si="391"/>
        <v/>
      </c>
      <c r="BB579" s="3" t="str">
        <f t="shared" si="392"/>
        <v/>
      </c>
      <c r="BC579" s="3" t="str">
        <f t="shared" si="393"/>
        <v/>
      </c>
      <c r="BD579" s="3" t="str">
        <f t="shared" si="394"/>
        <v/>
      </c>
      <c r="BE579" s="3" t="str">
        <f t="shared" si="395"/>
        <v/>
      </c>
      <c r="BF579" s="3" t="str">
        <f t="shared" si="396"/>
        <v/>
      </c>
      <c r="BG579" s="3" t="str">
        <f t="shared" si="397"/>
        <v/>
      </c>
      <c r="BH579" s="3" t="str">
        <f t="shared" si="398"/>
        <v/>
      </c>
      <c r="BI579" s="3" t="str">
        <f t="shared" si="399"/>
        <v/>
      </c>
      <c r="BJ579" s="3" t="str">
        <f t="shared" si="400"/>
        <v/>
      </c>
      <c r="BK579" s="3" t="str">
        <f t="shared" si="401"/>
        <v/>
      </c>
      <c r="BL579" s="3" t="str">
        <f t="shared" si="402"/>
        <v/>
      </c>
      <c r="BM579" s="3" t="str">
        <f t="shared" si="403"/>
        <v/>
      </c>
      <c r="BN579" s="3" t="str">
        <f t="shared" si="404"/>
        <v/>
      </c>
    </row>
    <row r="580" spans="2:66" x14ac:dyDescent="0.25">
      <c r="B580" s="6">
        <v>13</v>
      </c>
      <c r="C580" s="4" t="str">
        <f>IF(B580="","",VLOOKUP(B580,Tabelle2!$A$2:$B$38,2,0))</f>
        <v>4-15-16-19-24-33</v>
      </c>
      <c r="D580" s="3">
        <f t="shared" ref="D580:D599" si="408">IF(B580="","",IF(B579=1,COUNTIF($AB$1:$AG$1,B580),IF(B579=2,COUNTIF($AB$2:$AG$2,B580),IF(B579=3,COUNTIF($AB$3:$AG$3,B580),IF(B579=4,COUNTIF($AB$4:$AG$4,B580),IF(B579=5,COUNTIF($AB$5:$AG$5,B580),IF(B579=6,COUNTIF($AB$6:$AG$6,B580),IF(B579=7,COUNTIF($AB$7:$AG$7,B580),IF(B579=8,COUNTIF($AB$8:$AG$8,B580),IF(B579=9,COUNTIF($AB$9:$AG$9,B580),IF(B579=10,COUNTIF($AB$10:$AG$10,B580),IF(B579=11,COUNTIF($AB$11:$AG$11,B580),IF(B579=12,COUNTIF($AB$12:$AG$12,B580),IF(B579=13,COUNTIF($AB$13:$AG$13,B580),IF(B579=14,COUNTIF($AB$14:$AG$14,B580),IF(B579=15,COUNTIF($AB$15:$AG$15,B580),IF(B579=16,COUNTIF($AB$16:$AG$16,B580),IF(B579=17,COUNTIF($AB$17:$AG$17,B580),IF(B579=18,COUNTIF($AB$18:$AG$18,B580),IF(B579=19,COUNTIF($AB$19:$AG$19,B580),IF(B579=20,COUNTIF($AB$20:$AG$20,B580),IF(B579=21,COUNTIF($AB$21:$AG$21,B580),IF(B579=22,COUNTIF($AB$22:$AG$22,B580),IF(B579=23,COUNTIF($AB$23:$AG$23,B580),IF(B579=24,COUNTIF($AB$24:$AG$24,B580),IF(B579=25,COUNTIF($AB$25:$AG$25,B580),IF(B579=26,COUNTIF($AB$26:$AG$26,B580),IF(B579=27,COUNTIF($AB$27:$AG$27,B580),IF(B579=28,COUNTIF($AB$28:$AG$28,B580),IF(B579=29,COUNTIF($AB$29:$AG$29,B580),IF(B579=30,COUNTIF($AB$30:$AG$30,B580),IF(B579=31,COUNTIF($AB$31:$AG$31,B580),IF(B579=32,COUNTIF($AB$32:$AG$32,B580),IF(B579=33,COUNTIF($AB$33:$AG$33,B580),IF(B579=34,COUNTIF($AB$34:$AG$34,B580),IF(B579=35,COUNTIF($AB$35:$AG$35,B580),IF(B579=36,COUNTIF($AB$36:$AG$36,B580),IF(B579=0,COUNTIF($AB$37:$AG$37,B580),""))))))))))))))))))))))))))))))))))))))</f>
        <v>0</v>
      </c>
      <c r="E580" s="7" t="str">
        <f t="shared" si="405"/>
        <v>L</v>
      </c>
      <c r="F580" s="20" t="str">
        <f t="shared" si="406"/>
        <v>No Bet</v>
      </c>
      <c r="G580" s="16">
        <f t="shared" ref="G580:G599" si="409">IF(B580="","",IF(F580="No Bet",G579,IF(E580="L",-6+G579,IF(E580="W",30+G579))))</f>
        <v>-138</v>
      </c>
      <c r="H580" s="12"/>
      <c r="I580" s="16">
        <f t="shared" si="372"/>
        <v>0</v>
      </c>
      <c r="J580" s="16">
        <f t="shared" si="373"/>
        <v>-10</v>
      </c>
      <c r="K580" s="12"/>
      <c r="AI580" s="1">
        <f t="shared" si="407"/>
        <v>7</v>
      </c>
      <c r="AJ580" s="3" t="str">
        <f t="shared" si="374"/>
        <v/>
      </c>
      <c r="AK580" s="3" t="str">
        <f t="shared" si="375"/>
        <v/>
      </c>
      <c r="AL580" s="3" t="str">
        <f t="shared" si="376"/>
        <v/>
      </c>
      <c r="AM580" s="3" t="str">
        <f t="shared" si="377"/>
        <v/>
      </c>
      <c r="AN580" s="3" t="str">
        <f t="shared" si="378"/>
        <v/>
      </c>
      <c r="AO580" s="3" t="str">
        <f t="shared" si="379"/>
        <v/>
      </c>
      <c r="AP580" s="3" t="str">
        <f t="shared" si="380"/>
        <v/>
      </c>
      <c r="AQ580" s="3" t="str">
        <f t="shared" si="381"/>
        <v/>
      </c>
      <c r="AR580" s="3" t="str">
        <f t="shared" si="382"/>
        <v/>
      </c>
      <c r="AS580" s="3" t="str">
        <f t="shared" si="383"/>
        <v/>
      </c>
      <c r="AT580" s="3" t="str">
        <f t="shared" si="384"/>
        <v/>
      </c>
      <c r="AU580" s="3" t="str">
        <f t="shared" si="385"/>
        <v/>
      </c>
      <c r="AV580" s="3" t="str">
        <f t="shared" si="386"/>
        <v/>
      </c>
      <c r="AW580" s="3" t="str">
        <f t="shared" si="387"/>
        <v/>
      </c>
      <c r="AX580" s="3" t="str">
        <f t="shared" si="388"/>
        <v/>
      </c>
      <c r="AY580" s="3" t="str">
        <f t="shared" si="389"/>
        <v/>
      </c>
      <c r="AZ580" s="3" t="str">
        <f t="shared" si="390"/>
        <v/>
      </c>
      <c r="BA580" s="3" t="str">
        <f t="shared" si="391"/>
        <v/>
      </c>
      <c r="BB580" s="3" t="str">
        <f t="shared" si="392"/>
        <v/>
      </c>
      <c r="BC580" s="3" t="str">
        <f t="shared" si="393"/>
        <v/>
      </c>
      <c r="BD580" s="3" t="str">
        <f t="shared" si="394"/>
        <v/>
      </c>
      <c r="BE580" s="3" t="str">
        <f t="shared" si="395"/>
        <v/>
      </c>
      <c r="BF580" s="3" t="str">
        <f t="shared" si="396"/>
        <v/>
      </c>
      <c r="BG580" s="3" t="str">
        <f t="shared" si="397"/>
        <v/>
      </c>
      <c r="BH580" s="3" t="str">
        <f t="shared" si="398"/>
        <v/>
      </c>
      <c r="BI580" s="3" t="str">
        <f t="shared" si="399"/>
        <v/>
      </c>
      <c r="BJ580" s="3" t="str">
        <f t="shared" si="400"/>
        <v/>
      </c>
      <c r="BK580" s="3" t="str">
        <f t="shared" si="401"/>
        <v/>
      </c>
      <c r="BL580" s="3" t="str">
        <f t="shared" si="402"/>
        <v/>
      </c>
      <c r="BM580" s="3" t="str">
        <f t="shared" si="403"/>
        <v/>
      </c>
      <c r="BN580" s="3" t="str">
        <f t="shared" si="404"/>
        <v/>
      </c>
    </row>
    <row r="581" spans="2:66" x14ac:dyDescent="0.25">
      <c r="B581" s="6">
        <v>31</v>
      </c>
      <c r="C581" s="4" t="str">
        <f>IF(B581="","",VLOOKUP(B581,Tabelle2!$A$2:$B$38,2,0))</f>
        <v>3-8-10-23-26-35</v>
      </c>
      <c r="D581" s="3">
        <f t="shared" si="408"/>
        <v>0</v>
      </c>
      <c r="E581" s="7" t="str">
        <f t="shared" si="405"/>
        <v>L</v>
      </c>
      <c r="F581" s="20" t="str">
        <f t="shared" si="406"/>
        <v>No Bet</v>
      </c>
      <c r="G581" s="16">
        <f t="shared" si="409"/>
        <v>-138</v>
      </c>
      <c r="H581" s="12"/>
      <c r="I581" s="16">
        <f t="shared" si="372"/>
        <v>0</v>
      </c>
      <c r="J581" s="16">
        <f t="shared" si="373"/>
        <v>-10</v>
      </c>
      <c r="K581" s="12"/>
      <c r="AI581" s="1">
        <f t="shared" si="407"/>
        <v>8</v>
      </c>
      <c r="AJ581" s="3" t="str">
        <f t="shared" si="374"/>
        <v/>
      </c>
      <c r="AK581" s="3" t="str">
        <f t="shared" si="375"/>
        <v/>
      </c>
      <c r="AL581" s="3" t="str">
        <f t="shared" si="376"/>
        <v/>
      </c>
      <c r="AM581" s="3" t="str">
        <f t="shared" si="377"/>
        <v/>
      </c>
      <c r="AN581" s="3" t="str">
        <f t="shared" si="378"/>
        <v/>
      </c>
      <c r="AO581" s="3" t="str">
        <f t="shared" si="379"/>
        <v/>
      </c>
      <c r="AP581" s="3" t="str">
        <f t="shared" si="380"/>
        <v/>
      </c>
      <c r="AQ581" s="3" t="str">
        <f t="shared" si="381"/>
        <v/>
      </c>
      <c r="AR581" s="3" t="str">
        <f t="shared" si="382"/>
        <v/>
      </c>
      <c r="AS581" s="3" t="str">
        <f t="shared" si="383"/>
        <v/>
      </c>
      <c r="AT581" s="3" t="str">
        <f t="shared" si="384"/>
        <v/>
      </c>
      <c r="AU581" s="3" t="str">
        <f t="shared" si="385"/>
        <v/>
      </c>
      <c r="AV581" s="3" t="str">
        <f t="shared" si="386"/>
        <v/>
      </c>
      <c r="AW581" s="3" t="str">
        <f t="shared" si="387"/>
        <v/>
      </c>
      <c r="AX581" s="3" t="str">
        <f t="shared" si="388"/>
        <v/>
      </c>
      <c r="AY581" s="3" t="str">
        <f t="shared" si="389"/>
        <v/>
      </c>
      <c r="AZ581" s="3" t="str">
        <f t="shared" si="390"/>
        <v/>
      </c>
      <c r="BA581" s="3" t="str">
        <f t="shared" si="391"/>
        <v/>
      </c>
      <c r="BB581" s="3" t="str">
        <f t="shared" si="392"/>
        <v/>
      </c>
      <c r="BC581" s="3" t="str">
        <f t="shared" si="393"/>
        <v/>
      </c>
      <c r="BD581" s="3" t="str">
        <f t="shared" si="394"/>
        <v/>
      </c>
      <c r="BE581" s="3" t="str">
        <f t="shared" si="395"/>
        <v/>
      </c>
      <c r="BF581" s="3" t="str">
        <f t="shared" si="396"/>
        <v/>
      </c>
      <c r="BG581" s="3" t="str">
        <f t="shared" si="397"/>
        <v/>
      </c>
      <c r="BH581" s="3" t="str">
        <f t="shared" si="398"/>
        <v/>
      </c>
      <c r="BI581" s="3" t="str">
        <f t="shared" si="399"/>
        <v/>
      </c>
      <c r="BJ581" s="3" t="str">
        <f t="shared" si="400"/>
        <v/>
      </c>
      <c r="BK581" s="3" t="str">
        <f t="shared" si="401"/>
        <v/>
      </c>
      <c r="BL581" s="3" t="str">
        <f t="shared" si="402"/>
        <v/>
      </c>
      <c r="BM581" s="3" t="str">
        <f t="shared" si="403"/>
        <v/>
      </c>
      <c r="BN581" s="3" t="str">
        <f t="shared" si="404"/>
        <v/>
      </c>
    </row>
    <row r="582" spans="2:66" x14ac:dyDescent="0.25">
      <c r="B582" s="6">
        <v>21</v>
      </c>
      <c r="C582" s="4" t="str">
        <f>IF(B582="","",VLOOKUP(B582,Tabelle2!$A$2:$B$38,2,0))</f>
        <v>11-12-28-30-35-36</v>
      </c>
      <c r="D582" s="3">
        <f t="shared" si="408"/>
        <v>0</v>
      </c>
      <c r="E582" s="7" t="str">
        <f t="shared" si="405"/>
        <v>L</v>
      </c>
      <c r="F582" s="20" t="str">
        <f t="shared" si="406"/>
        <v>No Bet</v>
      </c>
      <c r="G582" s="16">
        <f t="shared" si="409"/>
        <v>-138</v>
      </c>
      <c r="H582" s="12"/>
      <c r="I582" s="16">
        <f t="shared" ref="I582:I645" si="410">IF(AND(E580="L",E581="W",E582="W"),5,IF(AND(E580="L",E581="W",E582="L"),-1,))</f>
        <v>0</v>
      </c>
      <c r="J582" s="16">
        <f t="shared" ref="J582:J645" si="411">J581+I582</f>
        <v>-10</v>
      </c>
      <c r="K582" s="12"/>
      <c r="AI582" s="1">
        <f t="shared" si="407"/>
        <v>9</v>
      </c>
      <c r="AJ582" s="3" t="str">
        <f t="shared" si="374"/>
        <v/>
      </c>
      <c r="AK582" s="3" t="str">
        <f t="shared" si="375"/>
        <v/>
      </c>
      <c r="AL582" s="3" t="str">
        <f t="shared" si="376"/>
        <v/>
      </c>
      <c r="AM582" s="3" t="str">
        <f t="shared" si="377"/>
        <v/>
      </c>
      <c r="AN582" s="3" t="str">
        <f t="shared" si="378"/>
        <v/>
      </c>
      <c r="AO582" s="3" t="str">
        <f t="shared" si="379"/>
        <v/>
      </c>
      <c r="AP582" s="3" t="str">
        <f t="shared" si="380"/>
        <v/>
      </c>
      <c r="AQ582" s="3" t="str">
        <f t="shared" si="381"/>
        <v/>
      </c>
      <c r="AR582" s="3" t="str">
        <f t="shared" si="382"/>
        <v/>
      </c>
      <c r="AS582" s="3" t="str">
        <f t="shared" si="383"/>
        <v/>
      </c>
      <c r="AT582" s="3" t="str">
        <f t="shared" si="384"/>
        <v/>
      </c>
      <c r="AU582" s="3" t="str">
        <f t="shared" si="385"/>
        <v/>
      </c>
      <c r="AV582" s="3" t="str">
        <f t="shared" si="386"/>
        <v/>
      </c>
      <c r="AW582" s="3" t="str">
        <f t="shared" si="387"/>
        <v/>
      </c>
      <c r="AX582" s="3" t="str">
        <f t="shared" si="388"/>
        <v/>
      </c>
      <c r="AY582" s="3" t="str">
        <f t="shared" si="389"/>
        <v/>
      </c>
      <c r="AZ582" s="3" t="str">
        <f t="shared" si="390"/>
        <v/>
      </c>
      <c r="BA582" s="3" t="str">
        <f t="shared" si="391"/>
        <v/>
      </c>
      <c r="BB582" s="3" t="str">
        <f t="shared" si="392"/>
        <v/>
      </c>
      <c r="BC582" s="3" t="str">
        <f t="shared" si="393"/>
        <v/>
      </c>
      <c r="BD582" s="3" t="str">
        <f t="shared" si="394"/>
        <v/>
      </c>
      <c r="BE582" s="3" t="str">
        <f t="shared" si="395"/>
        <v/>
      </c>
      <c r="BF582" s="3" t="str">
        <f t="shared" si="396"/>
        <v/>
      </c>
      <c r="BG582" s="3" t="str">
        <f t="shared" si="397"/>
        <v/>
      </c>
      <c r="BH582" s="3" t="str">
        <f t="shared" si="398"/>
        <v/>
      </c>
      <c r="BI582" s="3" t="str">
        <f t="shared" si="399"/>
        <v/>
      </c>
      <c r="BJ582" s="3" t="str">
        <f t="shared" si="400"/>
        <v/>
      </c>
      <c r="BK582" s="3" t="str">
        <f t="shared" si="401"/>
        <v/>
      </c>
      <c r="BL582" s="3" t="str">
        <f t="shared" si="402"/>
        <v/>
      </c>
      <c r="BM582" s="3" t="str">
        <f t="shared" si="403"/>
        <v/>
      </c>
      <c r="BN582" s="3" t="str">
        <f t="shared" si="404"/>
        <v/>
      </c>
    </row>
    <row r="583" spans="2:66" x14ac:dyDescent="0.25">
      <c r="B583" s="6">
        <v>20</v>
      </c>
      <c r="C583" s="4" t="str">
        <f>IF(B583="","",VLOOKUP(B583,Tabelle2!$A$2:$B$38,2,0))</f>
        <v>8-11-12-28-30-36</v>
      </c>
      <c r="D583" s="3">
        <f t="shared" si="408"/>
        <v>0</v>
      </c>
      <c r="E583" s="7" t="str">
        <f t="shared" si="405"/>
        <v>L</v>
      </c>
      <c r="F583" s="20" t="str">
        <f t="shared" si="406"/>
        <v>No Bet</v>
      </c>
      <c r="G583" s="16">
        <f t="shared" si="409"/>
        <v>-138</v>
      </c>
      <c r="H583" s="12"/>
      <c r="I583" s="16">
        <f t="shared" si="410"/>
        <v>0</v>
      </c>
      <c r="J583" s="16">
        <f t="shared" si="411"/>
        <v>-10</v>
      </c>
      <c r="K583" s="12"/>
      <c r="AI583" s="1">
        <f t="shared" si="407"/>
        <v>10</v>
      </c>
      <c r="AJ583" s="3" t="str">
        <f t="shared" si="374"/>
        <v/>
      </c>
      <c r="AK583" s="3" t="str">
        <f t="shared" si="375"/>
        <v/>
      </c>
      <c r="AL583" s="3" t="str">
        <f t="shared" si="376"/>
        <v/>
      </c>
      <c r="AM583" s="3" t="str">
        <f t="shared" si="377"/>
        <v/>
      </c>
      <c r="AN583" s="3" t="str">
        <f t="shared" si="378"/>
        <v/>
      </c>
      <c r="AO583" s="3" t="str">
        <f t="shared" si="379"/>
        <v/>
      </c>
      <c r="AP583" s="3" t="str">
        <f t="shared" si="380"/>
        <v/>
      </c>
      <c r="AQ583" s="3" t="str">
        <f t="shared" si="381"/>
        <v/>
      </c>
      <c r="AR583" s="3" t="str">
        <f t="shared" si="382"/>
        <v/>
      </c>
      <c r="AS583" s="3" t="str">
        <f t="shared" si="383"/>
        <v/>
      </c>
      <c r="AT583" s="3" t="str">
        <f t="shared" si="384"/>
        <v/>
      </c>
      <c r="AU583" s="3" t="str">
        <f t="shared" si="385"/>
        <v/>
      </c>
      <c r="AV583" s="3" t="str">
        <f t="shared" si="386"/>
        <v/>
      </c>
      <c r="AW583" s="3" t="str">
        <f t="shared" si="387"/>
        <v/>
      </c>
      <c r="AX583" s="3" t="str">
        <f t="shared" si="388"/>
        <v/>
      </c>
      <c r="AY583" s="3" t="str">
        <f t="shared" si="389"/>
        <v/>
      </c>
      <c r="AZ583" s="3" t="str">
        <f t="shared" si="390"/>
        <v/>
      </c>
      <c r="BA583" s="3" t="str">
        <f t="shared" si="391"/>
        <v/>
      </c>
      <c r="BB583" s="3" t="str">
        <f t="shared" si="392"/>
        <v/>
      </c>
      <c r="BC583" s="3" t="str">
        <f t="shared" si="393"/>
        <v/>
      </c>
      <c r="BD583" s="3" t="str">
        <f t="shared" si="394"/>
        <v/>
      </c>
      <c r="BE583" s="3" t="str">
        <f t="shared" si="395"/>
        <v/>
      </c>
      <c r="BF583" s="3" t="str">
        <f t="shared" si="396"/>
        <v/>
      </c>
      <c r="BG583" s="3" t="str">
        <f t="shared" si="397"/>
        <v/>
      </c>
      <c r="BH583" s="3" t="str">
        <f t="shared" si="398"/>
        <v/>
      </c>
      <c r="BI583" s="3" t="str">
        <f t="shared" si="399"/>
        <v/>
      </c>
      <c r="BJ583" s="3" t="str">
        <f t="shared" si="400"/>
        <v/>
      </c>
      <c r="BK583" s="3" t="str">
        <f t="shared" si="401"/>
        <v/>
      </c>
      <c r="BL583" s="3" t="str">
        <f t="shared" si="402"/>
        <v/>
      </c>
      <c r="BM583" s="3" t="str">
        <f t="shared" si="403"/>
        <v/>
      </c>
      <c r="BN583" s="3" t="str">
        <f t="shared" si="404"/>
        <v/>
      </c>
    </row>
    <row r="584" spans="2:66" x14ac:dyDescent="0.25">
      <c r="B584" s="6">
        <v>3</v>
      </c>
      <c r="C584" s="4" t="str">
        <f>IF(B584="","",VLOOKUP(B584,Tabelle2!$A$2:$B$38,2,0))</f>
        <v>2-9-14-17-25-31</v>
      </c>
      <c r="D584" s="3">
        <f t="shared" si="408"/>
        <v>0</v>
      </c>
      <c r="E584" s="7" t="str">
        <f t="shared" si="405"/>
        <v>L</v>
      </c>
      <c r="F584" s="20" t="str">
        <f t="shared" si="406"/>
        <v>No Bet</v>
      </c>
      <c r="G584" s="16">
        <f t="shared" si="409"/>
        <v>-138</v>
      </c>
      <c r="H584" s="12"/>
      <c r="I584" s="16">
        <f t="shared" si="410"/>
        <v>0</v>
      </c>
      <c r="J584" s="16">
        <f t="shared" si="411"/>
        <v>-10</v>
      </c>
      <c r="K584" s="12"/>
      <c r="AI584" s="1">
        <f t="shared" si="407"/>
        <v>11</v>
      </c>
      <c r="AJ584" s="3" t="str">
        <f t="shared" si="374"/>
        <v/>
      </c>
      <c r="AK584" s="3" t="str">
        <f t="shared" si="375"/>
        <v/>
      </c>
      <c r="AL584" s="3" t="str">
        <f t="shared" si="376"/>
        <v/>
      </c>
      <c r="AM584" s="3" t="str">
        <f t="shared" si="377"/>
        <v/>
      </c>
      <c r="AN584" s="3" t="str">
        <f t="shared" si="378"/>
        <v/>
      </c>
      <c r="AO584" s="3" t="str">
        <f t="shared" si="379"/>
        <v/>
      </c>
      <c r="AP584" s="3" t="str">
        <f t="shared" si="380"/>
        <v/>
      </c>
      <c r="AQ584" s="3" t="str">
        <f t="shared" si="381"/>
        <v/>
      </c>
      <c r="AR584" s="3" t="str">
        <f t="shared" si="382"/>
        <v/>
      </c>
      <c r="AS584" s="3" t="str">
        <f t="shared" si="383"/>
        <v/>
      </c>
      <c r="AT584" s="3" t="str">
        <f t="shared" si="384"/>
        <v/>
      </c>
      <c r="AU584" s="3" t="str">
        <f t="shared" si="385"/>
        <v/>
      </c>
      <c r="AV584" s="3" t="str">
        <f t="shared" si="386"/>
        <v/>
      </c>
      <c r="AW584" s="3" t="str">
        <f t="shared" si="387"/>
        <v/>
      </c>
      <c r="AX584" s="3" t="str">
        <f t="shared" si="388"/>
        <v/>
      </c>
      <c r="AY584" s="3" t="str">
        <f t="shared" si="389"/>
        <v/>
      </c>
      <c r="AZ584" s="3" t="str">
        <f t="shared" si="390"/>
        <v/>
      </c>
      <c r="BA584" s="3" t="str">
        <f t="shared" si="391"/>
        <v/>
      </c>
      <c r="BB584" s="3" t="str">
        <f t="shared" si="392"/>
        <v/>
      </c>
      <c r="BC584" s="3" t="str">
        <f t="shared" si="393"/>
        <v/>
      </c>
      <c r="BD584" s="3" t="str">
        <f t="shared" si="394"/>
        <v/>
      </c>
      <c r="BE584" s="3" t="str">
        <f t="shared" si="395"/>
        <v/>
      </c>
      <c r="BF584" s="3" t="str">
        <f t="shared" si="396"/>
        <v/>
      </c>
      <c r="BG584" s="3" t="str">
        <f t="shared" si="397"/>
        <v/>
      </c>
      <c r="BH584" s="3" t="str">
        <f t="shared" si="398"/>
        <v/>
      </c>
      <c r="BI584" s="3" t="str">
        <f t="shared" si="399"/>
        <v/>
      </c>
      <c r="BJ584" s="3" t="str">
        <f t="shared" si="400"/>
        <v/>
      </c>
      <c r="BK584" s="3" t="str">
        <f t="shared" si="401"/>
        <v/>
      </c>
      <c r="BL584" s="3" t="str">
        <f t="shared" si="402"/>
        <v/>
      </c>
      <c r="BM584" s="3" t="str">
        <f t="shared" si="403"/>
        <v/>
      </c>
      <c r="BN584" s="3" t="str">
        <f t="shared" si="404"/>
        <v/>
      </c>
    </row>
    <row r="585" spans="2:66" x14ac:dyDescent="0.25">
      <c r="B585" s="6">
        <v>26</v>
      </c>
      <c r="C585" s="4" t="str">
        <f>IF(B585="","",VLOOKUP(B585,Tabelle2!$A$2:$B$38,2,0))</f>
        <v>9-17-22-25-31-34</v>
      </c>
      <c r="D585" s="3">
        <f t="shared" si="408"/>
        <v>0</v>
      </c>
      <c r="E585" s="7" t="str">
        <f t="shared" si="405"/>
        <v>L</v>
      </c>
      <c r="F585" s="20" t="str">
        <f t="shared" si="406"/>
        <v>No Bet</v>
      </c>
      <c r="G585" s="16">
        <f t="shared" si="409"/>
        <v>-138</v>
      </c>
      <c r="H585" s="12"/>
      <c r="I585" s="16">
        <f t="shared" si="410"/>
        <v>0</v>
      </c>
      <c r="J585" s="16">
        <f t="shared" si="411"/>
        <v>-10</v>
      </c>
      <c r="K585" s="12"/>
      <c r="AI585" s="1">
        <f t="shared" si="407"/>
        <v>12</v>
      </c>
      <c r="AJ585" s="3" t="str">
        <f t="shared" si="374"/>
        <v/>
      </c>
      <c r="AK585" s="3" t="str">
        <f t="shared" si="375"/>
        <v/>
      </c>
      <c r="AL585" s="3" t="str">
        <f t="shared" si="376"/>
        <v/>
      </c>
      <c r="AM585" s="3" t="str">
        <f t="shared" si="377"/>
        <v/>
      </c>
      <c r="AN585" s="3" t="str">
        <f t="shared" si="378"/>
        <v/>
      </c>
      <c r="AO585" s="3" t="str">
        <f t="shared" si="379"/>
        <v/>
      </c>
      <c r="AP585" s="3" t="str">
        <f t="shared" si="380"/>
        <v/>
      </c>
      <c r="AQ585" s="3" t="str">
        <f t="shared" si="381"/>
        <v/>
      </c>
      <c r="AR585" s="3" t="str">
        <f t="shared" si="382"/>
        <v/>
      </c>
      <c r="AS585" s="3" t="str">
        <f t="shared" si="383"/>
        <v/>
      </c>
      <c r="AT585" s="3" t="str">
        <f t="shared" si="384"/>
        <v/>
      </c>
      <c r="AU585" s="3" t="str">
        <f t="shared" si="385"/>
        <v/>
      </c>
      <c r="AV585" s="3" t="str">
        <f t="shared" si="386"/>
        <v/>
      </c>
      <c r="AW585" s="3" t="str">
        <f t="shared" si="387"/>
        <v/>
      </c>
      <c r="AX585" s="3" t="str">
        <f t="shared" si="388"/>
        <v/>
      </c>
      <c r="AY585" s="3" t="str">
        <f t="shared" si="389"/>
        <v/>
      </c>
      <c r="AZ585" s="3" t="str">
        <f t="shared" si="390"/>
        <v/>
      </c>
      <c r="BA585" s="3" t="str">
        <f t="shared" si="391"/>
        <v/>
      </c>
      <c r="BB585" s="3" t="str">
        <f t="shared" si="392"/>
        <v/>
      </c>
      <c r="BC585" s="3" t="str">
        <f t="shared" si="393"/>
        <v/>
      </c>
      <c r="BD585" s="3" t="str">
        <f t="shared" si="394"/>
        <v/>
      </c>
      <c r="BE585" s="3" t="str">
        <f t="shared" si="395"/>
        <v/>
      </c>
      <c r="BF585" s="3" t="str">
        <f t="shared" si="396"/>
        <v/>
      </c>
      <c r="BG585" s="3" t="str">
        <f t="shared" si="397"/>
        <v/>
      </c>
      <c r="BH585" s="3" t="str">
        <f t="shared" si="398"/>
        <v/>
      </c>
      <c r="BI585" s="3" t="str">
        <f t="shared" si="399"/>
        <v/>
      </c>
      <c r="BJ585" s="3" t="str">
        <f t="shared" si="400"/>
        <v/>
      </c>
      <c r="BK585" s="3" t="str">
        <f t="shared" si="401"/>
        <v/>
      </c>
      <c r="BL585" s="3" t="str">
        <f t="shared" si="402"/>
        <v/>
      </c>
      <c r="BM585" s="3" t="str">
        <f t="shared" si="403"/>
        <v/>
      </c>
      <c r="BN585" s="3" t="str">
        <f t="shared" si="404"/>
        <v/>
      </c>
    </row>
    <row r="586" spans="2:66" x14ac:dyDescent="0.25">
      <c r="B586" s="6">
        <v>36</v>
      </c>
      <c r="C586" s="4" t="str">
        <f>IF(B586="","",VLOOKUP(B586,Tabelle2!$A$2:$B$38,2,0))</f>
        <v>1-4-16-19-21-33</v>
      </c>
      <c r="D586" s="3">
        <f t="shared" si="408"/>
        <v>0</v>
      </c>
      <c r="E586" s="7" t="str">
        <f t="shared" si="405"/>
        <v>L</v>
      </c>
      <c r="F586" s="20" t="str">
        <f t="shared" si="406"/>
        <v>No Bet</v>
      </c>
      <c r="G586" s="16">
        <f t="shared" si="409"/>
        <v>-138</v>
      </c>
      <c r="H586" s="12"/>
      <c r="I586" s="16">
        <f t="shared" si="410"/>
        <v>0</v>
      </c>
      <c r="J586" s="16">
        <f t="shared" si="411"/>
        <v>-10</v>
      </c>
      <c r="K586" s="12"/>
      <c r="AI586" s="1">
        <f t="shared" si="407"/>
        <v>13</v>
      </c>
      <c r="AJ586" s="3" t="str">
        <f t="shared" si="374"/>
        <v/>
      </c>
      <c r="AK586" s="3" t="str">
        <f t="shared" si="375"/>
        <v/>
      </c>
      <c r="AL586" s="3" t="str">
        <f t="shared" si="376"/>
        <v/>
      </c>
      <c r="AM586" s="3" t="str">
        <f t="shared" si="377"/>
        <v/>
      </c>
      <c r="AN586" s="3" t="str">
        <f t="shared" si="378"/>
        <v/>
      </c>
      <c r="AO586" s="3" t="str">
        <f t="shared" si="379"/>
        <v/>
      </c>
      <c r="AP586" s="3" t="str">
        <f t="shared" si="380"/>
        <v/>
      </c>
      <c r="AQ586" s="3" t="str">
        <f t="shared" si="381"/>
        <v/>
      </c>
      <c r="AR586" s="3" t="str">
        <f t="shared" si="382"/>
        <v/>
      </c>
      <c r="AS586" s="3" t="str">
        <f t="shared" si="383"/>
        <v/>
      </c>
      <c r="AT586" s="3" t="str">
        <f t="shared" si="384"/>
        <v/>
      </c>
      <c r="AU586" s="3" t="str">
        <f t="shared" si="385"/>
        <v/>
      </c>
      <c r="AV586" s="3" t="str">
        <f t="shared" si="386"/>
        <v/>
      </c>
      <c r="AW586" s="3" t="str">
        <f t="shared" si="387"/>
        <v/>
      </c>
      <c r="AX586" s="3" t="str">
        <f t="shared" si="388"/>
        <v/>
      </c>
      <c r="AY586" s="3" t="str">
        <f t="shared" si="389"/>
        <v/>
      </c>
      <c r="AZ586" s="3" t="str">
        <f t="shared" si="390"/>
        <v/>
      </c>
      <c r="BA586" s="3" t="str">
        <f t="shared" si="391"/>
        <v/>
      </c>
      <c r="BB586" s="3" t="str">
        <f t="shared" si="392"/>
        <v/>
      </c>
      <c r="BC586" s="3" t="str">
        <f t="shared" si="393"/>
        <v/>
      </c>
      <c r="BD586" s="3" t="str">
        <f t="shared" si="394"/>
        <v/>
      </c>
      <c r="BE586" s="3" t="str">
        <f t="shared" si="395"/>
        <v/>
      </c>
      <c r="BF586" s="3" t="str">
        <f t="shared" si="396"/>
        <v/>
      </c>
      <c r="BG586" s="3" t="str">
        <f t="shared" si="397"/>
        <v/>
      </c>
      <c r="BH586" s="3" t="str">
        <f t="shared" si="398"/>
        <v/>
      </c>
      <c r="BI586" s="3" t="str">
        <f t="shared" si="399"/>
        <v/>
      </c>
      <c r="BJ586" s="3" t="str">
        <f t="shared" si="400"/>
        <v/>
      </c>
      <c r="BK586" s="3" t="str">
        <f t="shared" si="401"/>
        <v/>
      </c>
      <c r="BL586" s="3" t="str">
        <f t="shared" si="402"/>
        <v/>
      </c>
      <c r="BM586" s="3" t="str">
        <f t="shared" si="403"/>
        <v/>
      </c>
      <c r="BN586" s="3" t="str">
        <f t="shared" si="404"/>
        <v/>
      </c>
    </row>
    <row r="587" spans="2:66" x14ac:dyDescent="0.25">
      <c r="B587" s="6">
        <v>11</v>
      </c>
      <c r="C587" s="4" t="str">
        <f>IF(B587="","",VLOOKUP(B587,Tabelle2!$A$2:$B$38,2,0))</f>
        <v>1-2-4-20-21-33</v>
      </c>
      <c r="D587" s="3">
        <f t="shared" si="408"/>
        <v>0</v>
      </c>
      <c r="E587" s="7" t="str">
        <f t="shared" si="405"/>
        <v>L</v>
      </c>
      <c r="F587" s="20" t="str">
        <f t="shared" si="406"/>
        <v>No Bet</v>
      </c>
      <c r="G587" s="16">
        <f t="shared" si="409"/>
        <v>-138</v>
      </c>
      <c r="H587" s="12"/>
      <c r="I587" s="16">
        <f t="shared" si="410"/>
        <v>0</v>
      </c>
      <c r="J587" s="16">
        <f t="shared" si="411"/>
        <v>-10</v>
      </c>
      <c r="K587" s="12"/>
      <c r="AI587" s="1">
        <f t="shared" si="407"/>
        <v>14</v>
      </c>
      <c r="AJ587" s="3" t="str">
        <f t="shared" si="374"/>
        <v/>
      </c>
      <c r="AK587" s="3" t="str">
        <f t="shared" si="375"/>
        <v/>
      </c>
      <c r="AL587" s="3" t="str">
        <f t="shared" si="376"/>
        <v/>
      </c>
      <c r="AM587" s="3" t="str">
        <f t="shared" si="377"/>
        <v/>
      </c>
      <c r="AN587" s="3" t="str">
        <f t="shared" si="378"/>
        <v/>
      </c>
      <c r="AO587" s="3" t="str">
        <f t="shared" si="379"/>
        <v/>
      </c>
      <c r="AP587" s="3" t="str">
        <f t="shared" si="380"/>
        <v/>
      </c>
      <c r="AQ587" s="3" t="str">
        <f t="shared" si="381"/>
        <v/>
      </c>
      <c r="AR587" s="3" t="str">
        <f t="shared" si="382"/>
        <v/>
      </c>
      <c r="AS587" s="3" t="str">
        <f t="shared" si="383"/>
        <v/>
      </c>
      <c r="AT587" s="3" t="str">
        <f t="shared" si="384"/>
        <v/>
      </c>
      <c r="AU587" s="3" t="str">
        <f t="shared" si="385"/>
        <v/>
      </c>
      <c r="AV587" s="3" t="str">
        <f t="shared" si="386"/>
        <v/>
      </c>
      <c r="AW587" s="3" t="str">
        <f t="shared" si="387"/>
        <v/>
      </c>
      <c r="AX587" s="3" t="str">
        <f t="shared" si="388"/>
        <v/>
      </c>
      <c r="AY587" s="3" t="str">
        <f t="shared" si="389"/>
        <v/>
      </c>
      <c r="AZ587" s="3" t="str">
        <f t="shared" si="390"/>
        <v/>
      </c>
      <c r="BA587" s="3" t="str">
        <f t="shared" si="391"/>
        <v/>
      </c>
      <c r="BB587" s="3" t="str">
        <f t="shared" si="392"/>
        <v/>
      </c>
      <c r="BC587" s="3" t="str">
        <f t="shared" si="393"/>
        <v/>
      </c>
      <c r="BD587" s="3" t="str">
        <f t="shared" si="394"/>
        <v/>
      </c>
      <c r="BE587" s="3" t="str">
        <f t="shared" si="395"/>
        <v/>
      </c>
      <c r="BF587" s="3" t="str">
        <f t="shared" si="396"/>
        <v/>
      </c>
      <c r="BG587" s="3" t="str">
        <f t="shared" si="397"/>
        <v/>
      </c>
      <c r="BH587" s="3" t="str">
        <f t="shared" si="398"/>
        <v/>
      </c>
      <c r="BI587" s="3" t="str">
        <f t="shared" si="399"/>
        <v/>
      </c>
      <c r="BJ587" s="3" t="str">
        <f t="shared" si="400"/>
        <v/>
      </c>
      <c r="BK587" s="3" t="str">
        <f t="shared" si="401"/>
        <v/>
      </c>
      <c r="BL587" s="3" t="str">
        <f t="shared" si="402"/>
        <v/>
      </c>
      <c r="BM587" s="3" t="str">
        <f t="shared" si="403"/>
        <v/>
      </c>
      <c r="BN587" s="3" t="str">
        <f t="shared" si="404"/>
        <v/>
      </c>
    </row>
    <row r="588" spans="2:66" x14ac:dyDescent="0.25">
      <c r="B588" s="6">
        <v>6</v>
      </c>
      <c r="C588" s="4" t="str">
        <f>IF(B588="","",VLOOKUP(B588,Tabelle2!$A$2:$B$38,2,0))</f>
        <v>0-5-10-15-24-32</v>
      </c>
      <c r="D588" s="3">
        <f t="shared" si="408"/>
        <v>0</v>
      </c>
      <c r="E588" s="7" t="str">
        <f t="shared" si="405"/>
        <v>L</v>
      </c>
      <c r="F588" s="20" t="str">
        <f t="shared" si="406"/>
        <v>No Bet</v>
      </c>
      <c r="G588" s="16">
        <f t="shared" si="409"/>
        <v>-138</v>
      </c>
      <c r="H588" s="12"/>
      <c r="I588" s="16">
        <f t="shared" si="410"/>
        <v>0</v>
      </c>
      <c r="J588" s="16">
        <f t="shared" si="411"/>
        <v>-10</v>
      </c>
      <c r="K588" s="12"/>
      <c r="AI588" s="1">
        <f t="shared" si="407"/>
        <v>15</v>
      </c>
      <c r="AJ588" s="3" t="str">
        <f t="shared" si="374"/>
        <v/>
      </c>
      <c r="AK588" s="3" t="str">
        <f t="shared" si="375"/>
        <v/>
      </c>
      <c r="AL588" s="3" t="str">
        <f t="shared" si="376"/>
        <v/>
      </c>
      <c r="AM588" s="3" t="str">
        <f t="shared" si="377"/>
        <v/>
      </c>
      <c r="AN588" s="3" t="str">
        <f t="shared" si="378"/>
        <v/>
      </c>
      <c r="AO588" s="3" t="str">
        <f t="shared" si="379"/>
        <v/>
      </c>
      <c r="AP588" s="3" t="str">
        <f t="shared" si="380"/>
        <v/>
      </c>
      <c r="AQ588" s="3" t="str">
        <f t="shared" si="381"/>
        <v/>
      </c>
      <c r="AR588" s="3" t="str">
        <f t="shared" si="382"/>
        <v/>
      </c>
      <c r="AS588" s="3" t="str">
        <f t="shared" si="383"/>
        <v/>
      </c>
      <c r="AT588" s="3" t="str">
        <f t="shared" si="384"/>
        <v/>
      </c>
      <c r="AU588" s="3" t="str">
        <f t="shared" si="385"/>
        <v/>
      </c>
      <c r="AV588" s="3" t="str">
        <f t="shared" si="386"/>
        <v/>
      </c>
      <c r="AW588" s="3" t="str">
        <f t="shared" si="387"/>
        <v/>
      </c>
      <c r="AX588" s="3" t="str">
        <f t="shared" si="388"/>
        <v/>
      </c>
      <c r="AY588" s="3" t="str">
        <f t="shared" si="389"/>
        <v/>
      </c>
      <c r="AZ588" s="3" t="str">
        <f t="shared" si="390"/>
        <v/>
      </c>
      <c r="BA588" s="3" t="str">
        <f t="shared" si="391"/>
        <v/>
      </c>
      <c r="BB588" s="3" t="str">
        <f t="shared" si="392"/>
        <v/>
      </c>
      <c r="BC588" s="3" t="str">
        <f t="shared" si="393"/>
        <v/>
      </c>
      <c r="BD588" s="3" t="str">
        <f t="shared" si="394"/>
        <v/>
      </c>
      <c r="BE588" s="3" t="str">
        <f t="shared" si="395"/>
        <v/>
      </c>
      <c r="BF588" s="3" t="str">
        <f t="shared" si="396"/>
        <v/>
      </c>
      <c r="BG588" s="3" t="str">
        <f t="shared" si="397"/>
        <v/>
      </c>
      <c r="BH588" s="3" t="str">
        <f t="shared" si="398"/>
        <v/>
      </c>
      <c r="BI588" s="3" t="str">
        <f t="shared" si="399"/>
        <v/>
      </c>
      <c r="BJ588" s="3" t="str">
        <f t="shared" si="400"/>
        <v/>
      </c>
      <c r="BK588" s="3" t="str">
        <f t="shared" si="401"/>
        <v/>
      </c>
      <c r="BL588" s="3" t="str">
        <f t="shared" si="402"/>
        <v/>
      </c>
      <c r="BM588" s="3" t="str">
        <f t="shared" si="403"/>
        <v/>
      </c>
      <c r="BN588" s="3" t="str">
        <f t="shared" si="404"/>
        <v/>
      </c>
    </row>
    <row r="589" spans="2:66" x14ac:dyDescent="0.25">
      <c r="B589" s="6">
        <v>14</v>
      </c>
      <c r="C589" s="4" t="str">
        <f>IF(B589="","",VLOOKUP(B589,Tabelle2!$A$2:$B$38,2,0))</f>
        <v>3-8-12-23-30-35</v>
      </c>
      <c r="D589" s="3">
        <f t="shared" si="408"/>
        <v>0</v>
      </c>
      <c r="E589" s="7" t="str">
        <f t="shared" si="405"/>
        <v>L</v>
      </c>
      <c r="F589" s="20" t="str">
        <f t="shared" si="406"/>
        <v>No Bet</v>
      </c>
      <c r="G589" s="16">
        <f t="shared" si="409"/>
        <v>-138</v>
      </c>
      <c r="H589" s="12"/>
      <c r="I589" s="16">
        <f t="shared" si="410"/>
        <v>0</v>
      </c>
      <c r="J589" s="16">
        <f t="shared" si="411"/>
        <v>-10</v>
      </c>
      <c r="K589" s="12"/>
      <c r="AI589" s="1">
        <f t="shared" si="407"/>
        <v>16</v>
      </c>
      <c r="AJ589" s="3" t="str">
        <f t="shared" ref="AJ589:AJ600" si="412">IF(AND($AI590=0,$AI589=1),1,"")</f>
        <v/>
      </c>
      <c r="AK589" s="3" t="str">
        <f t="shared" ref="AK589:AK600" si="413">IF(AND($AI590=0,$AI589=2),1,"")</f>
        <v/>
      </c>
      <c r="AL589" s="3" t="str">
        <f t="shared" ref="AL589:AL600" si="414">IF(AND($AI590=0,$AI589=3),1,"")</f>
        <v/>
      </c>
      <c r="AM589" s="3" t="str">
        <f t="shared" ref="AM589:AM600" si="415">IF(AND($AI590=0,$AI589=4),1,"")</f>
        <v/>
      </c>
      <c r="AN589" s="3" t="str">
        <f t="shared" ref="AN589:AN600" si="416">IF(AND($AI590=0,$AI589=5),1,"")</f>
        <v/>
      </c>
      <c r="AO589" s="3" t="str">
        <f t="shared" ref="AO589:AO600" si="417">IF(AND($AI590=0,$AI589=6),1,"")</f>
        <v/>
      </c>
      <c r="AP589" s="3" t="str">
        <f t="shared" ref="AP589:AP600" si="418">IF(AND($AI590=0,$AI589=7),1,"")</f>
        <v/>
      </c>
      <c r="AQ589" s="3" t="str">
        <f t="shared" ref="AQ589:AQ600" si="419">IF(AND($AI590=0,$AI589=8),1,"")</f>
        <v/>
      </c>
      <c r="AR589" s="3" t="str">
        <f t="shared" ref="AR589:AR600" si="420">IF(AND($AI590=0,$AI589=9),1,"")</f>
        <v/>
      </c>
      <c r="AS589" s="3" t="str">
        <f t="shared" ref="AS589:AS600" si="421">IF(AND($AI590=0,$AI589=10),1,"")</f>
        <v/>
      </c>
      <c r="AT589" s="3" t="str">
        <f t="shared" ref="AT589:AT600" si="422">IF(AND($AI590=0,$AI589=11),1,"")</f>
        <v/>
      </c>
      <c r="AU589" s="3" t="str">
        <f t="shared" ref="AU589:AU600" si="423">IF(AND($AI590=0,$AI589=12),1,"")</f>
        <v/>
      </c>
      <c r="AV589" s="3" t="str">
        <f t="shared" ref="AV589:AV600" si="424">IF(AND($AI590=0,$AI589=13),1,"")</f>
        <v/>
      </c>
      <c r="AW589" s="3" t="str">
        <f t="shared" ref="AW589:AW600" si="425">IF(AND($AI590=0,$AI589=14),1,"")</f>
        <v/>
      </c>
      <c r="AX589" s="3" t="str">
        <f t="shared" ref="AX589:AX600" si="426">IF(AND($AI590=0,$AI589=15),1,"")</f>
        <v/>
      </c>
      <c r="AY589" s="3">
        <f t="shared" ref="AY589:AY600" si="427">IF(AND($AI590=0,$AI589=16),1,"")</f>
        <v>1</v>
      </c>
      <c r="AZ589" s="3" t="str">
        <f t="shared" ref="AZ589:AZ600" si="428">IF(AND($AI590=0,$AI589=17),1,"")</f>
        <v/>
      </c>
      <c r="BA589" s="3" t="str">
        <f t="shared" ref="BA589:BA600" si="429">IF(AND($AI590=0,$AI589=18),1,"")</f>
        <v/>
      </c>
      <c r="BB589" s="3" t="str">
        <f t="shared" ref="BB589:BB600" si="430">IF(AND($AI590=0,$AI589=19),1,"")</f>
        <v/>
      </c>
      <c r="BC589" s="3" t="str">
        <f t="shared" ref="BC589:BC600" si="431">IF(AND($AI590=0,$AI589=20),1,"")</f>
        <v/>
      </c>
      <c r="BD589" s="3" t="str">
        <f t="shared" ref="BD589:BD600" si="432">IF(AND($AI590=0,$AI589=21),1,"")</f>
        <v/>
      </c>
      <c r="BE589" s="3" t="str">
        <f t="shared" ref="BE589:BE600" si="433">IF(AND($AI590=0,$AI589=22),1,"")</f>
        <v/>
      </c>
      <c r="BF589" s="3" t="str">
        <f t="shared" ref="BF589:BF600" si="434">IF(AND($AI590=0,$AI589=23),1,"")</f>
        <v/>
      </c>
      <c r="BG589" s="3" t="str">
        <f t="shared" ref="BG589:BG600" si="435">IF(AND($AI590=0,$AI589=24),1,"")</f>
        <v/>
      </c>
      <c r="BH589" s="3" t="str">
        <f t="shared" ref="BH589:BH600" si="436">IF(AND($AI590=0,$AI589=25),1,"")</f>
        <v/>
      </c>
      <c r="BI589" s="3" t="str">
        <f t="shared" ref="BI589:BI600" si="437">IF(AND($AI590=0,$AI589=26),1,"")</f>
        <v/>
      </c>
      <c r="BJ589" s="3" t="str">
        <f t="shared" ref="BJ589:BJ600" si="438">IF(AND($AI590=0,$AI589=27),1,"")</f>
        <v/>
      </c>
      <c r="BK589" s="3" t="str">
        <f t="shared" ref="BK589:BK600" si="439">IF(AND($AI590=0,$AI589=28),1,"")</f>
        <v/>
      </c>
      <c r="BL589" s="3" t="str">
        <f t="shared" ref="BL589:BL600" si="440">IF(AND($AI590=0,$AI589=29),1,"")</f>
        <v/>
      </c>
      <c r="BM589" s="3" t="str">
        <f t="shared" ref="BM589:BM600" si="441">IF(AND($AI590=0,$AI589=30),1,"")</f>
        <v/>
      </c>
      <c r="BN589" s="3" t="str">
        <f t="shared" si="404"/>
        <v/>
      </c>
    </row>
    <row r="590" spans="2:66" x14ac:dyDescent="0.25">
      <c r="B590" s="6">
        <v>3</v>
      </c>
      <c r="C590" s="4" t="str">
        <f>IF(B590="","",VLOOKUP(B590,Tabelle2!$A$2:$B$38,2,0))</f>
        <v>2-9-14-17-25-31</v>
      </c>
      <c r="D590" s="3">
        <f t="shared" si="408"/>
        <v>1</v>
      </c>
      <c r="E590" s="7" t="str">
        <f t="shared" si="405"/>
        <v>W</v>
      </c>
      <c r="F590" s="20" t="str">
        <f t="shared" si="406"/>
        <v>No Bet</v>
      </c>
      <c r="G590" s="16">
        <f t="shared" si="409"/>
        <v>-138</v>
      </c>
      <c r="H590" s="12"/>
      <c r="I590" s="16">
        <f t="shared" si="410"/>
        <v>0</v>
      </c>
      <c r="J590" s="16">
        <f t="shared" si="411"/>
        <v>-10</v>
      </c>
      <c r="K590" s="12"/>
      <c r="AI590" s="1">
        <f t="shared" si="407"/>
        <v>0</v>
      </c>
      <c r="AJ590" s="3" t="str">
        <f t="shared" si="412"/>
        <v/>
      </c>
      <c r="AK590" s="3" t="str">
        <f t="shared" si="413"/>
        <v/>
      </c>
      <c r="AL590" s="3" t="str">
        <f t="shared" si="414"/>
        <v/>
      </c>
      <c r="AM590" s="3" t="str">
        <f t="shared" si="415"/>
        <v/>
      </c>
      <c r="AN590" s="3" t="str">
        <f t="shared" si="416"/>
        <v/>
      </c>
      <c r="AO590" s="3" t="str">
        <f t="shared" si="417"/>
        <v/>
      </c>
      <c r="AP590" s="3" t="str">
        <f t="shared" si="418"/>
        <v/>
      </c>
      <c r="AQ590" s="3" t="str">
        <f t="shared" si="419"/>
        <v/>
      </c>
      <c r="AR590" s="3" t="str">
        <f t="shared" si="420"/>
        <v/>
      </c>
      <c r="AS590" s="3" t="str">
        <f t="shared" si="421"/>
        <v/>
      </c>
      <c r="AT590" s="3" t="str">
        <f t="shared" si="422"/>
        <v/>
      </c>
      <c r="AU590" s="3" t="str">
        <f t="shared" si="423"/>
        <v/>
      </c>
      <c r="AV590" s="3" t="str">
        <f t="shared" si="424"/>
        <v/>
      </c>
      <c r="AW590" s="3" t="str">
        <f t="shared" si="425"/>
        <v/>
      </c>
      <c r="AX590" s="3" t="str">
        <f t="shared" si="426"/>
        <v/>
      </c>
      <c r="AY590" s="3" t="str">
        <f t="shared" si="427"/>
        <v/>
      </c>
      <c r="AZ590" s="3" t="str">
        <f t="shared" si="428"/>
        <v/>
      </c>
      <c r="BA590" s="3" t="str">
        <f t="shared" si="429"/>
        <v/>
      </c>
      <c r="BB590" s="3" t="str">
        <f t="shared" si="430"/>
        <v/>
      </c>
      <c r="BC590" s="3" t="str">
        <f t="shared" si="431"/>
        <v/>
      </c>
      <c r="BD590" s="3" t="str">
        <f t="shared" si="432"/>
        <v/>
      </c>
      <c r="BE590" s="3" t="str">
        <f t="shared" si="433"/>
        <v/>
      </c>
      <c r="BF590" s="3" t="str">
        <f t="shared" si="434"/>
        <v/>
      </c>
      <c r="BG590" s="3" t="str">
        <f t="shared" si="435"/>
        <v/>
      </c>
      <c r="BH590" s="3" t="str">
        <f t="shared" si="436"/>
        <v/>
      </c>
      <c r="BI590" s="3" t="str">
        <f t="shared" si="437"/>
        <v/>
      </c>
      <c r="BJ590" s="3" t="str">
        <f t="shared" si="438"/>
        <v/>
      </c>
      <c r="BK590" s="3" t="str">
        <f t="shared" si="439"/>
        <v/>
      </c>
      <c r="BL590" s="3" t="str">
        <f t="shared" si="440"/>
        <v/>
      </c>
      <c r="BM590" s="3" t="str">
        <f t="shared" si="441"/>
        <v/>
      </c>
      <c r="BN590" s="3" t="str">
        <f t="shared" ref="BN590:BN599" si="442">IF(AI590="","",IF(AND($AI591=0,$AI590&gt;30),1,""))</f>
        <v/>
      </c>
    </row>
    <row r="591" spans="2:66" x14ac:dyDescent="0.25">
      <c r="B591" s="6">
        <v>2</v>
      </c>
      <c r="C591" s="4" t="str">
        <f>IF(B591="","",VLOOKUP(B591,Tabelle2!$A$2:$B$38,2,0))</f>
        <v>3-8-11-12-30-35</v>
      </c>
      <c r="D591" s="3">
        <f t="shared" si="408"/>
        <v>1</v>
      </c>
      <c r="E591" s="7" t="str">
        <f t="shared" si="405"/>
        <v>W</v>
      </c>
      <c r="F591" s="20" t="str">
        <f t="shared" si="406"/>
        <v>Bet</v>
      </c>
      <c r="G591" s="16">
        <f t="shared" si="409"/>
        <v>-108</v>
      </c>
      <c r="H591" s="12"/>
      <c r="I591" s="16">
        <f t="shared" si="410"/>
        <v>5</v>
      </c>
      <c r="J591" s="16">
        <f t="shared" si="411"/>
        <v>-5</v>
      </c>
      <c r="K591" s="12"/>
      <c r="AI591" s="1">
        <f t="shared" si="407"/>
        <v>0</v>
      </c>
      <c r="AJ591" s="3" t="str">
        <f t="shared" si="412"/>
        <v/>
      </c>
      <c r="AK591" s="3" t="str">
        <f t="shared" si="413"/>
        <v/>
      </c>
      <c r="AL591" s="3" t="str">
        <f t="shared" si="414"/>
        <v/>
      </c>
      <c r="AM591" s="3" t="str">
        <f t="shared" si="415"/>
        <v/>
      </c>
      <c r="AN591" s="3" t="str">
        <f t="shared" si="416"/>
        <v/>
      </c>
      <c r="AO591" s="3" t="str">
        <f t="shared" si="417"/>
        <v/>
      </c>
      <c r="AP591" s="3" t="str">
        <f t="shared" si="418"/>
        <v/>
      </c>
      <c r="AQ591" s="3" t="str">
        <f t="shared" si="419"/>
        <v/>
      </c>
      <c r="AR591" s="3" t="str">
        <f t="shared" si="420"/>
        <v/>
      </c>
      <c r="AS591" s="3" t="str">
        <f t="shared" si="421"/>
        <v/>
      </c>
      <c r="AT591" s="3" t="str">
        <f t="shared" si="422"/>
        <v/>
      </c>
      <c r="AU591" s="3" t="str">
        <f t="shared" si="423"/>
        <v/>
      </c>
      <c r="AV591" s="3" t="str">
        <f t="shared" si="424"/>
        <v/>
      </c>
      <c r="AW591" s="3" t="str">
        <f t="shared" si="425"/>
        <v/>
      </c>
      <c r="AX591" s="3" t="str">
        <f t="shared" si="426"/>
        <v/>
      </c>
      <c r="AY591" s="3" t="str">
        <f t="shared" si="427"/>
        <v/>
      </c>
      <c r="AZ591" s="3" t="str">
        <f t="shared" si="428"/>
        <v/>
      </c>
      <c r="BA591" s="3" t="str">
        <f t="shared" si="429"/>
        <v/>
      </c>
      <c r="BB591" s="3" t="str">
        <f t="shared" si="430"/>
        <v/>
      </c>
      <c r="BC591" s="3" t="str">
        <f t="shared" si="431"/>
        <v/>
      </c>
      <c r="BD591" s="3" t="str">
        <f t="shared" si="432"/>
        <v/>
      </c>
      <c r="BE591" s="3" t="str">
        <f t="shared" si="433"/>
        <v/>
      </c>
      <c r="BF591" s="3" t="str">
        <f t="shared" si="434"/>
        <v/>
      </c>
      <c r="BG591" s="3" t="str">
        <f t="shared" si="435"/>
        <v/>
      </c>
      <c r="BH591" s="3" t="str">
        <f t="shared" si="436"/>
        <v/>
      </c>
      <c r="BI591" s="3" t="str">
        <f t="shared" si="437"/>
        <v/>
      </c>
      <c r="BJ591" s="3" t="str">
        <f t="shared" si="438"/>
        <v/>
      </c>
      <c r="BK591" s="3" t="str">
        <f t="shared" si="439"/>
        <v/>
      </c>
      <c r="BL591" s="3" t="str">
        <f t="shared" si="440"/>
        <v/>
      </c>
      <c r="BM591" s="3" t="str">
        <f t="shared" si="441"/>
        <v/>
      </c>
      <c r="BN591" s="3" t="str">
        <f t="shared" si="442"/>
        <v/>
      </c>
    </row>
    <row r="592" spans="2:66" x14ac:dyDescent="0.25">
      <c r="B592" s="6">
        <v>16</v>
      </c>
      <c r="C592" s="4" t="str">
        <f>IF(B592="","",VLOOKUP(B592,Tabelle2!$A$2:$B$38,2,0))</f>
        <v>7-13-18-27-29-36</v>
      </c>
      <c r="D592" s="3">
        <f t="shared" si="408"/>
        <v>0</v>
      </c>
      <c r="E592" s="7" t="str">
        <f t="shared" si="405"/>
        <v>L</v>
      </c>
      <c r="F592" s="20" t="str">
        <f t="shared" si="406"/>
        <v>Bet</v>
      </c>
      <c r="G592" s="16">
        <f t="shared" si="409"/>
        <v>-114</v>
      </c>
      <c r="H592" s="12"/>
      <c r="I592" s="16">
        <f t="shared" si="410"/>
        <v>0</v>
      </c>
      <c r="J592" s="16">
        <f t="shared" si="411"/>
        <v>-5</v>
      </c>
      <c r="K592" s="12"/>
      <c r="AI592" s="1">
        <f t="shared" si="407"/>
        <v>1</v>
      </c>
      <c r="AJ592" s="3" t="str">
        <f t="shared" si="412"/>
        <v/>
      </c>
      <c r="AK592" s="3" t="str">
        <f t="shared" si="413"/>
        <v/>
      </c>
      <c r="AL592" s="3" t="str">
        <f t="shared" si="414"/>
        <v/>
      </c>
      <c r="AM592" s="3" t="str">
        <f t="shared" si="415"/>
        <v/>
      </c>
      <c r="AN592" s="3" t="str">
        <f t="shared" si="416"/>
        <v/>
      </c>
      <c r="AO592" s="3" t="str">
        <f t="shared" si="417"/>
        <v/>
      </c>
      <c r="AP592" s="3" t="str">
        <f t="shared" si="418"/>
        <v/>
      </c>
      <c r="AQ592" s="3" t="str">
        <f t="shared" si="419"/>
        <v/>
      </c>
      <c r="AR592" s="3" t="str">
        <f t="shared" si="420"/>
        <v/>
      </c>
      <c r="AS592" s="3" t="str">
        <f t="shared" si="421"/>
        <v/>
      </c>
      <c r="AT592" s="3" t="str">
        <f t="shared" si="422"/>
        <v/>
      </c>
      <c r="AU592" s="3" t="str">
        <f t="shared" si="423"/>
        <v/>
      </c>
      <c r="AV592" s="3" t="str">
        <f t="shared" si="424"/>
        <v/>
      </c>
      <c r="AW592" s="3" t="str">
        <f t="shared" si="425"/>
        <v/>
      </c>
      <c r="AX592" s="3" t="str">
        <f t="shared" si="426"/>
        <v/>
      </c>
      <c r="AY592" s="3" t="str">
        <f t="shared" si="427"/>
        <v/>
      </c>
      <c r="AZ592" s="3" t="str">
        <f t="shared" si="428"/>
        <v/>
      </c>
      <c r="BA592" s="3" t="str">
        <f t="shared" si="429"/>
        <v/>
      </c>
      <c r="BB592" s="3" t="str">
        <f t="shared" si="430"/>
        <v/>
      </c>
      <c r="BC592" s="3" t="str">
        <f t="shared" si="431"/>
        <v/>
      </c>
      <c r="BD592" s="3" t="str">
        <f t="shared" si="432"/>
        <v/>
      </c>
      <c r="BE592" s="3" t="str">
        <f t="shared" si="433"/>
        <v/>
      </c>
      <c r="BF592" s="3" t="str">
        <f t="shared" si="434"/>
        <v/>
      </c>
      <c r="BG592" s="3" t="str">
        <f t="shared" si="435"/>
        <v/>
      </c>
      <c r="BH592" s="3" t="str">
        <f t="shared" si="436"/>
        <v/>
      </c>
      <c r="BI592" s="3" t="str">
        <f t="shared" si="437"/>
        <v/>
      </c>
      <c r="BJ592" s="3" t="str">
        <f t="shared" si="438"/>
        <v/>
      </c>
      <c r="BK592" s="3" t="str">
        <f t="shared" si="439"/>
        <v/>
      </c>
      <c r="BL592" s="3" t="str">
        <f t="shared" si="440"/>
        <v/>
      </c>
      <c r="BM592" s="3" t="str">
        <f t="shared" si="441"/>
        <v/>
      </c>
      <c r="BN592" s="3" t="str">
        <f t="shared" si="442"/>
        <v/>
      </c>
    </row>
    <row r="593" spans="1:66" x14ac:dyDescent="0.25">
      <c r="B593" s="6">
        <v>28</v>
      </c>
      <c r="C593" s="4" t="str">
        <f>IF(B593="","",VLOOKUP(B593,Tabelle2!$A$2:$B$38,2,0))</f>
        <v>1-4-19-20-21-33</v>
      </c>
      <c r="D593" s="3">
        <f t="shared" si="408"/>
        <v>0</v>
      </c>
      <c r="E593" s="7" t="str">
        <f t="shared" si="405"/>
        <v>L</v>
      </c>
      <c r="F593" s="20" t="str">
        <f t="shared" si="406"/>
        <v>Bet</v>
      </c>
      <c r="G593" s="16">
        <f t="shared" si="409"/>
        <v>-120</v>
      </c>
      <c r="H593" s="12"/>
      <c r="I593" s="16">
        <f t="shared" si="410"/>
        <v>0</v>
      </c>
      <c r="J593" s="16">
        <f t="shared" si="411"/>
        <v>-5</v>
      </c>
      <c r="K593" s="12"/>
      <c r="AI593" s="1">
        <f t="shared" si="407"/>
        <v>2</v>
      </c>
      <c r="AJ593" s="3" t="str">
        <f t="shared" si="412"/>
        <v/>
      </c>
      <c r="AK593" s="3" t="str">
        <f t="shared" si="413"/>
        <v/>
      </c>
      <c r="AL593" s="3" t="str">
        <f t="shared" si="414"/>
        <v/>
      </c>
      <c r="AM593" s="3" t="str">
        <f t="shared" si="415"/>
        <v/>
      </c>
      <c r="AN593" s="3" t="str">
        <f t="shared" si="416"/>
        <v/>
      </c>
      <c r="AO593" s="3" t="str">
        <f t="shared" si="417"/>
        <v/>
      </c>
      <c r="AP593" s="3" t="str">
        <f t="shared" si="418"/>
        <v/>
      </c>
      <c r="AQ593" s="3" t="str">
        <f t="shared" si="419"/>
        <v/>
      </c>
      <c r="AR593" s="3" t="str">
        <f t="shared" si="420"/>
        <v/>
      </c>
      <c r="AS593" s="3" t="str">
        <f t="shared" si="421"/>
        <v/>
      </c>
      <c r="AT593" s="3" t="str">
        <f t="shared" si="422"/>
        <v/>
      </c>
      <c r="AU593" s="3" t="str">
        <f t="shared" si="423"/>
        <v/>
      </c>
      <c r="AV593" s="3" t="str">
        <f t="shared" si="424"/>
        <v/>
      </c>
      <c r="AW593" s="3" t="str">
        <f t="shared" si="425"/>
        <v/>
      </c>
      <c r="AX593" s="3" t="str">
        <f t="shared" si="426"/>
        <v/>
      </c>
      <c r="AY593" s="3" t="str">
        <f t="shared" si="427"/>
        <v/>
      </c>
      <c r="AZ593" s="3" t="str">
        <f t="shared" si="428"/>
        <v/>
      </c>
      <c r="BA593" s="3" t="str">
        <f t="shared" si="429"/>
        <v/>
      </c>
      <c r="BB593" s="3" t="str">
        <f t="shared" si="430"/>
        <v/>
      </c>
      <c r="BC593" s="3" t="str">
        <f t="shared" si="431"/>
        <v/>
      </c>
      <c r="BD593" s="3" t="str">
        <f t="shared" si="432"/>
        <v/>
      </c>
      <c r="BE593" s="3" t="str">
        <f t="shared" si="433"/>
        <v/>
      </c>
      <c r="BF593" s="3" t="str">
        <f t="shared" si="434"/>
        <v/>
      </c>
      <c r="BG593" s="3" t="str">
        <f t="shared" si="435"/>
        <v/>
      </c>
      <c r="BH593" s="3" t="str">
        <f t="shared" si="436"/>
        <v/>
      </c>
      <c r="BI593" s="3" t="str">
        <f t="shared" si="437"/>
        <v/>
      </c>
      <c r="BJ593" s="3" t="str">
        <f t="shared" si="438"/>
        <v/>
      </c>
      <c r="BK593" s="3" t="str">
        <f t="shared" si="439"/>
        <v/>
      </c>
      <c r="BL593" s="3" t="str">
        <f t="shared" si="440"/>
        <v/>
      </c>
      <c r="BM593" s="3" t="str">
        <f t="shared" si="441"/>
        <v/>
      </c>
      <c r="BN593" s="3" t="str">
        <f t="shared" si="442"/>
        <v/>
      </c>
    </row>
    <row r="594" spans="1:66" x14ac:dyDescent="0.25">
      <c r="B594" s="6">
        <v>17</v>
      </c>
      <c r="C594" s="4" t="str">
        <f>IF(B594="","",VLOOKUP(B594,Tabelle2!$A$2:$B$38,2,0))</f>
        <v>0-3-8-10-23-26</v>
      </c>
      <c r="D594" s="3">
        <f t="shared" si="408"/>
        <v>0</v>
      </c>
      <c r="E594" s="7" t="str">
        <f t="shared" si="405"/>
        <v>L</v>
      </c>
      <c r="F594" s="20" t="str">
        <f t="shared" si="406"/>
        <v>Bet</v>
      </c>
      <c r="G594" s="16">
        <f t="shared" si="409"/>
        <v>-126</v>
      </c>
      <c r="H594" s="12"/>
      <c r="I594" s="16">
        <f t="shared" si="410"/>
        <v>0</v>
      </c>
      <c r="J594" s="16">
        <f t="shared" si="411"/>
        <v>-5</v>
      </c>
      <c r="K594" s="12"/>
      <c r="AI594" s="1">
        <f t="shared" si="407"/>
        <v>3</v>
      </c>
      <c r="AJ594" s="3" t="str">
        <f t="shared" si="412"/>
        <v/>
      </c>
      <c r="AK594" s="3" t="str">
        <f t="shared" si="413"/>
        <v/>
      </c>
      <c r="AL594" s="3" t="str">
        <f t="shared" si="414"/>
        <v/>
      </c>
      <c r="AM594" s="3" t="str">
        <f t="shared" si="415"/>
        <v/>
      </c>
      <c r="AN594" s="3" t="str">
        <f t="shared" si="416"/>
        <v/>
      </c>
      <c r="AO594" s="3" t="str">
        <f t="shared" si="417"/>
        <v/>
      </c>
      <c r="AP594" s="3" t="str">
        <f t="shared" si="418"/>
        <v/>
      </c>
      <c r="AQ594" s="3" t="str">
        <f t="shared" si="419"/>
        <v/>
      </c>
      <c r="AR594" s="3" t="str">
        <f t="shared" si="420"/>
        <v/>
      </c>
      <c r="AS594" s="3" t="str">
        <f t="shared" si="421"/>
        <v/>
      </c>
      <c r="AT594" s="3" t="str">
        <f t="shared" si="422"/>
        <v/>
      </c>
      <c r="AU594" s="3" t="str">
        <f t="shared" si="423"/>
        <v/>
      </c>
      <c r="AV594" s="3" t="str">
        <f t="shared" si="424"/>
        <v/>
      </c>
      <c r="AW594" s="3" t="str">
        <f t="shared" si="425"/>
        <v/>
      </c>
      <c r="AX594" s="3" t="str">
        <f t="shared" si="426"/>
        <v/>
      </c>
      <c r="AY594" s="3" t="str">
        <f t="shared" si="427"/>
        <v/>
      </c>
      <c r="AZ594" s="3" t="str">
        <f t="shared" si="428"/>
        <v/>
      </c>
      <c r="BA594" s="3" t="str">
        <f t="shared" si="429"/>
        <v/>
      </c>
      <c r="BB594" s="3" t="str">
        <f t="shared" si="430"/>
        <v/>
      </c>
      <c r="BC594" s="3" t="str">
        <f t="shared" si="431"/>
        <v/>
      </c>
      <c r="BD594" s="3" t="str">
        <f t="shared" si="432"/>
        <v/>
      </c>
      <c r="BE594" s="3" t="str">
        <f t="shared" si="433"/>
        <v/>
      </c>
      <c r="BF594" s="3" t="str">
        <f t="shared" si="434"/>
        <v/>
      </c>
      <c r="BG594" s="3" t="str">
        <f t="shared" si="435"/>
        <v/>
      </c>
      <c r="BH594" s="3" t="str">
        <f t="shared" si="436"/>
        <v/>
      </c>
      <c r="BI594" s="3" t="str">
        <f t="shared" si="437"/>
        <v/>
      </c>
      <c r="BJ594" s="3" t="str">
        <f t="shared" si="438"/>
        <v/>
      </c>
      <c r="BK594" s="3" t="str">
        <f t="shared" si="439"/>
        <v/>
      </c>
      <c r="BL594" s="3" t="str">
        <f t="shared" si="440"/>
        <v/>
      </c>
      <c r="BM594" s="3" t="str">
        <f t="shared" si="441"/>
        <v/>
      </c>
      <c r="BN594" s="3" t="str">
        <f t="shared" si="442"/>
        <v/>
      </c>
    </row>
    <row r="595" spans="1:66" x14ac:dyDescent="0.25">
      <c r="B595" s="6">
        <v>21</v>
      </c>
      <c r="C595" s="4" t="str">
        <f>IF(B595="","",VLOOKUP(B595,Tabelle2!$A$2:$B$38,2,0))</f>
        <v>11-12-28-30-35-36</v>
      </c>
      <c r="D595" s="3">
        <f t="shared" si="408"/>
        <v>0</v>
      </c>
      <c r="E595" s="7" t="str">
        <f t="shared" si="405"/>
        <v>L</v>
      </c>
      <c r="F595" s="20" t="str">
        <f t="shared" si="406"/>
        <v>Bet</v>
      </c>
      <c r="G595" s="16">
        <f t="shared" si="409"/>
        <v>-132</v>
      </c>
      <c r="H595" s="12"/>
      <c r="I595" s="16">
        <f t="shared" si="410"/>
        <v>0</v>
      </c>
      <c r="J595" s="16">
        <f t="shared" si="411"/>
        <v>-5</v>
      </c>
      <c r="K595" s="12"/>
      <c r="AI595" s="1">
        <f t="shared" si="407"/>
        <v>4</v>
      </c>
      <c r="AJ595" s="3" t="str">
        <f t="shared" si="412"/>
        <v/>
      </c>
      <c r="AK595" s="3" t="str">
        <f t="shared" si="413"/>
        <v/>
      </c>
      <c r="AL595" s="3" t="str">
        <f t="shared" si="414"/>
        <v/>
      </c>
      <c r="AM595" s="3" t="str">
        <f t="shared" si="415"/>
        <v/>
      </c>
      <c r="AN595" s="3" t="str">
        <f t="shared" si="416"/>
        <v/>
      </c>
      <c r="AO595" s="3" t="str">
        <f t="shared" si="417"/>
        <v/>
      </c>
      <c r="AP595" s="3" t="str">
        <f t="shared" si="418"/>
        <v/>
      </c>
      <c r="AQ595" s="3" t="str">
        <f t="shared" si="419"/>
        <v/>
      </c>
      <c r="AR595" s="3" t="str">
        <f t="shared" si="420"/>
        <v/>
      </c>
      <c r="AS595" s="3" t="str">
        <f t="shared" si="421"/>
        <v/>
      </c>
      <c r="AT595" s="3" t="str">
        <f t="shared" si="422"/>
        <v/>
      </c>
      <c r="AU595" s="3" t="str">
        <f t="shared" si="423"/>
        <v/>
      </c>
      <c r="AV595" s="3" t="str">
        <f t="shared" si="424"/>
        <v/>
      </c>
      <c r="AW595" s="3" t="str">
        <f t="shared" si="425"/>
        <v/>
      </c>
      <c r="AX595" s="3" t="str">
        <f t="shared" si="426"/>
        <v/>
      </c>
      <c r="AY595" s="3" t="str">
        <f t="shared" si="427"/>
        <v/>
      </c>
      <c r="AZ595" s="3" t="str">
        <f t="shared" si="428"/>
        <v/>
      </c>
      <c r="BA595" s="3" t="str">
        <f t="shared" si="429"/>
        <v/>
      </c>
      <c r="BB595" s="3" t="str">
        <f t="shared" si="430"/>
        <v/>
      </c>
      <c r="BC595" s="3" t="str">
        <f t="shared" si="431"/>
        <v/>
      </c>
      <c r="BD595" s="3" t="str">
        <f t="shared" si="432"/>
        <v/>
      </c>
      <c r="BE595" s="3" t="str">
        <f t="shared" si="433"/>
        <v/>
      </c>
      <c r="BF595" s="3" t="str">
        <f t="shared" si="434"/>
        <v/>
      </c>
      <c r="BG595" s="3" t="str">
        <f t="shared" si="435"/>
        <v/>
      </c>
      <c r="BH595" s="3" t="str">
        <f t="shared" si="436"/>
        <v/>
      </c>
      <c r="BI595" s="3" t="str">
        <f t="shared" si="437"/>
        <v/>
      </c>
      <c r="BJ595" s="3" t="str">
        <f t="shared" si="438"/>
        <v/>
      </c>
      <c r="BK595" s="3" t="str">
        <f t="shared" si="439"/>
        <v/>
      </c>
      <c r="BL595" s="3" t="str">
        <f t="shared" si="440"/>
        <v/>
      </c>
      <c r="BM595" s="3" t="str">
        <f t="shared" si="441"/>
        <v/>
      </c>
      <c r="BN595" s="3" t="str">
        <f t="shared" si="442"/>
        <v/>
      </c>
    </row>
    <row r="596" spans="1:66" x14ac:dyDescent="0.25">
      <c r="B596" s="6">
        <v>22</v>
      </c>
      <c r="C596" s="4" t="str">
        <f>IF(B596="","",VLOOKUP(B596,Tabelle2!$A$2:$B$38,2,0))</f>
        <v>0-5-10-24-26-32</v>
      </c>
      <c r="D596" s="3">
        <f t="shared" si="408"/>
        <v>0</v>
      </c>
      <c r="E596" s="7" t="str">
        <f t="shared" si="405"/>
        <v>L</v>
      </c>
      <c r="F596" s="20" t="str">
        <f t="shared" si="406"/>
        <v>No Bet</v>
      </c>
      <c r="G596" s="16">
        <f t="shared" si="409"/>
        <v>-132</v>
      </c>
      <c r="H596" s="12"/>
      <c r="I596" s="16">
        <f t="shared" si="410"/>
        <v>0</v>
      </c>
      <c r="J596" s="16">
        <f t="shared" si="411"/>
        <v>-5</v>
      </c>
      <c r="K596" s="12"/>
      <c r="AI596" s="1">
        <f t="shared" si="407"/>
        <v>5</v>
      </c>
      <c r="AJ596" s="3" t="str">
        <f t="shared" si="412"/>
        <v/>
      </c>
      <c r="AK596" s="3" t="str">
        <f t="shared" si="413"/>
        <v/>
      </c>
      <c r="AL596" s="3" t="str">
        <f t="shared" si="414"/>
        <v/>
      </c>
      <c r="AM596" s="3" t="str">
        <f t="shared" si="415"/>
        <v/>
      </c>
      <c r="AN596" s="3" t="str">
        <f t="shared" si="416"/>
        <v/>
      </c>
      <c r="AO596" s="3" t="str">
        <f t="shared" si="417"/>
        <v/>
      </c>
      <c r="AP596" s="3" t="str">
        <f t="shared" si="418"/>
        <v/>
      </c>
      <c r="AQ596" s="3" t="str">
        <f t="shared" si="419"/>
        <v/>
      </c>
      <c r="AR596" s="3" t="str">
        <f t="shared" si="420"/>
        <v/>
      </c>
      <c r="AS596" s="3" t="str">
        <f t="shared" si="421"/>
        <v/>
      </c>
      <c r="AT596" s="3" t="str">
        <f t="shared" si="422"/>
        <v/>
      </c>
      <c r="AU596" s="3" t="str">
        <f t="shared" si="423"/>
        <v/>
      </c>
      <c r="AV596" s="3" t="str">
        <f t="shared" si="424"/>
        <v/>
      </c>
      <c r="AW596" s="3" t="str">
        <f t="shared" si="425"/>
        <v/>
      </c>
      <c r="AX596" s="3" t="str">
        <f t="shared" si="426"/>
        <v/>
      </c>
      <c r="AY596" s="3" t="str">
        <f t="shared" si="427"/>
        <v/>
      </c>
      <c r="AZ596" s="3" t="str">
        <f t="shared" si="428"/>
        <v/>
      </c>
      <c r="BA596" s="3" t="str">
        <f t="shared" si="429"/>
        <v/>
      </c>
      <c r="BB596" s="3" t="str">
        <f t="shared" si="430"/>
        <v/>
      </c>
      <c r="BC596" s="3" t="str">
        <f t="shared" si="431"/>
        <v/>
      </c>
      <c r="BD596" s="3" t="str">
        <f t="shared" si="432"/>
        <v/>
      </c>
      <c r="BE596" s="3" t="str">
        <f t="shared" si="433"/>
        <v/>
      </c>
      <c r="BF596" s="3" t="str">
        <f t="shared" si="434"/>
        <v/>
      </c>
      <c r="BG596" s="3" t="str">
        <f t="shared" si="435"/>
        <v/>
      </c>
      <c r="BH596" s="3" t="str">
        <f t="shared" si="436"/>
        <v/>
      </c>
      <c r="BI596" s="3" t="str">
        <f t="shared" si="437"/>
        <v/>
      </c>
      <c r="BJ596" s="3" t="str">
        <f t="shared" si="438"/>
        <v/>
      </c>
      <c r="BK596" s="3" t="str">
        <f t="shared" si="439"/>
        <v/>
      </c>
      <c r="BL596" s="3" t="str">
        <f t="shared" si="440"/>
        <v/>
      </c>
      <c r="BM596" s="3" t="str">
        <f t="shared" si="441"/>
        <v/>
      </c>
      <c r="BN596" s="3" t="str">
        <f t="shared" si="442"/>
        <v/>
      </c>
    </row>
    <row r="597" spans="1:66" x14ac:dyDescent="0.25">
      <c r="B597" s="6">
        <v>33</v>
      </c>
      <c r="C597" s="4" t="str">
        <f>IF(B597="","",VLOOKUP(B597,Tabelle2!$A$2:$B$38,2,0))</f>
        <v>7-11-13-28-29-36</v>
      </c>
      <c r="D597" s="3">
        <f t="shared" si="408"/>
        <v>0</v>
      </c>
      <c r="E597" s="7" t="str">
        <f t="shared" si="405"/>
        <v>L</v>
      </c>
      <c r="F597" s="20" t="str">
        <f t="shared" si="406"/>
        <v>No Bet</v>
      </c>
      <c r="G597" s="16">
        <f t="shared" si="409"/>
        <v>-132</v>
      </c>
      <c r="H597" s="12"/>
      <c r="I597" s="16">
        <f t="shared" si="410"/>
        <v>0</v>
      </c>
      <c r="J597" s="16">
        <f t="shared" si="411"/>
        <v>-5</v>
      </c>
      <c r="K597" s="12"/>
      <c r="AI597" s="1">
        <f t="shared" si="407"/>
        <v>6</v>
      </c>
      <c r="AJ597" s="3" t="str">
        <f t="shared" si="412"/>
        <v/>
      </c>
      <c r="AK597" s="3" t="str">
        <f t="shared" si="413"/>
        <v/>
      </c>
      <c r="AL597" s="3" t="str">
        <f t="shared" si="414"/>
        <v/>
      </c>
      <c r="AM597" s="3" t="str">
        <f t="shared" si="415"/>
        <v/>
      </c>
      <c r="AN597" s="3" t="str">
        <f t="shared" si="416"/>
        <v/>
      </c>
      <c r="AO597" s="3" t="str">
        <f t="shared" si="417"/>
        <v/>
      </c>
      <c r="AP597" s="3" t="str">
        <f t="shared" si="418"/>
        <v/>
      </c>
      <c r="AQ597" s="3" t="str">
        <f t="shared" si="419"/>
        <v/>
      </c>
      <c r="AR597" s="3" t="str">
        <f t="shared" si="420"/>
        <v/>
      </c>
      <c r="AS597" s="3" t="str">
        <f t="shared" si="421"/>
        <v/>
      </c>
      <c r="AT597" s="3" t="str">
        <f t="shared" si="422"/>
        <v/>
      </c>
      <c r="AU597" s="3" t="str">
        <f t="shared" si="423"/>
        <v/>
      </c>
      <c r="AV597" s="3" t="str">
        <f t="shared" si="424"/>
        <v/>
      </c>
      <c r="AW597" s="3" t="str">
        <f t="shared" si="425"/>
        <v/>
      </c>
      <c r="AX597" s="3" t="str">
        <f t="shared" si="426"/>
        <v/>
      </c>
      <c r="AY597" s="3" t="str">
        <f t="shared" si="427"/>
        <v/>
      </c>
      <c r="AZ597" s="3" t="str">
        <f t="shared" si="428"/>
        <v/>
      </c>
      <c r="BA597" s="3" t="str">
        <f t="shared" si="429"/>
        <v/>
      </c>
      <c r="BB597" s="3" t="str">
        <f t="shared" si="430"/>
        <v/>
      </c>
      <c r="BC597" s="3" t="str">
        <f t="shared" si="431"/>
        <v/>
      </c>
      <c r="BD597" s="3" t="str">
        <f t="shared" si="432"/>
        <v/>
      </c>
      <c r="BE597" s="3" t="str">
        <f t="shared" si="433"/>
        <v/>
      </c>
      <c r="BF597" s="3" t="str">
        <f t="shared" si="434"/>
        <v/>
      </c>
      <c r="BG597" s="3" t="str">
        <f t="shared" si="435"/>
        <v/>
      </c>
      <c r="BH597" s="3" t="str">
        <f t="shared" si="436"/>
        <v/>
      </c>
      <c r="BI597" s="3" t="str">
        <f t="shared" si="437"/>
        <v/>
      </c>
      <c r="BJ597" s="3" t="str">
        <f t="shared" si="438"/>
        <v/>
      </c>
      <c r="BK597" s="3" t="str">
        <f t="shared" si="439"/>
        <v/>
      </c>
      <c r="BL597" s="3" t="str">
        <f t="shared" si="440"/>
        <v/>
      </c>
      <c r="BM597" s="3" t="str">
        <f t="shared" si="441"/>
        <v/>
      </c>
      <c r="BN597" s="3" t="str">
        <f t="shared" si="442"/>
        <v/>
      </c>
    </row>
    <row r="598" spans="1:66" x14ac:dyDescent="0.25">
      <c r="B598" s="34">
        <v>17</v>
      </c>
      <c r="C598" s="4" t="str">
        <f>IF(B598="","",VLOOKUP(B598,Tabelle2!$A$2:$B$38,2,0))</f>
        <v>0-3-8-10-23-26</v>
      </c>
      <c r="D598" s="3">
        <f t="shared" si="408"/>
        <v>0</v>
      </c>
      <c r="E598" s="7" t="str">
        <f t="shared" si="405"/>
        <v>L</v>
      </c>
      <c r="F598" s="20" t="str">
        <f t="shared" si="406"/>
        <v>No Bet</v>
      </c>
      <c r="G598" s="16">
        <f t="shared" si="409"/>
        <v>-132</v>
      </c>
      <c r="H598" s="12"/>
      <c r="I598" s="16">
        <f t="shared" si="410"/>
        <v>0</v>
      </c>
      <c r="J598" s="16">
        <f t="shared" si="411"/>
        <v>-5</v>
      </c>
      <c r="K598" s="12"/>
      <c r="AI598" s="1">
        <f t="shared" si="407"/>
        <v>7</v>
      </c>
      <c r="AJ598" s="3" t="str">
        <f t="shared" si="412"/>
        <v/>
      </c>
      <c r="AK598" s="3" t="str">
        <f t="shared" si="413"/>
        <v/>
      </c>
      <c r="AL598" s="3" t="str">
        <f t="shared" si="414"/>
        <v/>
      </c>
      <c r="AM598" s="3" t="str">
        <f t="shared" si="415"/>
        <v/>
      </c>
      <c r="AN598" s="3" t="str">
        <f t="shared" si="416"/>
        <v/>
      </c>
      <c r="AO598" s="3" t="str">
        <f t="shared" si="417"/>
        <v/>
      </c>
      <c r="AP598" s="3">
        <f t="shared" si="418"/>
        <v>1</v>
      </c>
      <c r="AQ598" s="3" t="str">
        <f t="shared" si="419"/>
        <v/>
      </c>
      <c r="AR598" s="3" t="str">
        <f t="shared" si="420"/>
        <v/>
      </c>
      <c r="AS598" s="3" t="str">
        <f t="shared" si="421"/>
        <v/>
      </c>
      <c r="AT598" s="3" t="str">
        <f t="shared" si="422"/>
        <v/>
      </c>
      <c r="AU598" s="3" t="str">
        <f t="shared" si="423"/>
        <v/>
      </c>
      <c r="AV598" s="3" t="str">
        <f t="shared" si="424"/>
        <v/>
      </c>
      <c r="AW598" s="3" t="str">
        <f t="shared" si="425"/>
        <v/>
      </c>
      <c r="AX598" s="3" t="str">
        <f t="shared" si="426"/>
        <v/>
      </c>
      <c r="AY598" s="3" t="str">
        <f t="shared" si="427"/>
        <v/>
      </c>
      <c r="AZ598" s="3" t="str">
        <f t="shared" si="428"/>
        <v/>
      </c>
      <c r="BA598" s="3" t="str">
        <f t="shared" si="429"/>
        <v/>
      </c>
      <c r="BB598" s="3" t="str">
        <f t="shared" si="430"/>
        <v/>
      </c>
      <c r="BC598" s="3" t="str">
        <f t="shared" si="431"/>
        <v/>
      </c>
      <c r="BD598" s="3" t="str">
        <f t="shared" si="432"/>
        <v/>
      </c>
      <c r="BE598" s="3" t="str">
        <f t="shared" si="433"/>
        <v/>
      </c>
      <c r="BF598" s="3" t="str">
        <f t="shared" si="434"/>
        <v/>
      </c>
      <c r="BG598" s="3" t="str">
        <f t="shared" si="435"/>
        <v/>
      </c>
      <c r="BH598" s="3" t="str">
        <f t="shared" si="436"/>
        <v/>
      </c>
      <c r="BI598" s="3" t="str">
        <f t="shared" si="437"/>
        <v/>
      </c>
      <c r="BJ598" s="3" t="str">
        <f t="shared" si="438"/>
        <v/>
      </c>
      <c r="BK598" s="3" t="str">
        <f t="shared" si="439"/>
        <v/>
      </c>
      <c r="BL598" s="3" t="str">
        <f t="shared" si="440"/>
        <v/>
      </c>
      <c r="BM598" s="3" t="str">
        <f t="shared" si="441"/>
        <v/>
      </c>
      <c r="BN598" s="3" t="str">
        <f t="shared" si="442"/>
        <v/>
      </c>
    </row>
    <row r="599" spans="1:66" x14ac:dyDescent="0.25">
      <c r="A599" s="6"/>
      <c r="B599" s="6">
        <v>23</v>
      </c>
      <c r="C599" s="4" t="str">
        <f>IF(B599="","",VLOOKUP(B599,Tabelle2!$A$2:$B$38,2,0))</f>
        <v>9-14-17-25-31-34</v>
      </c>
      <c r="D599" s="3">
        <f t="shared" si="408"/>
        <v>1</v>
      </c>
      <c r="E599" s="7" t="str">
        <f t="shared" si="405"/>
        <v>W</v>
      </c>
      <c r="F599" s="20" t="str">
        <f t="shared" si="406"/>
        <v>No Bet</v>
      </c>
      <c r="G599" s="16">
        <f t="shared" si="409"/>
        <v>-132</v>
      </c>
      <c r="H599" s="12"/>
      <c r="I599" s="16">
        <f t="shared" si="410"/>
        <v>0</v>
      </c>
      <c r="J599" s="16">
        <f t="shared" si="411"/>
        <v>-5</v>
      </c>
      <c r="K599" s="12"/>
      <c r="AI599" s="1">
        <f t="shared" si="407"/>
        <v>0</v>
      </c>
      <c r="AJ599" s="3" t="str">
        <f t="shared" si="412"/>
        <v/>
      </c>
      <c r="AK599" s="3" t="str">
        <f t="shared" si="413"/>
        <v/>
      </c>
      <c r="AL599" s="3" t="str">
        <f t="shared" si="414"/>
        <v/>
      </c>
      <c r="AM599" s="3" t="str">
        <f t="shared" si="415"/>
        <v/>
      </c>
      <c r="AN599" s="3" t="str">
        <f t="shared" si="416"/>
        <v/>
      </c>
      <c r="AO599" s="3" t="str">
        <f t="shared" si="417"/>
        <v/>
      </c>
      <c r="AP599" s="3" t="str">
        <f t="shared" si="418"/>
        <v/>
      </c>
      <c r="AQ599" s="3" t="str">
        <f t="shared" si="419"/>
        <v/>
      </c>
      <c r="AR599" s="3" t="str">
        <f t="shared" si="420"/>
        <v/>
      </c>
      <c r="AS599" s="3" t="str">
        <f t="shared" si="421"/>
        <v/>
      </c>
      <c r="AT599" s="3" t="str">
        <f t="shared" si="422"/>
        <v/>
      </c>
      <c r="AU599" s="3" t="str">
        <f t="shared" si="423"/>
        <v/>
      </c>
      <c r="AV599" s="3" t="str">
        <f t="shared" si="424"/>
        <v/>
      </c>
      <c r="AW599" s="3" t="str">
        <f t="shared" si="425"/>
        <v/>
      </c>
      <c r="AX599" s="3" t="str">
        <f t="shared" si="426"/>
        <v/>
      </c>
      <c r="AY599" s="3" t="str">
        <f t="shared" si="427"/>
        <v/>
      </c>
      <c r="AZ599" s="3" t="str">
        <f t="shared" si="428"/>
        <v/>
      </c>
      <c r="BA599" s="3" t="str">
        <f t="shared" si="429"/>
        <v/>
      </c>
      <c r="BB599" s="3" t="str">
        <f t="shared" si="430"/>
        <v/>
      </c>
      <c r="BC599" s="3" t="str">
        <f t="shared" si="431"/>
        <v/>
      </c>
      <c r="BD599" s="3" t="str">
        <f t="shared" si="432"/>
        <v/>
      </c>
      <c r="BE599" s="3" t="str">
        <f t="shared" si="433"/>
        <v/>
      </c>
      <c r="BF599" s="3" t="str">
        <f t="shared" si="434"/>
        <v/>
      </c>
      <c r="BG599" s="3" t="str">
        <f t="shared" si="435"/>
        <v/>
      </c>
      <c r="BH599" s="3" t="str">
        <f t="shared" si="436"/>
        <v/>
      </c>
      <c r="BI599" s="3" t="str">
        <f t="shared" si="437"/>
        <v/>
      </c>
      <c r="BJ599" s="3" t="str">
        <f t="shared" si="438"/>
        <v/>
      </c>
      <c r="BK599" s="3" t="str">
        <f t="shared" si="439"/>
        <v/>
      </c>
      <c r="BL599" s="3" t="str">
        <f t="shared" si="440"/>
        <v/>
      </c>
      <c r="BM599" s="3" t="str">
        <f t="shared" si="441"/>
        <v/>
      </c>
      <c r="BN599" s="3" t="str">
        <f t="shared" si="442"/>
        <v/>
      </c>
    </row>
    <row r="600" spans="1:66" x14ac:dyDescent="0.25">
      <c r="A600" s="6"/>
      <c r="B600" s="6">
        <v>16</v>
      </c>
      <c r="C600" s="4" t="str">
        <f>IF(B600="","",VLOOKUP(B600,Tabelle2!$A$2:$B$38,2,0))</f>
        <v>7-13-18-27-29-36</v>
      </c>
      <c r="D600" s="3">
        <f t="shared" ref="D600:D663" si="443">IF(B600="","",IF(B599=1,COUNTIF($AB$1:$AG$1,B600),IF(B599=2,COUNTIF($AB$2:$AG$2,B600),IF(B599=3,COUNTIF($AB$3:$AG$3,B600),IF(B599=4,COUNTIF($AB$4:$AG$4,B600),IF(B599=5,COUNTIF($AB$5:$AG$5,B600),IF(B599=6,COUNTIF($AB$6:$AG$6,B600),IF(B599=7,COUNTIF($AB$7:$AG$7,B600),IF(B599=8,COUNTIF($AB$8:$AG$8,B600),IF(B599=9,COUNTIF($AB$9:$AG$9,B600),IF(B599=10,COUNTIF($AB$10:$AG$10,B600),IF(B599=11,COUNTIF($AB$11:$AG$11,B600),IF(B599=12,COUNTIF($AB$12:$AG$12,B600),IF(B599=13,COUNTIF($AB$13:$AG$13,B600),IF(B599=14,COUNTIF($AB$14:$AG$14,B600),IF(B599=15,COUNTIF($AB$15:$AG$15,B600),IF(B599=16,COUNTIF($AB$16:$AG$16,B600),IF(B599=17,COUNTIF($AB$17:$AG$17,B600),IF(B599=18,COUNTIF($AB$18:$AG$18,B600),IF(B599=19,COUNTIF($AB$19:$AG$19,B600),IF(B599=20,COUNTIF($AB$20:$AG$20,B600),IF(B599=21,COUNTIF($AB$21:$AG$21,B600),IF(B599=22,COUNTIF($AB$22:$AG$22,B600),IF(B599=23,COUNTIF($AB$23:$AG$23,B600),IF(B599=24,COUNTIF($AB$24:$AG$24,B600),IF(B599=25,COUNTIF($AB$25:$AG$25,B600),IF(B599=26,COUNTIF($AB$26:$AG$26,B600),IF(B599=27,COUNTIF($AB$27:$AG$27,B600),IF(B599=28,COUNTIF($AB$28:$AG$28,B600),IF(B599=29,COUNTIF($AB$29:$AG$29,B600),IF(B599=30,COUNTIF($AB$30:$AG$30,B600),IF(B599=31,COUNTIF($AB$31:$AG$31,B600),IF(B599=32,COUNTIF($AB$32:$AG$32,B600),IF(B599=33,COUNTIF($AB$33:$AG$33,B600),IF(B599=34,COUNTIF($AB$34:$AG$34,B600),IF(B599=35,COUNTIF($AB$35:$AG$35,B600),IF(B599=36,COUNTIF($AB$36:$AG$36,B600),IF(B599=0,COUNTIF($AB$37:$AG$37,B600),""))))))))))))))))))))))))))))))))))))))</f>
        <v>0</v>
      </c>
      <c r="E600" s="7" t="str">
        <f t="shared" ref="E600:E663" si="444">IF(B600="","",IF(D600=1,"W",IF(D600=0,"L","")))</f>
        <v>L</v>
      </c>
      <c r="F600" s="20" t="str">
        <f t="shared" ref="F600:F663" si="445">IF(B600="","",IF(AI599&lt;$N$15,"Bet","No Bet"))</f>
        <v>Bet</v>
      </c>
      <c r="G600" s="16">
        <f t="shared" ref="G600:G663" si="446">IF(B600="","",IF(F600="No Bet",G599,IF(E600="L",-6+G599,IF(E600="W",30+G599))))</f>
        <v>-138</v>
      </c>
      <c r="H600" s="12"/>
      <c r="I600" s="16">
        <f t="shared" si="410"/>
        <v>-1</v>
      </c>
      <c r="J600" s="16">
        <f t="shared" si="411"/>
        <v>-6</v>
      </c>
      <c r="K600" s="12"/>
      <c r="AJ600" s="3" t="str">
        <f t="shared" si="412"/>
        <v/>
      </c>
      <c r="AK600" s="3" t="str">
        <f t="shared" si="413"/>
        <v/>
      </c>
      <c r="AL600" s="3" t="str">
        <f t="shared" si="414"/>
        <v/>
      </c>
      <c r="AM600" s="3" t="str">
        <f t="shared" si="415"/>
        <v/>
      </c>
      <c r="AN600" s="3" t="str">
        <f t="shared" si="416"/>
        <v/>
      </c>
      <c r="AO600" s="3" t="str">
        <f t="shared" si="417"/>
        <v/>
      </c>
      <c r="AP600" s="3" t="str">
        <f t="shared" si="418"/>
        <v/>
      </c>
      <c r="AQ600" s="3" t="str">
        <f t="shared" si="419"/>
        <v/>
      </c>
      <c r="AR600" s="3" t="str">
        <f t="shared" si="420"/>
        <v/>
      </c>
      <c r="AS600" s="3" t="str">
        <f t="shared" si="421"/>
        <v/>
      </c>
      <c r="AT600" s="3" t="str">
        <f t="shared" si="422"/>
        <v/>
      </c>
      <c r="AU600" s="3" t="str">
        <f t="shared" si="423"/>
        <v/>
      </c>
      <c r="AV600" s="3" t="str">
        <f t="shared" si="424"/>
        <v/>
      </c>
      <c r="AW600" s="3" t="str">
        <f t="shared" si="425"/>
        <v/>
      </c>
      <c r="AX600" s="3" t="str">
        <f t="shared" si="426"/>
        <v/>
      </c>
      <c r="AY600" s="3" t="str">
        <f t="shared" si="427"/>
        <v/>
      </c>
      <c r="AZ600" s="3" t="str">
        <f t="shared" si="428"/>
        <v/>
      </c>
      <c r="BA600" s="3" t="str">
        <f t="shared" si="429"/>
        <v/>
      </c>
      <c r="BB600" s="3" t="str">
        <f t="shared" si="430"/>
        <v/>
      </c>
      <c r="BC600" s="3" t="str">
        <f t="shared" si="431"/>
        <v/>
      </c>
      <c r="BD600" s="3" t="str">
        <f t="shared" si="432"/>
        <v/>
      </c>
      <c r="BE600" s="3" t="str">
        <f t="shared" si="433"/>
        <v/>
      </c>
      <c r="BF600" s="3" t="str">
        <f t="shared" si="434"/>
        <v/>
      </c>
      <c r="BG600" s="3" t="str">
        <f t="shared" si="435"/>
        <v/>
      </c>
      <c r="BH600" s="3" t="str">
        <f t="shared" si="436"/>
        <v/>
      </c>
      <c r="BI600" s="3" t="str">
        <f t="shared" si="437"/>
        <v/>
      </c>
      <c r="BJ600" s="3" t="str">
        <f t="shared" si="438"/>
        <v/>
      </c>
      <c r="BK600" s="3" t="str">
        <f t="shared" si="439"/>
        <v/>
      </c>
      <c r="BL600" s="3" t="str">
        <f t="shared" si="440"/>
        <v/>
      </c>
      <c r="BM600" s="3" t="str">
        <f t="shared" si="441"/>
        <v/>
      </c>
      <c r="BN600" s="3" t="str">
        <f>IF(AI600="","",IF(AND($AI601=0,$AI600&gt;30),1,""))</f>
        <v/>
      </c>
    </row>
    <row r="601" spans="1:66" x14ac:dyDescent="0.25">
      <c r="A601" s="6"/>
      <c r="B601" s="6">
        <v>9</v>
      </c>
      <c r="C601" s="4" t="str">
        <f>IF(B601="","",VLOOKUP(B601,Tabelle2!$A$2:$B$38,2,0))</f>
        <v>0-3-5-10-23-26</v>
      </c>
      <c r="D601" s="3">
        <f t="shared" si="443"/>
        <v>0</v>
      </c>
      <c r="E601" s="7" t="str">
        <f t="shared" si="444"/>
        <v>L</v>
      </c>
      <c r="F601" s="20" t="str">
        <f t="shared" si="445"/>
        <v>Bet</v>
      </c>
      <c r="G601" s="16">
        <f t="shared" si="446"/>
        <v>-144</v>
      </c>
      <c r="H601" s="12"/>
      <c r="I601" s="16">
        <f t="shared" si="410"/>
        <v>0</v>
      </c>
      <c r="J601" s="16">
        <f t="shared" si="411"/>
        <v>-6</v>
      </c>
      <c r="K601" s="12"/>
    </row>
    <row r="602" spans="1:66" x14ac:dyDescent="0.25">
      <c r="A602" s="6"/>
      <c r="B602" s="6">
        <v>8</v>
      </c>
      <c r="C602" s="4" t="str">
        <f>IF(B602="","",VLOOKUP(B602,Tabelle2!$A$2:$B$38,2,0))</f>
        <v>2-14-17-20-25-31</v>
      </c>
      <c r="D602" s="3">
        <f t="shared" si="443"/>
        <v>0</v>
      </c>
      <c r="E602" s="7" t="str">
        <f t="shared" si="444"/>
        <v>L</v>
      </c>
      <c r="F602" s="20" t="str">
        <f t="shared" si="445"/>
        <v>Bet</v>
      </c>
      <c r="G602" s="16">
        <f t="shared" si="446"/>
        <v>-150</v>
      </c>
      <c r="H602" s="12"/>
      <c r="I602" s="16">
        <f t="shared" si="410"/>
        <v>0</v>
      </c>
      <c r="J602" s="16">
        <f t="shared" si="411"/>
        <v>-6</v>
      </c>
      <c r="K602" s="12"/>
      <c r="AJ602">
        <f>SUM(AJ3:AJ600)</f>
        <v>13</v>
      </c>
      <c r="AK602">
        <f t="shared" ref="AK602:BN602" si="447">SUM(AK3:AK600)</f>
        <v>8</v>
      </c>
      <c r="AL602">
        <f t="shared" si="447"/>
        <v>6</v>
      </c>
      <c r="AM602">
        <f t="shared" si="447"/>
        <v>6</v>
      </c>
      <c r="AN602">
        <f t="shared" si="447"/>
        <v>8</v>
      </c>
      <c r="AO602">
        <f t="shared" si="447"/>
        <v>4</v>
      </c>
      <c r="AP602">
        <f t="shared" si="447"/>
        <v>2</v>
      </c>
      <c r="AQ602">
        <f t="shared" si="447"/>
        <v>3</v>
      </c>
      <c r="AR602">
        <f t="shared" si="447"/>
        <v>1</v>
      </c>
      <c r="AS602">
        <f t="shared" si="447"/>
        <v>3</v>
      </c>
      <c r="AT602">
        <f t="shared" si="447"/>
        <v>6</v>
      </c>
      <c r="AU602">
        <f t="shared" si="447"/>
        <v>1</v>
      </c>
      <c r="AV602">
        <f t="shared" si="447"/>
        <v>2</v>
      </c>
      <c r="AW602">
        <f t="shared" si="447"/>
        <v>1</v>
      </c>
      <c r="AX602">
        <f t="shared" si="447"/>
        <v>0</v>
      </c>
      <c r="AY602">
        <f t="shared" si="447"/>
        <v>1</v>
      </c>
      <c r="AZ602">
        <f>SUM(AE3:AE600)</f>
        <v>732</v>
      </c>
      <c r="BA602">
        <f t="shared" si="447"/>
        <v>1</v>
      </c>
      <c r="BB602">
        <f t="shared" si="447"/>
        <v>1</v>
      </c>
      <c r="BC602">
        <f t="shared" si="447"/>
        <v>0</v>
      </c>
      <c r="BD602">
        <f t="shared" si="447"/>
        <v>1</v>
      </c>
      <c r="BE602">
        <f t="shared" si="447"/>
        <v>0</v>
      </c>
      <c r="BF602">
        <f t="shared" si="447"/>
        <v>1</v>
      </c>
      <c r="BG602">
        <f t="shared" si="447"/>
        <v>0</v>
      </c>
      <c r="BH602">
        <f t="shared" si="447"/>
        <v>0</v>
      </c>
      <c r="BI602">
        <f t="shared" si="447"/>
        <v>0</v>
      </c>
      <c r="BJ602">
        <f t="shared" si="447"/>
        <v>0</v>
      </c>
      <c r="BK602">
        <f t="shared" si="447"/>
        <v>0</v>
      </c>
      <c r="BL602">
        <f t="shared" si="447"/>
        <v>0</v>
      </c>
      <c r="BM602">
        <f t="shared" si="447"/>
        <v>1</v>
      </c>
      <c r="BN602">
        <f t="shared" si="447"/>
        <v>1</v>
      </c>
    </row>
    <row r="603" spans="1:66" x14ac:dyDescent="0.25">
      <c r="A603" s="6"/>
      <c r="B603" s="6">
        <v>5</v>
      </c>
      <c r="C603" s="4" t="str">
        <f>IF(B603="","",VLOOKUP(B603,Tabelle2!$A$2:$B$38,2,0))</f>
        <v>6-9-18-22-27-34</v>
      </c>
      <c r="D603" s="3">
        <f t="shared" si="443"/>
        <v>0</v>
      </c>
      <c r="E603" s="7" t="str">
        <f t="shared" si="444"/>
        <v>L</v>
      </c>
      <c r="F603" s="20" t="str">
        <f t="shared" si="445"/>
        <v>Bet</v>
      </c>
      <c r="G603" s="16">
        <f t="shared" si="446"/>
        <v>-156</v>
      </c>
      <c r="H603" s="12"/>
      <c r="I603" s="16">
        <f t="shared" si="410"/>
        <v>0</v>
      </c>
      <c r="J603" s="16">
        <f t="shared" si="411"/>
        <v>-6</v>
      </c>
      <c r="K603" s="12"/>
    </row>
    <row r="604" spans="1:66" x14ac:dyDescent="0.25">
      <c r="A604" s="6"/>
      <c r="B604" s="6">
        <v>6</v>
      </c>
      <c r="C604" s="4" t="str">
        <f>IF(B604="","",VLOOKUP(B604,Tabelle2!$A$2:$B$38,2,0))</f>
        <v>0-5-10-15-24-32</v>
      </c>
      <c r="D604" s="3">
        <f t="shared" si="443"/>
        <v>1</v>
      </c>
      <c r="E604" s="7" t="str">
        <f t="shared" si="444"/>
        <v>W</v>
      </c>
      <c r="F604" s="20" t="str">
        <f t="shared" si="445"/>
        <v>Bet</v>
      </c>
      <c r="G604" s="16">
        <f t="shared" si="446"/>
        <v>-126</v>
      </c>
      <c r="H604" s="12"/>
      <c r="I604" s="16">
        <f t="shared" si="410"/>
        <v>0</v>
      </c>
      <c r="J604" s="16">
        <f t="shared" si="411"/>
        <v>-6</v>
      </c>
      <c r="K604" s="12"/>
    </row>
    <row r="605" spans="1:66" x14ac:dyDescent="0.25">
      <c r="A605" s="6"/>
      <c r="B605" s="6">
        <v>30</v>
      </c>
      <c r="C605" s="4" t="str">
        <f>IF(B605="","",VLOOKUP(B605,Tabelle2!$A$2:$B$38,2,0))</f>
        <v>1-2-14-20-21-25</v>
      </c>
      <c r="D605" s="3">
        <f t="shared" si="443"/>
        <v>0</v>
      </c>
      <c r="E605" s="7" t="str">
        <f t="shared" si="444"/>
        <v>L</v>
      </c>
      <c r="F605" s="20" t="str">
        <f t="shared" si="445"/>
        <v>Bet</v>
      </c>
      <c r="G605" s="16">
        <f t="shared" si="446"/>
        <v>-132</v>
      </c>
      <c r="H605" s="12"/>
      <c r="I605" s="16">
        <f t="shared" si="410"/>
        <v>-1</v>
      </c>
      <c r="J605" s="16">
        <f t="shared" si="411"/>
        <v>-7</v>
      </c>
      <c r="K605" s="12"/>
    </row>
    <row r="606" spans="1:66" x14ac:dyDescent="0.25">
      <c r="A606" s="6"/>
      <c r="B606" s="6">
        <v>22</v>
      </c>
      <c r="C606" s="4" t="str">
        <f>IF(B606="","",VLOOKUP(B606,Tabelle2!$A$2:$B$38,2,0))</f>
        <v>0-5-10-24-26-32</v>
      </c>
      <c r="D606" s="3">
        <f t="shared" si="443"/>
        <v>0</v>
      </c>
      <c r="E606" s="7" t="str">
        <f t="shared" si="444"/>
        <v>L</v>
      </c>
      <c r="F606" s="20" t="str">
        <f t="shared" si="445"/>
        <v>Bet</v>
      </c>
      <c r="G606" s="16">
        <f t="shared" si="446"/>
        <v>-138</v>
      </c>
      <c r="H606" s="12"/>
      <c r="I606" s="16">
        <f t="shared" si="410"/>
        <v>0</v>
      </c>
      <c r="J606" s="16">
        <f t="shared" si="411"/>
        <v>-7</v>
      </c>
      <c r="K606" s="12"/>
    </row>
    <row r="607" spans="1:66" x14ac:dyDescent="0.25">
      <c r="A607" s="6"/>
      <c r="B607" s="6">
        <v>34</v>
      </c>
      <c r="C607" s="4" t="str">
        <f>IF(B607="","",VLOOKUP(B607,Tabelle2!$A$2:$B$38,2,0))</f>
        <v>0-5-10-23-26-32</v>
      </c>
      <c r="D607" s="3">
        <f t="shared" si="443"/>
        <v>0</v>
      </c>
      <c r="E607" s="7" t="str">
        <f t="shared" si="444"/>
        <v>L</v>
      </c>
      <c r="F607" s="20" t="str">
        <f t="shared" si="445"/>
        <v>Bet</v>
      </c>
      <c r="G607" s="16">
        <f t="shared" si="446"/>
        <v>-144</v>
      </c>
      <c r="H607" s="12"/>
      <c r="I607" s="16">
        <f t="shared" si="410"/>
        <v>0</v>
      </c>
      <c r="J607" s="16">
        <f t="shared" si="411"/>
        <v>-7</v>
      </c>
      <c r="K607" s="12"/>
    </row>
    <row r="608" spans="1:66" x14ac:dyDescent="0.25">
      <c r="A608" s="6"/>
      <c r="B608" s="6">
        <v>30</v>
      </c>
      <c r="C608" s="4" t="str">
        <f>IF(B608="","",VLOOKUP(B608,Tabelle2!$A$2:$B$38,2,0))</f>
        <v>1-2-14-20-21-25</v>
      </c>
      <c r="D608" s="3">
        <f t="shared" si="443"/>
        <v>0</v>
      </c>
      <c r="E608" s="7" t="str">
        <f t="shared" si="444"/>
        <v>L</v>
      </c>
      <c r="F608" s="20" t="str">
        <f t="shared" si="445"/>
        <v>Bet</v>
      </c>
      <c r="G608" s="16">
        <f t="shared" si="446"/>
        <v>-150</v>
      </c>
      <c r="H608" s="12"/>
      <c r="I608" s="16">
        <f t="shared" si="410"/>
        <v>0</v>
      </c>
      <c r="J608" s="16">
        <f t="shared" si="411"/>
        <v>-7</v>
      </c>
      <c r="K608" s="12"/>
    </row>
    <row r="609" spans="1:11" x14ac:dyDescent="0.25">
      <c r="A609" s="6"/>
      <c r="B609" s="6">
        <v>27</v>
      </c>
      <c r="C609" s="4" t="str">
        <f>IF(B609="","",VLOOKUP(B609,Tabelle2!$A$2:$B$38,2,0))</f>
        <v>5-15-16-19-24-32</v>
      </c>
      <c r="D609" s="3">
        <f t="shared" si="443"/>
        <v>0</v>
      </c>
      <c r="E609" s="7" t="str">
        <f t="shared" si="444"/>
        <v>L</v>
      </c>
      <c r="F609" s="20" t="str">
        <f t="shared" si="445"/>
        <v>Bet</v>
      </c>
      <c r="G609" s="16">
        <f t="shared" si="446"/>
        <v>-156</v>
      </c>
      <c r="H609" s="12"/>
      <c r="I609" s="16">
        <f t="shared" si="410"/>
        <v>0</v>
      </c>
      <c r="J609" s="16">
        <f t="shared" si="411"/>
        <v>-7</v>
      </c>
      <c r="K609" s="12"/>
    </row>
    <row r="610" spans="1:11" x14ac:dyDescent="0.25">
      <c r="A610" s="6"/>
      <c r="B610" s="6">
        <v>1</v>
      </c>
      <c r="C610" s="4" t="str">
        <f>IF(B610="","",VLOOKUP(B610,Tabelle2!$A$2:$B$38,2,0))</f>
        <v>7-11-12-28-30-36</v>
      </c>
      <c r="D610" s="3">
        <f t="shared" si="443"/>
        <v>0</v>
      </c>
      <c r="E610" s="7" t="str">
        <f t="shared" si="444"/>
        <v>L</v>
      </c>
      <c r="F610" s="20" t="str">
        <f t="shared" si="445"/>
        <v>Bet</v>
      </c>
      <c r="G610" s="16">
        <f t="shared" si="446"/>
        <v>-162</v>
      </c>
      <c r="H610" s="12"/>
      <c r="I610" s="16">
        <f t="shared" si="410"/>
        <v>0</v>
      </c>
      <c r="J610" s="16">
        <f t="shared" si="411"/>
        <v>-7</v>
      </c>
      <c r="K610" s="12"/>
    </row>
    <row r="611" spans="1:11" x14ac:dyDescent="0.25">
      <c r="A611" s="6"/>
      <c r="B611" s="6">
        <v>13</v>
      </c>
      <c r="C611" s="4" t="str">
        <f>IF(B611="","",VLOOKUP(B611,Tabelle2!$A$2:$B$38,2,0))</f>
        <v>4-15-16-19-24-33</v>
      </c>
      <c r="D611" s="3">
        <f t="shared" si="443"/>
        <v>0</v>
      </c>
      <c r="E611" s="7" t="str">
        <f t="shared" si="444"/>
        <v>L</v>
      </c>
      <c r="F611" s="20" t="str">
        <f t="shared" si="445"/>
        <v>Bet</v>
      </c>
      <c r="G611" s="16">
        <f t="shared" si="446"/>
        <v>-168</v>
      </c>
      <c r="H611" s="12"/>
      <c r="I611" s="16">
        <f t="shared" si="410"/>
        <v>0</v>
      </c>
      <c r="J611" s="16">
        <f t="shared" si="411"/>
        <v>-7</v>
      </c>
      <c r="K611" s="12"/>
    </row>
    <row r="612" spans="1:11" x14ac:dyDescent="0.25">
      <c r="A612" s="6"/>
      <c r="B612" s="6">
        <v>22</v>
      </c>
      <c r="C612" s="4" t="str">
        <f>IF(B612="","",VLOOKUP(B612,Tabelle2!$A$2:$B$38,2,0))</f>
        <v>0-5-10-24-26-32</v>
      </c>
      <c r="D612" s="3">
        <f t="shared" si="443"/>
        <v>0</v>
      </c>
      <c r="E612" s="7" t="str">
        <f t="shared" si="444"/>
        <v>L</v>
      </c>
      <c r="F612" s="20" t="str">
        <f t="shared" si="445"/>
        <v>Bet</v>
      </c>
      <c r="G612" s="16">
        <f t="shared" si="446"/>
        <v>-174</v>
      </c>
      <c r="H612" s="12"/>
      <c r="I612" s="16">
        <f t="shared" si="410"/>
        <v>0</v>
      </c>
      <c r="J612" s="16">
        <f t="shared" si="411"/>
        <v>-7</v>
      </c>
      <c r="K612" s="12"/>
    </row>
    <row r="613" spans="1:11" x14ac:dyDescent="0.25">
      <c r="A613" s="6"/>
      <c r="B613" s="6">
        <v>13</v>
      </c>
      <c r="C613" s="4" t="str">
        <f>IF(B613="","",VLOOKUP(B613,Tabelle2!$A$2:$B$38,2,0))</f>
        <v>4-15-16-19-24-33</v>
      </c>
      <c r="D613" s="3">
        <f t="shared" si="443"/>
        <v>0</v>
      </c>
      <c r="E613" s="7" t="str">
        <f t="shared" si="444"/>
        <v>L</v>
      </c>
      <c r="F613" s="20" t="str">
        <f t="shared" si="445"/>
        <v>Bet</v>
      </c>
      <c r="G613" s="16">
        <f t="shared" si="446"/>
        <v>-180</v>
      </c>
      <c r="H613" s="12"/>
      <c r="I613" s="16">
        <f t="shared" si="410"/>
        <v>0</v>
      </c>
      <c r="J613" s="16">
        <f t="shared" si="411"/>
        <v>-7</v>
      </c>
      <c r="K613" s="12"/>
    </row>
    <row r="614" spans="1:11" x14ac:dyDescent="0.25">
      <c r="A614" s="6"/>
      <c r="B614" s="6">
        <v>21</v>
      </c>
      <c r="C614" s="4" t="str">
        <f>IF(B614="","",VLOOKUP(B614,Tabelle2!$A$2:$B$38,2,0))</f>
        <v>11-12-28-30-35-36</v>
      </c>
      <c r="D614" s="3">
        <f t="shared" si="443"/>
        <v>0</v>
      </c>
      <c r="E614" s="7" t="str">
        <f t="shared" si="444"/>
        <v>L</v>
      </c>
      <c r="F614" s="20" t="str">
        <f t="shared" si="445"/>
        <v>Bet</v>
      </c>
      <c r="G614" s="16">
        <f t="shared" si="446"/>
        <v>-186</v>
      </c>
      <c r="H614" s="12"/>
      <c r="I614" s="16">
        <f t="shared" si="410"/>
        <v>0</v>
      </c>
      <c r="J614" s="16">
        <f t="shared" si="411"/>
        <v>-7</v>
      </c>
      <c r="K614" s="12"/>
    </row>
    <row r="615" spans="1:11" x14ac:dyDescent="0.25">
      <c r="A615" s="6"/>
      <c r="B615" s="6">
        <v>9</v>
      </c>
      <c r="C615" s="4" t="str">
        <f>IF(B615="","",VLOOKUP(B615,Tabelle2!$A$2:$B$38,2,0))</f>
        <v>0-3-5-10-23-26</v>
      </c>
      <c r="D615" s="3">
        <f t="shared" si="443"/>
        <v>0</v>
      </c>
      <c r="E615" s="7" t="str">
        <f t="shared" si="444"/>
        <v>L</v>
      </c>
      <c r="F615" s="20" t="str">
        <f t="shared" si="445"/>
        <v>Bet</v>
      </c>
      <c r="G615" s="16">
        <f t="shared" si="446"/>
        <v>-192</v>
      </c>
      <c r="H615" s="12"/>
      <c r="I615" s="16">
        <f t="shared" si="410"/>
        <v>0</v>
      </c>
      <c r="J615" s="16">
        <f t="shared" si="411"/>
        <v>-7</v>
      </c>
      <c r="K615" s="12"/>
    </row>
    <row r="616" spans="1:11" x14ac:dyDescent="0.25">
      <c r="A616" s="6"/>
      <c r="B616" s="6">
        <v>13</v>
      </c>
      <c r="C616" s="4" t="str">
        <f>IF(B616="","",VLOOKUP(B616,Tabelle2!$A$2:$B$38,2,0))</f>
        <v>4-15-16-19-24-33</v>
      </c>
      <c r="D616" s="3">
        <f t="shared" si="443"/>
        <v>0</v>
      </c>
      <c r="E616" s="7" t="str">
        <f t="shared" si="444"/>
        <v>L</v>
      </c>
      <c r="F616" s="20" t="str">
        <f t="shared" si="445"/>
        <v>Bet</v>
      </c>
      <c r="G616" s="16">
        <f t="shared" si="446"/>
        <v>-198</v>
      </c>
      <c r="H616" s="12"/>
      <c r="I616" s="16">
        <f t="shared" si="410"/>
        <v>0</v>
      </c>
      <c r="J616" s="16">
        <f t="shared" si="411"/>
        <v>-7</v>
      </c>
      <c r="K616" s="12"/>
    </row>
    <row r="617" spans="1:11" x14ac:dyDescent="0.25">
      <c r="A617" s="6"/>
      <c r="B617" s="6">
        <v>0</v>
      </c>
      <c r="C617" s="4" t="str">
        <f>IF(B617="","",VLOOKUP(B617,Tabelle2!$A$2:$B$38,2,0))</f>
        <v>6-9-17-18-22-34</v>
      </c>
      <c r="D617" s="3">
        <f t="shared" si="443"/>
        <v>0</v>
      </c>
      <c r="E617" s="7" t="str">
        <f t="shared" si="444"/>
        <v>L</v>
      </c>
      <c r="F617" s="20" t="str">
        <f t="shared" si="445"/>
        <v>Bet</v>
      </c>
      <c r="G617" s="16">
        <f t="shared" si="446"/>
        <v>-204</v>
      </c>
      <c r="H617" s="12"/>
      <c r="I617" s="16">
        <f t="shared" si="410"/>
        <v>0</v>
      </c>
      <c r="J617" s="16">
        <f t="shared" si="411"/>
        <v>-7</v>
      </c>
      <c r="K617" s="12"/>
    </row>
    <row r="618" spans="1:11" x14ac:dyDescent="0.25">
      <c r="A618" s="6"/>
      <c r="B618" s="6">
        <v>25</v>
      </c>
      <c r="C618" s="4" t="str">
        <f>IF(B618="","",VLOOKUP(B618,Tabelle2!$A$2:$B$38,2,0))</f>
        <v>3-8-23-26-30-35</v>
      </c>
      <c r="D618" s="3">
        <f t="shared" si="443"/>
        <v>0</v>
      </c>
      <c r="E618" s="7" t="str">
        <f t="shared" si="444"/>
        <v>L</v>
      </c>
      <c r="F618" s="20" t="str">
        <f t="shared" si="445"/>
        <v>Bet</v>
      </c>
      <c r="G618" s="16">
        <f t="shared" si="446"/>
        <v>-210</v>
      </c>
      <c r="H618" s="12"/>
      <c r="I618" s="16">
        <f t="shared" si="410"/>
        <v>0</v>
      </c>
      <c r="J618" s="16">
        <f t="shared" si="411"/>
        <v>-7</v>
      </c>
      <c r="K618" s="12"/>
    </row>
    <row r="619" spans="1:11" x14ac:dyDescent="0.25">
      <c r="A619" s="6"/>
      <c r="B619" s="6">
        <v>28</v>
      </c>
      <c r="C619" s="4" t="str">
        <f>IF(B619="","",VLOOKUP(B619,Tabelle2!$A$2:$B$38,2,0))</f>
        <v>1-4-19-20-21-33</v>
      </c>
      <c r="D619" s="3">
        <f t="shared" si="443"/>
        <v>0</v>
      </c>
      <c r="E619" s="7" t="str">
        <f t="shared" si="444"/>
        <v>L</v>
      </c>
      <c r="F619" s="20" t="str">
        <f t="shared" si="445"/>
        <v>Bet</v>
      </c>
      <c r="G619" s="16">
        <f t="shared" si="446"/>
        <v>-216</v>
      </c>
      <c r="H619" s="12"/>
      <c r="I619" s="16">
        <f t="shared" si="410"/>
        <v>0</v>
      </c>
      <c r="J619" s="16">
        <f t="shared" si="411"/>
        <v>-7</v>
      </c>
      <c r="K619" s="12"/>
    </row>
    <row r="620" spans="1:11" x14ac:dyDescent="0.25">
      <c r="A620" s="6"/>
      <c r="B620" s="6">
        <v>2</v>
      </c>
      <c r="C620" s="4" t="str">
        <f>IF(B620="","",VLOOKUP(B620,Tabelle2!$A$2:$B$38,2,0))</f>
        <v>3-8-11-12-30-35</v>
      </c>
      <c r="D620" s="3">
        <f t="shared" si="443"/>
        <v>0</v>
      </c>
      <c r="E620" s="7" t="str">
        <f t="shared" si="444"/>
        <v>L</v>
      </c>
      <c r="F620" s="20" t="str">
        <f t="shared" si="445"/>
        <v>Bet</v>
      </c>
      <c r="G620" s="16">
        <f t="shared" si="446"/>
        <v>-222</v>
      </c>
      <c r="H620" s="12"/>
      <c r="I620" s="16">
        <f t="shared" si="410"/>
        <v>0</v>
      </c>
      <c r="J620" s="16">
        <f t="shared" si="411"/>
        <v>-7</v>
      </c>
      <c r="K620" s="12"/>
    </row>
    <row r="621" spans="1:11" x14ac:dyDescent="0.25">
      <c r="A621" s="6"/>
      <c r="B621" s="6">
        <v>22</v>
      </c>
      <c r="C621" s="4" t="str">
        <f>IF(B621="","",VLOOKUP(B621,Tabelle2!$A$2:$B$38,2,0))</f>
        <v>0-5-10-24-26-32</v>
      </c>
      <c r="D621" s="3">
        <f t="shared" si="443"/>
        <v>0</v>
      </c>
      <c r="E621" s="7" t="str">
        <f t="shared" si="444"/>
        <v>L</v>
      </c>
      <c r="F621" s="20" t="str">
        <f t="shared" si="445"/>
        <v>Bet</v>
      </c>
      <c r="G621" s="16">
        <f t="shared" si="446"/>
        <v>-228</v>
      </c>
      <c r="H621" s="12"/>
      <c r="I621" s="16">
        <f t="shared" si="410"/>
        <v>0</v>
      </c>
      <c r="J621" s="16">
        <f t="shared" si="411"/>
        <v>-7</v>
      </c>
      <c r="K621" s="12"/>
    </row>
    <row r="622" spans="1:11" x14ac:dyDescent="0.25">
      <c r="A622" s="6"/>
      <c r="B622" s="6">
        <v>14</v>
      </c>
      <c r="C622" s="4" t="str">
        <f>IF(B622="","",VLOOKUP(B622,Tabelle2!$A$2:$B$38,2,0))</f>
        <v>3-8-12-23-30-35</v>
      </c>
      <c r="D622" s="3">
        <f t="shared" si="443"/>
        <v>0</v>
      </c>
      <c r="E622" s="7" t="str">
        <f t="shared" si="444"/>
        <v>L</v>
      </c>
      <c r="F622" s="20" t="str">
        <f t="shared" si="445"/>
        <v>Bet</v>
      </c>
      <c r="G622" s="16">
        <f t="shared" si="446"/>
        <v>-234</v>
      </c>
      <c r="H622" s="12"/>
      <c r="I622" s="16">
        <f t="shared" si="410"/>
        <v>0</v>
      </c>
      <c r="J622" s="16">
        <f t="shared" si="411"/>
        <v>-7</v>
      </c>
      <c r="K622" s="12"/>
    </row>
    <row r="623" spans="1:11" x14ac:dyDescent="0.25">
      <c r="A623" s="6"/>
      <c r="B623" s="6">
        <v>19</v>
      </c>
      <c r="C623" s="4" t="str">
        <f>IF(B623="","",VLOOKUP(B623,Tabelle2!$A$2:$B$38,2,0))</f>
        <v>7-13-27-28-29-36</v>
      </c>
      <c r="D623" s="3">
        <f t="shared" si="443"/>
        <v>0</v>
      </c>
      <c r="E623" s="7" t="str">
        <f t="shared" si="444"/>
        <v>L</v>
      </c>
      <c r="F623" s="20" t="str">
        <f t="shared" si="445"/>
        <v>Bet</v>
      </c>
      <c r="G623" s="16">
        <f t="shared" si="446"/>
        <v>-240</v>
      </c>
      <c r="H623" s="12"/>
      <c r="I623" s="16">
        <f t="shared" si="410"/>
        <v>0</v>
      </c>
      <c r="J623" s="16">
        <f t="shared" si="411"/>
        <v>-7</v>
      </c>
      <c r="K623" s="12"/>
    </row>
    <row r="624" spans="1:11" x14ac:dyDescent="0.25">
      <c r="A624" s="6"/>
      <c r="B624" s="6">
        <v>22</v>
      </c>
      <c r="C624" s="4" t="str">
        <f>IF(B624="","",VLOOKUP(B624,Tabelle2!$A$2:$B$38,2,0))</f>
        <v>0-5-10-24-26-32</v>
      </c>
      <c r="D624" s="3">
        <f t="shared" si="443"/>
        <v>0</v>
      </c>
      <c r="E624" s="7" t="str">
        <f t="shared" si="444"/>
        <v>L</v>
      </c>
      <c r="F624" s="20" t="str">
        <f t="shared" si="445"/>
        <v>Bet</v>
      </c>
      <c r="G624" s="16">
        <f t="shared" si="446"/>
        <v>-246</v>
      </c>
      <c r="H624" s="12"/>
      <c r="I624" s="16">
        <f t="shared" si="410"/>
        <v>0</v>
      </c>
      <c r="J624" s="16">
        <f t="shared" si="411"/>
        <v>-7</v>
      </c>
      <c r="K624" s="12"/>
    </row>
    <row r="625" spans="1:11" x14ac:dyDescent="0.25">
      <c r="A625" s="6"/>
      <c r="B625" s="6">
        <v>8</v>
      </c>
      <c r="C625" s="4" t="str">
        <f>IF(B625="","",VLOOKUP(B625,Tabelle2!$A$2:$B$38,2,0))</f>
        <v>2-14-17-20-25-31</v>
      </c>
      <c r="D625" s="3">
        <f t="shared" si="443"/>
        <v>0</v>
      </c>
      <c r="E625" s="7" t="str">
        <f t="shared" si="444"/>
        <v>L</v>
      </c>
      <c r="F625" s="20" t="str">
        <f t="shared" si="445"/>
        <v>Bet</v>
      </c>
      <c r="G625" s="16">
        <f t="shared" si="446"/>
        <v>-252</v>
      </c>
      <c r="H625" s="12"/>
      <c r="I625" s="16">
        <f t="shared" si="410"/>
        <v>0</v>
      </c>
      <c r="J625" s="16">
        <f t="shared" si="411"/>
        <v>-7</v>
      </c>
      <c r="K625" s="12"/>
    </row>
    <row r="626" spans="1:11" x14ac:dyDescent="0.25">
      <c r="A626" s="6"/>
      <c r="B626" s="6">
        <v>10</v>
      </c>
      <c r="C626" s="4" t="str">
        <f>IF(B626="","",VLOOKUP(B626,Tabelle2!$A$2:$B$38,2,0))</f>
        <v>6-9-17-22-31-34</v>
      </c>
      <c r="D626" s="3">
        <f t="shared" si="443"/>
        <v>0</v>
      </c>
      <c r="E626" s="7" t="str">
        <f t="shared" si="444"/>
        <v>L</v>
      </c>
      <c r="F626" s="20" t="str">
        <f t="shared" si="445"/>
        <v>Bet</v>
      </c>
      <c r="G626" s="16">
        <f t="shared" si="446"/>
        <v>-258</v>
      </c>
      <c r="H626" s="12"/>
      <c r="I626" s="16">
        <f t="shared" si="410"/>
        <v>0</v>
      </c>
      <c r="J626" s="16">
        <f t="shared" si="411"/>
        <v>-7</v>
      </c>
      <c r="K626" s="12"/>
    </row>
    <row r="627" spans="1:11" x14ac:dyDescent="0.25">
      <c r="A627" s="6"/>
      <c r="B627" s="6">
        <v>9</v>
      </c>
      <c r="C627" s="4" t="str">
        <f>IF(B627="","",VLOOKUP(B627,Tabelle2!$A$2:$B$38,2,0))</f>
        <v>0-3-5-10-23-26</v>
      </c>
      <c r="D627" s="3">
        <f t="shared" si="443"/>
        <v>1</v>
      </c>
      <c r="E627" s="7" t="str">
        <f t="shared" si="444"/>
        <v>W</v>
      </c>
      <c r="F627" s="20" t="str">
        <f t="shared" si="445"/>
        <v>Bet</v>
      </c>
      <c r="G627" s="16">
        <f t="shared" si="446"/>
        <v>-228</v>
      </c>
      <c r="H627" s="12"/>
      <c r="I627" s="16">
        <f t="shared" si="410"/>
        <v>0</v>
      </c>
      <c r="J627" s="16">
        <f t="shared" si="411"/>
        <v>-7</v>
      </c>
      <c r="K627" s="12"/>
    </row>
    <row r="628" spans="1:11" x14ac:dyDescent="0.25">
      <c r="A628" s="6"/>
      <c r="B628" s="6">
        <v>5</v>
      </c>
      <c r="C628" s="4" t="str">
        <f>IF(B628="","",VLOOKUP(B628,Tabelle2!$A$2:$B$38,2,0))</f>
        <v>6-9-18-22-27-34</v>
      </c>
      <c r="D628" s="3">
        <f t="shared" si="443"/>
        <v>1</v>
      </c>
      <c r="E628" s="7" t="str">
        <f t="shared" si="444"/>
        <v>W</v>
      </c>
      <c r="F628" s="20" t="str">
        <f t="shared" si="445"/>
        <v>Bet</v>
      </c>
      <c r="G628" s="16">
        <f t="shared" si="446"/>
        <v>-198</v>
      </c>
      <c r="H628" s="12"/>
      <c r="I628" s="16">
        <f t="shared" si="410"/>
        <v>5</v>
      </c>
      <c r="J628" s="16">
        <f t="shared" si="411"/>
        <v>-2</v>
      </c>
      <c r="K628" s="12"/>
    </row>
    <row r="629" spans="1:11" x14ac:dyDescent="0.25">
      <c r="A629" s="6"/>
      <c r="B629" s="6">
        <v>9</v>
      </c>
      <c r="C629" s="4" t="str">
        <f>IF(B629="","",VLOOKUP(B629,Tabelle2!$A$2:$B$38,2,0))</f>
        <v>0-3-5-10-23-26</v>
      </c>
      <c r="D629" s="3">
        <f t="shared" si="443"/>
        <v>1</v>
      </c>
      <c r="E629" s="7" t="str">
        <f t="shared" si="444"/>
        <v>W</v>
      </c>
      <c r="F629" s="20" t="str">
        <f t="shared" si="445"/>
        <v>Bet</v>
      </c>
      <c r="G629" s="16">
        <f t="shared" si="446"/>
        <v>-168</v>
      </c>
      <c r="H629" s="12"/>
      <c r="I629" s="16">
        <f t="shared" si="410"/>
        <v>0</v>
      </c>
      <c r="J629" s="16">
        <f t="shared" si="411"/>
        <v>-2</v>
      </c>
      <c r="K629" s="12"/>
    </row>
    <row r="630" spans="1:11" x14ac:dyDescent="0.25">
      <c r="A630" s="6"/>
      <c r="B630" s="6">
        <v>33</v>
      </c>
      <c r="C630" s="4" t="str">
        <f>IF(B630="","",VLOOKUP(B630,Tabelle2!$A$2:$B$38,2,0))</f>
        <v>7-11-13-28-29-36</v>
      </c>
      <c r="D630" s="3">
        <f t="shared" si="443"/>
        <v>0</v>
      </c>
      <c r="E630" s="7" t="str">
        <f t="shared" si="444"/>
        <v>L</v>
      </c>
      <c r="F630" s="20" t="str">
        <f t="shared" si="445"/>
        <v>Bet</v>
      </c>
      <c r="G630" s="16">
        <f t="shared" si="446"/>
        <v>-174</v>
      </c>
      <c r="H630" s="12"/>
      <c r="I630" s="16">
        <f t="shared" si="410"/>
        <v>0</v>
      </c>
      <c r="J630" s="16">
        <f t="shared" si="411"/>
        <v>-2</v>
      </c>
      <c r="K630" s="12"/>
    </row>
    <row r="631" spans="1:11" x14ac:dyDescent="0.25">
      <c r="A631" s="6"/>
      <c r="B631" s="6">
        <v>35</v>
      </c>
      <c r="C631" s="4" t="str">
        <f>IF(B631="","",VLOOKUP(B631,Tabelle2!$A$2:$B$38,2,0))</f>
        <v>2-14-20-21-25-31</v>
      </c>
      <c r="D631" s="3">
        <f t="shared" si="443"/>
        <v>0</v>
      </c>
      <c r="E631" s="7" t="str">
        <f t="shared" si="444"/>
        <v>L</v>
      </c>
      <c r="F631" s="20" t="str">
        <f t="shared" si="445"/>
        <v>Bet</v>
      </c>
      <c r="G631" s="16">
        <f t="shared" si="446"/>
        <v>-180</v>
      </c>
      <c r="H631" s="12"/>
      <c r="I631" s="16">
        <f t="shared" si="410"/>
        <v>0</v>
      </c>
      <c r="J631" s="16">
        <f t="shared" si="411"/>
        <v>-2</v>
      </c>
      <c r="K631" s="12"/>
    </row>
    <row r="632" spans="1:11" x14ac:dyDescent="0.25">
      <c r="A632" s="6"/>
      <c r="B632" s="6">
        <v>26</v>
      </c>
      <c r="C632" s="4" t="str">
        <f>IF(B632="","",VLOOKUP(B632,Tabelle2!$A$2:$B$38,2,0))</f>
        <v>9-17-22-25-31-34</v>
      </c>
      <c r="D632" s="3">
        <f t="shared" si="443"/>
        <v>0</v>
      </c>
      <c r="E632" s="7" t="str">
        <f t="shared" si="444"/>
        <v>L</v>
      </c>
      <c r="F632" s="20" t="str">
        <f t="shared" si="445"/>
        <v>Bet</v>
      </c>
      <c r="G632" s="16">
        <f t="shared" si="446"/>
        <v>-186</v>
      </c>
      <c r="H632" s="12"/>
      <c r="I632" s="16">
        <f t="shared" si="410"/>
        <v>0</v>
      </c>
      <c r="J632" s="16">
        <f t="shared" si="411"/>
        <v>-2</v>
      </c>
      <c r="K632" s="12"/>
    </row>
    <row r="633" spans="1:11" x14ac:dyDescent="0.25">
      <c r="A633" s="6"/>
      <c r="B633" s="6">
        <v>31</v>
      </c>
      <c r="C633" s="4" t="str">
        <f>IF(B633="","",VLOOKUP(B633,Tabelle2!$A$2:$B$38,2,0))</f>
        <v>3-8-10-23-26-35</v>
      </c>
      <c r="D633" s="3">
        <f t="shared" si="443"/>
        <v>1</v>
      </c>
      <c r="E633" s="7" t="str">
        <f t="shared" si="444"/>
        <v>W</v>
      </c>
      <c r="F633" s="20" t="str">
        <f t="shared" si="445"/>
        <v>Bet</v>
      </c>
      <c r="G633" s="16">
        <f t="shared" si="446"/>
        <v>-156</v>
      </c>
      <c r="H633" s="12"/>
      <c r="I633" s="16">
        <f t="shared" si="410"/>
        <v>0</v>
      </c>
      <c r="J633" s="16">
        <f t="shared" si="411"/>
        <v>-2</v>
      </c>
      <c r="K633" s="12"/>
    </row>
    <row r="634" spans="1:11" x14ac:dyDescent="0.25">
      <c r="A634" s="6"/>
      <c r="B634" s="6">
        <v>20</v>
      </c>
      <c r="C634" s="4" t="str">
        <f>IF(B634="","",VLOOKUP(B634,Tabelle2!$A$2:$B$38,2,0))</f>
        <v>8-11-12-28-30-36</v>
      </c>
      <c r="D634" s="3">
        <f t="shared" si="443"/>
        <v>0</v>
      </c>
      <c r="E634" s="7" t="str">
        <f t="shared" si="444"/>
        <v>L</v>
      </c>
      <c r="F634" s="20" t="str">
        <f t="shared" si="445"/>
        <v>Bet</v>
      </c>
      <c r="G634" s="16">
        <f t="shared" si="446"/>
        <v>-162</v>
      </c>
      <c r="H634" s="12"/>
      <c r="I634" s="16">
        <f t="shared" si="410"/>
        <v>-1</v>
      </c>
      <c r="J634" s="16">
        <f t="shared" si="411"/>
        <v>-3</v>
      </c>
      <c r="K634" s="12"/>
    </row>
    <row r="635" spans="1:11" x14ac:dyDescent="0.25">
      <c r="A635" s="6"/>
      <c r="B635" s="6">
        <v>35</v>
      </c>
      <c r="C635" s="4" t="str">
        <f>IF(B635="","",VLOOKUP(B635,Tabelle2!$A$2:$B$38,2,0))</f>
        <v>2-14-20-21-25-31</v>
      </c>
      <c r="D635" s="3">
        <f t="shared" si="443"/>
        <v>1</v>
      </c>
      <c r="E635" s="7" t="str">
        <f t="shared" si="444"/>
        <v>W</v>
      </c>
      <c r="F635" s="20" t="str">
        <f t="shared" si="445"/>
        <v>Bet</v>
      </c>
      <c r="G635" s="16">
        <f t="shared" si="446"/>
        <v>-132</v>
      </c>
      <c r="H635" s="12"/>
      <c r="I635" s="16">
        <f t="shared" si="410"/>
        <v>0</v>
      </c>
      <c r="J635" s="16">
        <f t="shared" si="411"/>
        <v>-3</v>
      </c>
      <c r="K635" s="12"/>
    </row>
    <row r="636" spans="1:11" x14ac:dyDescent="0.25">
      <c r="A636" s="6"/>
      <c r="B636" s="6">
        <v>36</v>
      </c>
      <c r="C636" s="4" t="str">
        <f>IF(B636="","",VLOOKUP(B636,Tabelle2!$A$2:$B$38,2,0))</f>
        <v>1-4-16-19-21-33</v>
      </c>
      <c r="D636" s="3">
        <f t="shared" si="443"/>
        <v>0</v>
      </c>
      <c r="E636" s="7" t="str">
        <f t="shared" si="444"/>
        <v>L</v>
      </c>
      <c r="F636" s="20" t="str">
        <f t="shared" si="445"/>
        <v>Bet</v>
      </c>
      <c r="G636" s="16">
        <f t="shared" si="446"/>
        <v>-138</v>
      </c>
      <c r="H636" s="12"/>
      <c r="I636" s="16">
        <f t="shared" si="410"/>
        <v>-1</v>
      </c>
      <c r="J636" s="16">
        <f t="shared" si="411"/>
        <v>-4</v>
      </c>
      <c r="K636" s="12"/>
    </row>
    <row r="637" spans="1:11" x14ac:dyDescent="0.25">
      <c r="A637" s="6"/>
      <c r="B637" s="6">
        <v>29</v>
      </c>
      <c r="C637" s="4" t="str">
        <f>IF(B637="","",VLOOKUP(B637,Tabelle2!$A$2:$B$38,2,0))</f>
        <v>15-16-19-24-32-33</v>
      </c>
      <c r="D637" s="3">
        <f t="shared" si="443"/>
        <v>0</v>
      </c>
      <c r="E637" s="7" t="str">
        <f t="shared" si="444"/>
        <v>L</v>
      </c>
      <c r="F637" s="20" t="str">
        <f t="shared" si="445"/>
        <v>Bet</v>
      </c>
      <c r="G637" s="16">
        <f t="shared" si="446"/>
        <v>-144</v>
      </c>
      <c r="H637" s="12"/>
      <c r="I637" s="16">
        <f t="shared" si="410"/>
        <v>0</v>
      </c>
      <c r="J637" s="16">
        <f t="shared" si="411"/>
        <v>-4</v>
      </c>
      <c r="K637" s="12"/>
    </row>
    <row r="638" spans="1:11" x14ac:dyDescent="0.25">
      <c r="A638" s="6"/>
      <c r="B638" s="6">
        <v>5</v>
      </c>
      <c r="C638" s="4" t="str">
        <f>IF(B638="","",VLOOKUP(B638,Tabelle2!$A$2:$B$38,2,0))</f>
        <v>6-9-18-22-27-34</v>
      </c>
      <c r="D638" s="3">
        <f t="shared" si="443"/>
        <v>0</v>
      </c>
      <c r="E638" s="7" t="str">
        <f t="shared" si="444"/>
        <v>L</v>
      </c>
      <c r="F638" s="20" t="str">
        <f t="shared" si="445"/>
        <v>Bet</v>
      </c>
      <c r="G638" s="16">
        <f t="shared" si="446"/>
        <v>-150</v>
      </c>
      <c r="H638" s="12"/>
      <c r="I638" s="16">
        <f t="shared" si="410"/>
        <v>0</v>
      </c>
      <c r="J638" s="16">
        <f t="shared" si="411"/>
        <v>-4</v>
      </c>
      <c r="K638" s="12"/>
    </row>
    <row r="639" spans="1:11" x14ac:dyDescent="0.25">
      <c r="A639" s="6"/>
      <c r="B639" s="6">
        <v>30</v>
      </c>
      <c r="C639" s="4" t="str">
        <f>IF(B639="","",VLOOKUP(B639,Tabelle2!$A$2:$B$38,2,0))</f>
        <v>1-2-14-20-21-25</v>
      </c>
      <c r="D639" s="3">
        <f t="shared" si="443"/>
        <v>0</v>
      </c>
      <c r="E639" s="7" t="str">
        <f t="shared" si="444"/>
        <v>L</v>
      </c>
      <c r="F639" s="20" t="str">
        <f t="shared" si="445"/>
        <v>Bet</v>
      </c>
      <c r="G639" s="16">
        <f t="shared" si="446"/>
        <v>-156</v>
      </c>
      <c r="H639" s="12"/>
      <c r="I639" s="16">
        <f t="shared" si="410"/>
        <v>0</v>
      </c>
      <c r="J639" s="16">
        <f t="shared" si="411"/>
        <v>-4</v>
      </c>
      <c r="K639" s="12"/>
    </row>
    <row r="640" spans="1:11" x14ac:dyDescent="0.25">
      <c r="A640" s="6"/>
      <c r="B640" s="6">
        <v>31</v>
      </c>
      <c r="C640" s="4" t="str">
        <f>IF(B640="","",VLOOKUP(B640,Tabelle2!$A$2:$B$38,2,0))</f>
        <v>3-8-10-23-26-35</v>
      </c>
      <c r="D640" s="3">
        <f t="shared" si="443"/>
        <v>0</v>
      </c>
      <c r="E640" s="7" t="str">
        <f t="shared" si="444"/>
        <v>L</v>
      </c>
      <c r="F640" s="20" t="str">
        <f t="shared" si="445"/>
        <v>Bet</v>
      </c>
      <c r="G640" s="16">
        <f t="shared" si="446"/>
        <v>-162</v>
      </c>
      <c r="H640" s="12"/>
      <c r="I640" s="16">
        <f t="shared" si="410"/>
        <v>0</v>
      </c>
      <c r="J640" s="16">
        <f t="shared" si="411"/>
        <v>-4</v>
      </c>
      <c r="K640" s="12"/>
    </row>
    <row r="641" spans="1:11" x14ac:dyDescent="0.25">
      <c r="A641" s="6"/>
      <c r="B641" s="6">
        <v>30</v>
      </c>
      <c r="C641" s="4" t="str">
        <f>IF(B641="","",VLOOKUP(B641,Tabelle2!$A$2:$B$38,2,0))</f>
        <v>1-2-14-20-21-25</v>
      </c>
      <c r="D641" s="3">
        <f t="shared" si="443"/>
        <v>0</v>
      </c>
      <c r="E641" s="7" t="str">
        <f t="shared" si="444"/>
        <v>L</v>
      </c>
      <c r="F641" s="20" t="str">
        <f t="shared" si="445"/>
        <v>Bet</v>
      </c>
      <c r="G641" s="16">
        <f t="shared" si="446"/>
        <v>-168</v>
      </c>
      <c r="H641" s="12"/>
      <c r="I641" s="16">
        <f t="shared" si="410"/>
        <v>0</v>
      </c>
      <c r="J641" s="16">
        <f t="shared" si="411"/>
        <v>-4</v>
      </c>
      <c r="K641" s="12"/>
    </row>
    <row r="642" spans="1:11" x14ac:dyDescent="0.25">
      <c r="A642" s="6"/>
      <c r="B642" s="6">
        <v>25</v>
      </c>
      <c r="C642" s="4" t="str">
        <f>IF(B642="","",VLOOKUP(B642,Tabelle2!$A$2:$B$38,2,0))</f>
        <v>3-8-23-26-30-35</v>
      </c>
      <c r="D642" s="3">
        <f t="shared" si="443"/>
        <v>1</v>
      </c>
      <c r="E642" s="7" t="str">
        <f t="shared" si="444"/>
        <v>W</v>
      </c>
      <c r="F642" s="20" t="str">
        <f t="shared" si="445"/>
        <v>Bet</v>
      </c>
      <c r="G642" s="16">
        <f t="shared" si="446"/>
        <v>-138</v>
      </c>
      <c r="H642" s="12"/>
      <c r="I642" s="16">
        <f t="shared" si="410"/>
        <v>0</v>
      </c>
      <c r="J642" s="16">
        <f t="shared" si="411"/>
        <v>-4</v>
      </c>
      <c r="K642" s="12"/>
    </row>
    <row r="643" spans="1:11" x14ac:dyDescent="0.25">
      <c r="A643" s="6"/>
      <c r="B643" s="6">
        <v>5</v>
      </c>
      <c r="C643" s="4" t="str">
        <f>IF(B643="","",VLOOKUP(B643,Tabelle2!$A$2:$B$38,2,0))</f>
        <v>6-9-18-22-27-34</v>
      </c>
      <c r="D643" s="3">
        <f t="shared" si="443"/>
        <v>0</v>
      </c>
      <c r="E643" s="7" t="str">
        <f t="shared" si="444"/>
        <v>L</v>
      </c>
      <c r="F643" s="20" t="str">
        <f t="shared" si="445"/>
        <v>Bet</v>
      </c>
      <c r="G643" s="16">
        <f t="shared" si="446"/>
        <v>-144</v>
      </c>
      <c r="H643" s="12"/>
      <c r="I643" s="16">
        <f t="shared" si="410"/>
        <v>-1</v>
      </c>
      <c r="J643" s="16">
        <f t="shared" si="411"/>
        <v>-5</v>
      </c>
      <c r="K643" s="12"/>
    </row>
    <row r="644" spans="1:11" x14ac:dyDescent="0.25">
      <c r="A644" s="6"/>
      <c r="B644" s="6">
        <v>32</v>
      </c>
      <c r="C644" s="4" t="str">
        <f>IF(B644="","",VLOOKUP(B644,Tabelle2!$A$2:$B$38,2,0))</f>
        <v>6-18-22-27-29-34</v>
      </c>
      <c r="D644" s="3">
        <f t="shared" si="443"/>
        <v>0</v>
      </c>
      <c r="E644" s="7" t="str">
        <f t="shared" si="444"/>
        <v>L</v>
      </c>
      <c r="F644" s="20" t="str">
        <f t="shared" si="445"/>
        <v>Bet</v>
      </c>
      <c r="G644" s="16">
        <f t="shared" si="446"/>
        <v>-150</v>
      </c>
      <c r="H644" s="12"/>
      <c r="I644" s="16">
        <f t="shared" si="410"/>
        <v>0</v>
      </c>
      <c r="J644" s="16">
        <f t="shared" si="411"/>
        <v>-5</v>
      </c>
      <c r="K644" s="12"/>
    </row>
    <row r="645" spans="1:11" x14ac:dyDescent="0.25">
      <c r="A645" s="6"/>
      <c r="B645" s="6">
        <v>32</v>
      </c>
      <c r="C645" s="4" t="str">
        <f>IF(B645="","",VLOOKUP(B645,Tabelle2!$A$2:$B$38,2,0))</f>
        <v>6-18-22-27-29-34</v>
      </c>
      <c r="D645" s="3">
        <f t="shared" si="443"/>
        <v>0</v>
      </c>
      <c r="E645" s="7" t="str">
        <f t="shared" si="444"/>
        <v>L</v>
      </c>
      <c r="F645" s="20" t="str">
        <f t="shared" si="445"/>
        <v>Bet</v>
      </c>
      <c r="G645" s="16">
        <f t="shared" si="446"/>
        <v>-156</v>
      </c>
      <c r="H645" s="12"/>
      <c r="I645" s="16">
        <f t="shared" si="410"/>
        <v>0</v>
      </c>
      <c r="J645" s="16">
        <f t="shared" si="411"/>
        <v>-5</v>
      </c>
      <c r="K645" s="12"/>
    </row>
    <row r="646" spans="1:11" x14ac:dyDescent="0.25">
      <c r="A646" s="6"/>
      <c r="B646" s="6">
        <v>12</v>
      </c>
      <c r="C646" s="4" t="str">
        <f>IF(B646="","",VLOOKUP(B646,Tabelle2!$A$2:$B$38,2,0))</f>
        <v>1-2-4-14-20-21</v>
      </c>
      <c r="D646" s="3">
        <f t="shared" si="443"/>
        <v>0</v>
      </c>
      <c r="E646" s="7" t="str">
        <f t="shared" si="444"/>
        <v>L</v>
      </c>
      <c r="F646" s="20" t="str">
        <f t="shared" si="445"/>
        <v>Bet</v>
      </c>
      <c r="G646" s="16">
        <f t="shared" si="446"/>
        <v>-162</v>
      </c>
      <c r="H646" s="12"/>
      <c r="I646" s="16">
        <f t="shared" ref="I646:I709" si="448">IF(AND(E644="L",E645="W",E646="W"),5,IF(AND(E644="L",E645="W",E646="L"),-1,))</f>
        <v>0</v>
      </c>
      <c r="J646" s="16">
        <f t="shared" ref="J646:J709" si="449">J645+I646</f>
        <v>-5</v>
      </c>
      <c r="K646" s="12"/>
    </row>
    <row r="647" spans="1:11" x14ac:dyDescent="0.25">
      <c r="A647" s="6"/>
      <c r="B647" s="6">
        <v>26</v>
      </c>
      <c r="C647" s="4" t="str">
        <f>IF(B647="","",VLOOKUP(B647,Tabelle2!$A$2:$B$38,2,0))</f>
        <v>9-17-22-25-31-34</v>
      </c>
      <c r="D647" s="3">
        <f t="shared" si="443"/>
        <v>0</v>
      </c>
      <c r="E647" s="7" t="str">
        <f t="shared" si="444"/>
        <v>L</v>
      </c>
      <c r="F647" s="20" t="str">
        <f t="shared" si="445"/>
        <v>Bet</v>
      </c>
      <c r="G647" s="16">
        <f t="shared" si="446"/>
        <v>-168</v>
      </c>
      <c r="H647" s="12"/>
      <c r="I647" s="16">
        <f t="shared" si="448"/>
        <v>0</v>
      </c>
      <c r="J647" s="16">
        <f t="shared" si="449"/>
        <v>-5</v>
      </c>
      <c r="K647" s="12"/>
    </row>
    <row r="648" spans="1:11" x14ac:dyDescent="0.25">
      <c r="A648" s="6"/>
      <c r="B648" s="6">
        <v>36</v>
      </c>
      <c r="C648" s="4" t="str">
        <f>IF(B648="","",VLOOKUP(B648,Tabelle2!$A$2:$B$38,2,0))</f>
        <v>1-4-16-19-21-33</v>
      </c>
      <c r="D648" s="3">
        <f t="shared" si="443"/>
        <v>0</v>
      </c>
      <c r="E648" s="7" t="str">
        <f t="shared" si="444"/>
        <v>L</v>
      </c>
      <c r="F648" s="20" t="str">
        <f t="shared" si="445"/>
        <v>Bet</v>
      </c>
      <c r="G648" s="16">
        <f t="shared" si="446"/>
        <v>-174</v>
      </c>
      <c r="H648" s="12"/>
      <c r="I648" s="16">
        <f t="shared" si="448"/>
        <v>0</v>
      </c>
      <c r="J648" s="16">
        <f t="shared" si="449"/>
        <v>-5</v>
      </c>
      <c r="K648" s="12"/>
    </row>
    <row r="649" spans="1:11" x14ac:dyDescent="0.25">
      <c r="A649" s="6"/>
      <c r="B649" s="6">
        <v>24</v>
      </c>
      <c r="C649" s="4" t="str">
        <f>IF(B649="","",VLOOKUP(B649,Tabelle2!$A$2:$B$38,2,0))</f>
        <v>6-13-18-22-27-29</v>
      </c>
      <c r="D649" s="3">
        <f t="shared" si="443"/>
        <v>0</v>
      </c>
      <c r="E649" s="7" t="str">
        <f t="shared" si="444"/>
        <v>L</v>
      </c>
      <c r="F649" s="20" t="str">
        <f t="shared" si="445"/>
        <v>Bet</v>
      </c>
      <c r="G649" s="16">
        <f t="shared" si="446"/>
        <v>-180</v>
      </c>
      <c r="H649" s="12"/>
      <c r="I649" s="16">
        <f t="shared" si="448"/>
        <v>0</v>
      </c>
      <c r="J649" s="16">
        <f t="shared" si="449"/>
        <v>-5</v>
      </c>
      <c r="K649" s="12"/>
    </row>
    <row r="650" spans="1:11" x14ac:dyDescent="0.25">
      <c r="A650" s="6"/>
      <c r="B650" s="6">
        <v>23</v>
      </c>
      <c r="C650" s="4" t="str">
        <f>IF(B650="","",VLOOKUP(B650,Tabelle2!$A$2:$B$38,2,0))</f>
        <v>9-14-17-25-31-34</v>
      </c>
      <c r="D650" s="3">
        <f t="shared" si="443"/>
        <v>0</v>
      </c>
      <c r="E650" s="7" t="str">
        <f t="shared" si="444"/>
        <v>L</v>
      </c>
      <c r="F650" s="20" t="str">
        <f t="shared" si="445"/>
        <v>Bet</v>
      </c>
      <c r="G650" s="16">
        <f t="shared" si="446"/>
        <v>-186</v>
      </c>
      <c r="H650" s="12"/>
      <c r="I650" s="16">
        <f t="shared" si="448"/>
        <v>0</v>
      </c>
      <c r="J650" s="16">
        <f t="shared" si="449"/>
        <v>-5</v>
      </c>
      <c r="K650" s="12"/>
    </row>
    <row r="651" spans="1:11" x14ac:dyDescent="0.25">
      <c r="A651" s="6"/>
      <c r="B651" s="6">
        <v>12</v>
      </c>
      <c r="C651" s="4" t="str">
        <f>IF(B651="","",VLOOKUP(B651,Tabelle2!$A$2:$B$38,2,0))</f>
        <v>1-2-4-14-20-21</v>
      </c>
      <c r="D651" s="3">
        <f t="shared" si="443"/>
        <v>0</v>
      </c>
      <c r="E651" s="7" t="str">
        <f t="shared" si="444"/>
        <v>L</v>
      </c>
      <c r="F651" s="20" t="str">
        <f t="shared" si="445"/>
        <v>Bet</v>
      </c>
      <c r="G651" s="16">
        <f t="shared" si="446"/>
        <v>-192</v>
      </c>
      <c r="H651" s="12"/>
      <c r="I651" s="16">
        <f t="shared" si="448"/>
        <v>0</v>
      </c>
      <c r="J651" s="16">
        <f t="shared" si="449"/>
        <v>-5</v>
      </c>
      <c r="K651" s="12"/>
    </row>
    <row r="652" spans="1:11" x14ac:dyDescent="0.25">
      <c r="A652" s="6"/>
      <c r="B652" s="6">
        <v>21</v>
      </c>
      <c r="C652" s="4" t="str">
        <f>IF(B652="","",VLOOKUP(B652,Tabelle2!$A$2:$B$38,2,0))</f>
        <v>11-12-28-30-35-36</v>
      </c>
      <c r="D652" s="3">
        <f t="shared" si="443"/>
        <v>1</v>
      </c>
      <c r="E652" s="7" t="str">
        <f t="shared" si="444"/>
        <v>W</v>
      </c>
      <c r="F652" s="20" t="str">
        <f t="shared" si="445"/>
        <v>Bet</v>
      </c>
      <c r="G652" s="16">
        <f t="shared" si="446"/>
        <v>-162</v>
      </c>
      <c r="H652" s="12"/>
      <c r="I652" s="16">
        <f t="shared" si="448"/>
        <v>0</v>
      </c>
      <c r="J652" s="16">
        <f t="shared" si="449"/>
        <v>-5</v>
      </c>
      <c r="K652" s="12"/>
    </row>
    <row r="653" spans="1:11" x14ac:dyDescent="0.25">
      <c r="A653" s="6"/>
      <c r="B653" s="6">
        <v>28</v>
      </c>
      <c r="C653" s="4" t="str">
        <f>IF(B653="","",VLOOKUP(B653,Tabelle2!$A$2:$B$38,2,0))</f>
        <v>1-4-19-20-21-33</v>
      </c>
      <c r="D653" s="3">
        <f t="shared" si="443"/>
        <v>1</v>
      </c>
      <c r="E653" s="7" t="str">
        <f t="shared" si="444"/>
        <v>W</v>
      </c>
      <c r="F653" s="20" t="str">
        <f t="shared" si="445"/>
        <v>Bet</v>
      </c>
      <c r="G653" s="16">
        <f t="shared" si="446"/>
        <v>-132</v>
      </c>
      <c r="H653" s="12"/>
      <c r="I653" s="16">
        <f t="shared" si="448"/>
        <v>5</v>
      </c>
      <c r="J653" s="16">
        <f t="shared" si="449"/>
        <v>0</v>
      </c>
      <c r="K653" s="12"/>
    </row>
    <row r="654" spans="1:11" x14ac:dyDescent="0.25">
      <c r="A654" s="6"/>
      <c r="B654" s="6">
        <v>19</v>
      </c>
      <c r="C654" s="4" t="str">
        <f>IF(B654="","",VLOOKUP(B654,Tabelle2!$A$2:$B$38,2,0))</f>
        <v>7-13-27-28-29-36</v>
      </c>
      <c r="D654" s="3">
        <f t="shared" si="443"/>
        <v>1</v>
      </c>
      <c r="E654" s="7" t="str">
        <f t="shared" si="444"/>
        <v>W</v>
      </c>
      <c r="F654" s="20" t="str">
        <f t="shared" si="445"/>
        <v>Bet</v>
      </c>
      <c r="G654" s="16">
        <f t="shared" si="446"/>
        <v>-102</v>
      </c>
      <c r="H654" s="12"/>
      <c r="I654" s="16">
        <f t="shared" si="448"/>
        <v>0</v>
      </c>
      <c r="J654" s="16">
        <f t="shared" si="449"/>
        <v>0</v>
      </c>
      <c r="K654" s="12"/>
    </row>
    <row r="655" spans="1:11" x14ac:dyDescent="0.25">
      <c r="A655" s="6"/>
      <c r="B655" s="6">
        <v>28</v>
      </c>
      <c r="C655" s="4" t="str">
        <f>IF(B655="","",VLOOKUP(B655,Tabelle2!$A$2:$B$38,2,0))</f>
        <v>1-4-19-20-21-33</v>
      </c>
      <c r="D655" s="3">
        <f t="shared" si="443"/>
        <v>1</v>
      </c>
      <c r="E655" s="7" t="str">
        <f t="shared" si="444"/>
        <v>W</v>
      </c>
      <c r="F655" s="20" t="str">
        <f t="shared" si="445"/>
        <v>Bet</v>
      </c>
      <c r="G655" s="16">
        <f t="shared" si="446"/>
        <v>-72</v>
      </c>
      <c r="H655" s="12"/>
      <c r="I655" s="16">
        <f t="shared" si="448"/>
        <v>0</v>
      </c>
      <c r="J655" s="16">
        <f t="shared" si="449"/>
        <v>0</v>
      </c>
      <c r="K655" s="12"/>
    </row>
    <row r="656" spans="1:11" x14ac:dyDescent="0.25">
      <c r="A656" s="6"/>
      <c r="B656" s="6">
        <v>12</v>
      </c>
      <c r="C656" s="4" t="str">
        <f>IF(B656="","",VLOOKUP(B656,Tabelle2!$A$2:$B$38,2,0))</f>
        <v>1-2-4-14-20-21</v>
      </c>
      <c r="D656" s="3">
        <f t="shared" si="443"/>
        <v>0</v>
      </c>
      <c r="E656" s="7" t="str">
        <f t="shared" si="444"/>
        <v>L</v>
      </c>
      <c r="F656" s="20" t="str">
        <f t="shared" si="445"/>
        <v>Bet</v>
      </c>
      <c r="G656" s="16">
        <f t="shared" si="446"/>
        <v>-78</v>
      </c>
      <c r="H656" s="12"/>
      <c r="I656" s="16">
        <f t="shared" si="448"/>
        <v>0</v>
      </c>
      <c r="J656" s="16">
        <f t="shared" si="449"/>
        <v>0</v>
      </c>
      <c r="K656" s="12"/>
    </row>
    <row r="657" spans="1:11" x14ac:dyDescent="0.25">
      <c r="A657" s="6"/>
      <c r="B657" s="6">
        <v>1</v>
      </c>
      <c r="C657" s="4" t="str">
        <f>IF(B657="","",VLOOKUP(B657,Tabelle2!$A$2:$B$38,2,0))</f>
        <v>7-11-12-28-30-36</v>
      </c>
      <c r="D657" s="3">
        <f t="shared" si="443"/>
        <v>1</v>
      </c>
      <c r="E657" s="7" t="str">
        <f t="shared" si="444"/>
        <v>W</v>
      </c>
      <c r="F657" s="20" t="str">
        <f t="shared" si="445"/>
        <v>Bet</v>
      </c>
      <c r="G657" s="16">
        <f t="shared" si="446"/>
        <v>-48</v>
      </c>
      <c r="H657" s="12"/>
      <c r="I657" s="16">
        <f t="shared" si="448"/>
        <v>0</v>
      </c>
      <c r="J657" s="16">
        <f t="shared" si="449"/>
        <v>0</v>
      </c>
      <c r="K657" s="12"/>
    </row>
    <row r="658" spans="1:11" x14ac:dyDescent="0.25">
      <c r="A658" s="6"/>
      <c r="B658" s="6">
        <v>30</v>
      </c>
      <c r="C658" s="4" t="str">
        <f>IF(B658="","",VLOOKUP(B658,Tabelle2!$A$2:$B$38,2,0))</f>
        <v>1-2-14-20-21-25</v>
      </c>
      <c r="D658" s="3">
        <f t="shared" si="443"/>
        <v>1</v>
      </c>
      <c r="E658" s="7" t="str">
        <f t="shared" si="444"/>
        <v>W</v>
      </c>
      <c r="F658" s="20" t="str">
        <f t="shared" si="445"/>
        <v>Bet</v>
      </c>
      <c r="G658" s="16">
        <f t="shared" si="446"/>
        <v>-18</v>
      </c>
      <c r="H658" s="12"/>
      <c r="I658" s="16">
        <f t="shared" si="448"/>
        <v>5</v>
      </c>
      <c r="J658" s="16">
        <f t="shared" si="449"/>
        <v>5</v>
      </c>
      <c r="K658" s="12"/>
    </row>
    <row r="659" spans="1:11" x14ac:dyDescent="0.25">
      <c r="A659" s="6"/>
      <c r="B659" s="6">
        <v>35</v>
      </c>
      <c r="C659" s="4" t="str">
        <f>IF(B659="","",VLOOKUP(B659,Tabelle2!$A$2:$B$38,2,0))</f>
        <v>2-14-20-21-25-31</v>
      </c>
      <c r="D659" s="3">
        <f t="shared" si="443"/>
        <v>0</v>
      </c>
      <c r="E659" s="7" t="str">
        <f t="shared" si="444"/>
        <v>L</v>
      </c>
      <c r="F659" s="20" t="str">
        <f t="shared" si="445"/>
        <v>Bet</v>
      </c>
      <c r="G659" s="16">
        <f t="shared" si="446"/>
        <v>-24</v>
      </c>
      <c r="H659" s="12"/>
      <c r="I659" s="16">
        <f t="shared" si="448"/>
        <v>0</v>
      </c>
      <c r="J659" s="16">
        <f t="shared" si="449"/>
        <v>5</v>
      </c>
      <c r="K659" s="12"/>
    </row>
    <row r="660" spans="1:11" x14ac:dyDescent="0.25">
      <c r="A660" s="6"/>
      <c r="B660" s="6">
        <v>4</v>
      </c>
      <c r="C660" s="4" t="str">
        <f>IF(B660="","",VLOOKUP(B660,Tabelle2!$A$2:$B$38,2,0))</f>
        <v>7-11-12-13-28-36</v>
      </c>
      <c r="D660" s="3">
        <f t="shared" si="443"/>
        <v>0</v>
      </c>
      <c r="E660" s="7" t="str">
        <f t="shared" si="444"/>
        <v>L</v>
      </c>
      <c r="F660" s="20" t="str">
        <f t="shared" si="445"/>
        <v>Bet</v>
      </c>
      <c r="G660" s="16">
        <f t="shared" si="446"/>
        <v>-30</v>
      </c>
      <c r="H660" s="12"/>
      <c r="I660" s="16">
        <f t="shared" si="448"/>
        <v>0</v>
      </c>
      <c r="J660" s="16">
        <f t="shared" si="449"/>
        <v>5</v>
      </c>
      <c r="K660" s="12"/>
    </row>
    <row r="661" spans="1:11" x14ac:dyDescent="0.25">
      <c r="A661" s="6"/>
      <c r="B661" s="6">
        <v>30</v>
      </c>
      <c r="C661" s="4" t="str">
        <f>IF(B661="","",VLOOKUP(B661,Tabelle2!$A$2:$B$38,2,0))</f>
        <v>1-2-14-20-21-25</v>
      </c>
      <c r="D661" s="3">
        <f t="shared" si="443"/>
        <v>0</v>
      </c>
      <c r="E661" s="7" t="str">
        <f t="shared" si="444"/>
        <v>L</v>
      </c>
      <c r="F661" s="20" t="str">
        <f t="shared" si="445"/>
        <v>Bet</v>
      </c>
      <c r="G661" s="16">
        <f t="shared" si="446"/>
        <v>-36</v>
      </c>
      <c r="H661" s="12"/>
      <c r="I661" s="16">
        <f t="shared" si="448"/>
        <v>0</v>
      </c>
      <c r="J661" s="16">
        <f t="shared" si="449"/>
        <v>5</v>
      </c>
      <c r="K661" s="12"/>
    </row>
    <row r="662" spans="1:11" x14ac:dyDescent="0.25">
      <c r="A662" s="6"/>
      <c r="B662" s="6">
        <v>6</v>
      </c>
      <c r="C662" s="4" t="str">
        <f>IF(B662="","",VLOOKUP(B662,Tabelle2!$A$2:$B$38,2,0))</f>
        <v>0-5-10-15-24-32</v>
      </c>
      <c r="D662" s="3">
        <f t="shared" si="443"/>
        <v>0</v>
      </c>
      <c r="E662" s="7" t="str">
        <f t="shared" si="444"/>
        <v>L</v>
      </c>
      <c r="F662" s="20" t="str">
        <f t="shared" si="445"/>
        <v>Bet</v>
      </c>
      <c r="G662" s="16">
        <f t="shared" si="446"/>
        <v>-42</v>
      </c>
      <c r="H662" s="12"/>
      <c r="I662" s="16">
        <f t="shared" si="448"/>
        <v>0</v>
      </c>
      <c r="J662" s="16">
        <f t="shared" si="449"/>
        <v>5</v>
      </c>
      <c r="K662" s="12"/>
    </row>
    <row r="663" spans="1:11" x14ac:dyDescent="0.25">
      <c r="A663" s="6"/>
      <c r="B663" s="6">
        <v>16</v>
      </c>
      <c r="C663" s="4" t="str">
        <f>IF(B663="","",VLOOKUP(B663,Tabelle2!$A$2:$B$38,2,0))</f>
        <v>7-13-18-27-29-36</v>
      </c>
      <c r="D663" s="3">
        <f t="shared" si="443"/>
        <v>0</v>
      </c>
      <c r="E663" s="7" t="str">
        <f t="shared" si="444"/>
        <v>L</v>
      </c>
      <c r="F663" s="20" t="str">
        <f t="shared" si="445"/>
        <v>Bet</v>
      </c>
      <c r="G663" s="16">
        <f t="shared" si="446"/>
        <v>-48</v>
      </c>
      <c r="H663" s="12"/>
      <c r="I663" s="16">
        <f t="shared" si="448"/>
        <v>0</v>
      </c>
      <c r="J663" s="16">
        <f t="shared" si="449"/>
        <v>5</v>
      </c>
      <c r="K663" s="12"/>
    </row>
    <row r="664" spans="1:11" x14ac:dyDescent="0.25">
      <c r="A664" s="6"/>
      <c r="B664" s="6">
        <v>19</v>
      </c>
      <c r="C664" s="4" t="str">
        <f>IF(B664="","",VLOOKUP(B664,Tabelle2!$A$2:$B$38,2,0))</f>
        <v>7-13-27-28-29-36</v>
      </c>
      <c r="D664" s="3">
        <f t="shared" ref="D664:D727" si="450">IF(B664="","",IF(B663=1,COUNTIF($AB$1:$AG$1,B664),IF(B663=2,COUNTIF($AB$2:$AG$2,B664),IF(B663=3,COUNTIF($AB$3:$AG$3,B664),IF(B663=4,COUNTIF($AB$4:$AG$4,B664),IF(B663=5,COUNTIF($AB$5:$AG$5,B664),IF(B663=6,COUNTIF($AB$6:$AG$6,B664),IF(B663=7,COUNTIF($AB$7:$AG$7,B664),IF(B663=8,COUNTIF($AB$8:$AG$8,B664),IF(B663=9,COUNTIF($AB$9:$AG$9,B664),IF(B663=10,COUNTIF($AB$10:$AG$10,B664),IF(B663=11,COUNTIF($AB$11:$AG$11,B664),IF(B663=12,COUNTIF($AB$12:$AG$12,B664),IF(B663=13,COUNTIF($AB$13:$AG$13,B664),IF(B663=14,COUNTIF($AB$14:$AG$14,B664),IF(B663=15,COUNTIF($AB$15:$AG$15,B664),IF(B663=16,COUNTIF($AB$16:$AG$16,B664),IF(B663=17,COUNTIF($AB$17:$AG$17,B664),IF(B663=18,COUNTIF($AB$18:$AG$18,B664),IF(B663=19,COUNTIF($AB$19:$AG$19,B664),IF(B663=20,COUNTIF($AB$20:$AG$20,B664),IF(B663=21,COUNTIF($AB$21:$AG$21,B664),IF(B663=22,COUNTIF($AB$22:$AG$22,B664),IF(B663=23,COUNTIF($AB$23:$AG$23,B664),IF(B663=24,COUNTIF($AB$24:$AG$24,B664),IF(B663=25,COUNTIF($AB$25:$AG$25,B664),IF(B663=26,COUNTIF($AB$26:$AG$26,B664),IF(B663=27,COUNTIF($AB$27:$AG$27,B664),IF(B663=28,COUNTIF($AB$28:$AG$28,B664),IF(B663=29,COUNTIF($AB$29:$AG$29,B664),IF(B663=30,COUNTIF($AB$30:$AG$30,B664),IF(B663=31,COUNTIF($AB$31:$AG$31,B664),IF(B663=32,COUNTIF($AB$32:$AG$32,B664),IF(B663=33,COUNTIF($AB$33:$AG$33,B664),IF(B663=34,COUNTIF($AB$34:$AG$34,B664),IF(B663=35,COUNTIF($AB$35:$AG$35,B664),IF(B663=36,COUNTIF($AB$36:$AG$36,B664),IF(B663=0,COUNTIF($AB$37:$AG$37,B664),""))))))))))))))))))))))))))))))))))))))</f>
        <v>0</v>
      </c>
      <c r="E664" s="7" t="str">
        <f t="shared" ref="E664:E727" si="451">IF(B664="","",IF(D664=1,"W",IF(D664=0,"L","")))</f>
        <v>L</v>
      </c>
      <c r="F664" s="20" t="str">
        <f t="shared" ref="F664:F727" si="452">IF(B664="","",IF(AI663&lt;$N$15,"Bet","No Bet"))</f>
        <v>Bet</v>
      </c>
      <c r="G664" s="16">
        <f t="shared" ref="G664:G727" si="453">IF(B664="","",IF(F664="No Bet",G663,IF(E664="L",-6+G663,IF(E664="W",30+G663))))</f>
        <v>-54</v>
      </c>
      <c r="H664" s="12"/>
      <c r="I664" s="16">
        <f t="shared" si="448"/>
        <v>0</v>
      </c>
      <c r="J664" s="16">
        <f t="shared" si="449"/>
        <v>5</v>
      </c>
      <c r="K664" s="12"/>
    </row>
    <row r="665" spans="1:11" x14ac:dyDescent="0.25">
      <c r="A665" s="6"/>
      <c r="B665" s="6">
        <v>10</v>
      </c>
      <c r="C665" s="4" t="str">
        <f>IF(B665="","",VLOOKUP(B665,Tabelle2!$A$2:$B$38,2,0))</f>
        <v>6-9-17-22-31-34</v>
      </c>
      <c r="D665" s="3">
        <f t="shared" si="450"/>
        <v>0</v>
      </c>
      <c r="E665" s="7" t="str">
        <f t="shared" si="451"/>
        <v>L</v>
      </c>
      <c r="F665" s="20" t="str">
        <f t="shared" si="452"/>
        <v>Bet</v>
      </c>
      <c r="G665" s="16">
        <f t="shared" si="453"/>
        <v>-60</v>
      </c>
      <c r="H665" s="12"/>
      <c r="I665" s="16">
        <f t="shared" si="448"/>
        <v>0</v>
      </c>
      <c r="J665" s="16">
        <f t="shared" si="449"/>
        <v>5</v>
      </c>
      <c r="K665" s="12"/>
    </row>
    <row r="666" spans="1:11" x14ac:dyDescent="0.25">
      <c r="A666" s="6"/>
      <c r="B666" s="6">
        <v>13</v>
      </c>
      <c r="C666" s="4" t="str">
        <f>IF(B666="","",VLOOKUP(B666,Tabelle2!$A$2:$B$38,2,0))</f>
        <v>4-15-16-19-24-33</v>
      </c>
      <c r="D666" s="3">
        <f t="shared" si="450"/>
        <v>0</v>
      </c>
      <c r="E666" s="7" t="str">
        <f t="shared" si="451"/>
        <v>L</v>
      </c>
      <c r="F666" s="20" t="str">
        <f t="shared" si="452"/>
        <v>Bet</v>
      </c>
      <c r="G666" s="16">
        <f t="shared" si="453"/>
        <v>-66</v>
      </c>
      <c r="H666" s="12"/>
      <c r="I666" s="16">
        <f t="shared" si="448"/>
        <v>0</v>
      </c>
      <c r="J666" s="16">
        <f t="shared" si="449"/>
        <v>5</v>
      </c>
      <c r="K666" s="12"/>
    </row>
    <row r="667" spans="1:11" x14ac:dyDescent="0.25">
      <c r="A667" s="6"/>
      <c r="B667" s="6">
        <v>18</v>
      </c>
      <c r="C667" s="4" t="str">
        <f>IF(B667="","",VLOOKUP(B667,Tabelle2!$A$2:$B$38,2,0))</f>
        <v>0-5-15-16-24-32</v>
      </c>
      <c r="D667" s="3">
        <f t="shared" si="450"/>
        <v>0</v>
      </c>
      <c r="E667" s="7" t="str">
        <f t="shared" si="451"/>
        <v>L</v>
      </c>
      <c r="F667" s="20" t="str">
        <f t="shared" si="452"/>
        <v>Bet</v>
      </c>
      <c r="G667" s="16">
        <f t="shared" si="453"/>
        <v>-72</v>
      </c>
      <c r="H667" s="12"/>
      <c r="I667" s="16">
        <f t="shared" si="448"/>
        <v>0</v>
      </c>
      <c r="J667" s="16">
        <f t="shared" si="449"/>
        <v>5</v>
      </c>
      <c r="K667" s="12"/>
    </row>
    <row r="668" spans="1:11" x14ac:dyDescent="0.25">
      <c r="A668" s="6"/>
      <c r="B668" s="6">
        <v>7</v>
      </c>
      <c r="C668" s="4" t="str">
        <f>IF(B668="","",VLOOKUP(B668,Tabelle2!$A$2:$B$38,2,0))</f>
        <v>1-4-15-16-19-33</v>
      </c>
      <c r="D668" s="3">
        <f t="shared" si="450"/>
        <v>0</v>
      </c>
      <c r="E668" s="7" t="str">
        <f t="shared" si="451"/>
        <v>L</v>
      </c>
      <c r="F668" s="20" t="str">
        <f t="shared" si="452"/>
        <v>Bet</v>
      </c>
      <c r="G668" s="16">
        <f t="shared" si="453"/>
        <v>-78</v>
      </c>
      <c r="H668" s="12"/>
      <c r="I668" s="16">
        <f t="shared" si="448"/>
        <v>0</v>
      </c>
      <c r="J668" s="16">
        <f t="shared" si="449"/>
        <v>5</v>
      </c>
      <c r="K668" s="12"/>
    </row>
    <row r="669" spans="1:11" x14ac:dyDescent="0.25">
      <c r="A669" s="6"/>
      <c r="B669" s="6">
        <v>9</v>
      </c>
      <c r="C669" s="4" t="str">
        <f>IF(B669="","",VLOOKUP(B669,Tabelle2!$A$2:$B$38,2,0))</f>
        <v>0-3-5-10-23-26</v>
      </c>
      <c r="D669" s="3">
        <f t="shared" si="450"/>
        <v>0</v>
      </c>
      <c r="E669" s="7" t="str">
        <f t="shared" si="451"/>
        <v>L</v>
      </c>
      <c r="F669" s="20" t="str">
        <f t="shared" si="452"/>
        <v>Bet</v>
      </c>
      <c r="G669" s="16">
        <f t="shared" si="453"/>
        <v>-84</v>
      </c>
      <c r="H669" s="12"/>
      <c r="I669" s="16">
        <f t="shared" si="448"/>
        <v>0</v>
      </c>
      <c r="J669" s="16">
        <f t="shared" si="449"/>
        <v>5</v>
      </c>
      <c r="K669" s="12"/>
    </row>
    <row r="670" spans="1:11" x14ac:dyDescent="0.25">
      <c r="A670" s="6"/>
      <c r="B670" s="6">
        <v>13</v>
      </c>
      <c r="C670" s="4" t="str">
        <f>IF(B670="","",VLOOKUP(B670,Tabelle2!$A$2:$B$38,2,0))</f>
        <v>4-15-16-19-24-33</v>
      </c>
      <c r="D670" s="3">
        <f t="shared" si="450"/>
        <v>0</v>
      </c>
      <c r="E670" s="7" t="str">
        <f t="shared" si="451"/>
        <v>L</v>
      </c>
      <c r="F670" s="20" t="str">
        <f t="shared" si="452"/>
        <v>Bet</v>
      </c>
      <c r="G670" s="16">
        <f t="shared" si="453"/>
        <v>-90</v>
      </c>
      <c r="H670" s="12"/>
      <c r="I670" s="16">
        <f t="shared" si="448"/>
        <v>0</v>
      </c>
      <c r="J670" s="16">
        <f t="shared" si="449"/>
        <v>5</v>
      </c>
      <c r="K670" s="12"/>
    </row>
    <row r="671" spans="1:11" x14ac:dyDescent="0.25">
      <c r="A671" s="6"/>
      <c r="B671" s="6">
        <v>12</v>
      </c>
      <c r="C671" s="4" t="str">
        <f>IF(B671="","",VLOOKUP(B671,Tabelle2!$A$2:$B$38,2,0))</f>
        <v>1-2-4-14-20-21</v>
      </c>
      <c r="D671" s="3">
        <f t="shared" si="450"/>
        <v>0</v>
      </c>
      <c r="E671" s="7" t="str">
        <f t="shared" si="451"/>
        <v>L</v>
      </c>
      <c r="F671" s="20" t="str">
        <f t="shared" si="452"/>
        <v>Bet</v>
      </c>
      <c r="G671" s="16">
        <f t="shared" si="453"/>
        <v>-96</v>
      </c>
      <c r="H671" s="12"/>
      <c r="I671" s="16">
        <f t="shared" si="448"/>
        <v>0</v>
      </c>
      <c r="J671" s="16">
        <f t="shared" si="449"/>
        <v>5</v>
      </c>
      <c r="K671" s="12"/>
    </row>
    <row r="672" spans="1:11" x14ac:dyDescent="0.25">
      <c r="A672" s="6"/>
      <c r="B672" s="6">
        <v>32</v>
      </c>
      <c r="C672" s="4" t="str">
        <f>IF(B672="","",VLOOKUP(B672,Tabelle2!$A$2:$B$38,2,0))</f>
        <v>6-18-22-27-29-34</v>
      </c>
      <c r="D672" s="3">
        <f t="shared" si="450"/>
        <v>0</v>
      </c>
      <c r="E672" s="7" t="str">
        <f t="shared" si="451"/>
        <v>L</v>
      </c>
      <c r="F672" s="20" t="str">
        <f t="shared" si="452"/>
        <v>Bet</v>
      </c>
      <c r="G672" s="16">
        <f t="shared" si="453"/>
        <v>-102</v>
      </c>
      <c r="H672" s="12"/>
      <c r="I672" s="16">
        <f t="shared" si="448"/>
        <v>0</v>
      </c>
      <c r="J672" s="16">
        <f t="shared" si="449"/>
        <v>5</v>
      </c>
      <c r="K672" s="12"/>
    </row>
    <row r="673" spans="1:11" x14ac:dyDescent="0.25">
      <c r="A673" s="6"/>
      <c r="B673" s="6">
        <v>14</v>
      </c>
      <c r="C673" s="4" t="str">
        <f>IF(B673="","",VLOOKUP(B673,Tabelle2!$A$2:$B$38,2,0))</f>
        <v>3-8-12-23-30-35</v>
      </c>
      <c r="D673" s="3">
        <f t="shared" si="450"/>
        <v>0</v>
      </c>
      <c r="E673" s="7" t="str">
        <f t="shared" si="451"/>
        <v>L</v>
      </c>
      <c r="F673" s="20" t="str">
        <f t="shared" si="452"/>
        <v>Bet</v>
      </c>
      <c r="G673" s="16">
        <f t="shared" si="453"/>
        <v>-108</v>
      </c>
      <c r="H673" s="12"/>
      <c r="I673" s="16">
        <f t="shared" si="448"/>
        <v>0</v>
      </c>
      <c r="J673" s="16">
        <f t="shared" si="449"/>
        <v>5</v>
      </c>
      <c r="K673" s="12"/>
    </row>
    <row r="674" spans="1:11" x14ac:dyDescent="0.25">
      <c r="A674" s="6"/>
      <c r="B674" s="6">
        <v>10</v>
      </c>
      <c r="C674" s="4" t="str">
        <f>IF(B674="","",VLOOKUP(B674,Tabelle2!$A$2:$B$38,2,0))</f>
        <v>6-9-17-22-31-34</v>
      </c>
      <c r="D674" s="3">
        <f t="shared" si="450"/>
        <v>0</v>
      </c>
      <c r="E674" s="7" t="str">
        <f t="shared" si="451"/>
        <v>L</v>
      </c>
      <c r="F674" s="20" t="str">
        <f t="shared" si="452"/>
        <v>Bet</v>
      </c>
      <c r="G674" s="16">
        <f t="shared" si="453"/>
        <v>-114</v>
      </c>
      <c r="H674" s="12"/>
      <c r="I674" s="16">
        <f t="shared" si="448"/>
        <v>0</v>
      </c>
      <c r="J674" s="16">
        <f t="shared" si="449"/>
        <v>5</v>
      </c>
      <c r="K674" s="12"/>
    </row>
    <row r="675" spans="1:11" x14ac:dyDescent="0.25">
      <c r="A675" s="6"/>
      <c r="B675" s="6">
        <v>27</v>
      </c>
      <c r="C675" s="4" t="str">
        <f>IF(B675="","",VLOOKUP(B675,Tabelle2!$A$2:$B$38,2,0))</f>
        <v>5-15-16-19-24-32</v>
      </c>
      <c r="D675" s="3">
        <f t="shared" si="450"/>
        <v>0</v>
      </c>
      <c r="E675" s="7" t="str">
        <f t="shared" si="451"/>
        <v>L</v>
      </c>
      <c r="F675" s="20" t="str">
        <f t="shared" si="452"/>
        <v>Bet</v>
      </c>
      <c r="G675" s="16">
        <f t="shared" si="453"/>
        <v>-120</v>
      </c>
      <c r="H675" s="12"/>
      <c r="I675" s="16">
        <f t="shared" si="448"/>
        <v>0</v>
      </c>
      <c r="J675" s="16">
        <f t="shared" si="449"/>
        <v>5</v>
      </c>
      <c r="K675" s="12"/>
    </row>
    <row r="676" spans="1:11" x14ac:dyDescent="0.25">
      <c r="A676" s="6"/>
      <c r="B676" s="6">
        <v>31</v>
      </c>
      <c r="C676" s="4" t="str">
        <f>IF(B676="","",VLOOKUP(B676,Tabelle2!$A$2:$B$38,2,0))</f>
        <v>3-8-10-23-26-35</v>
      </c>
      <c r="D676" s="3">
        <f t="shared" si="450"/>
        <v>0</v>
      </c>
      <c r="E676" s="7" t="str">
        <f t="shared" si="451"/>
        <v>L</v>
      </c>
      <c r="F676" s="20" t="str">
        <f t="shared" si="452"/>
        <v>Bet</v>
      </c>
      <c r="G676" s="16">
        <f t="shared" si="453"/>
        <v>-126</v>
      </c>
      <c r="H676" s="12"/>
      <c r="I676" s="16">
        <f t="shared" si="448"/>
        <v>0</v>
      </c>
      <c r="J676" s="16">
        <f t="shared" si="449"/>
        <v>5</v>
      </c>
      <c r="K676" s="12"/>
    </row>
    <row r="677" spans="1:11" x14ac:dyDescent="0.25">
      <c r="A677" s="6"/>
      <c r="B677" s="6">
        <v>30</v>
      </c>
      <c r="C677" s="4" t="str">
        <f>IF(B677="","",VLOOKUP(B677,Tabelle2!$A$2:$B$38,2,0))</f>
        <v>1-2-14-20-21-25</v>
      </c>
      <c r="D677" s="3">
        <f t="shared" si="450"/>
        <v>0</v>
      </c>
      <c r="E677" s="7" t="str">
        <f t="shared" si="451"/>
        <v>L</v>
      </c>
      <c r="F677" s="20" t="str">
        <f t="shared" si="452"/>
        <v>Bet</v>
      </c>
      <c r="G677" s="16">
        <f t="shared" si="453"/>
        <v>-132</v>
      </c>
      <c r="H677" s="12"/>
      <c r="I677" s="16">
        <f t="shared" si="448"/>
        <v>0</v>
      </c>
      <c r="J677" s="16">
        <f t="shared" si="449"/>
        <v>5</v>
      </c>
      <c r="K677" s="12"/>
    </row>
    <row r="678" spans="1:11" x14ac:dyDescent="0.25">
      <c r="A678" s="6"/>
      <c r="B678" s="6">
        <v>10</v>
      </c>
      <c r="C678" s="4" t="str">
        <f>IF(B678="","",VLOOKUP(B678,Tabelle2!$A$2:$B$38,2,0))</f>
        <v>6-9-17-22-31-34</v>
      </c>
      <c r="D678" s="3">
        <f t="shared" si="450"/>
        <v>0</v>
      </c>
      <c r="E678" s="7" t="str">
        <f t="shared" si="451"/>
        <v>L</v>
      </c>
      <c r="F678" s="20" t="str">
        <f t="shared" si="452"/>
        <v>Bet</v>
      </c>
      <c r="G678" s="16">
        <f t="shared" si="453"/>
        <v>-138</v>
      </c>
      <c r="H678" s="12"/>
      <c r="I678" s="16">
        <f t="shared" si="448"/>
        <v>0</v>
      </c>
      <c r="J678" s="16">
        <f t="shared" si="449"/>
        <v>5</v>
      </c>
      <c r="K678" s="12"/>
    </row>
    <row r="679" spans="1:11" x14ac:dyDescent="0.25">
      <c r="A679" s="6"/>
      <c r="B679" s="6">
        <v>1</v>
      </c>
      <c r="C679" s="4" t="str">
        <f>IF(B679="","",VLOOKUP(B679,Tabelle2!$A$2:$B$38,2,0))</f>
        <v>7-11-12-28-30-36</v>
      </c>
      <c r="D679" s="3">
        <f t="shared" si="450"/>
        <v>0</v>
      </c>
      <c r="E679" s="7" t="str">
        <f t="shared" si="451"/>
        <v>L</v>
      </c>
      <c r="F679" s="20" t="str">
        <f t="shared" si="452"/>
        <v>Bet</v>
      </c>
      <c r="G679" s="16">
        <f t="shared" si="453"/>
        <v>-144</v>
      </c>
      <c r="H679" s="12"/>
      <c r="I679" s="16">
        <f t="shared" si="448"/>
        <v>0</v>
      </c>
      <c r="J679" s="16">
        <f t="shared" si="449"/>
        <v>5</v>
      </c>
      <c r="K679" s="12"/>
    </row>
    <row r="680" spans="1:11" x14ac:dyDescent="0.25">
      <c r="A680" s="6"/>
      <c r="B680" s="6">
        <v>11</v>
      </c>
      <c r="C680" s="4" t="str">
        <f>IF(B680="","",VLOOKUP(B680,Tabelle2!$A$2:$B$38,2,0))</f>
        <v>1-2-4-20-21-33</v>
      </c>
      <c r="D680" s="3">
        <f t="shared" si="450"/>
        <v>1</v>
      </c>
      <c r="E680" s="7" t="str">
        <f t="shared" si="451"/>
        <v>W</v>
      </c>
      <c r="F680" s="20" t="str">
        <f t="shared" si="452"/>
        <v>Bet</v>
      </c>
      <c r="G680" s="16">
        <f t="shared" si="453"/>
        <v>-114</v>
      </c>
      <c r="H680" s="12"/>
      <c r="I680" s="16">
        <f t="shared" si="448"/>
        <v>0</v>
      </c>
      <c r="J680" s="16">
        <f t="shared" si="449"/>
        <v>5</v>
      </c>
      <c r="K680" s="12"/>
    </row>
    <row r="681" spans="1:11" x14ac:dyDescent="0.25">
      <c r="A681" s="6"/>
      <c r="B681" s="6">
        <v>12</v>
      </c>
      <c r="C681" s="4" t="str">
        <f>IF(B681="","",VLOOKUP(B681,Tabelle2!$A$2:$B$38,2,0))</f>
        <v>1-2-4-14-20-21</v>
      </c>
      <c r="D681" s="3">
        <f t="shared" si="450"/>
        <v>0</v>
      </c>
      <c r="E681" s="7" t="str">
        <f t="shared" si="451"/>
        <v>L</v>
      </c>
      <c r="F681" s="20" t="str">
        <f t="shared" si="452"/>
        <v>Bet</v>
      </c>
      <c r="G681" s="16">
        <f t="shared" si="453"/>
        <v>-120</v>
      </c>
      <c r="H681" s="12"/>
      <c r="I681" s="16">
        <f t="shared" si="448"/>
        <v>-1</v>
      </c>
      <c r="J681" s="16">
        <f t="shared" si="449"/>
        <v>4</v>
      </c>
      <c r="K681" s="12"/>
    </row>
    <row r="682" spans="1:11" x14ac:dyDescent="0.25">
      <c r="A682" s="6"/>
      <c r="B682" s="6">
        <v>2</v>
      </c>
      <c r="C682" s="4" t="str">
        <f>IF(B682="","",VLOOKUP(B682,Tabelle2!$A$2:$B$38,2,0))</f>
        <v>3-8-11-12-30-35</v>
      </c>
      <c r="D682" s="3">
        <f t="shared" si="450"/>
        <v>1</v>
      </c>
      <c r="E682" s="7" t="str">
        <f t="shared" si="451"/>
        <v>W</v>
      </c>
      <c r="F682" s="20" t="str">
        <f t="shared" si="452"/>
        <v>Bet</v>
      </c>
      <c r="G682" s="16">
        <f t="shared" si="453"/>
        <v>-90</v>
      </c>
      <c r="H682" s="12"/>
      <c r="I682" s="16">
        <f t="shared" si="448"/>
        <v>0</v>
      </c>
      <c r="J682" s="16">
        <f t="shared" si="449"/>
        <v>4</v>
      </c>
      <c r="K682" s="12"/>
    </row>
    <row r="683" spans="1:11" x14ac:dyDescent="0.25">
      <c r="A683" s="6"/>
      <c r="B683" s="6">
        <v>21</v>
      </c>
      <c r="C683" s="4" t="str">
        <f>IF(B683="","",VLOOKUP(B683,Tabelle2!$A$2:$B$38,2,0))</f>
        <v>11-12-28-30-35-36</v>
      </c>
      <c r="D683" s="3">
        <f t="shared" si="450"/>
        <v>0</v>
      </c>
      <c r="E683" s="7" t="str">
        <f t="shared" si="451"/>
        <v>L</v>
      </c>
      <c r="F683" s="20" t="str">
        <f t="shared" si="452"/>
        <v>Bet</v>
      </c>
      <c r="G683" s="16">
        <f t="shared" si="453"/>
        <v>-96</v>
      </c>
      <c r="H683" s="12"/>
      <c r="I683" s="16">
        <f t="shared" si="448"/>
        <v>-1</v>
      </c>
      <c r="J683" s="16">
        <f t="shared" si="449"/>
        <v>3</v>
      </c>
      <c r="K683" s="12"/>
    </row>
    <row r="684" spans="1:11" x14ac:dyDescent="0.25">
      <c r="A684" s="6"/>
      <c r="B684" s="6">
        <v>20</v>
      </c>
      <c r="C684" s="4" t="str">
        <f>IF(B684="","",VLOOKUP(B684,Tabelle2!$A$2:$B$38,2,0))</f>
        <v>8-11-12-28-30-36</v>
      </c>
      <c r="D684" s="3">
        <f t="shared" si="450"/>
        <v>0</v>
      </c>
      <c r="E684" s="7" t="str">
        <f t="shared" si="451"/>
        <v>L</v>
      </c>
      <c r="F684" s="20" t="str">
        <f t="shared" si="452"/>
        <v>Bet</v>
      </c>
      <c r="G684" s="16">
        <f t="shared" si="453"/>
        <v>-102</v>
      </c>
      <c r="H684" s="12"/>
      <c r="I684" s="16">
        <f t="shared" si="448"/>
        <v>0</v>
      </c>
      <c r="J684" s="16">
        <f t="shared" si="449"/>
        <v>3</v>
      </c>
      <c r="K684" s="12"/>
    </row>
    <row r="685" spans="1:11" x14ac:dyDescent="0.25">
      <c r="B685" s="6">
        <v>4</v>
      </c>
      <c r="C685" s="35" t="str">
        <f>IF(B685="","",VLOOKUP(B685,Tabelle2!$A$2:$B$38,2,0))</f>
        <v>7-11-12-13-28-36</v>
      </c>
      <c r="D685" s="3">
        <f t="shared" si="450"/>
        <v>0</v>
      </c>
      <c r="E685" s="7" t="str">
        <f t="shared" si="451"/>
        <v>L</v>
      </c>
      <c r="F685" s="20" t="str">
        <f t="shared" si="452"/>
        <v>Bet</v>
      </c>
      <c r="G685" s="16">
        <f t="shared" si="453"/>
        <v>-108</v>
      </c>
      <c r="H685" s="12"/>
      <c r="I685" s="16">
        <f t="shared" si="448"/>
        <v>0</v>
      </c>
      <c r="J685" s="16">
        <f t="shared" si="449"/>
        <v>3</v>
      </c>
      <c r="K685" s="12"/>
    </row>
    <row r="686" spans="1:11" x14ac:dyDescent="0.25">
      <c r="B686" s="6">
        <v>31</v>
      </c>
      <c r="C686" s="35" t="str">
        <f>IF(B686="","",VLOOKUP(B686,Tabelle2!$A$2:$B$38,2,0))</f>
        <v>3-8-10-23-26-35</v>
      </c>
      <c r="D686" s="3">
        <f t="shared" si="450"/>
        <v>0</v>
      </c>
      <c r="E686" s="7" t="str">
        <f t="shared" si="451"/>
        <v>L</v>
      </c>
      <c r="F686" s="20" t="str">
        <f t="shared" si="452"/>
        <v>Bet</v>
      </c>
      <c r="G686" s="16">
        <f t="shared" si="453"/>
        <v>-114</v>
      </c>
      <c r="H686" s="12"/>
      <c r="I686" s="16">
        <f t="shared" si="448"/>
        <v>0</v>
      </c>
      <c r="J686" s="16">
        <f t="shared" si="449"/>
        <v>3</v>
      </c>
      <c r="K686" s="12"/>
    </row>
    <row r="687" spans="1:11" x14ac:dyDescent="0.25">
      <c r="B687" s="6">
        <v>34</v>
      </c>
      <c r="C687" s="35" t="str">
        <f>IF(B687="","",VLOOKUP(B687,Tabelle2!$A$2:$B$38,2,0))</f>
        <v>0-5-10-23-26-32</v>
      </c>
      <c r="D687" s="3">
        <f t="shared" si="450"/>
        <v>0</v>
      </c>
      <c r="E687" s="7" t="str">
        <f t="shared" si="451"/>
        <v>L</v>
      </c>
      <c r="F687" s="20" t="str">
        <f t="shared" si="452"/>
        <v>Bet</v>
      </c>
      <c r="G687" s="16">
        <f t="shared" si="453"/>
        <v>-120</v>
      </c>
      <c r="H687" s="12"/>
      <c r="I687" s="16">
        <f t="shared" si="448"/>
        <v>0</v>
      </c>
      <c r="J687" s="16">
        <f t="shared" si="449"/>
        <v>3</v>
      </c>
      <c r="K687" s="12"/>
    </row>
    <row r="688" spans="1:11" x14ac:dyDescent="0.25">
      <c r="B688" s="6">
        <v>23</v>
      </c>
      <c r="C688" s="35" t="str">
        <f>IF(B688="","",VLOOKUP(B688,Tabelle2!$A$2:$B$38,2,0))</f>
        <v>9-14-17-25-31-34</v>
      </c>
      <c r="D688" s="3">
        <f t="shared" si="450"/>
        <v>1</v>
      </c>
      <c r="E688" s="7" t="str">
        <f t="shared" si="451"/>
        <v>W</v>
      </c>
      <c r="F688" s="20" t="str">
        <f t="shared" si="452"/>
        <v>Bet</v>
      </c>
      <c r="G688" s="16">
        <f t="shared" si="453"/>
        <v>-90</v>
      </c>
      <c r="H688" s="12"/>
      <c r="I688" s="16">
        <f t="shared" si="448"/>
        <v>0</v>
      </c>
      <c r="J688" s="16">
        <f t="shared" si="449"/>
        <v>3</v>
      </c>
      <c r="K688" s="12"/>
    </row>
    <row r="689" spans="2:11" x14ac:dyDescent="0.25">
      <c r="B689" s="6">
        <v>22</v>
      </c>
      <c r="C689" s="35" t="str">
        <f>IF(B689="","",VLOOKUP(B689,Tabelle2!$A$2:$B$38,2,0))</f>
        <v>0-5-10-24-26-32</v>
      </c>
      <c r="D689" s="3">
        <f t="shared" si="450"/>
        <v>0</v>
      </c>
      <c r="E689" s="7" t="str">
        <f t="shared" si="451"/>
        <v>L</v>
      </c>
      <c r="F689" s="20" t="str">
        <f t="shared" si="452"/>
        <v>Bet</v>
      </c>
      <c r="G689" s="16">
        <f t="shared" si="453"/>
        <v>-96</v>
      </c>
      <c r="H689" s="12"/>
      <c r="I689" s="16">
        <f t="shared" si="448"/>
        <v>-1</v>
      </c>
      <c r="J689" s="16">
        <f t="shared" si="449"/>
        <v>2</v>
      </c>
      <c r="K689" s="12"/>
    </row>
    <row r="690" spans="2:11" x14ac:dyDescent="0.25">
      <c r="B690" s="6">
        <v>3</v>
      </c>
      <c r="C690" s="35" t="str">
        <f>IF(B690="","",VLOOKUP(B690,Tabelle2!$A$2:$B$38,2,0))</f>
        <v>2-9-14-17-25-31</v>
      </c>
      <c r="D690" s="3">
        <f t="shared" si="450"/>
        <v>0</v>
      </c>
      <c r="E690" s="7" t="str">
        <f t="shared" si="451"/>
        <v>L</v>
      </c>
      <c r="F690" s="20" t="str">
        <f t="shared" si="452"/>
        <v>Bet</v>
      </c>
      <c r="G690" s="16">
        <f t="shared" si="453"/>
        <v>-102</v>
      </c>
      <c r="H690" s="12"/>
      <c r="I690" s="16">
        <f t="shared" si="448"/>
        <v>0</v>
      </c>
      <c r="J690" s="16">
        <f t="shared" si="449"/>
        <v>2</v>
      </c>
      <c r="K690" s="12"/>
    </row>
    <row r="691" spans="2:11" x14ac:dyDescent="0.25">
      <c r="B691" s="6">
        <v>9</v>
      </c>
      <c r="C691" s="35" t="str">
        <f>IF(B691="","",VLOOKUP(B691,Tabelle2!$A$2:$B$38,2,0))</f>
        <v>0-3-5-10-23-26</v>
      </c>
      <c r="D691" s="3">
        <f t="shared" si="450"/>
        <v>1</v>
      </c>
      <c r="E691" s="7" t="str">
        <f t="shared" si="451"/>
        <v>W</v>
      </c>
      <c r="F691" s="20" t="str">
        <f t="shared" si="452"/>
        <v>Bet</v>
      </c>
      <c r="G691" s="16">
        <f t="shared" si="453"/>
        <v>-72</v>
      </c>
      <c r="H691" s="12"/>
      <c r="I691" s="16">
        <f t="shared" si="448"/>
        <v>0</v>
      </c>
      <c r="J691" s="16">
        <f t="shared" si="449"/>
        <v>2</v>
      </c>
      <c r="K691" s="12"/>
    </row>
    <row r="692" spans="2:11" x14ac:dyDescent="0.25">
      <c r="B692" s="6">
        <v>17</v>
      </c>
      <c r="C692" s="35" t="str">
        <f>IF(B692="","",VLOOKUP(B692,Tabelle2!$A$2:$B$38,2,0))</f>
        <v>0-3-8-10-23-26</v>
      </c>
      <c r="D692" s="3">
        <f t="shared" si="450"/>
        <v>0</v>
      </c>
      <c r="E692" s="7" t="str">
        <f t="shared" si="451"/>
        <v>L</v>
      </c>
      <c r="F692" s="20" t="str">
        <f t="shared" si="452"/>
        <v>Bet</v>
      </c>
      <c r="G692" s="16">
        <f t="shared" si="453"/>
        <v>-78</v>
      </c>
      <c r="H692" s="12"/>
      <c r="I692" s="16">
        <f t="shared" si="448"/>
        <v>-1</v>
      </c>
      <c r="J692" s="16">
        <f t="shared" si="449"/>
        <v>1</v>
      </c>
      <c r="K692" s="12"/>
    </row>
    <row r="693" spans="2:11" x14ac:dyDescent="0.25">
      <c r="B693" s="6">
        <v>31</v>
      </c>
      <c r="C693" s="35" t="str">
        <f>IF(B693="","",VLOOKUP(B693,Tabelle2!$A$2:$B$38,2,0))</f>
        <v>3-8-10-23-26-35</v>
      </c>
      <c r="D693" s="3">
        <f t="shared" si="450"/>
        <v>0</v>
      </c>
      <c r="E693" s="7" t="str">
        <f t="shared" si="451"/>
        <v>L</v>
      </c>
      <c r="F693" s="20" t="str">
        <f t="shared" si="452"/>
        <v>Bet</v>
      </c>
      <c r="G693" s="16">
        <f t="shared" si="453"/>
        <v>-84</v>
      </c>
      <c r="H693" s="12"/>
      <c r="I693" s="16">
        <f t="shared" si="448"/>
        <v>0</v>
      </c>
      <c r="J693" s="16">
        <f t="shared" si="449"/>
        <v>1</v>
      </c>
      <c r="K693" s="12"/>
    </row>
    <row r="694" spans="2:11" x14ac:dyDescent="0.25">
      <c r="B694" s="6">
        <v>25</v>
      </c>
      <c r="C694" s="35" t="str">
        <f>IF(B694="","",VLOOKUP(B694,Tabelle2!$A$2:$B$38,2,0))</f>
        <v>3-8-23-26-30-35</v>
      </c>
      <c r="D694" s="3">
        <f t="shared" si="450"/>
        <v>0</v>
      </c>
      <c r="E694" s="7" t="str">
        <f t="shared" si="451"/>
        <v>L</v>
      </c>
      <c r="F694" s="20" t="str">
        <f t="shared" si="452"/>
        <v>Bet</v>
      </c>
      <c r="G694" s="16">
        <f t="shared" si="453"/>
        <v>-90</v>
      </c>
      <c r="H694" s="12"/>
      <c r="I694" s="16">
        <f t="shared" si="448"/>
        <v>0</v>
      </c>
      <c r="J694" s="16">
        <f t="shared" si="449"/>
        <v>1</v>
      </c>
      <c r="K694" s="12"/>
    </row>
    <row r="695" spans="2:11" x14ac:dyDescent="0.25">
      <c r="B695" s="6">
        <v>34</v>
      </c>
      <c r="C695" s="35" t="str">
        <f>IF(B695="","",VLOOKUP(B695,Tabelle2!$A$2:$B$38,2,0))</f>
        <v>0-5-10-23-26-32</v>
      </c>
      <c r="D695" s="3">
        <f t="shared" si="450"/>
        <v>0</v>
      </c>
      <c r="E695" s="7" t="str">
        <f t="shared" si="451"/>
        <v>L</v>
      </c>
      <c r="F695" s="20" t="str">
        <f t="shared" si="452"/>
        <v>Bet</v>
      </c>
      <c r="G695" s="16">
        <f t="shared" si="453"/>
        <v>-96</v>
      </c>
      <c r="H695" s="12"/>
      <c r="I695" s="16">
        <f t="shared" si="448"/>
        <v>0</v>
      </c>
      <c r="J695" s="16">
        <f t="shared" si="449"/>
        <v>1</v>
      </c>
      <c r="K695" s="12"/>
    </row>
    <row r="696" spans="2:11" x14ac:dyDescent="0.25">
      <c r="B696" s="6">
        <v>36</v>
      </c>
      <c r="C696" s="35" t="str">
        <f>IF(B696="","",VLOOKUP(B696,Tabelle2!$A$2:$B$38,2,0))</f>
        <v>1-4-16-19-21-33</v>
      </c>
      <c r="D696" s="3">
        <f t="shared" si="450"/>
        <v>0</v>
      </c>
      <c r="E696" s="7" t="str">
        <f t="shared" si="451"/>
        <v>L</v>
      </c>
      <c r="F696" s="20" t="str">
        <f t="shared" si="452"/>
        <v>Bet</v>
      </c>
      <c r="G696" s="16">
        <f t="shared" si="453"/>
        <v>-102</v>
      </c>
      <c r="H696" s="12"/>
      <c r="I696" s="16">
        <f t="shared" si="448"/>
        <v>0</v>
      </c>
      <c r="J696" s="16">
        <f t="shared" si="449"/>
        <v>1</v>
      </c>
      <c r="K696" s="12"/>
    </row>
    <row r="697" spans="2:11" x14ac:dyDescent="0.25">
      <c r="B697" s="6">
        <v>32</v>
      </c>
      <c r="C697" s="35" t="str">
        <f>IF(B697="","",VLOOKUP(B697,Tabelle2!$A$2:$B$38,2,0))</f>
        <v>6-18-22-27-29-34</v>
      </c>
      <c r="D697" s="3">
        <f t="shared" si="450"/>
        <v>0</v>
      </c>
      <c r="E697" s="7" t="str">
        <f t="shared" si="451"/>
        <v>L</v>
      </c>
      <c r="F697" s="20" t="str">
        <f t="shared" si="452"/>
        <v>Bet</v>
      </c>
      <c r="G697" s="16">
        <f t="shared" si="453"/>
        <v>-108</v>
      </c>
      <c r="H697" s="12"/>
      <c r="I697" s="16">
        <f t="shared" si="448"/>
        <v>0</v>
      </c>
      <c r="J697" s="16">
        <f t="shared" si="449"/>
        <v>1</v>
      </c>
      <c r="K697" s="12"/>
    </row>
    <row r="698" spans="2:11" x14ac:dyDescent="0.25">
      <c r="B698" s="6">
        <v>24</v>
      </c>
      <c r="C698" s="35" t="str">
        <f>IF(B698="","",VLOOKUP(B698,Tabelle2!$A$2:$B$38,2,0))</f>
        <v>6-13-18-22-27-29</v>
      </c>
      <c r="D698" s="3">
        <f t="shared" si="450"/>
        <v>0</v>
      </c>
      <c r="E698" s="7" t="str">
        <f t="shared" si="451"/>
        <v>L</v>
      </c>
      <c r="F698" s="20" t="str">
        <f t="shared" si="452"/>
        <v>Bet</v>
      </c>
      <c r="G698" s="16">
        <f t="shared" si="453"/>
        <v>-114</v>
      </c>
      <c r="H698" s="12"/>
      <c r="I698" s="16">
        <f t="shared" si="448"/>
        <v>0</v>
      </c>
      <c r="J698" s="16">
        <f t="shared" si="449"/>
        <v>1</v>
      </c>
      <c r="K698" s="12"/>
    </row>
    <row r="699" spans="2:11" x14ac:dyDescent="0.25">
      <c r="B699" s="6">
        <v>22</v>
      </c>
      <c r="C699" s="35" t="str">
        <f>IF(B699="","",VLOOKUP(B699,Tabelle2!$A$2:$B$38,2,0))</f>
        <v>0-5-10-24-26-32</v>
      </c>
      <c r="D699" s="3">
        <f t="shared" si="450"/>
        <v>1</v>
      </c>
      <c r="E699" s="7" t="str">
        <f t="shared" si="451"/>
        <v>W</v>
      </c>
      <c r="F699" s="20" t="str">
        <f t="shared" si="452"/>
        <v>Bet</v>
      </c>
      <c r="G699" s="16">
        <f t="shared" si="453"/>
        <v>-84</v>
      </c>
      <c r="H699" s="12"/>
      <c r="I699" s="16">
        <f t="shared" si="448"/>
        <v>0</v>
      </c>
      <c r="J699" s="16">
        <f t="shared" si="449"/>
        <v>1</v>
      </c>
      <c r="K699" s="12"/>
    </row>
    <row r="700" spans="2:11" x14ac:dyDescent="0.25">
      <c r="B700" s="6">
        <v>2</v>
      </c>
      <c r="C700" s="35" t="str">
        <f>IF(B700="","",VLOOKUP(B700,Tabelle2!$A$2:$B$38,2,0))</f>
        <v>3-8-11-12-30-35</v>
      </c>
      <c r="D700" s="3">
        <f t="shared" si="450"/>
        <v>0</v>
      </c>
      <c r="E700" s="7" t="str">
        <f t="shared" si="451"/>
        <v>L</v>
      </c>
      <c r="F700" s="20" t="str">
        <f t="shared" si="452"/>
        <v>Bet</v>
      </c>
      <c r="G700" s="16">
        <f t="shared" si="453"/>
        <v>-90</v>
      </c>
      <c r="H700" s="12"/>
      <c r="I700" s="16">
        <f t="shared" si="448"/>
        <v>-1</v>
      </c>
      <c r="J700" s="16">
        <f t="shared" si="449"/>
        <v>0</v>
      </c>
      <c r="K700" s="12"/>
    </row>
    <row r="701" spans="2:11" x14ac:dyDescent="0.25">
      <c r="B701" s="6">
        <v>15</v>
      </c>
      <c r="C701" s="35" t="str">
        <f>IF(B701="","",VLOOKUP(B701,Tabelle2!$A$2:$B$38,2,0))</f>
        <v>6-7-12-18-27-29</v>
      </c>
      <c r="D701" s="3">
        <f t="shared" si="450"/>
        <v>0</v>
      </c>
      <c r="E701" s="7" t="str">
        <f t="shared" si="451"/>
        <v>L</v>
      </c>
      <c r="F701" s="20" t="str">
        <f t="shared" si="452"/>
        <v>Bet</v>
      </c>
      <c r="G701" s="16">
        <f t="shared" si="453"/>
        <v>-96</v>
      </c>
      <c r="H701" s="12"/>
      <c r="I701" s="16">
        <f t="shared" si="448"/>
        <v>0</v>
      </c>
      <c r="J701" s="16">
        <f t="shared" si="449"/>
        <v>0</v>
      </c>
      <c r="K701" s="12"/>
    </row>
    <row r="702" spans="2:11" x14ac:dyDescent="0.25">
      <c r="B702" s="6">
        <v>13</v>
      </c>
      <c r="C702" s="35" t="str">
        <f>IF(B702="","",VLOOKUP(B702,Tabelle2!$A$2:$B$38,2,0))</f>
        <v>4-15-16-19-24-33</v>
      </c>
      <c r="D702" s="3">
        <f t="shared" si="450"/>
        <v>0</v>
      </c>
      <c r="E702" s="7" t="str">
        <f t="shared" si="451"/>
        <v>L</v>
      </c>
      <c r="F702" s="20" t="str">
        <f t="shared" si="452"/>
        <v>Bet</v>
      </c>
      <c r="G702" s="16">
        <f t="shared" si="453"/>
        <v>-102</v>
      </c>
      <c r="H702" s="12"/>
      <c r="I702" s="16">
        <f t="shared" si="448"/>
        <v>0</v>
      </c>
      <c r="J702" s="16">
        <f t="shared" si="449"/>
        <v>0</v>
      </c>
      <c r="K702" s="12"/>
    </row>
    <row r="703" spans="2:11" x14ac:dyDescent="0.25">
      <c r="B703" s="6">
        <v>5</v>
      </c>
      <c r="C703" s="35" t="str">
        <f>IF(B703="","",VLOOKUP(B703,Tabelle2!$A$2:$B$38,2,0))</f>
        <v>6-9-18-22-27-34</v>
      </c>
      <c r="D703" s="3">
        <f t="shared" si="450"/>
        <v>0</v>
      </c>
      <c r="E703" s="7" t="str">
        <f t="shared" si="451"/>
        <v>L</v>
      </c>
      <c r="F703" s="20" t="str">
        <f t="shared" si="452"/>
        <v>Bet</v>
      </c>
      <c r="G703" s="16">
        <f t="shared" si="453"/>
        <v>-108</v>
      </c>
      <c r="H703" s="12"/>
      <c r="I703" s="16">
        <f t="shared" si="448"/>
        <v>0</v>
      </c>
      <c r="J703" s="16">
        <f t="shared" si="449"/>
        <v>0</v>
      </c>
      <c r="K703" s="12"/>
    </row>
    <row r="704" spans="2:11" x14ac:dyDescent="0.25">
      <c r="B704" s="6">
        <v>14</v>
      </c>
      <c r="C704" s="35" t="str">
        <f>IF(B704="","",VLOOKUP(B704,Tabelle2!$A$2:$B$38,2,0))</f>
        <v>3-8-12-23-30-35</v>
      </c>
      <c r="D704" s="3">
        <f t="shared" si="450"/>
        <v>0</v>
      </c>
      <c r="E704" s="7" t="str">
        <f t="shared" si="451"/>
        <v>L</v>
      </c>
      <c r="F704" s="20" t="str">
        <f t="shared" si="452"/>
        <v>Bet</v>
      </c>
      <c r="G704" s="16">
        <f t="shared" si="453"/>
        <v>-114</v>
      </c>
      <c r="H704" s="12"/>
      <c r="I704" s="16">
        <f t="shared" si="448"/>
        <v>0</v>
      </c>
      <c r="J704" s="16">
        <f t="shared" si="449"/>
        <v>0</v>
      </c>
      <c r="K704" s="12"/>
    </row>
    <row r="705" spans="2:11" x14ac:dyDescent="0.25">
      <c r="B705" s="6">
        <v>24</v>
      </c>
      <c r="C705" s="35" t="str">
        <f>IF(B705="","",VLOOKUP(B705,Tabelle2!$A$2:$B$38,2,0))</f>
        <v>6-13-18-22-27-29</v>
      </c>
      <c r="D705" s="3">
        <f t="shared" si="450"/>
        <v>0</v>
      </c>
      <c r="E705" s="7" t="str">
        <f t="shared" si="451"/>
        <v>L</v>
      </c>
      <c r="F705" s="20" t="str">
        <f t="shared" si="452"/>
        <v>Bet</v>
      </c>
      <c r="G705" s="16">
        <f t="shared" si="453"/>
        <v>-120</v>
      </c>
      <c r="H705" s="12"/>
      <c r="I705" s="16">
        <f t="shared" si="448"/>
        <v>0</v>
      </c>
      <c r="J705" s="16">
        <f t="shared" si="449"/>
        <v>0</v>
      </c>
      <c r="K705" s="12"/>
    </row>
    <row r="706" spans="2:11" x14ac:dyDescent="0.25">
      <c r="B706" s="6">
        <v>0</v>
      </c>
      <c r="C706" s="35" t="str">
        <f>IF(B706="","",VLOOKUP(B706,Tabelle2!$A$2:$B$38,2,0))</f>
        <v>6-9-17-18-22-34</v>
      </c>
      <c r="D706" s="3">
        <f t="shared" si="450"/>
        <v>0</v>
      </c>
      <c r="E706" s="7" t="str">
        <f t="shared" si="451"/>
        <v>L</v>
      </c>
      <c r="F706" s="20" t="str">
        <f t="shared" si="452"/>
        <v>Bet</v>
      </c>
      <c r="G706" s="16">
        <f t="shared" si="453"/>
        <v>-126</v>
      </c>
      <c r="H706" s="12"/>
      <c r="I706" s="16">
        <f t="shared" si="448"/>
        <v>0</v>
      </c>
      <c r="J706" s="16">
        <f t="shared" si="449"/>
        <v>0</v>
      </c>
      <c r="K706" s="12"/>
    </row>
    <row r="707" spans="2:11" x14ac:dyDescent="0.25">
      <c r="B707" s="6">
        <v>14</v>
      </c>
      <c r="C707" s="35" t="str">
        <f>IF(B707="","",VLOOKUP(B707,Tabelle2!$A$2:$B$38,2,0))</f>
        <v>3-8-12-23-30-35</v>
      </c>
      <c r="D707" s="3">
        <f t="shared" si="450"/>
        <v>0</v>
      </c>
      <c r="E707" s="7" t="str">
        <f t="shared" si="451"/>
        <v>L</v>
      </c>
      <c r="F707" s="20" t="str">
        <f t="shared" si="452"/>
        <v>Bet</v>
      </c>
      <c r="G707" s="16">
        <f t="shared" si="453"/>
        <v>-132</v>
      </c>
      <c r="H707" s="12"/>
      <c r="I707" s="16">
        <f t="shared" si="448"/>
        <v>0</v>
      </c>
      <c r="J707" s="16">
        <f t="shared" si="449"/>
        <v>0</v>
      </c>
      <c r="K707" s="12"/>
    </row>
    <row r="708" spans="2:11" x14ac:dyDescent="0.25">
      <c r="B708" s="6">
        <v>9</v>
      </c>
      <c r="C708" s="35" t="str">
        <f>IF(B708="","",VLOOKUP(B708,Tabelle2!$A$2:$B$38,2,0))</f>
        <v>0-3-5-10-23-26</v>
      </c>
      <c r="D708" s="3">
        <f t="shared" si="450"/>
        <v>0</v>
      </c>
      <c r="E708" s="7" t="str">
        <f t="shared" si="451"/>
        <v>L</v>
      </c>
      <c r="F708" s="20" t="str">
        <f t="shared" si="452"/>
        <v>Bet</v>
      </c>
      <c r="G708" s="16">
        <f t="shared" si="453"/>
        <v>-138</v>
      </c>
      <c r="H708" s="12"/>
      <c r="I708" s="16">
        <f t="shared" si="448"/>
        <v>0</v>
      </c>
      <c r="J708" s="16">
        <f t="shared" si="449"/>
        <v>0</v>
      </c>
      <c r="K708" s="12"/>
    </row>
    <row r="709" spans="2:11" x14ac:dyDescent="0.25">
      <c r="B709" s="6">
        <v>10</v>
      </c>
      <c r="C709" s="35" t="str">
        <f>IF(B709="","",VLOOKUP(B709,Tabelle2!$A$2:$B$38,2,0))</f>
        <v>6-9-17-22-31-34</v>
      </c>
      <c r="D709" s="3">
        <f t="shared" si="450"/>
        <v>1</v>
      </c>
      <c r="E709" s="7" t="str">
        <f t="shared" si="451"/>
        <v>W</v>
      </c>
      <c r="F709" s="20" t="str">
        <f t="shared" si="452"/>
        <v>Bet</v>
      </c>
      <c r="G709" s="16">
        <f t="shared" si="453"/>
        <v>-108</v>
      </c>
      <c r="H709" s="12"/>
      <c r="I709" s="16">
        <f t="shared" si="448"/>
        <v>0</v>
      </c>
      <c r="J709" s="16">
        <f t="shared" si="449"/>
        <v>0</v>
      </c>
      <c r="K709" s="12"/>
    </row>
    <row r="710" spans="2:11" x14ac:dyDescent="0.25">
      <c r="B710" s="6">
        <v>34</v>
      </c>
      <c r="C710" s="35" t="str">
        <f>IF(B710="","",VLOOKUP(B710,Tabelle2!$A$2:$B$38,2,0))</f>
        <v>0-5-10-23-26-32</v>
      </c>
      <c r="D710" s="3">
        <f t="shared" si="450"/>
        <v>1</v>
      </c>
      <c r="E710" s="7" t="str">
        <f t="shared" si="451"/>
        <v>W</v>
      </c>
      <c r="F710" s="20" t="str">
        <f t="shared" si="452"/>
        <v>Bet</v>
      </c>
      <c r="G710" s="16">
        <f t="shared" si="453"/>
        <v>-78</v>
      </c>
      <c r="H710" s="12"/>
      <c r="I710" s="16">
        <f t="shared" ref="I710:I762" si="454">IF(AND(E708="L",E709="W",E710="W"),5,IF(AND(E708="L",E709="W",E710="L"),-1,))</f>
        <v>5</v>
      </c>
      <c r="J710" s="16">
        <f t="shared" ref="J710:J762" si="455">J709+I710</f>
        <v>5</v>
      </c>
      <c r="K710" s="12"/>
    </row>
    <row r="711" spans="2:11" x14ac:dyDescent="0.25">
      <c r="B711" s="6">
        <v>32</v>
      </c>
      <c r="C711" s="35" t="str">
        <f>IF(B711="","",VLOOKUP(B711,Tabelle2!$A$2:$B$38,2,0))</f>
        <v>6-18-22-27-29-34</v>
      </c>
      <c r="D711" s="3">
        <f t="shared" si="450"/>
        <v>1</v>
      </c>
      <c r="E711" s="7" t="str">
        <f t="shared" si="451"/>
        <v>W</v>
      </c>
      <c r="F711" s="20" t="str">
        <f t="shared" si="452"/>
        <v>Bet</v>
      </c>
      <c r="G711" s="16">
        <f t="shared" si="453"/>
        <v>-48</v>
      </c>
      <c r="H711" s="12"/>
      <c r="I711" s="16">
        <f t="shared" si="454"/>
        <v>0</v>
      </c>
      <c r="J711" s="16">
        <f t="shared" si="455"/>
        <v>5</v>
      </c>
      <c r="K711" s="12"/>
    </row>
    <row r="712" spans="2:11" x14ac:dyDescent="0.25">
      <c r="B712" s="6">
        <v>6</v>
      </c>
      <c r="C712" s="35" t="str">
        <f>IF(B712="","",VLOOKUP(B712,Tabelle2!$A$2:$B$38,2,0))</f>
        <v>0-5-10-15-24-32</v>
      </c>
      <c r="D712" s="3">
        <f t="shared" si="450"/>
        <v>1</v>
      </c>
      <c r="E712" s="7" t="str">
        <f t="shared" si="451"/>
        <v>W</v>
      </c>
      <c r="F712" s="20" t="str">
        <f t="shared" si="452"/>
        <v>Bet</v>
      </c>
      <c r="G712" s="16">
        <f t="shared" si="453"/>
        <v>-18</v>
      </c>
      <c r="H712" s="12"/>
      <c r="I712" s="16">
        <f t="shared" si="454"/>
        <v>0</v>
      </c>
      <c r="J712" s="16">
        <f t="shared" si="455"/>
        <v>5</v>
      </c>
      <c r="K712" s="12"/>
    </row>
    <row r="713" spans="2:11" x14ac:dyDescent="0.25">
      <c r="B713" s="6">
        <v>32</v>
      </c>
      <c r="C713" s="35" t="str">
        <f>IF(B713="","",VLOOKUP(B713,Tabelle2!$A$2:$B$38,2,0))</f>
        <v>6-18-22-27-29-34</v>
      </c>
      <c r="D713" s="3">
        <f t="shared" si="450"/>
        <v>1</v>
      </c>
      <c r="E713" s="7" t="str">
        <f t="shared" si="451"/>
        <v>W</v>
      </c>
      <c r="F713" s="20" t="str">
        <f t="shared" si="452"/>
        <v>Bet</v>
      </c>
      <c r="G713" s="16">
        <f t="shared" si="453"/>
        <v>12</v>
      </c>
      <c r="H713" s="12"/>
      <c r="I713" s="16">
        <f t="shared" si="454"/>
        <v>0</v>
      </c>
      <c r="J713" s="16">
        <f t="shared" si="455"/>
        <v>5</v>
      </c>
      <c r="K713" s="12"/>
    </row>
    <row r="714" spans="2:11" x14ac:dyDescent="0.25">
      <c r="B714" s="6">
        <v>7</v>
      </c>
      <c r="C714" s="35" t="str">
        <f>IF(B714="","",VLOOKUP(B714,Tabelle2!$A$2:$B$38,2,0))</f>
        <v>1-4-15-16-19-33</v>
      </c>
      <c r="D714" s="3">
        <f t="shared" si="450"/>
        <v>0</v>
      </c>
      <c r="E714" s="7" t="str">
        <f t="shared" si="451"/>
        <v>L</v>
      </c>
      <c r="F714" s="20" t="str">
        <f t="shared" si="452"/>
        <v>Bet</v>
      </c>
      <c r="G714" s="16">
        <f t="shared" si="453"/>
        <v>6</v>
      </c>
      <c r="H714" s="12"/>
      <c r="I714" s="16">
        <f t="shared" si="454"/>
        <v>0</v>
      </c>
      <c r="J714" s="16">
        <f t="shared" si="455"/>
        <v>5</v>
      </c>
      <c r="K714" s="12"/>
    </row>
    <row r="715" spans="2:11" x14ac:dyDescent="0.25">
      <c r="B715" s="6">
        <v>11</v>
      </c>
      <c r="C715" s="35" t="str">
        <f>IF(B715="","",VLOOKUP(B715,Tabelle2!$A$2:$B$38,2,0))</f>
        <v>1-2-4-20-21-33</v>
      </c>
      <c r="D715" s="3">
        <f t="shared" si="450"/>
        <v>0</v>
      </c>
      <c r="E715" s="7" t="str">
        <f t="shared" si="451"/>
        <v>L</v>
      </c>
      <c r="F715" s="20" t="str">
        <f t="shared" si="452"/>
        <v>Bet</v>
      </c>
      <c r="G715" s="16">
        <f t="shared" si="453"/>
        <v>0</v>
      </c>
      <c r="H715" s="12"/>
      <c r="I715" s="16">
        <f t="shared" si="454"/>
        <v>0</v>
      </c>
      <c r="J715" s="16">
        <f t="shared" si="455"/>
        <v>5</v>
      </c>
      <c r="K715" s="12"/>
    </row>
    <row r="716" spans="2:11" x14ac:dyDescent="0.25">
      <c r="B716" s="6">
        <v>11</v>
      </c>
      <c r="C716" s="35" t="str">
        <f>IF(B716="","",VLOOKUP(B716,Tabelle2!$A$2:$B$38,2,0))</f>
        <v>1-2-4-20-21-33</v>
      </c>
      <c r="D716" s="3">
        <f t="shared" si="450"/>
        <v>0</v>
      </c>
      <c r="E716" s="7" t="str">
        <f t="shared" si="451"/>
        <v>L</v>
      </c>
      <c r="F716" s="20" t="str">
        <f t="shared" si="452"/>
        <v>Bet</v>
      </c>
      <c r="G716" s="16">
        <f t="shared" si="453"/>
        <v>-6</v>
      </c>
      <c r="H716" s="12"/>
      <c r="I716" s="16">
        <f t="shared" si="454"/>
        <v>0</v>
      </c>
      <c r="J716" s="16">
        <f t="shared" si="455"/>
        <v>5</v>
      </c>
      <c r="K716" s="12"/>
    </row>
    <row r="717" spans="2:11" x14ac:dyDescent="0.25">
      <c r="B717" s="6">
        <v>2</v>
      </c>
      <c r="C717" s="35" t="str">
        <f>IF(B717="","",VLOOKUP(B717,Tabelle2!$A$2:$B$38,2,0))</f>
        <v>3-8-11-12-30-35</v>
      </c>
      <c r="D717" s="3">
        <f t="shared" si="450"/>
        <v>1</v>
      </c>
      <c r="E717" s="7" t="str">
        <f t="shared" si="451"/>
        <v>W</v>
      </c>
      <c r="F717" s="20" t="str">
        <f t="shared" si="452"/>
        <v>Bet</v>
      </c>
      <c r="G717" s="16">
        <f t="shared" si="453"/>
        <v>24</v>
      </c>
      <c r="H717" s="12"/>
      <c r="I717" s="16">
        <f t="shared" si="454"/>
        <v>0</v>
      </c>
      <c r="J717" s="16">
        <f t="shared" si="455"/>
        <v>5</v>
      </c>
      <c r="K717" s="12"/>
    </row>
    <row r="718" spans="2:11" x14ac:dyDescent="0.25">
      <c r="B718" s="6">
        <v>27</v>
      </c>
      <c r="C718" s="35" t="str">
        <f>IF(B718="","",VLOOKUP(B718,Tabelle2!$A$2:$B$38,2,0))</f>
        <v>5-15-16-19-24-32</v>
      </c>
      <c r="D718" s="3">
        <f t="shared" si="450"/>
        <v>0</v>
      </c>
      <c r="E718" s="7" t="str">
        <f t="shared" si="451"/>
        <v>L</v>
      </c>
      <c r="F718" s="20" t="str">
        <f t="shared" si="452"/>
        <v>Bet</v>
      </c>
      <c r="G718" s="16">
        <f t="shared" si="453"/>
        <v>18</v>
      </c>
      <c r="H718" s="12"/>
      <c r="I718" s="16">
        <f t="shared" si="454"/>
        <v>-1</v>
      </c>
      <c r="J718" s="16">
        <f t="shared" si="455"/>
        <v>4</v>
      </c>
      <c r="K718" s="12"/>
    </row>
    <row r="719" spans="2:11" x14ac:dyDescent="0.25">
      <c r="B719" s="6">
        <v>9</v>
      </c>
      <c r="C719" s="35" t="str">
        <f>IF(B719="","",VLOOKUP(B719,Tabelle2!$A$2:$B$38,2,0))</f>
        <v>0-3-5-10-23-26</v>
      </c>
      <c r="D719" s="3">
        <f t="shared" si="450"/>
        <v>0</v>
      </c>
      <c r="E719" s="7" t="str">
        <f t="shared" si="451"/>
        <v>L</v>
      </c>
      <c r="F719" s="20" t="str">
        <f t="shared" si="452"/>
        <v>Bet</v>
      </c>
      <c r="G719" s="16">
        <f t="shared" si="453"/>
        <v>12</v>
      </c>
      <c r="H719" s="12"/>
      <c r="I719" s="16">
        <f t="shared" si="454"/>
        <v>0</v>
      </c>
      <c r="J719" s="16">
        <f t="shared" si="455"/>
        <v>4</v>
      </c>
      <c r="K719" s="12"/>
    </row>
    <row r="720" spans="2:11" x14ac:dyDescent="0.25">
      <c r="B720" s="6">
        <v>3</v>
      </c>
      <c r="C720" s="35" t="str">
        <f>IF(B720="","",VLOOKUP(B720,Tabelle2!$A$2:$B$38,2,0))</f>
        <v>2-9-14-17-25-31</v>
      </c>
      <c r="D720" s="3">
        <f t="shared" si="450"/>
        <v>1</v>
      </c>
      <c r="E720" s="7" t="str">
        <f t="shared" si="451"/>
        <v>W</v>
      </c>
      <c r="F720" s="20" t="str">
        <f t="shared" si="452"/>
        <v>Bet</v>
      </c>
      <c r="G720" s="16">
        <f t="shared" si="453"/>
        <v>42</v>
      </c>
      <c r="H720" s="12"/>
      <c r="I720" s="16">
        <f t="shared" si="454"/>
        <v>0</v>
      </c>
      <c r="J720" s="16">
        <f t="shared" si="455"/>
        <v>4</v>
      </c>
      <c r="K720" s="12"/>
    </row>
    <row r="721" spans="2:11" x14ac:dyDescent="0.25">
      <c r="B721" s="6">
        <v>27</v>
      </c>
      <c r="C721" s="35" t="str">
        <f>IF(B721="","",VLOOKUP(B721,Tabelle2!$A$2:$B$38,2,0))</f>
        <v>5-15-16-19-24-32</v>
      </c>
      <c r="D721" s="3">
        <f t="shared" si="450"/>
        <v>0</v>
      </c>
      <c r="E721" s="7" t="str">
        <f t="shared" si="451"/>
        <v>L</v>
      </c>
      <c r="F721" s="20" t="str">
        <f t="shared" si="452"/>
        <v>Bet</v>
      </c>
      <c r="G721" s="16">
        <f t="shared" si="453"/>
        <v>36</v>
      </c>
      <c r="H721" s="12"/>
      <c r="I721" s="16">
        <f t="shared" si="454"/>
        <v>-1</v>
      </c>
      <c r="J721" s="16">
        <f t="shared" si="455"/>
        <v>3</v>
      </c>
      <c r="K721" s="12"/>
    </row>
    <row r="722" spans="2:11" x14ac:dyDescent="0.25">
      <c r="B722" s="6">
        <v>26</v>
      </c>
      <c r="C722" s="35" t="str">
        <f>IF(B722="","",VLOOKUP(B722,Tabelle2!$A$2:$B$38,2,0))</f>
        <v>9-17-22-25-31-34</v>
      </c>
      <c r="D722" s="3">
        <f t="shared" si="450"/>
        <v>0</v>
      </c>
      <c r="E722" s="7" t="str">
        <f t="shared" si="451"/>
        <v>L</v>
      </c>
      <c r="F722" s="20" t="str">
        <f t="shared" si="452"/>
        <v>Bet</v>
      </c>
      <c r="G722" s="16">
        <f t="shared" si="453"/>
        <v>30</v>
      </c>
      <c r="H722" s="12"/>
      <c r="I722" s="16">
        <f t="shared" si="454"/>
        <v>0</v>
      </c>
      <c r="J722" s="16">
        <f t="shared" si="455"/>
        <v>3</v>
      </c>
      <c r="K722" s="12"/>
    </row>
    <row r="723" spans="2:11" x14ac:dyDescent="0.25">
      <c r="B723" s="6">
        <v>34</v>
      </c>
      <c r="C723" s="35" t="str">
        <f>IF(B723="","",VLOOKUP(B723,Tabelle2!$A$2:$B$38,2,0))</f>
        <v>0-5-10-23-26-32</v>
      </c>
      <c r="D723" s="3">
        <f t="shared" si="450"/>
        <v>1</v>
      </c>
      <c r="E723" s="7" t="str">
        <f t="shared" si="451"/>
        <v>W</v>
      </c>
      <c r="F723" s="20" t="str">
        <f t="shared" si="452"/>
        <v>Bet</v>
      </c>
      <c r="G723" s="16">
        <f t="shared" si="453"/>
        <v>60</v>
      </c>
      <c r="H723" s="12"/>
      <c r="I723" s="16">
        <f t="shared" si="454"/>
        <v>0</v>
      </c>
      <c r="J723" s="16">
        <f t="shared" si="455"/>
        <v>3</v>
      </c>
      <c r="K723" s="12"/>
    </row>
    <row r="724" spans="2:11" x14ac:dyDescent="0.25">
      <c r="B724" s="6">
        <v>10</v>
      </c>
      <c r="C724" s="35" t="str">
        <f>IF(B724="","",VLOOKUP(B724,Tabelle2!$A$2:$B$38,2,0))</f>
        <v>6-9-17-22-31-34</v>
      </c>
      <c r="D724" s="3">
        <f t="shared" si="450"/>
        <v>1</v>
      </c>
      <c r="E724" s="7" t="str">
        <f t="shared" si="451"/>
        <v>W</v>
      </c>
      <c r="F724" s="20" t="str">
        <f t="shared" si="452"/>
        <v>Bet</v>
      </c>
      <c r="G724" s="16">
        <f t="shared" si="453"/>
        <v>90</v>
      </c>
      <c r="H724" s="12"/>
      <c r="I724" s="16">
        <f t="shared" si="454"/>
        <v>5</v>
      </c>
      <c r="J724" s="16">
        <f t="shared" si="455"/>
        <v>8</v>
      </c>
      <c r="K724" s="12"/>
    </row>
    <row r="725" spans="2:11" x14ac:dyDescent="0.25">
      <c r="B725" s="6">
        <v>15</v>
      </c>
      <c r="C725" s="35" t="str">
        <f>IF(B725="","",VLOOKUP(B725,Tabelle2!$A$2:$B$38,2,0))</f>
        <v>6-7-12-18-27-29</v>
      </c>
      <c r="D725" s="3">
        <f t="shared" si="450"/>
        <v>0</v>
      </c>
      <c r="E725" s="7" t="str">
        <f t="shared" si="451"/>
        <v>L</v>
      </c>
      <c r="F725" s="20" t="str">
        <f t="shared" si="452"/>
        <v>Bet</v>
      </c>
      <c r="G725" s="16">
        <f t="shared" si="453"/>
        <v>84</v>
      </c>
      <c r="H725" s="12"/>
      <c r="I725" s="16">
        <f t="shared" si="454"/>
        <v>0</v>
      </c>
      <c r="J725" s="16">
        <f t="shared" si="455"/>
        <v>8</v>
      </c>
      <c r="K725" s="12"/>
    </row>
    <row r="726" spans="2:11" x14ac:dyDescent="0.25">
      <c r="B726" s="6">
        <v>36</v>
      </c>
      <c r="C726" s="35" t="str">
        <f>IF(B726="","",VLOOKUP(B726,Tabelle2!$A$2:$B$38,2,0))</f>
        <v>1-4-16-19-21-33</v>
      </c>
      <c r="D726" s="3">
        <f t="shared" si="450"/>
        <v>0</v>
      </c>
      <c r="E726" s="7" t="str">
        <f t="shared" si="451"/>
        <v>L</v>
      </c>
      <c r="F726" s="20" t="str">
        <f t="shared" si="452"/>
        <v>Bet</v>
      </c>
      <c r="G726" s="16">
        <f t="shared" si="453"/>
        <v>78</v>
      </c>
      <c r="H726" s="12"/>
      <c r="I726" s="16">
        <f t="shared" si="454"/>
        <v>0</v>
      </c>
      <c r="J726" s="16">
        <f t="shared" si="455"/>
        <v>8</v>
      </c>
      <c r="K726" s="12"/>
    </row>
    <row r="727" spans="2:11" x14ac:dyDescent="0.25">
      <c r="B727" s="6">
        <v>36</v>
      </c>
      <c r="C727" s="35" t="str">
        <f>IF(B727="","",VLOOKUP(B727,Tabelle2!$A$2:$B$38,2,0))</f>
        <v>1-4-16-19-21-33</v>
      </c>
      <c r="D727" s="3">
        <f t="shared" si="450"/>
        <v>0</v>
      </c>
      <c r="E727" s="7" t="str">
        <f t="shared" si="451"/>
        <v>L</v>
      </c>
      <c r="F727" s="20" t="str">
        <f t="shared" si="452"/>
        <v>Bet</v>
      </c>
      <c r="G727" s="16">
        <f t="shared" si="453"/>
        <v>72</v>
      </c>
      <c r="H727" s="12"/>
      <c r="I727" s="16">
        <f t="shared" si="454"/>
        <v>0</v>
      </c>
      <c r="J727" s="16">
        <f t="shared" si="455"/>
        <v>8</v>
      </c>
      <c r="K727" s="12"/>
    </row>
    <row r="728" spans="2:11" x14ac:dyDescent="0.25">
      <c r="B728" s="6">
        <v>36</v>
      </c>
      <c r="C728" s="35" t="str">
        <f>IF(B728="","",VLOOKUP(B728,Tabelle2!$A$2:$B$38,2,0))</f>
        <v>1-4-16-19-21-33</v>
      </c>
      <c r="D728" s="3">
        <f t="shared" ref="D728:D791" si="456">IF(B728="","",IF(B727=1,COUNTIF($AB$1:$AG$1,B728),IF(B727=2,COUNTIF($AB$2:$AG$2,B728),IF(B727=3,COUNTIF($AB$3:$AG$3,B728),IF(B727=4,COUNTIF($AB$4:$AG$4,B728),IF(B727=5,COUNTIF($AB$5:$AG$5,B728),IF(B727=6,COUNTIF($AB$6:$AG$6,B728),IF(B727=7,COUNTIF($AB$7:$AG$7,B728),IF(B727=8,COUNTIF($AB$8:$AG$8,B728),IF(B727=9,COUNTIF($AB$9:$AG$9,B728),IF(B727=10,COUNTIF($AB$10:$AG$10,B728),IF(B727=11,COUNTIF($AB$11:$AG$11,B728),IF(B727=12,COUNTIF($AB$12:$AG$12,B728),IF(B727=13,COUNTIF($AB$13:$AG$13,B728),IF(B727=14,COUNTIF($AB$14:$AG$14,B728),IF(B727=15,COUNTIF($AB$15:$AG$15,B728),IF(B727=16,COUNTIF($AB$16:$AG$16,B728),IF(B727=17,COUNTIF($AB$17:$AG$17,B728),IF(B727=18,COUNTIF($AB$18:$AG$18,B728),IF(B727=19,COUNTIF($AB$19:$AG$19,B728),IF(B727=20,COUNTIF($AB$20:$AG$20,B728),IF(B727=21,COUNTIF($AB$21:$AG$21,B728),IF(B727=22,COUNTIF($AB$22:$AG$22,B728),IF(B727=23,COUNTIF($AB$23:$AG$23,B728),IF(B727=24,COUNTIF($AB$24:$AG$24,B728),IF(B727=25,COUNTIF($AB$25:$AG$25,B728),IF(B727=26,COUNTIF($AB$26:$AG$26,B728),IF(B727=27,COUNTIF($AB$27:$AG$27,B728),IF(B727=28,COUNTIF($AB$28:$AG$28,B728),IF(B727=29,COUNTIF($AB$29:$AG$29,B728),IF(B727=30,COUNTIF($AB$30:$AG$30,B728),IF(B727=31,COUNTIF($AB$31:$AG$31,B728),IF(B727=32,COUNTIF($AB$32:$AG$32,B728),IF(B727=33,COUNTIF($AB$33:$AG$33,B728),IF(B727=34,COUNTIF($AB$34:$AG$34,B728),IF(B727=35,COUNTIF($AB$35:$AG$35,B728),IF(B727=36,COUNTIF($AB$36:$AG$36,B728),IF(B727=0,COUNTIF($AB$37:$AG$37,B728),""))))))))))))))))))))))))))))))))))))))</f>
        <v>0</v>
      </c>
      <c r="E728" s="7" t="str">
        <f t="shared" ref="E728:E791" si="457">IF(B728="","",IF(D728=1,"W",IF(D728=0,"L","")))</f>
        <v>L</v>
      </c>
      <c r="F728" s="20" t="str">
        <f t="shared" ref="F728:F791" si="458">IF(B728="","",IF(AI727&lt;$N$15,"Bet","No Bet"))</f>
        <v>Bet</v>
      </c>
      <c r="G728" s="16">
        <f t="shared" ref="G728:G791" si="459">IF(B728="","",IF(F728="No Bet",G727,IF(E728="L",-6+G727,IF(E728="W",30+G727))))</f>
        <v>66</v>
      </c>
      <c r="H728" s="12"/>
      <c r="I728" s="16">
        <f t="shared" si="454"/>
        <v>0</v>
      </c>
      <c r="J728" s="16">
        <f t="shared" si="455"/>
        <v>8</v>
      </c>
      <c r="K728" s="12"/>
    </row>
    <row r="729" spans="2:11" x14ac:dyDescent="0.25">
      <c r="B729" s="6">
        <v>35</v>
      </c>
      <c r="C729" s="35" t="str">
        <f>IF(B729="","",VLOOKUP(B729,Tabelle2!$A$2:$B$38,2,0))</f>
        <v>2-14-20-21-25-31</v>
      </c>
      <c r="D729" s="3">
        <f t="shared" si="456"/>
        <v>0</v>
      </c>
      <c r="E729" s="7" t="str">
        <f t="shared" si="457"/>
        <v>L</v>
      </c>
      <c r="F729" s="20" t="str">
        <f t="shared" si="458"/>
        <v>Bet</v>
      </c>
      <c r="G729" s="16">
        <f t="shared" si="459"/>
        <v>60</v>
      </c>
      <c r="H729" s="12"/>
      <c r="I729" s="16">
        <f t="shared" si="454"/>
        <v>0</v>
      </c>
      <c r="J729" s="16">
        <f t="shared" si="455"/>
        <v>8</v>
      </c>
      <c r="K729" s="12"/>
    </row>
    <row r="730" spans="2:11" x14ac:dyDescent="0.25">
      <c r="B730" s="6">
        <v>27</v>
      </c>
      <c r="C730" s="35" t="str">
        <f>IF(B730="","",VLOOKUP(B730,Tabelle2!$A$2:$B$38,2,0))</f>
        <v>5-15-16-19-24-32</v>
      </c>
      <c r="D730" s="3">
        <f t="shared" si="456"/>
        <v>0</v>
      </c>
      <c r="E730" s="7" t="str">
        <f t="shared" si="457"/>
        <v>L</v>
      </c>
      <c r="F730" s="20" t="str">
        <f t="shared" si="458"/>
        <v>Bet</v>
      </c>
      <c r="G730" s="16">
        <f t="shared" si="459"/>
        <v>54</v>
      </c>
      <c r="H730" s="12"/>
      <c r="I730" s="16">
        <f t="shared" si="454"/>
        <v>0</v>
      </c>
      <c r="J730" s="16">
        <f t="shared" si="455"/>
        <v>8</v>
      </c>
      <c r="K730" s="12"/>
    </row>
    <row r="731" spans="2:11" x14ac:dyDescent="0.25">
      <c r="B731" s="6">
        <v>14</v>
      </c>
      <c r="C731" s="35" t="str">
        <f>IF(B731="","",VLOOKUP(B731,Tabelle2!$A$2:$B$38,2,0))</f>
        <v>3-8-12-23-30-35</v>
      </c>
      <c r="D731" s="3">
        <f t="shared" si="456"/>
        <v>0</v>
      </c>
      <c r="E731" s="7" t="str">
        <f t="shared" si="457"/>
        <v>L</v>
      </c>
      <c r="F731" s="20" t="str">
        <f t="shared" si="458"/>
        <v>Bet</v>
      </c>
      <c r="G731" s="16">
        <f t="shared" si="459"/>
        <v>48</v>
      </c>
      <c r="H731" s="12"/>
      <c r="I731" s="16">
        <f t="shared" si="454"/>
        <v>0</v>
      </c>
      <c r="J731" s="16">
        <f t="shared" si="455"/>
        <v>8</v>
      </c>
      <c r="K731" s="12"/>
    </row>
    <row r="732" spans="2:11" x14ac:dyDescent="0.25">
      <c r="B732" s="6">
        <v>28</v>
      </c>
      <c r="C732" s="35" t="str">
        <f>IF(B732="","",VLOOKUP(B732,Tabelle2!$A$2:$B$38,2,0))</f>
        <v>1-4-19-20-21-33</v>
      </c>
      <c r="D732" s="3">
        <f t="shared" si="456"/>
        <v>0</v>
      </c>
      <c r="E732" s="7" t="str">
        <f t="shared" si="457"/>
        <v>L</v>
      </c>
      <c r="F732" s="20" t="str">
        <f t="shared" si="458"/>
        <v>Bet</v>
      </c>
      <c r="G732" s="16">
        <f t="shared" si="459"/>
        <v>42</v>
      </c>
      <c r="H732" s="12"/>
      <c r="I732" s="16">
        <f t="shared" si="454"/>
        <v>0</v>
      </c>
      <c r="J732" s="16">
        <f t="shared" si="455"/>
        <v>8</v>
      </c>
      <c r="K732" s="12"/>
    </row>
    <row r="733" spans="2:11" x14ac:dyDescent="0.25">
      <c r="B733" s="6">
        <v>9</v>
      </c>
      <c r="C733" s="35" t="str">
        <f>IF(B733="","",VLOOKUP(B733,Tabelle2!$A$2:$B$38,2,0))</f>
        <v>0-3-5-10-23-26</v>
      </c>
      <c r="D733" s="3">
        <f t="shared" si="456"/>
        <v>0</v>
      </c>
      <c r="E733" s="7" t="str">
        <f t="shared" si="457"/>
        <v>L</v>
      </c>
      <c r="F733" s="20" t="str">
        <f t="shared" si="458"/>
        <v>Bet</v>
      </c>
      <c r="G733" s="16">
        <f t="shared" si="459"/>
        <v>36</v>
      </c>
      <c r="H733" s="12"/>
      <c r="I733" s="16">
        <f t="shared" si="454"/>
        <v>0</v>
      </c>
      <c r="J733" s="16">
        <f t="shared" si="455"/>
        <v>8</v>
      </c>
      <c r="K733" s="12"/>
    </row>
    <row r="734" spans="2:11" x14ac:dyDescent="0.25">
      <c r="B734" s="6">
        <v>13</v>
      </c>
      <c r="C734" s="35" t="str">
        <f>IF(B734="","",VLOOKUP(B734,Tabelle2!$A$2:$B$38,2,0))</f>
        <v>4-15-16-19-24-33</v>
      </c>
      <c r="D734" s="3">
        <f t="shared" si="456"/>
        <v>0</v>
      </c>
      <c r="E734" s="7" t="str">
        <f t="shared" si="457"/>
        <v>L</v>
      </c>
      <c r="F734" s="20" t="str">
        <f t="shared" si="458"/>
        <v>Bet</v>
      </c>
      <c r="G734" s="16">
        <f t="shared" si="459"/>
        <v>30</v>
      </c>
      <c r="H734" s="12"/>
      <c r="I734" s="16">
        <f t="shared" si="454"/>
        <v>0</v>
      </c>
      <c r="J734" s="16">
        <f t="shared" si="455"/>
        <v>8</v>
      </c>
      <c r="K734" s="12"/>
    </row>
    <row r="735" spans="2:11" x14ac:dyDescent="0.25">
      <c r="B735" s="6">
        <v>20</v>
      </c>
      <c r="C735" s="35" t="str">
        <f>IF(B735="","",VLOOKUP(B735,Tabelle2!$A$2:$B$38,2,0))</f>
        <v>8-11-12-28-30-36</v>
      </c>
      <c r="D735" s="3">
        <f t="shared" si="456"/>
        <v>0</v>
      </c>
      <c r="E735" s="7" t="str">
        <f t="shared" si="457"/>
        <v>L</v>
      </c>
      <c r="F735" s="20" t="str">
        <f t="shared" si="458"/>
        <v>Bet</v>
      </c>
      <c r="G735" s="16">
        <f t="shared" si="459"/>
        <v>24</v>
      </c>
      <c r="H735" s="12"/>
      <c r="I735" s="16">
        <f t="shared" si="454"/>
        <v>0</v>
      </c>
      <c r="J735" s="16">
        <f t="shared" si="455"/>
        <v>8</v>
      </c>
      <c r="K735" s="12"/>
    </row>
    <row r="736" spans="2:11" x14ac:dyDescent="0.25">
      <c r="B736" s="6">
        <v>32</v>
      </c>
      <c r="C736" s="35" t="str">
        <f>IF(B736="","",VLOOKUP(B736,Tabelle2!$A$2:$B$38,2,0))</f>
        <v>6-18-22-27-29-34</v>
      </c>
      <c r="D736" s="3">
        <f t="shared" si="456"/>
        <v>0</v>
      </c>
      <c r="E736" s="7" t="str">
        <f t="shared" si="457"/>
        <v>L</v>
      </c>
      <c r="F736" s="20" t="str">
        <f t="shared" si="458"/>
        <v>Bet</v>
      </c>
      <c r="G736" s="16">
        <f t="shared" si="459"/>
        <v>18</v>
      </c>
      <c r="H736" s="12"/>
      <c r="I736" s="16">
        <f t="shared" si="454"/>
        <v>0</v>
      </c>
      <c r="J736" s="16">
        <f t="shared" si="455"/>
        <v>8</v>
      </c>
      <c r="K736" s="12"/>
    </row>
    <row r="737" spans="2:11" x14ac:dyDescent="0.25">
      <c r="B737" s="6">
        <v>14</v>
      </c>
      <c r="C737" s="35" t="str">
        <f>IF(B737="","",VLOOKUP(B737,Tabelle2!$A$2:$B$38,2,0))</f>
        <v>3-8-12-23-30-35</v>
      </c>
      <c r="D737" s="3">
        <f t="shared" si="456"/>
        <v>0</v>
      </c>
      <c r="E737" s="7" t="str">
        <f t="shared" si="457"/>
        <v>L</v>
      </c>
      <c r="F737" s="20" t="str">
        <f t="shared" si="458"/>
        <v>Bet</v>
      </c>
      <c r="G737" s="16">
        <f t="shared" si="459"/>
        <v>12</v>
      </c>
      <c r="H737" s="12"/>
      <c r="I737" s="16">
        <f t="shared" si="454"/>
        <v>0</v>
      </c>
      <c r="J737" s="16">
        <f t="shared" si="455"/>
        <v>8</v>
      </c>
      <c r="K737" s="12"/>
    </row>
    <row r="738" spans="2:11" x14ac:dyDescent="0.25">
      <c r="B738" s="6">
        <v>7</v>
      </c>
      <c r="C738" s="35" t="str">
        <f>IF(B738="","",VLOOKUP(B738,Tabelle2!$A$2:$B$38,2,0))</f>
        <v>1-4-15-16-19-33</v>
      </c>
      <c r="D738" s="3">
        <f t="shared" si="456"/>
        <v>0</v>
      </c>
      <c r="E738" s="7" t="str">
        <f t="shared" si="457"/>
        <v>L</v>
      </c>
      <c r="F738" s="20" t="str">
        <f t="shared" si="458"/>
        <v>Bet</v>
      </c>
      <c r="G738" s="16">
        <f t="shared" si="459"/>
        <v>6</v>
      </c>
      <c r="H738" s="12"/>
      <c r="I738" s="16">
        <f t="shared" si="454"/>
        <v>0</v>
      </c>
      <c r="J738" s="16">
        <f t="shared" si="455"/>
        <v>8</v>
      </c>
      <c r="K738" s="12"/>
    </row>
    <row r="739" spans="2:11" x14ac:dyDescent="0.25">
      <c r="B739" s="6">
        <v>19</v>
      </c>
      <c r="C739" s="35" t="str">
        <f>IF(B739="","",VLOOKUP(B739,Tabelle2!$A$2:$B$38,2,0))</f>
        <v>7-13-27-28-29-36</v>
      </c>
      <c r="D739" s="3">
        <f t="shared" si="456"/>
        <v>1</v>
      </c>
      <c r="E739" s="7" t="str">
        <f t="shared" si="457"/>
        <v>W</v>
      </c>
      <c r="F739" s="20" t="str">
        <f t="shared" si="458"/>
        <v>Bet</v>
      </c>
      <c r="G739" s="16">
        <f t="shared" si="459"/>
        <v>36</v>
      </c>
      <c r="H739" s="12"/>
      <c r="I739" s="16">
        <f t="shared" si="454"/>
        <v>0</v>
      </c>
      <c r="J739" s="16">
        <f t="shared" si="455"/>
        <v>8</v>
      </c>
      <c r="K739" s="12"/>
    </row>
    <row r="740" spans="2:11" x14ac:dyDescent="0.25">
      <c r="B740" s="6">
        <v>20</v>
      </c>
      <c r="C740" s="35" t="str">
        <f>IF(B740="","",VLOOKUP(B740,Tabelle2!$A$2:$B$38,2,0))</f>
        <v>8-11-12-28-30-36</v>
      </c>
      <c r="D740" s="3">
        <f t="shared" si="456"/>
        <v>0</v>
      </c>
      <c r="E740" s="7" t="str">
        <f t="shared" si="457"/>
        <v>L</v>
      </c>
      <c r="F740" s="20" t="str">
        <f t="shared" si="458"/>
        <v>Bet</v>
      </c>
      <c r="G740" s="16">
        <f t="shared" si="459"/>
        <v>30</v>
      </c>
      <c r="H740" s="12"/>
      <c r="I740" s="16">
        <f t="shared" si="454"/>
        <v>-1</v>
      </c>
      <c r="J740" s="16">
        <f t="shared" si="455"/>
        <v>7</v>
      </c>
      <c r="K740" s="12"/>
    </row>
    <row r="741" spans="2:11" x14ac:dyDescent="0.25">
      <c r="B741" s="6">
        <v>3</v>
      </c>
      <c r="C741" s="35" t="str">
        <f>IF(B741="","",VLOOKUP(B741,Tabelle2!$A$2:$B$38,2,0))</f>
        <v>2-9-14-17-25-31</v>
      </c>
      <c r="D741" s="3">
        <f t="shared" si="456"/>
        <v>0</v>
      </c>
      <c r="E741" s="7" t="str">
        <f t="shared" si="457"/>
        <v>L</v>
      </c>
      <c r="F741" s="20" t="str">
        <f t="shared" si="458"/>
        <v>Bet</v>
      </c>
      <c r="G741" s="16">
        <f t="shared" si="459"/>
        <v>24</v>
      </c>
      <c r="H741" s="12"/>
      <c r="I741" s="16">
        <f t="shared" si="454"/>
        <v>0</v>
      </c>
      <c r="J741" s="16">
        <f t="shared" si="455"/>
        <v>7</v>
      </c>
      <c r="K741" s="12"/>
    </row>
    <row r="742" spans="2:11" x14ac:dyDescent="0.25">
      <c r="B742" s="6">
        <v>23</v>
      </c>
      <c r="C742" s="35" t="str">
        <f>IF(B742="","",VLOOKUP(B742,Tabelle2!$A$2:$B$38,2,0))</f>
        <v>9-14-17-25-31-34</v>
      </c>
      <c r="D742" s="3">
        <f t="shared" si="456"/>
        <v>0</v>
      </c>
      <c r="E742" s="7" t="str">
        <f t="shared" si="457"/>
        <v>L</v>
      </c>
      <c r="F742" s="20" t="str">
        <f t="shared" si="458"/>
        <v>Bet</v>
      </c>
      <c r="G742" s="16">
        <f t="shared" si="459"/>
        <v>18</v>
      </c>
      <c r="H742" s="12"/>
      <c r="I742" s="16">
        <f t="shared" si="454"/>
        <v>0</v>
      </c>
      <c r="J742" s="16">
        <f t="shared" si="455"/>
        <v>7</v>
      </c>
      <c r="K742" s="12"/>
    </row>
    <row r="743" spans="2:11" x14ac:dyDescent="0.25">
      <c r="B743" s="6">
        <v>23</v>
      </c>
      <c r="C743" s="35" t="str">
        <f>IF(B743="","",VLOOKUP(B743,Tabelle2!$A$2:$B$38,2,0))</f>
        <v>9-14-17-25-31-34</v>
      </c>
      <c r="D743" s="3">
        <f t="shared" si="456"/>
        <v>0</v>
      </c>
      <c r="E743" s="7" t="str">
        <f t="shared" si="457"/>
        <v>L</v>
      </c>
      <c r="F743" s="20" t="str">
        <f t="shared" si="458"/>
        <v>Bet</v>
      </c>
      <c r="G743" s="16">
        <f t="shared" si="459"/>
        <v>12</v>
      </c>
      <c r="H743" s="12"/>
      <c r="I743" s="16">
        <f t="shared" si="454"/>
        <v>0</v>
      </c>
      <c r="J743" s="16">
        <f t="shared" si="455"/>
        <v>7</v>
      </c>
      <c r="K743" s="12"/>
    </row>
    <row r="744" spans="2:11" x14ac:dyDescent="0.25">
      <c r="B744" s="6">
        <v>15</v>
      </c>
      <c r="C744" s="35" t="str">
        <f>IF(B744="","",VLOOKUP(B744,Tabelle2!$A$2:$B$38,2,0))</f>
        <v>6-7-12-18-27-29</v>
      </c>
      <c r="D744" s="3">
        <f t="shared" si="456"/>
        <v>0</v>
      </c>
      <c r="E744" s="7" t="str">
        <f t="shared" si="457"/>
        <v>L</v>
      </c>
      <c r="F744" s="20" t="str">
        <f t="shared" si="458"/>
        <v>Bet</v>
      </c>
      <c r="G744" s="16">
        <f t="shared" si="459"/>
        <v>6</v>
      </c>
      <c r="H744" s="12"/>
      <c r="I744" s="16">
        <f t="shared" si="454"/>
        <v>0</v>
      </c>
      <c r="J744" s="16">
        <f t="shared" si="455"/>
        <v>7</v>
      </c>
      <c r="K744" s="12"/>
    </row>
    <row r="745" spans="2:11" x14ac:dyDescent="0.25">
      <c r="B745" s="6">
        <v>23</v>
      </c>
      <c r="C745" s="35" t="str">
        <f>IF(B745="","",VLOOKUP(B745,Tabelle2!$A$2:$B$38,2,0))</f>
        <v>9-14-17-25-31-34</v>
      </c>
      <c r="D745" s="3">
        <f t="shared" si="456"/>
        <v>0</v>
      </c>
      <c r="E745" s="7" t="str">
        <f t="shared" si="457"/>
        <v>L</v>
      </c>
      <c r="F745" s="20" t="str">
        <f t="shared" si="458"/>
        <v>Bet</v>
      </c>
      <c r="G745" s="16">
        <f t="shared" si="459"/>
        <v>0</v>
      </c>
      <c r="H745" s="12"/>
      <c r="I745" s="16">
        <f t="shared" si="454"/>
        <v>0</v>
      </c>
      <c r="J745" s="16">
        <f t="shared" si="455"/>
        <v>7</v>
      </c>
      <c r="K745" s="12"/>
    </row>
    <row r="746" spans="2:11" x14ac:dyDescent="0.25">
      <c r="B746" s="6">
        <v>12</v>
      </c>
      <c r="C746" s="35" t="str">
        <f>IF(B746="","",VLOOKUP(B746,Tabelle2!$A$2:$B$38,2,0))</f>
        <v>1-2-4-14-20-21</v>
      </c>
      <c r="D746" s="3">
        <f t="shared" si="456"/>
        <v>0</v>
      </c>
      <c r="E746" s="7" t="str">
        <f t="shared" si="457"/>
        <v>L</v>
      </c>
      <c r="F746" s="20" t="str">
        <f t="shared" si="458"/>
        <v>Bet</v>
      </c>
      <c r="G746" s="16">
        <f t="shared" si="459"/>
        <v>-6</v>
      </c>
      <c r="H746" s="12"/>
      <c r="I746" s="16">
        <f t="shared" si="454"/>
        <v>0</v>
      </c>
      <c r="J746" s="16">
        <f t="shared" si="455"/>
        <v>7</v>
      </c>
      <c r="K746" s="12"/>
    </row>
    <row r="747" spans="2:11" x14ac:dyDescent="0.25">
      <c r="B747" s="6">
        <v>34</v>
      </c>
      <c r="C747" s="35" t="str">
        <f>IF(B747="","",VLOOKUP(B747,Tabelle2!$A$2:$B$38,2,0))</f>
        <v>0-5-10-23-26-32</v>
      </c>
      <c r="D747" s="3">
        <f t="shared" si="456"/>
        <v>0</v>
      </c>
      <c r="E747" s="7" t="str">
        <f t="shared" si="457"/>
        <v>L</v>
      </c>
      <c r="F747" s="20" t="str">
        <f t="shared" si="458"/>
        <v>Bet</v>
      </c>
      <c r="G747" s="16">
        <f t="shared" si="459"/>
        <v>-12</v>
      </c>
      <c r="H747" s="12"/>
      <c r="I747" s="16">
        <f t="shared" si="454"/>
        <v>0</v>
      </c>
      <c r="J747" s="16">
        <f t="shared" si="455"/>
        <v>7</v>
      </c>
      <c r="K747" s="12"/>
    </row>
    <row r="748" spans="2:11" x14ac:dyDescent="0.25">
      <c r="B748" s="6">
        <v>6</v>
      </c>
      <c r="C748" s="35" t="str">
        <f>IF(B748="","",VLOOKUP(B748,Tabelle2!$A$2:$B$38,2,0))</f>
        <v>0-5-10-15-24-32</v>
      </c>
      <c r="D748" s="3">
        <f t="shared" si="456"/>
        <v>0</v>
      </c>
      <c r="E748" s="7" t="str">
        <f t="shared" si="457"/>
        <v>L</v>
      </c>
      <c r="F748" s="20" t="str">
        <f t="shared" si="458"/>
        <v>Bet</v>
      </c>
      <c r="G748" s="16">
        <f t="shared" si="459"/>
        <v>-18</v>
      </c>
      <c r="H748" s="12"/>
      <c r="I748" s="16">
        <f t="shared" si="454"/>
        <v>0</v>
      </c>
      <c r="J748" s="16">
        <f t="shared" si="455"/>
        <v>7</v>
      </c>
      <c r="K748" s="12"/>
    </row>
    <row r="749" spans="2:11" x14ac:dyDescent="0.25">
      <c r="B749" s="6">
        <v>33</v>
      </c>
      <c r="C749" s="35" t="str">
        <f>IF(B749="","",VLOOKUP(B749,Tabelle2!$A$2:$B$38,2,0))</f>
        <v>7-11-13-28-29-36</v>
      </c>
      <c r="D749" s="3">
        <f t="shared" si="456"/>
        <v>0</v>
      </c>
      <c r="E749" s="7" t="str">
        <f t="shared" si="457"/>
        <v>L</v>
      </c>
      <c r="F749" s="20" t="str">
        <f t="shared" si="458"/>
        <v>Bet</v>
      </c>
      <c r="G749" s="16">
        <f t="shared" si="459"/>
        <v>-24</v>
      </c>
      <c r="H749" s="12"/>
      <c r="I749" s="16">
        <f t="shared" si="454"/>
        <v>0</v>
      </c>
      <c r="J749" s="16">
        <f t="shared" si="455"/>
        <v>7</v>
      </c>
      <c r="K749" s="12"/>
    </row>
    <row r="750" spans="2:11" x14ac:dyDescent="0.25">
      <c r="B750" s="6">
        <v>32</v>
      </c>
      <c r="C750" s="35" t="str">
        <f>IF(B750="","",VLOOKUP(B750,Tabelle2!$A$2:$B$38,2,0))</f>
        <v>6-18-22-27-29-34</v>
      </c>
      <c r="D750" s="3">
        <f t="shared" si="456"/>
        <v>0</v>
      </c>
      <c r="E750" s="7" t="str">
        <f t="shared" si="457"/>
        <v>L</v>
      </c>
      <c r="F750" s="20" t="str">
        <f t="shared" si="458"/>
        <v>Bet</v>
      </c>
      <c r="G750" s="16">
        <f t="shared" si="459"/>
        <v>-30</v>
      </c>
      <c r="H750" s="12"/>
      <c r="I750" s="16">
        <f t="shared" si="454"/>
        <v>0</v>
      </c>
      <c r="J750" s="16">
        <f t="shared" si="455"/>
        <v>7</v>
      </c>
      <c r="K750" s="12"/>
    </row>
    <row r="751" spans="2:11" x14ac:dyDescent="0.25">
      <c r="B751" s="6">
        <v>29</v>
      </c>
      <c r="C751" s="35" t="str">
        <f>IF(B751="","",VLOOKUP(B751,Tabelle2!$A$2:$B$38,2,0))</f>
        <v>15-16-19-24-32-33</v>
      </c>
      <c r="D751" s="3">
        <f t="shared" si="456"/>
        <v>1</v>
      </c>
      <c r="E751" s="7" t="str">
        <f t="shared" si="457"/>
        <v>W</v>
      </c>
      <c r="F751" s="20" t="str">
        <f t="shared" si="458"/>
        <v>Bet</v>
      </c>
      <c r="G751" s="16">
        <f t="shared" si="459"/>
        <v>0</v>
      </c>
      <c r="H751" s="12"/>
      <c r="I751" s="16">
        <f t="shared" si="454"/>
        <v>0</v>
      </c>
      <c r="J751" s="16">
        <f t="shared" si="455"/>
        <v>7</v>
      </c>
      <c r="K751" s="12"/>
    </row>
    <row r="752" spans="2:11" x14ac:dyDescent="0.25">
      <c r="B752" s="6">
        <v>2</v>
      </c>
      <c r="C752" s="35" t="str">
        <f>IF(B752="","",VLOOKUP(B752,Tabelle2!$A$2:$B$38,2,0))</f>
        <v>3-8-11-12-30-35</v>
      </c>
      <c r="D752" s="3">
        <f t="shared" si="456"/>
        <v>0</v>
      </c>
      <c r="E752" s="7" t="str">
        <f t="shared" si="457"/>
        <v>L</v>
      </c>
      <c r="F752" s="20" t="str">
        <f t="shared" si="458"/>
        <v>Bet</v>
      </c>
      <c r="G752" s="16">
        <f t="shared" si="459"/>
        <v>-6</v>
      </c>
      <c r="H752" s="12"/>
      <c r="I752" s="16">
        <f t="shared" si="454"/>
        <v>-1</v>
      </c>
      <c r="J752" s="16">
        <f t="shared" si="455"/>
        <v>6</v>
      </c>
      <c r="K752" s="12"/>
    </row>
    <row r="753" spans="2:11" x14ac:dyDescent="0.25">
      <c r="B753" s="6">
        <v>32</v>
      </c>
      <c r="C753" s="35" t="str">
        <f>IF(B753="","",VLOOKUP(B753,Tabelle2!$A$2:$B$38,2,0))</f>
        <v>6-18-22-27-29-34</v>
      </c>
      <c r="D753" s="3">
        <f t="shared" si="456"/>
        <v>0</v>
      </c>
      <c r="E753" s="7" t="str">
        <f t="shared" si="457"/>
        <v>L</v>
      </c>
      <c r="F753" s="20" t="str">
        <f t="shared" si="458"/>
        <v>Bet</v>
      </c>
      <c r="G753" s="16">
        <f t="shared" si="459"/>
        <v>-12</v>
      </c>
      <c r="H753" s="12"/>
      <c r="I753" s="16">
        <f t="shared" si="454"/>
        <v>0</v>
      </c>
      <c r="J753" s="16">
        <f t="shared" si="455"/>
        <v>6</v>
      </c>
      <c r="K753" s="12"/>
    </row>
    <row r="754" spans="2:11" x14ac:dyDescent="0.25">
      <c r="B754" s="6">
        <v>1</v>
      </c>
      <c r="C754" s="35" t="str">
        <f>IF(B754="","",VLOOKUP(B754,Tabelle2!$A$2:$B$38,2,0))</f>
        <v>7-11-12-28-30-36</v>
      </c>
      <c r="D754" s="3">
        <f t="shared" si="456"/>
        <v>0</v>
      </c>
      <c r="E754" s="7" t="str">
        <f t="shared" si="457"/>
        <v>L</v>
      </c>
      <c r="F754" s="20" t="str">
        <f t="shared" si="458"/>
        <v>Bet</v>
      </c>
      <c r="G754" s="16">
        <f t="shared" si="459"/>
        <v>-18</v>
      </c>
      <c r="H754" s="12"/>
      <c r="I754" s="16">
        <f t="shared" si="454"/>
        <v>0</v>
      </c>
      <c r="J754" s="16">
        <f t="shared" si="455"/>
        <v>6</v>
      </c>
      <c r="K754" s="12"/>
    </row>
    <row r="755" spans="2:11" x14ac:dyDescent="0.25">
      <c r="B755" s="6">
        <v>1</v>
      </c>
      <c r="C755" s="35" t="str">
        <f>IF(B755="","",VLOOKUP(B755,Tabelle2!$A$2:$B$38,2,0))</f>
        <v>7-11-12-28-30-36</v>
      </c>
      <c r="D755" s="3">
        <f t="shared" si="456"/>
        <v>0</v>
      </c>
      <c r="E755" s="7" t="str">
        <f t="shared" si="457"/>
        <v>L</v>
      </c>
      <c r="F755" s="20" t="str">
        <f t="shared" si="458"/>
        <v>Bet</v>
      </c>
      <c r="G755" s="16">
        <f t="shared" si="459"/>
        <v>-24</v>
      </c>
      <c r="H755" s="12"/>
      <c r="I755" s="16">
        <f t="shared" si="454"/>
        <v>0</v>
      </c>
      <c r="J755" s="16">
        <f t="shared" si="455"/>
        <v>6</v>
      </c>
      <c r="K755" s="12"/>
    </row>
    <row r="756" spans="2:11" x14ac:dyDescent="0.25">
      <c r="B756" s="6">
        <v>10</v>
      </c>
      <c r="C756" s="35" t="str">
        <f>IF(B756="","",VLOOKUP(B756,Tabelle2!$A$2:$B$38,2,0))</f>
        <v>6-9-17-22-31-34</v>
      </c>
      <c r="D756" s="3">
        <f t="shared" si="456"/>
        <v>0</v>
      </c>
      <c r="E756" s="7" t="str">
        <f t="shared" si="457"/>
        <v>L</v>
      </c>
      <c r="F756" s="20" t="str">
        <f t="shared" si="458"/>
        <v>Bet</v>
      </c>
      <c r="G756" s="16">
        <f t="shared" si="459"/>
        <v>-30</v>
      </c>
      <c r="H756" s="12"/>
      <c r="I756" s="16">
        <f t="shared" si="454"/>
        <v>0</v>
      </c>
      <c r="J756" s="16">
        <f t="shared" si="455"/>
        <v>6</v>
      </c>
      <c r="K756" s="12"/>
    </row>
    <row r="757" spans="2:11" x14ac:dyDescent="0.25">
      <c r="B757" s="6">
        <v>3</v>
      </c>
      <c r="C757" s="35" t="str">
        <f>IF(B757="","",VLOOKUP(B757,Tabelle2!$A$2:$B$38,2,0))</f>
        <v>2-9-14-17-25-31</v>
      </c>
      <c r="D757" s="3">
        <f t="shared" si="456"/>
        <v>0</v>
      </c>
      <c r="E757" s="7" t="str">
        <f t="shared" si="457"/>
        <v>L</v>
      </c>
      <c r="F757" s="20" t="str">
        <f t="shared" si="458"/>
        <v>Bet</v>
      </c>
      <c r="G757" s="16">
        <f t="shared" si="459"/>
        <v>-36</v>
      </c>
      <c r="H757" s="12"/>
      <c r="I757" s="16">
        <f t="shared" si="454"/>
        <v>0</v>
      </c>
      <c r="J757" s="16">
        <f t="shared" si="455"/>
        <v>6</v>
      </c>
      <c r="K757" s="12"/>
    </row>
    <row r="758" spans="2:11" x14ac:dyDescent="0.25">
      <c r="B758" s="6">
        <v>1</v>
      </c>
      <c r="C758" s="35" t="str">
        <f>IF(B758="","",VLOOKUP(B758,Tabelle2!$A$2:$B$38,2,0))</f>
        <v>7-11-12-28-30-36</v>
      </c>
      <c r="D758" s="3">
        <f t="shared" si="456"/>
        <v>0</v>
      </c>
      <c r="E758" s="7" t="str">
        <f t="shared" si="457"/>
        <v>L</v>
      </c>
      <c r="F758" s="20" t="str">
        <f t="shared" si="458"/>
        <v>Bet</v>
      </c>
      <c r="G758" s="16">
        <f t="shared" si="459"/>
        <v>-42</v>
      </c>
      <c r="H758" s="12"/>
      <c r="I758" s="16">
        <f t="shared" si="454"/>
        <v>0</v>
      </c>
      <c r="J758" s="16">
        <f t="shared" si="455"/>
        <v>6</v>
      </c>
      <c r="K758" s="12"/>
    </row>
    <row r="759" spans="2:11" x14ac:dyDescent="0.25">
      <c r="B759" s="6">
        <v>18</v>
      </c>
      <c r="C759" s="35" t="str">
        <f>IF(B759="","",VLOOKUP(B759,Tabelle2!$A$2:$B$38,2,0))</f>
        <v>0-5-15-16-24-32</v>
      </c>
      <c r="D759" s="3">
        <f t="shared" si="456"/>
        <v>0</v>
      </c>
      <c r="E759" s="7" t="str">
        <f t="shared" si="457"/>
        <v>L</v>
      </c>
      <c r="F759" s="20" t="str">
        <f t="shared" si="458"/>
        <v>Bet</v>
      </c>
      <c r="G759" s="16">
        <f t="shared" si="459"/>
        <v>-48</v>
      </c>
      <c r="H759" s="12"/>
      <c r="I759" s="16">
        <f t="shared" si="454"/>
        <v>0</v>
      </c>
      <c r="J759" s="16">
        <f t="shared" si="455"/>
        <v>6</v>
      </c>
      <c r="K759" s="12"/>
    </row>
    <row r="760" spans="2:11" x14ac:dyDescent="0.25">
      <c r="B760" s="6">
        <v>5</v>
      </c>
      <c r="C760" s="35" t="str">
        <f>IF(B760="","",VLOOKUP(B760,Tabelle2!$A$2:$B$38,2,0))</f>
        <v>6-9-18-22-27-34</v>
      </c>
      <c r="D760" s="3">
        <f t="shared" si="456"/>
        <v>1</v>
      </c>
      <c r="E760" s="7" t="str">
        <f t="shared" si="457"/>
        <v>W</v>
      </c>
      <c r="F760" s="20" t="str">
        <f t="shared" si="458"/>
        <v>Bet</v>
      </c>
      <c r="G760" s="16">
        <f t="shared" si="459"/>
        <v>-18</v>
      </c>
      <c r="H760" s="12"/>
      <c r="I760" s="16">
        <f t="shared" si="454"/>
        <v>0</v>
      </c>
      <c r="J760" s="16">
        <f t="shared" si="455"/>
        <v>6</v>
      </c>
      <c r="K760" s="12"/>
    </row>
    <row r="761" spans="2:11" x14ac:dyDescent="0.25">
      <c r="B761" s="6">
        <v>36</v>
      </c>
      <c r="C761" s="35" t="str">
        <f>IF(B761="","",VLOOKUP(B761,Tabelle2!$A$2:$B$38,2,0))</f>
        <v>1-4-16-19-21-33</v>
      </c>
      <c r="D761" s="3">
        <f t="shared" si="456"/>
        <v>0</v>
      </c>
      <c r="E761" s="7" t="str">
        <f t="shared" si="457"/>
        <v>L</v>
      </c>
      <c r="F761" s="20" t="str">
        <f t="shared" si="458"/>
        <v>Bet</v>
      </c>
      <c r="G761" s="16">
        <f t="shared" si="459"/>
        <v>-24</v>
      </c>
      <c r="H761" s="12"/>
      <c r="I761" s="16">
        <f t="shared" si="454"/>
        <v>-1</v>
      </c>
      <c r="J761" s="16">
        <f t="shared" si="455"/>
        <v>5</v>
      </c>
      <c r="K761" s="12"/>
    </row>
    <row r="762" spans="2:11" x14ac:dyDescent="0.25">
      <c r="B762" s="6">
        <v>31</v>
      </c>
      <c r="C762" s="35" t="str">
        <f>IF(B762="","",VLOOKUP(B762,Tabelle2!$A$2:$B$38,2,0))</f>
        <v>3-8-10-23-26-35</v>
      </c>
      <c r="D762" s="3">
        <f t="shared" si="456"/>
        <v>0</v>
      </c>
      <c r="E762" s="7" t="str">
        <f t="shared" si="457"/>
        <v>L</v>
      </c>
      <c r="F762" s="20" t="str">
        <f t="shared" si="458"/>
        <v>Bet</v>
      </c>
      <c r="G762" s="16">
        <f t="shared" si="459"/>
        <v>-30</v>
      </c>
      <c r="H762" s="12"/>
      <c r="I762" s="16">
        <f t="shared" si="454"/>
        <v>0</v>
      </c>
      <c r="J762" s="16">
        <f t="shared" si="455"/>
        <v>5</v>
      </c>
      <c r="K762" s="12"/>
    </row>
    <row r="763" spans="2:11" x14ac:dyDescent="0.25">
      <c r="B763" s="6">
        <v>27</v>
      </c>
      <c r="C763" s="35" t="str">
        <f>IF(B763="","",VLOOKUP(B763,Tabelle2!$A$2:$B$38,2,0))</f>
        <v>5-15-16-19-24-32</v>
      </c>
      <c r="D763" s="3">
        <f t="shared" ref="D763:D826" si="460">IF(B763="","",IF(B762=1,COUNTIF($AB$1:$AG$1,B763),IF(B762=2,COUNTIF($AB$2:$AG$2,B763),IF(B762=3,COUNTIF($AB$3:$AG$3,B763),IF(B762=4,COUNTIF($AB$4:$AG$4,B763),IF(B762=5,COUNTIF($AB$5:$AG$5,B763),IF(B762=6,COUNTIF($AB$6:$AG$6,B763),IF(B762=7,COUNTIF($AB$7:$AG$7,B763),IF(B762=8,COUNTIF($AB$8:$AG$8,B763),IF(B762=9,COUNTIF($AB$9:$AG$9,B763),IF(B762=10,COUNTIF($AB$10:$AG$10,B763),IF(B762=11,COUNTIF($AB$11:$AG$11,B763),IF(B762=12,COUNTIF($AB$12:$AG$12,B763),IF(B762=13,COUNTIF($AB$13:$AG$13,B763),IF(B762=14,COUNTIF($AB$14:$AG$14,B763),IF(B762=15,COUNTIF($AB$15:$AG$15,B763),IF(B762=16,COUNTIF($AB$16:$AG$16,B763),IF(B762=17,COUNTIF($AB$17:$AG$17,B763),IF(B762=18,COUNTIF($AB$18:$AG$18,B763),IF(B762=19,COUNTIF($AB$19:$AG$19,B763),IF(B762=20,COUNTIF($AB$20:$AG$20,B763),IF(B762=21,COUNTIF($AB$21:$AG$21,B763),IF(B762=22,COUNTIF($AB$22:$AG$22,B763),IF(B762=23,COUNTIF($AB$23:$AG$23,B763),IF(B762=24,COUNTIF($AB$24:$AG$24,B763),IF(B762=25,COUNTIF($AB$25:$AG$25,B763),IF(B762=26,COUNTIF($AB$26:$AG$26,B763),IF(B762=27,COUNTIF($AB$27:$AG$27,B763),IF(B762=28,COUNTIF($AB$28:$AG$28,B763),IF(B762=29,COUNTIF($AB$29:$AG$29,B763),IF(B762=30,COUNTIF($AB$30:$AG$30,B763),IF(B762=31,COUNTIF($AB$31:$AG$31,B763),IF(B762=32,COUNTIF($AB$32:$AG$32,B763),IF(B762=33,COUNTIF($AB$33:$AG$33,B763),IF(B762=34,COUNTIF($AB$34:$AG$34,B763),IF(B762=35,COUNTIF($AB$35:$AG$35,B763),IF(B762=36,COUNTIF($AB$36:$AG$36,B763),IF(B762=0,COUNTIF($AB$37:$AG$37,B763),""))))))))))))))))))))))))))))))))))))))</f>
        <v>0</v>
      </c>
      <c r="E763" s="7" t="str">
        <f t="shared" ref="E763:E826" si="461">IF(B763="","",IF(D763=1,"W",IF(D763=0,"L","")))</f>
        <v>L</v>
      </c>
      <c r="F763" s="20" t="str">
        <f t="shared" ref="F763:F826" si="462">IF(B763="","",IF(AI762&lt;$N$15,"Bet","No Bet"))</f>
        <v>Bet</v>
      </c>
      <c r="G763" s="16">
        <f t="shared" ref="G763:G826" si="463">IF(B763="","",IF(F763="No Bet",G762,IF(E763="L",-6+G762,IF(E763="W",30+G762))))</f>
        <v>-36</v>
      </c>
      <c r="H763" s="12"/>
      <c r="I763" s="16">
        <f t="shared" ref="I763:I826" si="464">IF(AND(E761="L",E762="W",E763="W"),5,IF(AND(E761="L",E762="W",E763="L"),-1,))</f>
        <v>0</v>
      </c>
      <c r="J763" s="16">
        <f t="shared" ref="J763:J826" si="465">J762+I763</f>
        <v>5</v>
      </c>
      <c r="K763" s="12"/>
    </row>
    <row r="764" spans="2:11" x14ac:dyDescent="0.25">
      <c r="B764" s="6">
        <v>35</v>
      </c>
      <c r="C764" s="35" t="str">
        <f>IF(B764="","",VLOOKUP(B764,Tabelle2!$A$2:$B$38,2,0))</f>
        <v>2-14-20-21-25-31</v>
      </c>
      <c r="D764" s="3">
        <f t="shared" si="460"/>
        <v>0</v>
      </c>
      <c r="E764" s="7" t="str">
        <f t="shared" si="461"/>
        <v>L</v>
      </c>
      <c r="F764" s="20" t="str">
        <f t="shared" si="462"/>
        <v>Bet</v>
      </c>
      <c r="G764" s="16">
        <f t="shared" si="463"/>
        <v>-42</v>
      </c>
      <c r="H764" s="12"/>
      <c r="I764" s="16">
        <f t="shared" si="464"/>
        <v>0</v>
      </c>
      <c r="J764" s="16">
        <f t="shared" si="465"/>
        <v>5</v>
      </c>
      <c r="K764" s="12"/>
    </row>
    <row r="765" spans="2:11" x14ac:dyDescent="0.25">
      <c r="B765" s="6">
        <v>15</v>
      </c>
      <c r="C765" s="35" t="str">
        <f>IF(B765="","",VLOOKUP(B765,Tabelle2!$A$2:$B$38,2,0))</f>
        <v>6-7-12-18-27-29</v>
      </c>
      <c r="D765" s="3">
        <f t="shared" si="460"/>
        <v>0</v>
      </c>
      <c r="E765" s="7" t="str">
        <f t="shared" si="461"/>
        <v>L</v>
      </c>
      <c r="F765" s="20" t="str">
        <f t="shared" si="462"/>
        <v>Bet</v>
      </c>
      <c r="G765" s="16">
        <f t="shared" si="463"/>
        <v>-48</v>
      </c>
      <c r="H765" s="12"/>
      <c r="I765" s="16">
        <f t="shared" si="464"/>
        <v>0</v>
      </c>
      <c r="J765" s="16">
        <f t="shared" si="465"/>
        <v>5</v>
      </c>
      <c r="K765" s="12"/>
    </row>
    <row r="766" spans="2:11" x14ac:dyDescent="0.25">
      <c r="B766" s="6">
        <v>16</v>
      </c>
      <c r="C766" s="35" t="str">
        <f>IF(B766="","",VLOOKUP(B766,Tabelle2!$A$2:$B$38,2,0))</f>
        <v>7-13-18-27-29-36</v>
      </c>
      <c r="D766" s="3">
        <f t="shared" si="460"/>
        <v>0</v>
      </c>
      <c r="E766" s="7" t="str">
        <f t="shared" si="461"/>
        <v>L</v>
      </c>
      <c r="F766" s="20" t="str">
        <f t="shared" si="462"/>
        <v>Bet</v>
      </c>
      <c r="G766" s="16">
        <f t="shared" si="463"/>
        <v>-54</v>
      </c>
      <c r="H766" s="12"/>
      <c r="I766" s="16">
        <f t="shared" si="464"/>
        <v>0</v>
      </c>
      <c r="J766" s="16">
        <f t="shared" si="465"/>
        <v>5</v>
      </c>
      <c r="K766" s="12"/>
    </row>
    <row r="767" spans="2:11" x14ac:dyDescent="0.25">
      <c r="B767" s="6">
        <v>22</v>
      </c>
      <c r="C767" s="35" t="str">
        <f>IF(B767="","",VLOOKUP(B767,Tabelle2!$A$2:$B$38,2,0))</f>
        <v>0-5-10-24-26-32</v>
      </c>
      <c r="D767" s="3">
        <f t="shared" si="460"/>
        <v>0</v>
      </c>
      <c r="E767" s="7" t="str">
        <f t="shared" si="461"/>
        <v>L</v>
      </c>
      <c r="F767" s="20" t="str">
        <f t="shared" si="462"/>
        <v>Bet</v>
      </c>
      <c r="G767" s="16">
        <f t="shared" si="463"/>
        <v>-60</v>
      </c>
      <c r="H767" s="12"/>
      <c r="I767" s="16">
        <f t="shared" si="464"/>
        <v>0</v>
      </c>
      <c r="J767" s="16">
        <f t="shared" si="465"/>
        <v>5</v>
      </c>
      <c r="K767" s="12"/>
    </row>
    <row r="768" spans="2:11" x14ac:dyDescent="0.25">
      <c r="B768" s="6">
        <v>33</v>
      </c>
      <c r="C768" s="35" t="str">
        <f>IF(B768="","",VLOOKUP(B768,Tabelle2!$A$2:$B$38,2,0))</f>
        <v>7-11-13-28-29-36</v>
      </c>
      <c r="D768" s="3">
        <f t="shared" si="460"/>
        <v>0</v>
      </c>
      <c r="E768" s="7" t="str">
        <f t="shared" si="461"/>
        <v>L</v>
      </c>
      <c r="F768" s="20" t="str">
        <f t="shared" si="462"/>
        <v>Bet</v>
      </c>
      <c r="G768" s="16">
        <f t="shared" si="463"/>
        <v>-66</v>
      </c>
      <c r="H768" s="12"/>
      <c r="I768" s="16">
        <f t="shared" si="464"/>
        <v>0</v>
      </c>
      <c r="J768" s="16">
        <f t="shared" si="465"/>
        <v>5</v>
      </c>
      <c r="K768" s="12"/>
    </row>
    <row r="769" spans="2:11" x14ac:dyDescent="0.25">
      <c r="B769" s="6">
        <v>27</v>
      </c>
      <c r="C769" s="35" t="str">
        <f>IF(B769="","",VLOOKUP(B769,Tabelle2!$A$2:$B$38,2,0))</f>
        <v>5-15-16-19-24-32</v>
      </c>
      <c r="D769" s="3">
        <f t="shared" si="460"/>
        <v>0</v>
      </c>
      <c r="E769" s="7" t="str">
        <f t="shared" si="461"/>
        <v>L</v>
      </c>
      <c r="F769" s="20" t="str">
        <f t="shared" si="462"/>
        <v>Bet</v>
      </c>
      <c r="G769" s="16">
        <f t="shared" si="463"/>
        <v>-72</v>
      </c>
      <c r="H769" s="12"/>
      <c r="I769" s="16">
        <f t="shared" si="464"/>
        <v>0</v>
      </c>
      <c r="J769" s="16">
        <f t="shared" si="465"/>
        <v>5</v>
      </c>
      <c r="K769" s="12"/>
    </row>
    <row r="770" spans="2:11" x14ac:dyDescent="0.25">
      <c r="B770" s="6">
        <v>25</v>
      </c>
      <c r="C770" s="35" t="str">
        <f>IF(B770="","",VLOOKUP(B770,Tabelle2!$A$2:$B$38,2,0))</f>
        <v>3-8-23-26-30-35</v>
      </c>
      <c r="D770" s="3">
        <f t="shared" si="460"/>
        <v>0</v>
      </c>
      <c r="E770" s="7" t="str">
        <f t="shared" si="461"/>
        <v>L</v>
      </c>
      <c r="F770" s="20" t="str">
        <f t="shared" si="462"/>
        <v>Bet</v>
      </c>
      <c r="G770" s="16">
        <f t="shared" si="463"/>
        <v>-78</v>
      </c>
      <c r="H770" s="12"/>
      <c r="I770" s="16">
        <f t="shared" si="464"/>
        <v>0</v>
      </c>
      <c r="J770" s="16">
        <f t="shared" si="465"/>
        <v>5</v>
      </c>
      <c r="K770" s="12"/>
    </row>
    <row r="771" spans="2:11" x14ac:dyDescent="0.25">
      <c r="B771" s="6">
        <v>8</v>
      </c>
      <c r="C771" s="35" t="str">
        <f>IF(B771="","",VLOOKUP(B771,Tabelle2!$A$2:$B$38,2,0))</f>
        <v>2-14-17-20-25-31</v>
      </c>
      <c r="D771" s="3">
        <f t="shared" si="460"/>
        <v>1</v>
      </c>
      <c r="E771" s="7" t="str">
        <f t="shared" si="461"/>
        <v>W</v>
      </c>
      <c r="F771" s="20" t="str">
        <f t="shared" si="462"/>
        <v>Bet</v>
      </c>
      <c r="G771" s="16">
        <f t="shared" si="463"/>
        <v>-48</v>
      </c>
      <c r="H771" s="12"/>
      <c r="I771" s="16">
        <f t="shared" si="464"/>
        <v>0</v>
      </c>
      <c r="J771" s="16">
        <f t="shared" si="465"/>
        <v>5</v>
      </c>
      <c r="K771" s="12"/>
    </row>
    <row r="772" spans="2:11" x14ac:dyDescent="0.25">
      <c r="B772" s="6">
        <v>32</v>
      </c>
      <c r="C772" s="35" t="str">
        <f>IF(B772="","",VLOOKUP(B772,Tabelle2!$A$2:$B$38,2,0))</f>
        <v>6-18-22-27-29-34</v>
      </c>
      <c r="D772" s="3">
        <f t="shared" si="460"/>
        <v>0</v>
      </c>
      <c r="E772" s="7" t="str">
        <f t="shared" si="461"/>
        <v>L</v>
      </c>
      <c r="F772" s="20" t="str">
        <f t="shared" si="462"/>
        <v>Bet</v>
      </c>
      <c r="G772" s="16">
        <f t="shared" si="463"/>
        <v>-54</v>
      </c>
      <c r="H772" s="12"/>
      <c r="I772" s="16">
        <f t="shared" si="464"/>
        <v>-1</v>
      </c>
      <c r="J772" s="16">
        <f t="shared" si="465"/>
        <v>4</v>
      </c>
      <c r="K772" s="12"/>
    </row>
    <row r="773" spans="2:11" x14ac:dyDescent="0.25">
      <c r="B773" s="6">
        <v>24</v>
      </c>
      <c r="C773" s="35" t="str">
        <f>IF(B773="","",VLOOKUP(B773,Tabelle2!$A$2:$B$38,2,0))</f>
        <v>6-13-18-22-27-29</v>
      </c>
      <c r="D773" s="3">
        <f t="shared" si="460"/>
        <v>0</v>
      </c>
      <c r="E773" s="7" t="str">
        <f t="shared" si="461"/>
        <v>L</v>
      </c>
      <c r="F773" s="20" t="str">
        <f t="shared" si="462"/>
        <v>Bet</v>
      </c>
      <c r="G773" s="16">
        <f t="shared" si="463"/>
        <v>-60</v>
      </c>
      <c r="H773" s="12"/>
      <c r="I773" s="16">
        <f t="shared" si="464"/>
        <v>0</v>
      </c>
      <c r="J773" s="16">
        <f t="shared" si="465"/>
        <v>4</v>
      </c>
      <c r="K773" s="12"/>
    </row>
    <row r="774" spans="2:11" x14ac:dyDescent="0.25">
      <c r="B774" s="6">
        <v>10</v>
      </c>
      <c r="C774" s="35" t="str">
        <f>IF(B774="","",VLOOKUP(B774,Tabelle2!$A$2:$B$38,2,0))</f>
        <v>6-9-17-22-31-34</v>
      </c>
      <c r="D774" s="3">
        <f t="shared" si="460"/>
        <v>0</v>
      </c>
      <c r="E774" s="7" t="str">
        <f t="shared" si="461"/>
        <v>L</v>
      </c>
      <c r="F774" s="20" t="str">
        <f t="shared" si="462"/>
        <v>Bet</v>
      </c>
      <c r="G774" s="16">
        <f t="shared" si="463"/>
        <v>-66</v>
      </c>
      <c r="H774" s="12"/>
      <c r="I774" s="16">
        <f t="shared" si="464"/>
        <v>0</v>
      </c>
      <c r="J774" s="16">
        <f t="shared" si="465"/>
        <v>4</v>
      </c>
      <c r="K774" s="12"/>
    </row>
    <row r="775" spans="2:11" x14ac:dyDescent="0.25">
      <c r="B775" s="6">
        <v>23</v>
      </c>
      <c r="C775" s="35" t="str">
        <f>IF(B775="","",VLOOKUP(B775,Tabelle2!$A$2:$B$38,2,0))</f>
        <v>9-14-17-25-31-34</v>
      </c>
      <c r="D775" s="3">
        <f t="shared" si="460"/>
        <v>0</v>
      </c>
      <c r="E775" s="7" t="str">
        <f t="shared" si="461"/>
        <v>L</v>
      </c>
      <c r="F775" s="20" t="str">
        <f t="shared" si="462"/>
        <v>Bet</v>
      </c>
      <c r="G775" s="16">
        <f t="shared" si="463"/>
        <v>-72</v>
      </c>
      <c r="H775" s="12"/>
      <c r="I775" s="16">
        <f t="shared" si="464"/>
        <v>0</v>
      </c>
      <c r="J775" s="16">
        <f t="shared" si="465"/>
        <v>4</v>
      </c>
      <c r="K775" s="12"/>
    </row>
    <row r="776" spans="2:11" x14ac:dyDescent="0.25">
      <c r="B776" s="6">
        <v>14</v>
      </c>
      <c r="C776" s="35" t="str">
        <f>IF(B776="","",VLOOKUP(B776,Tabelle2!$A$2:$B$38,2,0))</f>
        <v>3-8-12-23-30-35</v>
      </c>
      <c r="D776" s="3">
        <f t="shared" si="460"/>
        <v>1</v>
      </c>
      <c r="E776" s="7" t="str">
        <f t="shared" si="461"/>
        <v>W</v>
      </c>
      <c r="F776" s="20" t="str">
        <f t="shared" si="462"/>
        <v>Bet</v>
      </c>
      <c r="G776" s="16">
        <f t="shared" si="463"/>
        <v>-42</v>
      </c>
      <c r="H776" s="12"/>
      <c r="I776" s="16">
        <f t="shared" si="464"/>
        <v>0</v>
      </c>
      <c r="J776" s="16">
        <f t="shared" si="465"/>
        <v>4</v>
      </c>
      <c r="K776" s="12"/>
    </row>
    <row r="777" spans="2:11" x14ac:dyDescent="0.25">
      <c r="B777" s="6">
        <v>31</v>
      </c>
      <c r="C777" s="35" t="str">
        <f>IF(B777="","",VLOOKUP(B777,Tabelle2!$A$2:$B$38,2,0))</f>
        <v>3-8-10-23-26-35</v>
      </c>
      <c r="D777" s="3">
        <f t="shared" si="460"/>
        <v>0</v>
      </c>
      <c r="E777" s="7" t="str">
        <f t="shared" si="461"/>
        <v>L</v>
      </c>
      <c r="F777" s="20" t="str">
        <f t="shared" si="462"/>
        <v>Bet</v>
      </c>
      <c r="G777" s="16">
        <f t="shared" si="463"/>
        <v>-48</v>
      </c>
      <c r="H777" s="12"/>
      <c r="I777" s="16">
        <f t="shared" si="464"/>
        <v>-1</v>
      </c>
      <c r="J777" s="16">
        <f t="shared" si="465"/>
        <v>3</v>
      </c>
      <c r="K777" s="12"/>
    </row>
    <row r="778" spans="2:11" x14ac:dyDescent="0.25">
      <c r="B778" s="6">
        <v>5</v>
      </c>
      <c r="C778" s="35" t="str">
        <f>IF(B778="","",VLOOKUP(B778,Tabelle2!$A$2:$B$38,2,0))</f>
        <v>6-9-18-22-27-34</v>
      </c>
      <c r="D778" s="3">
        <f t="shared" si="460"/>
        <v>0</v>
      </c>
      <c r="E778" s="7" t="str">
        <f t="shared" si="461"/>
        <v>L</v>
      </c>
      <c r="F778" s="20" t="str">
        <f t="shared" si="462"/>
        <v>Bet</v>
      </c>
      <c r="G778" s="16">
        <f t="shared" si="463"/>
        <v>-54</v>
      </c>
      <c r="H778" s="12"/>
      <c r="I778" s="16">
        <f t="shared" si="464"/>
        <v>0</v>
      </c>
      <c r="J778" s="16">
        <f t="shared" si="465"/>
        <v>3</v>
      </c>
      <c r="K778" s="12"/>
    </row>
    <row r="779" spans="2:11" x14ac:dyDescent="0.25">
      <c r="B779" s="6">
        <v>16</v>
      </c>
      <c r="C779" s="35" t="str">
        <f>IF(B779="","",VLOOKUP(B779,Tabelle2!$A$2:$B$38,2,0))</f>
        <v>7-13-18-27-29-36</v>
      </c>
      <c r="D779" s="3">
        <f t="shared" si="460"/>
        <v>0</v>
      </c>
      <c r="E779" s="7" t="str">
        <f t="shared" si="461"/>
        <v>L</v>
      </c>
      <c r="F779" s="20" t="str">
        <f t="shared" si="462"/>
        <v>Bet</v>
      </c>
      <c r="G779" s="16">
        <f t="shared" si="463"/>
        <v>-60</v>
      </c>
      <c r="H779" s="12"/>
      <c r="I779" s="16">
        <f t="shared" si="464"/>
        <v>0</v>
      </c>
      <c r="J779" s="16">
        <f t="shared" si="465"/>
        <v>3</v>
      </c>
      <c r="K779" s="12"/>
    </row>
    <row r="780" spans="2:11" x14ac:dyDescent="0.25">
      <c r="B780" s="6">
        <v>17</v>
      </c>
      <c r="C780" s="35" t="str">
        <f>IF(B780="","",VLOOKUP(B780,Tabelle2!$A$2:$B$38,2,0))</f>
        <v>0-3-8-10-23-26</v>
      </c>
      <c r="D780" s="3">
        <f t="shared" si="460"/>
        <v>0</v>
      </c>
      <c r="E780" s="7" t="str">
        <f t="shared" si="461"/>
        <v>L</v>
      </c>
      <c r="F780" s="20" t="str">
        <f t="shared" si="462"/>
        <v>Bet</v>
      </c>
      <c r="G780" s="16">
        <f t="shared" si="463"/>
        <v>-66</v>
      </c>
      <c r="H780" s="12"/>
      <c r="I780" s="16">
        <f t="shared" si="464"/>
        <v>0</v>
      </c>
      <c r="J780" s="16">
        <f t="shared" si="465"/>
        <v>3</v>
      </c>
      <c r="K780" s="12"/>
    </row>
    <row r="781" spans="2:11" x14ac:dyDescent="0.25">
      <c r="B781" s="6">
        <v>36</v>
      </c>
      <c r="C781" s="35" t="str">
        <f>IF(B781="","",VLOOKUP(B781,Tabelle2!$A$2:$B$38,2,0))</f>
        <v>1-4-16-19-21-33</v>
      </c>
      <c r="D781" s="3">
        <f t="shared" si="460"/>
        <v>0</v>
      </c>
      <c r="E781" s="7" t="str">
        <f t="shared" si="461"/>
        <v>L</v>
      </c>
      <c r="F781" s="20" t="str">
        <f t="shared" si="462"/>
        <v>Bet</v>
      </c>
      <c r="G781" s="16">
        <f t="shared" si="463"/>
        <v>-72</v>
      </c>
      <c r="H781" s="12"/>
      <c r="I781" s="16">
        <f t="shared" si="464"/>
        <v>0</v>
      </c>
      <c r="J781" s="16">
        <f t="shared" si="465"/>
        <v>3</v>
      </c>
      <c r="K781" s="12"/>
    </row>
    <row r="782" spans="2:11" x14ac:dyDescent="0.25">
      <c r="B782" s="6">
        <v>36</v>
      </c>
      <c r="C782" s="35" t="str">
        <f>IF(B782="","",VLOOKUP(B782,Tabelle2!$A$2:$B$38,2,0))</f>
        <v>1-4-16-19-21-33</v>
      </c>
      <c r="D782" s="3">
        <f t="shared" si="460"/>
        <v>0</v>
      </c>
      <c r="E782" s="7" t="str">
        <f t="shared" si="461"/>
        <v>L</v>
      </c>
      <c r="F782" s="20" t="str">
        <f t="shared" si="462"/>
        <v>Bet</v>
      </c>
      <c r="G782" s="16">
        <f t="shared" si="463"/>
        <v>-78</v>
      </c>
      <c r="H782" s="12"/>
      <c r="I782" s="16">
        <f t="shared" si="464"/>
        <v>0</v>
      </c>
      <c r="J782" s="16">
        <f t="shared" si="465"/>
        <v>3</v>
      </c>
      <c r="K782" s="12"/>
    </row>
    <row r="783" spans="2:11" x14ac:dyDescent="0.25">
      <c r="B783" s="6">
        <v>27</v>
      </c>
      <c r="C783" s="35" t="str">
        <f>IF(B783="","",VLOOKUP(B783,Tabelle2!$A$2:$B$38,2,0))</f>
        <v>5-15-16-19-24-32</v>
      </c>
      <c r="D783" s="3">
        <f t="shared" si="460"/>
        <v>0</v>
      </c>
      <c r="E783" s="7" t="str">
        <f t="shared" si="461"/>
        <v>L</v>
      </c>
      <c r="F783" s="20" t="str">
        <f t="shared" si="462"/>
        <v>Bet</v>
      </c>
      <c r="G783" s="16">
        <f t="shared" si="463"/>
        <v>-84</v>
      </c>
      <c r="H783" s="12"/>
      <c r="I783" s="16">
        <f t="shared" si="464"/>
        <v>0</v>
      </c>
      <c r="J783" s="16">
        <f t="shared" si="465"/>
        <v>3</v>
      </c>
      <c r="K783" s="12"/>
    </row>
    <row r="784" spans="2:11" x14ac:dyDescent="0.25">
      <c r="B784" s="6">
        <v>24</v>
      </c>
      <c r="C784" s="35" t="str">
        <f>IF(B784="","",VLOOKUP(B784,Tabelle2!$A$2:$B$38,2,0))</f>
        <v>6-13-18-22-27-29</v>
      </c>
      <c r="D784" s="3">
        <f t="shared" si="460"/>
        <v>1</v>
      </c>
      <c r="E784" s="7" t="str">
        <f t="shared" si="461"/>
        <v>W</v>
      </c>
      <c r="F784" s="20" t="str">
        <f t="shared" si="462"/>
        <v>Bet</v>
      </c>
      <c r="G784" s="16">
        <f t="shared" si="463"/>
        <v>-54</v>
      </c>
      <c r="H784" s="12"/>
      <c r="I784" s="16">
        <f t="shared" si="464"/>
        <v>0</v>
      </c>
      <c r="J784" s="16">
        <f t="shared" si="465"/>
        <v>3</v>
      </c>
      <c r="K784" s="12"/>
    </row>
    <row r="785" spans="2:11" x14ac:dyDescent="0.25">
      <c r="B785" s="6">
        <v>13</v>
      </c>
      <c r="C785" s="35" t="str">
        <f>IF(B785="","",VLOOKUP(B785,Tabelle2!$A$2:$B$38,2,0))</f>
        <v>4-15-16-19-24-33</v>
      </c>
      <c r="D785" s="3">
        <f t="shared" si="460"/>
        <v>1</v>
      </c>
      <c r="E785" s="7" t="str">
        <f t="shared" si="461"/>
        <v>W</v>
      </c>
      <c r="F785" s="20" t="str">
        <f t="shared" si="462"/>
        <v>Bet</v>
      </c>
      <c r="G785" s="16">
        <f t="shared" si="463"/>
        <v>-24</v>
      </c>
      <c r="H785" s="12"/>
      <c r="I785" s="16">
        <f t="shared" si="464"/>
        <v>5</v>
      </c>
      <c r="J785" s="16">
        <f t="shared" si="465"/>
        <v>8</v>
      </c>
      <c r="K785" s="12"/>
    </row>
    <row r="786" spans="2:11" x14ac:dyDescent="0.25">
      <c r="B786" s="6">
        <v>11</v>
      </c>
      <c r="C786" s="35" t="str">
        <f>IF(B786="","",VLOOKUP(B786,Tabelle2!$A$2:$B$38,2,0))</f>
        <v>1-2-4-20-21-33</v>
      </c>
      <c r="D786" s="3">
        <f t="shared" si="460"/>
        <v>0</v>
      </c>
      <c r="E786" s="7" t="str">
        <f t="shared" si="461"/>
        <v>L</v>
      </c>
      <c r="F786" s="20" t="str">
        <f t="shared" si="462"/>
        <v>Bet</v>
      </c>
      <c r="G786" s="16">
        <f t="shared" si="463"/>
        <v>-30</v>
      </c>
      <c r="H786" s="12"/>
      <c r="I786" s="16">
        <f t="shared" si="464"/>
        <v>0</v>
      </c>
      <c r="J786" s="16">
        <f t="shared" si="465"/>
        <v>8</v>
      </c>
      <c r="K786" s="12"/>
    </row>
    <row r="787" spans="2:11" x14ac:dyDescent="0.25">
      <c r="B787" s="6">
        <v>5</v>
      </c>
      <c r="C787" s="35" t="str">
        <f>IF(B787="","",VLOOKUP(B787,Tabelle2!$A$2:$B$38,2,0))</f>
        <v>6-9-18-22-27-34</v>
      </c>
      <c r="D787" s="3">
        <f t="shared" si="460"/>
        <v>0</v>
      </c>
      <c r="E787" s="7" t="str">
        <f t="shared" si="461"/>
        <v>L</v>
      </c>
      <c r="F787" s="20" t="str">
        <f t="shared" si="462"/>
        <v>Bet</v>
      </c>
      <c r="G787" s="16">
        <f t="shared" si="463"/>
        <v>-36</v>
      </c>
      <c r="H787" s="12"/>
      <c r="I787" s="16">
        <f t="shared" si="464"/>
        <v>0</v>
      </c>
      <c r="J787" s="16">
        <f t="shared" si="465"/>
        <v>8</v>
      </c>
      <c r="K787" s="12"/>
    </row>
    <row r="788" spans="2:11" x14ac:dyDescent="0.25">
      <c r="B788" s="6">
        <v>2</v>
      </c>
      <c r="C788" s="35" t="str">
        <f>IF(B788="","",VLOOKUP(B788,Tabelle2!$A$2:$B$38,2,0))</f>
        <v>3-8-11-12-30-35</v>
      </c>
      <c r="D788" s="3">
        <f t="shared" si="460"/>
        <v>0</v>
      </c>
      <c r="E788" s="7" t="str">
        <f t="shared" si="461"/>
        <v>L</v>
      </c>
      <c r="F788" s="20" t="str">
        <f t="shared" si="462"/>
        <v>Bet</v>
      </c>
      <c r="G788" s="16">
        <f t="shared" si="463"/>
        <v>-42</v>
      </c>
      <c r="H788" s="12"/>
      <c r="I788" s="16">
        <f t="shared" si="464"/>
        <v>0</v>
      </c>
      <c r="J788" s="16">
        <f t="shared" si="465"/>
        <v>8</v>
      </c>
      <c r="K788" s="12"/>
    </row>
    <row r="789" spans="2:11" x14ac:dyDescent="0.25">
      <c r="B789" s="6">
        <v>11</v>
      </c>
      <c r="C789" s="35" t="str">
        <f>IF(B789="","",VLOOKUP(B789,Tabelle2!$A$2:$B$38,2,0))</f>
        <v>1-2-4-20-21-33</v>
      </c>
      <c r="D789" s="3">
        <f t="shared" si="460"/>
        <v>1</v>
      </c>
      <c r="E789" s="7" t="str">
        <f t="shared" si="461"/>
        <v>W</v>
      </c>
      <c r="F789" s="20" t="str">
        <f t="shared" si="462"/>
        <v>Bet</v>
      </c>
      <c r="G789" s="16">
        <f t="shared" si="463"/>
        <v>-12</v>
      </c>
      <c r="H789" s="12"/>
      <c r="I789" s="16">
        <f t="shared" si="464"/>
        <v>0</v>
      </c>
      <c r="J789" s="16">
        <f t="shared" si="465"/>
        <v>8</v>
      </c>
      <c r="K789" s="12"/>
    </row>
    <row r="790" spans="2:11" x14ac:dyDescent="0.25">
      <c r="B790" s="6">
        <v>14</v>
      </c>
      <c r="C790" s="35" t="str">
        <f>IF(B790="","",VLOOKUP(B790,Tabelle2!$A$2:$B$38,2,0))</f>
        <v>3-8-12-23-30-35</v>
      </c>
      <c r="D790" s="3">
        <f t="shared" si="460"/>
        <v>0</v>
      </c>
      <c r="E790" s="7" t="str">
        <f t="shared" si="461"/>
        <v>L</v>
      </c>
      <c r="F790" s="20" t="str">
        <f t="shared" si="462"/>
        <v>Bet</v>
      </c>
      <c r="G790" s="16">
        <f t="shared" si="463"/>
        <v>-18</v>
      </c>
      <c r="H790" s="12"/>
      <c r="I790" s="16">
        <f t="shared" si="464"/>
        <v>-1</v>
      </c>
      <c r="J790" s="16">
        <f t="shared" si="465"/>
        <v>7</v>
      </c>
      <c r="K790" s="12"/>
    </row>
    <row r="791" spans="2:11" x14ac:dyDescent="0.25">
      <c r="B791" s="6">
        <v>34</v>
      </c>
      <c r="C791" s="35" t="str">
        <f>IF(B791="","",VLOOKUP(B791,Tabelle2!$A$2:$B$38,2,0))</f>
        <v>0-5-10-23-26-32</v>
      </c>
      <c r="D791" s="3">
        <f t="shared" si="460"/>
        <v>0</v>
      </c>
      <c r="E791" s="7" t="str">
        <f t="shared" si="461"/>
        <v>L</v>
      </c>
      <c r="F791" s="20" t="str">
        <f t="shared" si="462"/>
        <v>Bet</v>
      </c>
      <c r="G791" s="16">
        <f t="shared" si="463"/>
        <v>-24</v>
      </c>
      <c r="H791" s="12"/>
      <c r="I791" s="16">
        <f t="shared" si="464"/>
        <v>0</v>
      </c>
      <c r="J791" s="16">
        <f t="shared" si="465"/>
        <v>7</v>
      </c>
      <c r="K791" s="12"/>
    </row>
    <row r="792" spans="2:11" x14ac:dyDescent="0.25">
      <c r="B792" s="6">
        <v>14</v>
      </c>
      <c r="C792" s="35" t="str">
        <f>IF(B792="","",VLOOKUP(B792,Tabelle2!$A$2:$B$38,2,0))</f>
        <v>3-8-12-23-30-35</v>
      </c>
      <c r="D792" s="3">
        <f t="shared" si="460"/>
        <v>0</v>
      </c>
      <c r="E792" s="7" t="str">
        <f t="shared" si="461"/>
        <v>L</v>
      </c>
      <c r="F792" s="20" t="str">
        <f t="shared" si="462"/>
        <v>Bet</v>
      </c>
      <c r="G792" s="16">
        <f t="shared" si="463"/>
        <v>-30</v>
      </c>
      <c r="H792" s="12"/>
      <c r="I792" s="16">
        <f t="shared" si="464"/>
        <v>0</v>
      </c>
      <c r="J792" s="16">
        <f t="shared" si="465"/>
        <v>7</v>
      </c>
      <c r="K792" s="12"/>
    </row>
    <row r="793" spans="2:11" x14ac:dyDescent="0.25">
      <c r="B793" s="6">
        <v>9</v>
      </c>
      <c r="C793" s="35" t="str">
        <f>IF(B793="","",VLOOKUP(B793,Tabelle2!$A$2:$B$38,2,0))</f>
        <v>0-3-5-10-23-26</v>
      </c>
      <c r="D793" s="3">
        <f t="shared" si="460"/>
        <v>0</v>
      </c>
      <c r="E793" s="7" t="str">
        <f t="shared" si="461"/>
        <v>L</v>
      </c>
      <c r="F793" s="20" t="str">
        <f t="shared" si="462"/>
        <v>Bet</v>
      </c>
      <c r="G793" s="16">
        <f t="shared" si="463"/>
        <v>-36</v>
      </c>
      <c r="H793" s="12"/>
      <c r="I793" s="16">
        <f t="shared" si="464"/>
        <v>0</v>
      </c>
      <c r="J793" s="16">
        <f t="shared" si="465"/>
        <v>7</v>
      </c>
      <c r="K793" s="12"/>
    </row>
    <row r="794" spans="2:11" x14ac:dyDescent="0.25">
      <c r="B794" s="6">
        <v>19</v>
      </c>
      <c r="C794" s="35" t="str">
        <f>IF(B794="","",VLOOKUP(B794,Tabelle2!$A$2:$B$38,2,0))</f>
        <v>7-13-27-28-29-36</v>
      </c>
      <c r="D794" s="3">
        <f t="shared" si="460"/>
        <v>0</v>
      </c>
      <c r="E794" s="7" t="str">
        <f t="shared" si="461"/>
        <v>L</v>
      </c>
      <c r="F794" s="20" t="str">
        <f t="shared" si="462"/>
        <v>Bet</v>
      </c>
      <c r="G794" s="16">
        <f t="shared" si="463"/>
        <v>-42</v>
      </c>
      <c r="H794" s="12"/>
      <c r="I794" s="16">
        <f t="shared" si="464"/>
        <v>0</v>
      </c>
      <c r="J794" s="16">
        <f t="shared" si="465"/>
        <v>7</v>
      </c>
      <c r="K794" s="12"/>
    </row>
    <row r="795" spans="2:11" x14ac:dyDescent="0.25">
      <c r="B795" s="6">
        <v>0</v>
      </c>
      <c r="C795" s="35" t="str">
        <f>IF(B795="","",VLOOKUP(B795,Tabelle2!$A$2:$B$38,2,0))</f>
        <v>6-9-17-18-22-34</v>
      </c>
      <c r="D795" s="3">
        <f t="shared" si="460"/>
        <v>0</v>
      </c>
      <c r="E795" s="7" t="str">
        <f t="shared" si="461"/>
        <v>L</v>
      </c>
      <c r="F795" s="20" t="str">
        <f t="shared" si="462"/>
        <v>Bet</v>
      </c>
      <c r="G795" s="16">
        <f t="shared" si="463"/>
        <v>-48</v>
      </c>
      <c r="H795" s="12"/>
      <c r="I795" s="16">
        <f t="shared" si="464"/>
        <v>0</v>
      </c>
      <c r="J795" s="16">
        <f t="shared" si="465"/>
        <v>7</v>
      </c>
      <c r="K795" s="12"/>
    </row>
    <row r="796" spans="2:11" x14ac:dyDescent="0.25">
      <c r="B796" s="6">
        <v>28</v>
      </c>
      <c r="C796" s="35" t="str">
        <f>IF(B796="","",VLOOKUP(B796,Tabelle2!$A$2:$B$38,2,0))</f>
        <v>1-4-19-20-21-33</v>
      </c>
      <c r="D796" s="3">
        <f t="shared" si="460"/>
        <v>0</v>
      </c>
      <c r="E796" s="7" t="str">
        <f t="shared" si="461"/>
        <v>L</v>
      </c>
      <c r="F796" s="20" t="str">
        <f t="shared" si="462"/>
        <v>Bet</v>
      </c>
      <c r="G796" s="16">
        <f t="shared" si="463"/>
        <v>-54</v>
      </c>
      <c r="H796" s="12"/>
      <c r="I796" s="16">
        <f t="shared" si="464"/>
        <v>0</v>
      </c>
      <c r="J796" s="16">
        <f t="shared" si="465"/>
        <v>7</v>
      </c>
      <c r="K796" s="12"/>
    </row>
    <row r="797" spans="2:11" x14ac:dyDescent="0.25">
      <c r="B797" s="6">
        <v>11</v>
      </c>
      <c r="C797" s="35" t="str">
        <f>IF(B797="","",VLOOKUP(B797,Tabelle2!$A$2:$B$38,2,0))</f>
        <v>1-2-4-20-21-33</v>
      </c>
      <c r="D797" s="3">
        <f t="shared" si="460"/>
        <v>0</v>
      </c>
      <c r="E797" s="7" t="str">
        <f t="shared" si="461"/>
        <v>L</v>
      </c>
      <c r="F797" s="20" t="str">
        <f t="shared" si="462"/>
        <v>Bet</v>
      </c>
      <c r="G797" s="16">
        <f t="shared" si="463"/>
        <v>-60</v>
      </c>
      <c r="H797" s="12"/>
      <c r="I797" s="16">
        <f t="shared" si="464"/>
        <v>0</v>
      </c>
      <c r="J797" s="16">
        <f t="shared" si="465"/>
        <v>7</v>
      </c>
      <c r="K797" s="12"/>
    </row>
    <row r="798" spans="2:11" x14ac:dyDescent="0.25">
      <c r="B798" s="6">
        <v>23</v>
      </c>
      <c r="C798" s="35" t="str">
        <f>IF(B798="","",VLOOKUP(B798,Tabelle2!$A$2:$B$38,2,0))</f>
        <v>9-14-17-25-31-34</v>
      </c>
      <c r="D798" s="3">
        <f t="shared" si="460"/>
        <v>0</v>
      </c>
      <c r="E798" s="7" t="str">
        <f t="shared" si="461"/>
        <v>L</v>
      </c>
      <c r="F798" s="20" t="str">
        <f t="shared" si="462"/>
        <v>Bet</v>
      </c>
      <c r="G798" s="16">
        <f t="shared" si="463"/>
        <v>-66</v>
      </c>
      <c r="H798" s="12"/>
      <c r="I798" s="16">
        <f t="shared" si="464"/>
        <v>0</v>
      </c>
      <c r="J798" s="16">
        <f t="shared" si="465"/>
        <v>7</v>
      </c>
      <c r="K798" s="12"/>
    </row>
    <row r="799" spans="2:11" x14ac:dyDescent="0.25">
      <c r="B799" s="6">
        <v>28</v>
      </c>
      <c r="C799" s="35" t="str">
        <f>IF(B799="","",VLOOKUP(B799,Tabelle2!$A$2:$B$38,2,0))</f>
        <v>1-4-19-20-21-33</v>
      </c>
      <c r="D799" s="3">
        <f t="shared" si="460"/>
        <v>0</v>
      </c>
      <c r="E799" s="7" t="str">
        <f t="shared" si="461"/>
        <v>L</v>
      </c>
      <c r="F799" s="20" t="str">
        <f t="shared" si="462"/>
        <v>Bet</v>
      </c>
      <c r="G799" s="16">
        <f t="shared" si="463"/>
        <v>-72</v>
      </c>
      <c r="H799" s="12"/>
      <c r="I799" s="16">
        <f t="shared" si="464"/>
        <v>0</v>
      </c>
      <c r="J799" s="16">
        <f t="shared" si="465"/>
        <v>7</v>
      </c>
      <c r="K799" s="12"/>
    </row>
    <row r="800" spans="2:11" x14ac:dyDescent="0.25">
      <c r="B800" s="6">
        <v>16</v>
      </c>
      <c r="C800" s="35" t="str">
        <f>IF(B800="","",VLOOKUP(B800,Tabelle2!$A$2:$B$38,2,0))</f>
        <v>7-13-18-27-29-36</v>
      </c>
      <c r="D800" s="3">
        <f t="shared" si="460"/>
        <v>0</v>
      </c>
      <c r="E800" s="7" t="str">
        <f t="shared" si="461"/>
        <v>L</v>
      </c>
      <c r="F800" s="20" t="str">
        <f t="shared" si="462"/>
        <v>Bet</v>
      </c>
      <c r="G800" s="16">
        <f t="shared" si="463"/>
        <v>-78</v>
      </c>
      <c r="H800" s="12"/>
      <c r="I800" s="16">
        <f t="shared" si="464"/>
        <v>0</v>
      </c>
      <c r="J800" s="16">
        <f t="shared" si="465"/>
        <v>7</v>
      </c>
      <c r="K800" s="12"/>
    </row>
    <row r="801" spans="2:11" x14ac:dyDescent="0.25">
      <c r="B801" s="6">
        <v>32</v>
      </c>
      <c r="C801" s="35" t="str">
        <f>IF(B801="","",VLOOKUP(B801,Tabelle2!$A$2:$B$38,2,0))</f>
        <v>6-18-22-27-29-34</v>
      </c>
      <c r="D801" s="3">
        <f t="shared" si="460"/>
        <v>0</v>
      </c>
      <c r="E801" s="7" t="str">
        <f t="shared" si="461"/>
        <v>L</v>
      </c>
      <c r="F801" s="20" t="str">
        <f t="shared" si="462"/>
        <v>Bet</v>
      </c>
      <c r="G801" s="16">
        <f t="shared" si="463"/>
        <v>-84</v>
      </c>
      <c r="H801" s="12"/>
      <c r="I801" s="16">
        <f t="shared" si="464"/>
        <v>0</v>
      </c>
      <c r="J801" s="16">
        <f t="shared" si="465"/>
        <v>7</v>
      </c>
      <c r="K801" s="12"/>
    </row>
    <row r="802" spans="2:11" x14ac:dyDescent="0.25">
      <c r="B802" s="6">
        <v>24</v>
      </c>
      <c r="C802" s="35" t="str">
        <f>IF(B802="","",VLOOKUP(B802,Tabelle2!$A$2:$B$38,2,0))</f>
        <v>6-13-18-22-27-29</v>
      </c>
      <c r="D802" s="3">
        <f t="shared" si="460"/>
        <v>0</v>
      </c>
      <c r="E802" s="7" t="str">
        <f t="shared" si="461"/>
        <v>L</v>
      </c>
      <c r="F802" s="20" t="str">
        <f t="shared" si="462"/>
        <v>Bet</v>
      </c>
      <c r="G802" s="16">
        <f t="shared" si="463"/>
        <v>-90</v>
      </c>
      <c r="H802" s="12"/>
      <c r="I802" s="16">
        <f t="shared" si="464"/>
        <v>0</v>
      </c>
      <c r="J802" s="16">
        <f t="shared" si="465"/>
        <v>7</v>
      </c>
      <c r="K802" s="12"/>
    </row>
    <row r="803" spans="2:11" x14ac:dyDescent="0.25">
      <c r="B803" s="6">
        <v>18</v>
      </c>
      <c r="C803" s="35" t="str">
        <f>IF(B803="","",VLOOKUP(B803,Tabelle2!$A$2:$B$38,2,0))</f>
        <v>0-5-15-16-24-32</v>
      </c>
      <c r="D803" s="3">
        <f t="shared" si="460"/>
        <v>1</v>
      </c>
      <c r="E803" s="7" t="str">
        <f t="shared" si="461"/>
        <v>W</v>
      </c>
      <c r="F803" s="20" t="str">
        <f t="shared" si="462"/>
        <v>Bet</v>
      </c>
      <c r="G803" s="16">
        <f t="shared" si="463"/>
        <v>-60</v>
      </c>
      <c r="H803" s="12"/>
      <c r="I803" s="16">
        <f t="shared" si="464"/>
        <v>0</v>
      </c>
      <c r="J803" s="16">
        <f t="shared" si="465"/>
        <v>7</v>
      </c>
      <c r="K803" s="12"/>
    </row>
    <row r="804" spans="2:11" x14ac:dyDescent="0.25">
      <c r="B804" s="6">
        <v>22</v>
      </c>
      <c r="C804" s="35" t="str">
        <f>IF(B804="","",VLOOKUP(B804,Tabelle2!$A$2:$B$38,2,0))</f>
        <v>0-5-10-24-26-32</v>
      </c>
      <c r="D804" s="3">
        <f t="shared" si="460"/>
        <v>0</v>
      </c>
      <c r="E804" s="7" t="str">
        <f t="shared" si="461"/>
        <v>L</v>
      </c>
      <c r="F804" s="20" t="str">
        <f t="shared" si="462"/>
        <v>Bet</v>
      </c>
      <c r="G804" s="16">
        <f t="shared" si="463"/>
        <v>-66</v>
      </c>
      <c r="H804" s="12"/>
      <c r="I804" s="16">
        <f t="shared" si="464"/>
        <v>-1</v>
      </c>
      <c r="J804" s="16">
        <f t="shared" si="465"/>
        <v>6</v>
      </c>
      <c r="K804" s="12"/>
    </row>
    <row r="805" spans="2:11" x14ac:dyDescent="0.25">
      <c r="B805" s="6">
        <v>2</v>
      </c>
      <c r="C805" s="35" t="str">
        <f>IF(B805="","",VLOOKUP(B805,Tabelle2!$A$2:$B$38,2,0))</f>
        <v>3-8-11-12-30-35</v>
      </c>
      <c r="D805" s="3">
        <f t="shared" si="460"/>
        <v>0</v>
      </c>
      <c r="E805" s="7" t="str">
        <f t="shared" si="461"/>
        <v>L</v>
      </c>
      <c r="F805" s="20" t="str">
        <f t="shared" si="462"/>
        <v>Bet</v>
      </c>
      <c r="G805" s="16">
        <f t="shared" si="463"/>
        <v>-72</v>
      </c>
      <c r="H805" s="12"/>
      <c r="I805" s="16">
        <f t="shared" si="464"/>
        <v>0</v>
      </c>
      <c r="J805" s="16">
        <f t="shared" si="465"/>
        <v>6</v>
      </c>
      <c r="K805" s="12"/>
    </row>
    <row r="806" spans="2:11" x14ac:dyDescent="0.25">
      <c r="B806" s="6">
        <v>12</v>
      </c>
      <c r="C806" s="35" t="str">
        <f>IF(B806="","",VLOOKUP(B806,Tabelle2!$A$2:$B$38,2,0))</f>
        <v>1-2-4-14-20-21</v>
      </c>
      <c r="D806" s="3">
        <f t="shared" si="460"/>
        <v>1</v>
      </c>
      <c r="E806" s="7" t="str">
        <f t="shared" si="461"/>
        <v>W</v>
      </c>
      <c r="F806" s="20" t="str">
        <f t="shared" si="462"/>
        <v>Bet</v>
      </c>
      <c r="G806" s="16">
        <f t="shared" si="463"/>
        <v>-42</v>
      </c>
      <c r="H806" s="12"/>
      <c r="I806" s="16">
        <f t="shared" si="464"/>
        <v>0</v>
      </c>
      <c r="J806" s="16">
        <f t="shared" si="465"/>
        <v>6</v>
      </c>
      <c r="K806" s="12"/>
    </row>
    <row r="807" spans="2:11" x14ac:dyDescent="0.25">
      <c r="B807" s="6">
        <v>19</v>
      </c>
      <c r="C807" s="35" t="str">
        <f>IF(B807="","",VLOOKUP(B807,Tabelle2!$A$2:$B$38,2,0))</f>
        <v>7-13-27-28-29-36</v>
      </c>
      <c r="D807" s="3">
        <f t="shared" si="460"/>
        <v>0</v>
      </c>
      <c r="E807" s="7" t="str">
        <f t="shared" si="461"/>
        <v>L</v>
      </c>
      <c r="F807" s="20" t="str">
        <f t="shared" si="462"/>
        <v>Bet</v>
      </c>
      <c r="G807" s="16">
        <f t="shared" si="463"/>
        <v>-48</v>
      </c>
      <c r="H807" s="12"/>
      <c r="I807" s="16">
        <f t="shared" si="464"/>
        <v>-1</v>
      </c>
      <c r="J807" s="16">
        <f t="shared" si="465"/>
        <v>5</v>
      </c>
      <c r="K807" s="12"/>
    </row>
    <row r="808" spans="2:11" x14ac:dyDescent="0.25">
      <c r="B808" s="6">
        <v>5</v>
      </c>
      <c r="C808" s="35" t="str">
        <f>IF(B808="","",VLOOKUP(B808,Tabelle2!$A$2:$B$38,2,0))</f>
        <v>6-9-18-22-27-34</v>
      </c>
      <c r="D808" s="3">
        <f t="shared" si="460"/>
        <v>0</v>
      </c>
      <c r="E808" s="7" t="str">
        <f t="shared" si="461"/>
        <v>L</v>
      </c>
      <c r="F808" s="20" t="str">
        <f t="shared" si="462"/>
        <v>Bet</v>
      </c>
      <c r="G808" s="16">
        <f t="shared" si="463"/>
        <v>-54</v>
      </c>
      <c r="H808" s="12"/>
      <c r="I808" s="16">
        <f t="shared" si="464"/>
        <v>0</v>
      </c>
      <c r="J808" s="16">
        <f t="shared" si="465"/>
        <v>5</v>
      </c>
      <c r="K808" s="12"/>
    </row>
    <row r="809" spans="2:11" x14ac:dyDescent="0.25">
      <c r="B809" s="6">
        <v>24</v>
      </c>
      <c r="C809" s="35" t="str">
        <f>IF(B809="","",VLOOKUP(B809,Tabelle2!$A$2:$B$38,2,0))</f>
        <v>6-13-18-22-27-29</v>
      </c>
      <c r="D809" s="3">
        <f t="shared" si="460"/>
        <v>0</v>
      </c>
      <c r="E809" s="7" t="str">
        <f t="shared" si="461"/>
        <v>L</v>
      </c>
      <c r="F809" s="20" t="str">
        <f t="shared" si="462"/>
        <v>Bet</v>
      </c>
      <c r="G809" s="16">
        <f t="shared" si="463"/>
        <v>-60</v>
      </c>
      <c r="H809" s="12"/>
      <c r="I809" s="16">
        <f t="shared" si="464"/>
        <v>0</v>
      </c>
      <c r="J809" s="16">
        <f t="shared" si="465"/>
        <v>5</v>
      </c>
      <c r="K809" s="12"/>
    </row>
    <row r="810" spans="2:11" x14ac:dyDescent="0.25">
      <c r="B810" s="6">
        <v>28</v>
      </c>
      <c r="C810" s="35" t="str">
        <f>IF(B810="","",VLOOKUP(B810,Tabelle2!$A$2:$B$38,2,0))</f>
        <v>1-4-19-20-21-33</v>
      </c>
      <c r="D810" s="3">
        <f t="shared" si="460"/>
        <v>0</v>
      </c>
      <c r="E810" s="7" t="str">
        <f t="shared" si="461"/>
        <v>L</v>
      </c>
      <c r="F810" s="20" t="str">
        <f t="shared" si="462"/>
        <v>Bet</v>
      </c>
      <c r="G810" s="16">
        <f t="shared" si="463"/>
        <v>-66</v>
      </c>
      <c r="H810" s="12"/>
      <c r="I810" s="16">
        <f t="shared" si="464"/>
        <v>0</v>
      </c>
      <c r="J810" s="16">
        <f t="shared" si="465"/>
        <v>5</v>
      </c>
      <c r="K810" s="12"/>
    </row>
    <row r="811" spans="2:11" x14ac:dyDescent="0.25">
      <c r="B811" s="6">
        <v>35</v>
      </c>
      <c r="C811" s="35" t="str">
        <f>IF(B811="","",VLOOKUP(B811,Tabelle2!$A$2:$B$38,2,0))</f>
        <v>2-14-20-21-25-31</v>
      </c>
      <c r="D811" s="3">
        <f t="shared" si="460"/>
        <v>0</v>
      </c>
      <c r="E811" s="7" t="str">
        <f t="shared" si="461"/>
        <v>L</v>
      </c>
      <c r="F811" s="20" t="str">
        <f t="shared" si="462"/>
        <v>Bet</v>
      </c>
      <c r="G811" s="16">
        <f t="shared" si="463"/>
        <v>-72</v>
      </c>
      <c r="H811" s="12"/>
      <c r="I811" s="16">
        <f t="shared" si="464"/>
        <v>0</v>
      </c>
      <c r="J811" s="16">
        <f t="shared" si="465"/>
        <v>5</v>
      </c>
      <c r="K811" s="12"/>
    </row>
    <row r="812" spans="2:11" x14ac:dyDescent="0.25">
      <c r="B812" s="6">
        <v>27</v>
      </c>
      <c r="C812" s="35" t="str">
        <f>IF(B812="","",VLOOKUP(B812,Tabelle2!$A$2:$B$38,2,0))</f>
        <v>5-15-16-19-24-32</v>
      </c>
      <c r="D812" s="3">
        <f t="shared" si="460"/>
        <v>0</v>
      </c>
      <c r="E812" s="7" t="str">
        <f t="shared" si="461"/>
        <v>L</v>
      </c>
      <c r="F812" s="20" t="str">
        <f t="shared" si="462"/>
        <v>Bet</v>
      </c>
      <c r="G812" s="16">
        <f t="shared" si="463"/>
        <v>-78</v>
      </c>
      <c r="H812" s="12"/>
      <c r="I812" s="16">
        <f t="shared" si="464"/>
        <v>0</v>
      </c>
      <c r="J812" s="16">
        <f t="shared" si="465"/>
        <v>5</v>
      </c>
      <c r="K812" s="12"/>
    </row>
    <row r="813" spans="2:11" x14ac:dyDescent="0.25">
      <c r="B813" s="6">
        <v>21</v>
      </c>
      <c r="C813" s="35" t="str">
        <f>IF(B813="","",VLOOKUP(B813,Tabelle2!$A$2:$B$38,2,0))</f>
        <v>11-12-28-30-35-36</v>
      </c>
      <c r="D813" s="3">
        <f t="shared" si="460"/>
        <v>0</v>
      </c>
      <c r="E813" s="7" t="str">
        <f t="shared" si="461"/>
        <v>L</v>
      </c>
      <c r="F813" s="20" t="str">
        <f t="shared" si="462"/>
        <v>Bet</v>
      </c>
      <c r="G813" s="16">
        <f t="shared" si="463"/>
        <v>-84</v>
      </c>
      <c r="H813" s="12"/>
      <c r="I813" s="16">
        <f t="shared" si="464"/>
        <v>0</v>
      </c>
      <c r="J813" s="16">
        <f t="shared" si="465"/>
        <v>5</v>
      </c>
      <c r="K813" s="12"/>
    </row>
    <row r="814" spans="2:11" x14ac:dyDescent="0.25">
      <c r="B814" s="6">
        <v>22</v>
      </c>
      <c r="C814" s="35" t="str">
        <f>IF(B814="","",VLOOKUP(B814,Tabelle2!$A$2:$B$38,2,0))</f>
        <v>0-5-10-24-26-32</v>
      </c>
      <c r="D814" s="3">
        <f t="shared" si="460"/>
        <v>0</v>
      </c>
      <c r="E814" s="7" t="str">
        <f t="shared" si="461"/>
        <v>L</v>
      </c>
      <c r="F814" s="20" t="str">
        <f t="shared" si="462"/>
        <v>Bet</v>
      </c>
      <c r="G814" s="16">
        <f t="shared" si="463"/>
        <v>-90</v>
      </c>
      <c r="H814" s="12"/>
      <c r="I814" s="16">
        <f t="shared" si="464"/>
        <v>0</v>
      </c>
      <c r="J814" s="16">
        <f t="shared" si="465"/>
        <v>5</v>
      </c>
      <c r="K814" s="12"/>
    </row>
    <row r="815" spans="2:11" x14ac:dyDescent="0.25">
      <c r="B815" s="6">
        <v>28</v>
      </c>
      <c r="C815" s="35" t="str">
        <f>IF(B815="","",VLOOKUP(B815,Tabelle2!$A$2:$B$38,2,0))</f>
        <v>1-4-19-20-21-33</v>
      </c>
      <c r="D815" s="3">
        <f t="shared" si="460"/>
        <v>0</v>
      </c>
      <c r="E815" s="7" t="str">
        <f t="shared" si="461"/>
        <v>L</v>
      </c>
      <c r="F815" s="20" t="str">
        <f t="shared" si="462"/>
        <v>Bet</v>
      </c>
      <c r="G815" s="16">
        <f t="shared" si="463"/>
        <v>-96</v>
      </c>
      <c r="H815" s="12"/>
      <c r="I815" s="16">
        <f t="shared" si="464"/>
        <v>0</v>
      </c>
      <c r="J815" s="16">
        <f t="shared" si="465"/>
        <v>5</v>
      </c>
      <c r="K815" s="12"/>
    </row>
    <row r="816" spans="2:11" x14ac:dyDescent="0.25">
      <c r="B816" s="6">
        <v>7</v>
      </c>
      <c r="C816" s="35" t="str">
        <f>IF(B816="","",VLOOKUP(B816,Tabelle2!$A$2:$B$38,2,0))</f>
        <v>1-4-15-16-19-33</v>
      </c>
      <c r="D816" s="3">
        <f t="shared" si="460"/>
        <v>0</v>
      </c>
      <c r="E816" s="7" t="str">
        <f t="shared" si="461"/>
        <v>L</v>
      </c>
      <c r="F816" s="20" t="str">
        <f t="shared" si="462"/>
        <v>Bet</v>
      </c>
      <c r="G816" s="16">
        <f t="shared" si="463"/>
        <v>-102</v>
      </c>
      <c r="H816" s="12"/>
      <c r="I816" s="16">
        <f t="shared" si="464"/>
        <v>0</v>
      </c>
      <c r="J816" s="16">
        <f t="shared" si="465"/>
        <v>5</v>
      </c>
      <c r="K816" s="12"/>
    </row>
    <row r="817" spans="2:11" x14ac:dyDescent="0.25">
      <c r="B817" s="6">
        <v>23</v>
      </c>
      <c r="C817" s="35" t="str">
        <f>IF(B817="","",VLOOKUP(B817,Tabelle2!$A$2:$B$38,2,0))</f>
        <v>9-14-17-25-31-34</v>
      </c>
      <c r="D817" s="3">
        <f t="shared" si="460"/>
        <v>0</v>
      </c>
      <c r="E817" s="7" t="str">
        <f t="shared" si="461"/>
        <v>L</v>
      </c>
      <c r="F817" s="20" t="str">
        <f t="shared" si="462"/>
        <v>Bet</v>
      </c>
      <c r="G817" s="16">
        <f t="shared" si="463"/>
        <v>-108</v>
      </c>
      <c r="H817" s="12"/>
      <c r="I817" s="16">
        <f t="shared" si="464"/>
        <v>0</v>
      </c>
      <c r="J817" s="16">
        <f t="shared" si="465"/>
        <v>5</v>
      </c>
      <c r="K817" s="12"/>
    </row>
    <row r="818" spans="2:11" x14ac:dyDescent="0.25">
      <c r="B818" s="6">
        <v>33</v>
      </c>
      <c r="C818" s="35" t="str">
        <f>IF(B818="","",VLOOKUP(B818,Tabelle2!$A$2:$B$38,2,0))</f>
        <v>7-11-13-28-29-36</v>
      </c>
      <c r="D818" s="3">
        <f t="shared" si="460"/>
        <v>0</v>
      </c>
      <c r="E818" s="7" t="str">
        <f t="shared" si="461"/>
        <v>L</v>
      </c>
      <c r="F818" s="20" t="str">
        <f t="shared" si="462"/>
        <v>Bet</v>
      </c>
      <c r="G818" s="16">
        <f t="shared" si="463"/>
        <v>-114</v>
      </c>
      <c r="H818" s="12"/>
      <c r="I818" s="16">
        <f t="shared" si="464"/>
        <v>0</v>
      </c>
      <c r="J818" s="16">
        <f t="shared" si="465"/>
        <v>5</v>
      </c>
      <c r="K818" s="12"/>
    </row>
    <row r="819" spans="2:11" x14ac:dyDescent="0.25">
      <c r="B819" s="6">
        <v>2</v>
      </c>
      <c r="C819" s="35" t="str">
        <f>IF(B819="","",VLOOKUP(B819,Tabelle2!$A$2:$B$38,2,0))</f>
        <v>3-8-11-12-30-35</v>
      </c>
      <c r="D819" s="3">
        <f t="shared" si="460"/>
        <v>0</v>
      </c>
      <c r="E819" s="7" t="str">
        <f t="shared" si="461"/>
        <v>L</v>
      </c>
      <c r="F819" s="20" t="str">
        <f t="shared" si="462"/>
        <v>Bet</v>
      </c>
      <c r="G819" s="16">
        <f t="shared" si="463"/>
        <v>-120</v>
      </c>
      <c r="H819" s="12"/>
      <c r="I819" s="16">
        <f t="shared" si="464"/>
        <v>0</v>
      </c>
      <c r="J819" s="16">
        <f t="shared" si="465"/>
        <v>5</v>
      </c>
      <c r="K819" s="12"/>
    </row>
    <row r="820" spans="2:11" x14ac:dyDescent="0.25">
      <c r="B820" s="6">
        <v>6</v>
      </c>
      <c r="C820" s="35" t="str">
        <f>IF(B820="","",VLOOKUP(B820,Tabelle2!$A$2:$B$38,2,0))</f>
        <v>0-5-10-15-24-32</v>
      </c>
      <c r="D820" s="3">
        <f t="shared" si="460"/>
        <v>0</v>
      </c>
      <c r="E820" s="7" t="str">
        <f t="shared" si="461"/>
        <v>L</v>
      </c>
      <c r="F820" s="20" t="str">
        <f t="shared" si="462"/>
        <v>Bet</v>
      </c>
      <c r="G820" s="16">
        <f t="shared" si="463"/>
        <v>-126</v>
      </c>
      <c r="H820" s="12"/>
      <c r="I820" s="16">
        <f t="shared" si="464"/>
        <v>0</v>
      </c>
      <c r="J820" s="16">
        <f t="shared" si="465"/>
        <v>5</v>
      </c>
      <c r="K820" s="12"/>
    </row>
    <row r="821" spans="2:11" x14ac:dyDescent="0.25">
      <c r="B821" s="6">
        <v>22</v>
      </c>
      <c r="C821" s="35" t="str">
        <f>IF(B821="","",VLOOKUP(B821,Tabelle2!$A$2:$B$38,2,0))</f>
        <v>0-5-10-24-26-32</v>
      </c>
      <c r="D821" s="3">
        <f t="shared" si="460"/>
        <v>0</v>
      </c>
      <c r="E821" s="7" t="str">
        <f t="shared" si="461"/>
        <v>L</v>
      </c>
      <c r="F821" s="20" t="str">
        <f t="shared" si="462"/>
        <v>Bet</v>
      </c>
      <c r="G821" s="16">
        <f t="shared" si="463"/>
        <v>-132</v>
      </c>
      <c r="H821" s="12"/>
      <c r="I821" s="16">
        <f t="shared" si="464"/>
        <v>0</v>
      </c>
      <c r="J821" s="16">
        <f t="shared" si="465"/>
        <v>5</v>
      </c>
      <c r="K821" s="12"/>
    </row>
    <row r="822" spans="2:11" x14ac:dyDescent="0.25">
      <c r="B822" s="6">
        <v>4</v>
      </c>
      <c r="C822" s="35" t="str">
        <f>IF(B822="","",VLOOKUP(B822,Tabelle2!$A$2:$B$38,2,0))</f>
        <v>7-11-12-13-28-36</v>
      </c>
      <c r="D822" s="3">
        <f t="shared" si="460"/>
        <v>0</v>
      </c>
      <c r="E822" s="7" t="str">
        <f t="shared" si="461"/>
        <v>L</v>
      </c>
      <c r="F822" s="20" t="str">
        <f t="shared" si="462"/>
        <v>Bet</v>
      </c>
      <c r="G822" s="16">
        <f t="shared" si="463"/>
        <v>-138</v>
      </c>
      <c r="H822" s="12"/>
      <c r="I822" s="16">
        <f t="shared" si="464"/>
        <v>0</v>
      </c>
      <c r="J822" s="16">
        <f t="shared" si="465"/>
        <v>5</v>
      </c>
      <c r="K822" s="12"/>
    </row>
    <row r="823" spans="2:11" x14ac:dyDescent="0.25">
      <c r="B823" s="6">
        <v>23</v>
      </c>
      <c r="C823" s="35" t="str">
        <f>IF(B823="","",VLOOKUP(B823,Tabelle2!$A$2:$B$38,2,0))</f>
        <v>9-14-17-25-31-34</v>
      </c>
      <c r="D823" s="3">
        <f t="shared" si="460"/>
        <v>0</v>
      </c>
      <c r="E823" s="7" t="str">
        <f t="shared" si="461"/>
        <v>L</v>
      </c>
      <c r="F823" s="20" t="str">
        <f t="shared" si="462"/>
        <v>Bet</v>
      </c>
      <c r="G823" s="16">
        <f t="shared" si="463"/>
        <v>-144</v>
      </c>
      <c r="H823" s="12"/>
      <c r="I823" s="16">
        <f t="shared" si="464"/>
        <v>0</v>
      </c>
      <c r="J823" s="16">
        <f t="shared" si="465"/>
        <v>5</v>
      </c>
      <c r="K823" s="12"/>
    </row>
    <row r="824" spans="2:11" x14ac:dyDescent="0.25">
      <c r="B824" s="6">
        <v>2</v>
      </c>
      <c r="C824" s="35" t="str">
        <f>IF(B824="","",VLOOKUP(B824,Tabelle2!$A$2:$B$38,2,0))</f>
        <v>3-8-11-12-30-35</v>
      </c>
      <c r="D824" s="3">
        <f t="shared" si="460"/>
        <v>0</v>
      </c>
      <c r="E824" s="7" t="str">
        <f t="shared" si="461"/>
        <v>L</v>
      </c>
      <c r="F824" s="20" t="str">
        <f t="shared" si="462"/>
        <v>Bet</v>
      </c>
      <c r="G824" s="16">
        <f t="shared" si="463"/>
        <v>-150</v>
      </c>
      <c r="H824" s="12"/>
      <c r="I824" s="16">
        <f t="shared" si="464"/>
        <v>0</v>
      </c>
      <c r="J824" s="16">
        <f t="shared" si="465"/>
        <v>5</v>
      </c>
      <c r="K824" s="12"/>
    </row>
    <row r="825" spans="2:11" x14ac:dyDescent="0.25">
      <c r="B825" s="6">
        <v>30</v>
      </c>
      <c r="C825" s="35" t="str">
        <f>IF(B825="","",VLOOKUP(B825,Tabelle2!$A$2:$B$38,2,0))</f>
        <v>1-2-14-20-21-25</v>
      </c>
      <c r="D825" s="3">
        <f t="shared" si="460"/>
        <v>1</v>
      </c>
      <c r="E825" s="7" t="str">
        <f t="shared" si="461"/>
        <v>W</v>
      </c>
      <c r="F825" s="20" t="str">
        <f t="shared" si="462"/>
        <v>Bet</v>
      </c>
      <c r="G825" s="16">
        <f t="shared" si="463"/>
        <v>-120</v>
      </c>
      <c r="H825" s="12"/>
      <c r="I825" s="16">
        <f t="shared" si="464"/>
        <v>0</v>
      </c>
      <c r="J825" s="16">
        <f t="shared" si="465"/>
        <v>5</v>
      </c>
      <c r="K825" s="12"/>
    </row>
    <row r="826" spans="2:11" x14ac:dyDescent="0.25">
      <c r="B826" s="6">
        <v>7</v>
      </c>
      <c r="C826" s="35" t="str">
        <f>IF(B826="","",VLOOKUP(B826,Tabelle2!$A$2:$B$38,2,0))</f>
        <v>1-4-15-16-19-33</v>
      </c>
      <c r="D826" s="3">
        <f t="shared" si="460"/>
        <v>0</v>
      </c>
      <c r="E826" s="7" t="str">
        <f t="shared" si="461"/>
        <v>L</v>
      </c>
      <c r="F826" s="20" t="str">
        <f t="shared" si="462"/>
        <v>Bet</v>
      </c>
      <c r="G826" s="16">
        <f t="shared" si="463"/>
        <v>-126</v>
      </c>
      <c r="H826" s="12"/>
      <c r="I826" s="16">
        <f t="shared" si="464"/>
        <v>-1</v>
      </c>
      <c r="J826" s="16">
        <f t="shared" si="465"/>
        <v>4</v>
      </c>
      <c r="K826" s="12"/>
    </row>
    <row r="827" spans="2:11" x14ac:dyDescent="0.25">
      <c r="B827" s="6">
        <v>24</v>
      </c>
      <c r="C827" s="35" t="str">
        <f>IF(B827="","",VLOOKUP(B827,Tabelle2!$A$2:$B$38,2,0))</f>
        <v>6-13-18-22-27-29</v>
      </c>
      <c r="D827" s="3">
        <f t="shared" ref="D827:D890" si="466">IF(B827="","",IF(B826=1,COUNTIF($AB$1:$AG$1,B827),IF(B826=2,COUNTIF($AB$2:$AG$2,B827),IF(B826=3,COUNTIF($AB$3:$AG$3,B827),IF(B826=4,COUNTIF($AB$4:$AG$4,B827),IF(B826=5,COUNTIF($AB$5:$AG$5,B827),IF(B826=6,COUNTIF($AB$6:$AG$6,B827),IF(B826=7,COUNTIF($AB$7:$AG$7,B827),IF(B826=8,COUNTIF($AB$8:$AG$8,B827),IF(B826=9,COUNTIF($AB$9:$AG$9,B827),IF(B826=10,COUNTIF($AB$10:$AG$10,B827),IF(B826=11,COUNTIF($AB$11:$AG$11,B827),IF(B826=12,COUNTIF($AB$12:$AG$12,B827),IF(B826=13,COUNTIF($AB$13:$AG$13,B827),IF(B826=14,COUNTIF($AB$14:$AG$14,B827),IF(B826=15,COUNTIF($AB$15:$AG$15,B827),IF(B826=16,COUNTIF($AB$16:$AG$16,B827),IF(B826=17,COUNTIF($AB$17:$AG$17,B827),IF(B826=18,COUNTIF($AB$18:$AG$18,B827),IF(B826=19,COUNTIF($AB$19:$AG$19,B827),IF(B826=20,COUNTIF($AB$20:$AG$20,B827),IF(B826=21,COUNTIF($AB$21:$AG$21,B827),IF(B826=22,COUNTIF($AB$22:$AG$22,B827),IF(B826=23,COUNTIF($AB$23:$AG$23,B827),IF(B826=24,COUNTIF($AB$24:$AG$24,B827),IF(B826=25,COUNTIF($AB$25:$AG$25,B827),IF(B826=26,COUNTIF($AB$26:$AG$26,B827),IF(B826=27,COUNTIF($AB$27:$AG$27,B827),IF(B826=28,COUNTIF($AB$28:$AG$28,B827),IF(B826=29,COUNTIF($AB$29:$AG$29,B827),IF(B826=30,COUNTIF($AB$30:$AG$30,B827),IF(B826=31,COUNTIF($AB$31:$AG$31,B827),IF(B826=32,COUNTIF($AB$32:$AG$32,B827),IF(B826=33,COUNTIF($AB$33:$AG$33,B827),IF(B826=34,COUNTIF($AB$34:$AG$34,B827),IF(B826=35,COUNTIF($AB$35:$AG$35,B827),IF(B826=36,COUNTIF($AB$36:$AG$36,B827),IF(B826=0,COUNTIF($AB$37:$AG$37,B827),""))))))))))))))))))))))))))))))))))))))</f>
        <v>0</v>
      </c>
      <c r="E827" s="7" t="str">
        <f t="shared" ref="E827:E890" si="467">IF(B827="","",IF(D827=1,"W",IF(D827=0,"L","")))</f>
        <v>L</v>
      </c>
      <c r="F827" s="20" t="str">
        <f t="shared" ref="F827:F890" si="468">IF(B827="","",IF(AI826&lt;$N$15,"Bet","No Bet"))</f>
        <v>Bet</v>
      </c>
      <c r="G827" s="16">
        <f t="shared" ref="G827:G890" si="469">IF(B827="","",IF(F827="No Bet",G826,IF(E827="L",-6+G826,IF(E827="W",30+G826))))</f>
        <v>-132</v>
      </c>
      <c r="H827" s="12"/>
      <c r="I827" s="16">
        <f t="shared" ref="I827:I890" si="470">IF(AND(E825="L",E826="W",E827="W"),5,IF(AND(E825="L",E826="W",E827="L"),-1,))</f>
        <v>0</v>
      </c>
      <c r="J827" s="16">
        <f t="shared" ref="J827:J890" si="471">J826+I827</f>
        <v>4</v>
      </c>
      <c r="K827" s="12"/>
    </row>
    <row r="828" spans="2:11" x14ac:dyDescent="0.25">
      <c r="B828" s="6">
        <v>19</v>
      </c>
      <c r="C828" s="35" t="str">
        <f>IF(B828="","",VLOOKUP(B828,Tabelle2!$A$2:$B$38,2,0))</f>
        <v>7-13-27-28-29-36</v>
      </c>
      <c r="D828" s="3">
        <f t="shared" si="466"/>
        <v>0</v>
      </c>
      <c r="E828" s="7" t="str">
        <f t="shared" si="467"/>
        <v>L</v>
      </c>
      <c r="F828" s="20" t="str">
        <f t="shared" si="468"/>
        <v>Bet</v>
      </c>
      <c r="G828" s="16">
        <f t="shared" si="469"/>
        <v>-138</v>
      </c>
      <c r="H828" s="12"/>
      <c r="I828" s="16">
        <f t="shared" si="470"/>
        <v>0</v>
      </c>
      <c r="J828" s="16">
        <f t="shared" si="471"/>
        <v>4</v>
      </c>
      <c r="K828" s="12"/>
    </row>
    <row r="829" spans="2:11" x14ac:dyDescent="0.25">
      <c r="B829" s="6">
        <v>9</v>
      </c>
      <c r="C829" s="35" t="str">
        <f>IF(B829="","",VLOOKUP(B829,Tabelle2!$A$2:$B$38,2,0))</f>
        <v>0-3-5-10-23-26</v>
      </c>
      <c r="D829" s="3">
        <f t="shared" si="466"/>
        <v>0</v>
      </c>
      <c r="E829" s="7" t="str">
        <f t="shared" si="467"/>
        <v>L</v>
      </c>
      <c r="F829" s="20" t="str">
        <f t="shared" si="468"/>
        <v>Bet</v>
      </c>
      <c r="G829" s="16">
        <f t="shared" si="469"/>
        <v>-144</v>
      </c>
      <c r="H829" s="12"/>
      <c r="I829" s="16">
        <f t="shared" si="470"/>
        <v>0</v>
      </c>
      <c r="J829" s="16">
        <f t="shared" si="471"/>
        <v>4</v>
      </c>
      <c r="K829" s="12"/>
    </row>
    <row r="830" spans="2:11" x14ac:dyDescent="0.25">
      <c r="B830" s="6">
        <v>32</v>
      </c>
      <c r="C830" s="35" t="str">
        <f>IF(B830="","",VLOOKUP(B830,Tabelle2!$A$2:$B$38,2,0))</f>
        <v>6-18-22-27-29-34</v>
      </c>
      <c r="D830" s="3">
        <f t="shared" si="466"/>
        <v>0</v>
      </c>
      <c r="E830" s="7" t="str">
        <f t="shared" si="467"/>
        <v>L</v>
      </c>
      <c r="F830" s="20" t="str">
        <f t="shared" si="468"/>
        <v>Bet</v>
      </c>
      <c r="G830" s="16">
        <f t="shared" si="469"/>
        <v>-150</v>
      </c>
      <c r="H830" s="12"/>
      <c r="I830" s="16">
        <f t="shared" si="470"/>
        <v>0</v>
      </c>
      <c r="J830" s="16">
        <f t="shared" si="471"/>
        <v>4</v>
      </c>
      <c r="K830" s="12"/>
    </row>
    <row r="831" spans="2:11" x14ac:dyDescent="0.25">
      <c r="B831" s="6">
        <v>34</v>
      </c>
      <c r="C831" s="35" t="str">
        <f>IF(B831="","",VLOOKUP(B831,Tabelle2!$A$2:$B$38,2,0))</f>
        <v>0-5-10-23-26-32</v>
      </c>
      <c r="D831" s="3">
        <f t="shared" si="466"/>
        <v>1</v>
      </c>
      <c r="E831" s="7" t="str">
        <f t="shared" si="467"/>
        <v>W</v>
      </c>
      <c r="F831" s="20" t="str">
        <f t="shared" si="468"/>
        <v>Bet</v>
      </c>
      <c r="G831" s="16">
        <f t="shared" si="469"/>
        <v>-120</v>
      </c>
      <c r="H831" s="12"/>
      <c r="I831" s="16">
        <f t="shared" si="470"/>
        <v>0</v>
      </c>
      <c r="J831" s="16">
        <f t="shared" si="471"/>
        <v>4</v>
      </c>
      <c r="K831" s="12"/>
    </row>
    <row r="832" spans="2:11" x14ac:dyDescent="0.25">
      <c r="B832" s="6">
        <v>9</v>
      </c>
      <c r="C832" s="35" t="str">
        <f>IF(B832="","",VLOOKUP(B832,Tabelle2!$A$2:$B$38,2,0))</f>
        <v>0-3-5-10-23-26</v>
      </c>
      <c r="D832" s="3">
        <f t="shared" si="466"/>
        <v>0</v>
      </c>
      <c r="E832" s="7" t="str">
        <f t="shared" si="467"/>
        <v>L</v>
      </c>
      <c r="F832" s="20" t="str">
        <f t="shared" si="468"/>
        <v>Bet</v>
      </c>
      <c r="G832" s="16">
        <f t="shared" si="469"/>
        <v>-126</v>
      </c>
      <c r="H832" s="12"/>
      <c r="I832" s="16">
        <f t="shared" si="470"/>
        <v>-1</v>
      </c>
      <c r="J832" s="16">
        <f t="shared" si="471"/>
        <v>3</v>
      </c>
      <c r="K832" s="12"/>
    </row>
    <row r="833" spans="2:11" x14ac:dyDescent="0.25">
      <c r="B833" s="6">
        <v>22</v>
      </c>
      <c r="C833" s="35" t="str">
        <f>IF(B833="","",VLOOKUP(B833,Tabelle2!$A$2:$B$38,2,0))</f>
        <v>0-5-10-24-26-32</v>
      </c>
      <c r="D833" s="3">
        <f t="shared" si="466"/>
        <v>0</v>
      </c>
      <c r="E833" s="7" t="str">
        <f t="shared" si="467"/>
        <v>L</v>
      </c>
      <c r="F833" s="20" t="str">
        <f t="shared" si="468"/>
        <v>Bet</v>
      </c>
      <c r="G833" s="16">
        <f t="shared" si="469"/>
        <v>-132</v>
      </c>
      <c r="H833" s="12"/>
      <c r="I833" s="16">
        <f t="shared" si="470"/>
        <v>0</v>
      </c>
      <c r="J833" s="16">
        <f t="shared" si="471"/>
        <v>3</v>
      </c>
      <c r="K833" s="12"/>
    </row>
    <row r="834" spans="2:11" x14ac:dyDescent="0.25">
      <c r="B834" s="6">
        <v>13</v>
      </c>
      <c r="C834" s="35" t="str">
        <f>IF(B834="","",VLOOKUP(B834,Tabelle2!$A$2:$B$38,2,0))</f>
        <v>4-15-16-19-24-33</v>
      </c>
      <c r="D834" s="3">
        <f t="shared" si="466"/>
        <v>0</v>
      </c>
      <c r="E834" s="7" t="str">
        <f t="shared" si="467"/>
        <v>L</v>
      </c>
      <c r="F834" s="20" t="str">
        <f t="shared" si="468"/>
        <v>Bet</v>
      </c>
      <c r="G834" s="16">
        <f t="shared" si="469"/>
        <v>-138</v>
      </c>
      <c r="H834" s="12"/>
      <c r="I834" s="16">
        <f t="shared" si="470"/>
        <v>0</v>
      </c>
      <c r="J834" s="16">
        <f t="shared" si="471"/>
        <v>3</v>
      </c>
      <c r="K834" s="12"/>
    </row>
    <row r="835" spans="2:11" x14ac:dyDescent="0.25">
      <c r="B835" s="6">
        <v>9</v>
      </c>
      <c r="C835" s="35" t="str">
        <f>IF(B835="","",VLOOKUP(B835,Tabelle2!$A$2:$B$38,2,0))</f>
        <v>0-3-5-10-23-26</v>
      </c>
      <c r="D835" s="3">
        <f t="shared" si="466"/>
        <v>0</v>
      </c>
      <c r="E835" s="7" t="str">
        <f t="shared" si="467"/>
        <v>L</v>
      </c>
      <c r="F835" s="20" t="str">
        <f t="shared" si="468"/>
        <v>Bet</v>
      </c>
      <c r="G835" s="16">
        <f t="shared" si="469"/>
        <v>-144</v>
      </c>
      <c r="H835" s="12"/>
      <c r="I835" s="16">
        <f t="shared" si="470"/>
        <v>0</v>
      </c>
      <c r="J835" s="16">
        <f t="shared" si="471"/>
        <v>3</v>
      </c>
      <c r="K835" s="12"/>
    </row>
    <row r="836" spans="2:11" x14ac:dyDescent="0.25">
      <c r="B836" s="6">
        <v>2</v>
      </c>
      <c r="C836" s="35" t="str">
        <f>IF(B836="","",VLOOKUP(B836,Tabelle2!$A$2:$B$38,2,0))</f>
        <v>3-8-11-12-30-35</v>
      </c>
      <c r="D836" s="3">
        <f t="shared" si="466"/>
        <v>0</v>
      </c>
      <c r="E836" s="7" t="str">
        <f t="shared" si="467"/>
        <v>L</v>
      </c>
      <c r="F836" s="20" t="str">
        <f t="shared" si="468"/>
        <v>Bet</v>
      </c>
      <c r="G836" s="16">
        <f t="shared" si="469"/>
        <v>-150</v>
      </c>
      <c r="H836" s="12"/>
      <c r="I836" s="16">
        <f t="shared" si="470"/>
        <v>0</v>
      </c>
      <c r="J836" s="16">
        <f t="shared" si="471"/>
        <v>3</v>
      </c>
      <c r="K836" s="12"/>
    </row>
    <row r="837" spans="2:11" x14ac:dyDescent="0.25">
      <c r="B837" s="6">
        <v>2</v>
      </c>
      <c r="C837" s="35" t="str">
        <f>IF(B837="","",VLOOKUP(B837,Tabelle2!$A$2:$B$38,2,0))</f>
        <v>3-8-11-12-30-35</v>
      </c>
      <c r="D837" s="3">
        <f t="shared" si="466"/>
        <v>0</v>
      </c>
      <c r="E837" s="7" t="str">
        <f t="shared" si="467"/>
        <v>L</v>
      </c>
      <c r="F837" s="20" t="str">
        <f t="shared" si="468"/>
        <v>Bet</v>
      </c>
      <c r="G837" s="16">
        <f t="shared" si="469"/>
        <v>-156</v>
      </c>
      <c r="H837" s="12"/>
      <c r="I837" s="16">
        <f t="shared" si="470"/>
        <v>0</v>
      </c>
      <c r="J837" s="16">
        <f t="shared" si="471"/>
        <v>3</v>
      </c>
      <c r="K837" s="12"/>
    </row>
    <row r="838" spans="2:11" x14ac:dyDescent="0.25">
      <c r="B838" s="6">
        <v>22</v>
      </c>
      <c r="C838" s="35" t="str">
        <f>IF(B838="","",VLOOKUP(B838,Tabelle2!$A$2:$B$38,2,0))</f>
        <v>0-5-10-24-26-32</v>
      </c>
      <c r="D838" s="3">
        <f t="shared" si="466"/>
        <v>0</v>
      </c>
      <c r="E838" s="7" t="str">
        <f t="shared" si="467"/>
        <v>L</v>
      </c>
      <c r="F838" s="20" t="str">
        <f t="shared" si="468"/>
        <v>Bet</v>
      </c>
      <c r="G838" s="16">
        <f t="shared" si="469"/>
        <v>-162</v>
      </c>
      <c r="H838" s="12"/>
      <c r="I838" s="16">
        <f t="shared" si="470"/>
        <v>0</v>
      </c>
      <c r="J838" s="16">
        <f t="shared" si="471"/>
        <v>3</v>
      </c>
      <c r="K838" s="12"/>
    </row>
    <row r="839" spans="2:11" x14ac:dyDescent="0.25">
      <c r="B839" s="6">
        <v>18</v>
      </c>
      <c r="C839" s="35" t="str">
        <f>IF(B839="","",VLOOKUP(B839,Tabelle2!$A$2:$B$38,2,0))</f>
        <v>0-5-15-16-24-32</v>
      </c>
      <c r="D839" s="3">
        <f t="shared" si="466"/>
        <v>0</v>
      </c>
      <c r="E839" s="7" t="str">
        <f t="shared" si="467"/>
        <v>L</v>
      </c>
      <c r="F839" s="20" t="str">
        <f t="shared" si="468"/>
        <v>Bet</v>
      </c>
      <c r="G839" s="16">
        <f t="shared" si="469"/>
        <v>-168</v>
      </c>
      <c r="H839" s="12"/>
      <c r="I839" s="16">
        <f t="shared" si="470"/>
        <v>0</v>
      </c>
      <c r="J839" s="16">
        <f t="shared" si="471"/>
        <v>3</v>
      </c>
      <c r="K839" s="12"/>
    </row>
    <row r="840" spans="2:11" x14ac:dyDescent="0.25">
      <c r="B840" s="6">
        <v>22</v>
      </c>
      <c r="C840" s="35" t="str">
        <f>IF(B840="","",VLOOKUP(B840,Tabelle2!$A$2:$B$38,2,0))</f>
        <v>0-5-10-24-26-32</v>
      </c>
      <c r="D840" s="3">
        <f t="shared" si="466"/>
        <v>0</v>
      </c>
      <c r="E840" s="7" t="str">
        <f t="shared" si="467"/>
        <v>L</v>
      </c>
      <c r="F840" s="20" t="str">
        <f t="shared" si="468"/>
        <v>Bet</v>
      </c>
      <c r="G840" s="16">
        <f t="shared" si="469"/>
        <v>-174</v>
      </c>
      <c r="H840" s="12"/>
      <c r="I840" s="16">
        <f t="shared" si="470"/>
        <v>0</v>
      </c>
      <c r="J840" s="16">
        <f t="shared" si="471"/>
        <v>3</v>
      </c>
      <c r="K840" s="12"/>
    </row>
    <row r="841" spans="2:11" x14ac:dyDescent="0.25">
      <c r="B841" s="6">
        <v>20</v>
      </c>
      <c r="C841" s="35" t="str">
        <f>IF(B841="","",VLOOKUP(B841,Tabelle2!$A$2:$B$38,2,0))</f>
        <v>8-11-12-28-30-36</v>
      </c>
      <c r="D841" s="3">
        <f t="shared" si="466"/>
        <v>0</v>
      </c>
      <c r="E841" s="7" t="str">
        <f t="shared" si="467"/>
        <v>L</v>
      </c>
      <c r="F841" s="20" t="str">
        <f t="shared" si="468"/>
        <v>Bet</v>
      </c>
      <c r="G841" s="16">
        <f t="shared" si="469"/>
        <v>-180</v>
      </c>
      <c r="H841" s="12"/>
      <c r="I841" s="16">
        <f t="shared" si="470"/>
        <v>0</v>
      </c>
      <c r="J841" s="16">
        <f t="shared" si="471"/>
        <v>3</v>
      </c>
      <c r="K841" s="12"/>
    </row>
    <row r="842" spans="2:11" x14ac:dyDescent="0.25">
      <c r="B842" s="6">
        <v>6</v>
      </c>
      <c r="C842" s="35" t="str">
        <f>IF(B842="","",VLOOKUP(B842,Tabelle2!$A$2:$B$38,2,0))</f>
        <v>0-5-10-15-24-32</v>
      </c>
      <c r="D842" s="3">
        <f t="shared" si="466"/>
        <v>0</v>
      </c>
      <c r="E842" s="7" t="str">
        <f t="shared" si="467"/>
        <v>L</v>
      </c>
      <c r="F842" s="20" t="str">
        <f t="shared" si="468"/>
        <v>Bet</v>
      </c>
      <c r="G842" s="16">
        <f t="shared" si="469"/>
        <v>-186</v>
      </c>
      <c r="H842" s="12"/>
      <c r="I842" s="16">
        <f t="shared" si="470"/>
        <v>0</v>
      </c>
      <c r="J842" s="16">
        <f t="shared" si="471"/>
        <v>3</v>
      </c>
      <c r="K842" s="12"/>
    </row>
    <row r="843" spans="2:11" x14ac:dyDescent="0.25">
      <c r="B843" s="6">
        <v>24</v>
      </c>
      <c r="C843" s="35" t="str">
        <f>IF(B843="","",VLOOKUP(B843,Tabelle2!$A$2:$B$38,2,0))</f>
        <v>6-13-18-22-27-29</v>
      </c>
      <c r="D843" s="3">
        <f t="shared" si="466"/>
        <v>1</v>
      </c>
      <c r="E843" s="7" t="str">
        <f t="shared" si="467"/>
        <v>W</v>
      </c>
      <c r="F843" s="20" t="str">
        <f t="shared" si="468"/>
        <v>Bet</v>
      </c>
      <c r="G843" s="16">
        <f t="shared" si="469"/>
        <v>-156</v>
      </c>
      <c r="H843" s="12"/>
      <c r="I843" s="16">
        <f t="shared" si="470"/>
        <v>0</v>
      </c>
      <c r="J843" s="16">
        <f t="shared" si="471"/>
        <v>3</v>
      </c>
      <c r="K843" s="12"/>
    </row>
    <row r="844" spans="2:11" x14ac:dyDescent="0.25">
      <c r="B844" s="6">
        <v>31</v>
      </c>
      <c r="C844" s="35" t="str">
        <f>IF(B844="","",VLOOKUP(B844,Tabelle2!$A$2:$B$38,2,0))</f>
        <v>3-8-10-23-26-35</v>
      </c>
      <c r="D844" s="3">
        <f t="shared" si="466"/>
        <v>0</v>
      </c>
      <c r="E844" s="7" t="str">
        <f t="shared" si="467"/>
        <v>L</v>
      </c>
      <c r="F844" s="20" t="str">
        <f t="shared" si="468"/>
        <v>Bet</v>
      </c>
      <c r="G844" s="16">
        <f t="shared" si="469"/>
        <v>-162</v>
      </c>
      <c r="H844" s="12"/>
      <c r="I844" s="16">
        <f t="shared" si="470"/>
        <v>-1</v>
      </c>
      <c r="J844" s="16">
        <f t="shared" si="471"/>
        <v>2</v>
      </c>
      <c r="K844" s="12"/>
    </row>
    <row r="845" spans="2:11" x14ac:dyDescent="0.25">
      <c r="B845" s="6">
        <v>32</v>
      </c>
      <c r="C845" s="35" t="str">
        <f>IF(B845="","",VLOOKUP(B845,Tabelle2!$A$2:$B$38,2,0))</f>
        <v>6-18-22-27-29-34</v>
      </c>
      <c r="D845" s="3">
        <f t="shared" si="466"/>
        <v>0</v>
      </c>
      <c r="E845" s="7" t="str">
        <f t="shared" si="467"/>
        <v>L</v>
      </c>
      <c r="F845" s="20" t="str">
        <f t="shared" si="468"/>
        <v>Bet</v>
      </c>
      <c r="G845" s="16">
        <f t="shared" si="469"/>
        <v>-168</v>
      </c>
      <c r="H845" s="12"/>
      <c r="I845" s="16">
        <f t="shared" si="470"/>
        <v>0</v>
      </c>
      <c r="J845" s="16">
        <f t="shared" si="471"/>
        <v>2</v>
      </c>
      <c r="K845" s="12"/>
    </row>
    <row r="846" spans="2:11" x14ac:dyDescent="0.25">
      <c r="B846" s="6">
        <v>22</v>
      </c>
      <c r="C846" s="35" t="str">
        <f>IF(B846="","",VLOOKUP(B846,Tabelle2!$A$2:$B$38,2,0))</f>
        <v>0-5-10-24-26-32</v>
      </c>
      <c r="D846" s="3">
        <f t="shared" si="466"/>
        <v>1</v>
      </c>
      <c r="E846" s="7" t="str">
        <f t="shared" si="467"/>
        <v>W</v>
      </c>
      <c r="F846" s="20" t="str">
        <f t="shared" si="468"/>
        <v>Bet</v>
      </c>
      <c r="G846" s="16">
        <f t="shared" si="469"/>
        <v>-138</v>
      </c>
      <c r="H846" s="12"/>
      <c r="I846" s="16">
        <f t="shared" si="470"/>
        <v>0</v>
      </c>
      <c r="J846" s="16">
        <f t="shared" si="471"/>
        <v>2</v>
      </c>
      <c r="K846" s="12"/>
    </row>
    <row r="847" spans="2:11" x14ac:dyDescent="0.25">
      <c r="B847" s="6">
        <v>5</v>
      </c>
      <c r="C847" s="35" t="str">
        <f>IF(B847="","",VLOOKUP(B847,Tabelle2!$A$2:$B$38,2,0))</f>
        <v>6-9-18-22-27-34</v>
      </c>
      <c r="D847" s="3">
        <f t="shared" si="466"/>
        <v>1</v>
      </c>
      <c r="E847" s="7" t="str">
        <f t="shared" si="467"/>
        <v>W</v>
      </c>
      <c r="F847" s="20" t="str">
        <f t="shared" si="468"/>
        <v>Bet</v>
      </c>
      <c r="G847" s="16">
        <f t="shared" si="469"/>
        <v>-108</v>
      </c>
      <c r="H847" s="12"/>
      <c r="I847" s="16">
        <f t="shared" si="470"/>
        <v>5</v>
      </c>
      <c r="J847" s="16">
        <f t="shared" si="471"/>
        <v>7</v>
      </c>
      <c r="K847" s="12"/>
    </row>
    <row r="848" spans="2:11" x14ac:dyDescent="0.25">
      <c r="B848" s="6">
        <v>36</v>
      </c>
      <c r="C848" s="35" t="str">
        <f>IF(B848="","",VLOOKUP(B848,Tabelle2!$A$2:$B$38,2,0))</f>
        <v>1-4-16-19-21-33</v>
      </c>
      <c r="D848" s="3">
        <f t="shared" si="466"/>
        <v>0</v>
      </c>
      <c r="E848" s="7" t="str">
        <f t="shared" si="467"/>
        <v>L</v>
      </c>
      <c r="F848" s="20" t="str">
        <f t="shared" si="468"/>
        <v>Bet</v>
      </c>
      <c r="G848" s="16">
        <f t="shared" si="469"/>
        <v>-114</v>
      </c>
      <c r="H848" s="12"/>
      <c r="I848" s="16">
        <f t="shared" si="470"/>
        <v>0</v>
      </c>
      <c r="J848" s="16">
        <f t="shared" si="471"/>
        <v>7</v>
      </c>
      <c r="K848" s="12"/>
    </row>
    <row r="849" spans="2:11" x14ac:dyDescent="0.25">
      <c r="B849" s="6">
        <v>1</v>
      </c>
      <c r="C849" s="35" t="str">
        <f>IF(B849="","",VLOOKUP(B849,Tabelle2!$A$2:$B$38,2,0))</f>
        <v>7-11-12-28-30-36</v>
      </c>
      <c r="D849" s="3">
        <f t="shared" si="466"/>
        <v>1</v>
      </c>
      <c r="E849" s="7" t="str">
        <f t="shared" si="467"/>
        <v>W</v>
      </c>
      <c r="F849" s="20" t="str">
        <f t="shared" si="468"/>
        <v>Bet</v>
      </c>
      <c r="G849" s="16">
        <f t="shared" si="469"/>
        <v>-84</v>
      </c>
      <c r="H849" s="12"/>
      <c r="I849" s="16">
        <f t="shared" si="470"/>
        <v>0</v>
      </c>
      <c r="J849" s="16">
        <f t="shared" si="471"/>
        <v>7</v>
      </c>
      <c r="K849" s="12"/>
    </row>
    <row r="850" spans="2:11" x14ac:dyDescent="0.25">
      <c r="B850" s="6">
        <v>8</v>
      </c>
      <c r="C850" s="35" t="str">
        <f>IF(B850="","",VLOOKUP(B850,Tabelle2!$A$2:$B$38,2,0))</f>
        <v>2-14-17-20-25-31</v>
      </c>
      <c r="D850" s="3">
        <f t="shared" si="466"/>
        <v>0</v>
      </c>
      <c r="E850" s="7" t="str">
        <f t="shared" si="467"/>
        <v>L</v>
      </c>
      <c r="F850" s="20" t="str">
        <f t="shared" si="468"/>
        <v>Bet</v>
      </c>
      <c r="G850" s="16">
        <f t="shared" si="469"/>
        <v>-90</v>
      </c>
      <c r="H850" s="12"/>
      <c r="I850" s="16">
        <f t="shared" si="470"/>
        <v>-1</v>
      </c>
      <c r="J850" s="16">
        <f t="shared" si="471"/>
        <v>6</v>
      </c>
      <c r="K850" s="12"/>
    </row>
    <row r="851" spans="2:11" x14ac:dyDescent="0.25">
      <c r="B851" s="6">
        <v>12</v>
      </c>
      <c r="C851" s="35" t="str">
        <f>IF(B851="","",VLOOKUP(B851,Tabelle2!$A$2:$B$38,2,0))</f>
        <v>1-2-4-14-20-21</v>
      </c>
      <c r="D851" s="3">
        <f t="shared" si="466"/>
        <v>0</v>
      </c>
      <c r="E851" s="7" t="str">
        <f t="shared" si="467"/>
        <v>L</v>
      </c>
      <c r="F851" s="20" t="str">
        <f t="shared" si="468"/>
        <v>Bet</v>
      </c>
      <c r="G851" s="16">
        <f t="shared" si="469"/>
        <v>-96</v>
      </c>
      <c r="H851" s="12"/>
      <c r="I851" s="16">
        <f t="shared" si="470"/>
        <v>0</v>
      </c>
      <c r="J851" s="16">
        <f t="shared" si="471"/>
        <v>6</v>
      </c>
      <c r="K851" s="12"/>
    </row>
    <row r="852" spans="2:11" x14ac:dyDescent="0.25">
      <c r="B852" s="6">
        <v>11</v>
      </c>
      <c r="C852" s="35" t="str">
        <f>IF(B852="","",VLOOKUP(B852,Tabelle2!$A$2:$B$38,2,0))</f>
        <v>1-2-4-20-21-33</v>
      </c>
      <c r="D852" s="3">
        <f t="shared" si="466"/>
        <v>0</v>
      </c>
      <c r="E852" s="7" t="str">
        <f t="shared" si="467"/>
        <v>L</v>
      </c>
      <c r="F852" s="20" t="str">
        <f t="shared" si="468"/>
        <v>Bet</v>
      </c>
      <c r="G852" s="16">
        <f t="shared" si="469"/>
        <v>-102</v>
      </c>
      <c r="H852" s="12"/>
      <c r="I852" s="16">
        <f t="shared" si="470"/>
        <v>0</v>
      </c>
      <c r="J852" s="16">
        <f t="shared" si="471"/>
        <v>6</v>
      </c>
      <c r="K852" s="12"/>
    </row>
    <row r="853" spans="2:11" x14ac:dyDescent="0.25">
      <c r="B853" s="6">
        <v>29</v>
      </c>
      <c r="C853" s="35" t="str">
        <f>IF(B853="","",VLOOKUP(B853,Tabelle2!$A$2:$B$38,2,0))</f>
        <v>15-16-19-24-32-33</v>
      </c>
      <c r="D853" s="3">
        <f t="shared" si="466"/>
        <v>0</v>
      </c>
      <c r="E853" s="7" t="str">
        <f t="shared" si="467"/>
        <v>L</v>
      </c>
      <c r="F853" s="20" t="str">
        <f t="shared" si="468"/>
        <v>Bet</v>
      </c>
      <c r="G853" s="16">
        <f t="shared" si="469"/>
        <v>-108</v>
      </c>
      <c r="H853" s="12"/>
      <c r="I853" s="16">
        <f t="shared" si="470"/>
        <v>0</v>
      </c>
      <c r="J853" s="16">
        <f t="shared" si="471"/>
        <v>6</v>
      </c>
    </row>
    <row r="854" spans="2:11" x14ac:dyDescent="0.25">
      <c r="B854" s="6">
        <v>33</v>
      </c>
      <c r="C854" s="35" t="str">
        <f>IF(B854="","",VLOOKUP(B854,Tabelle2!$A$2:$B$38,2,0))</f>
        <v>7-11-13-28-29-36</v>
      </c>
      <c r="D854" s="3">
        <f t="shared" si="466"/>
        <v>1</v>
      </c>
      <c r="E854" s="7" t="str">
        <f t="shared" si="467"/>
        <v>W</v>
      </c>
      <c r="F854" s="20" t="str">
        <f t="shared" si="468"/>
        <v>Bet</v>
      </c>
      <c r="G854" s="16">
        <f t="shared" si="469"/>
        <v>-78</v>
      </c>
      <c r="H854" s="12"/>
      <c r="I854" s="16">
        <f t="shared" si="470"/>
        <v>0</v>
      </c>
      <c r="J854" s="16">
        <f t="shared" si="471"/>
        <v>6</v>
      </c>
    </row>
    <row r="855" spans="2:11" x14ac:dyDescent="0.25">
      <c r="B855" s="6">
        <v>19</v>
      </c>
      <c r="C855" s="35" t="str">
        <f>IF(B855="","",VLOOKUP(B855,Tabelle2!$A$2:$B$38,2,0))</f>
        <v>7-13-27-28-29-36</v>
      </c>
      <c r="D855" s="3">
        <f t="shared" si="466"/>
        <v>0</v>
      </c>
      <c r="E855" s="7" t="str">
        <f t="shared" si="467"/>
        <v>L</v>
      </c>
      <c r="F855" s="20" t="str">
        <f t="shared" si="468"/>
        <v>Bet</v>
      </c>
      <c r="G855" s="16">
        <f t="shared" si="469"/>
        <v>-84</v>
      </c>
      <c r="H855" s="12"/>
      <c r="I855" s="16">
        <f t="shared" si="470"/>
        <v>-1</v>
      </c>
      <c r="J855" s="16">
        <f t="shared" si="471"/>
        <v>5</v>
      </c>
    </row>
    <row r="856" spans="2:11" x14ac:dyDescent="0.25">
      <c r="B856" s="6">
        <v>27</v>
      </c>
      <c r="C856" s="35" t="str">
        <f>IF(B856="","",VLOOKUP(B856,Tabelle2!$A$2:$B$38,2,0))</f>
        <v>5-15-16-19-24-32</v>
      </c>
      <c r="D856" s="3">
        <f t="shared" si="466"/>
        <v>1</v>
      </c>
      <c r="E856" s="7" t="str">
        <f t="shared" si="467"/>
        <v>W</v>
      </c>
      <c r="F856" s="20" t="str">
        <f t="shared" si="468"/>
        <v>Bet</v>
      </c>
      <c r="G856" s="16">
        <f t="shared" si="469"/>
        <v>-54</v>
      </c>
      <c r="H856" s="12"/>
      <c r="I856" s="16">
        <f t="shared" si="470"/>
        <v>0</v>
      </c>
      <c r="J856" s="16">
        <f t="shared" si="471"/>
        <v>5</v>
      </c>
    </row>
    <row r="857" spans="2:11" x14ac:dyDescent="0.25">
      <c r="B857" s="6">
        <v>12</v>
      </c>
      <c r="C857" s="35" t="str">
        <f>IF(B857="","",VLOOKUP(B857,Tabelle2!$A$2:$B$38,2,0))</f>
        <v>1-2-4-14-20-21</v>
      </c>
      <c r="D857" s="3">
        <f t="shared" si="466"/>
        <v>0</v>
      </c>
      <c r="E857" s="7" t="str">
        <f t="shared" si="467"/>
        <v>L</v>
      </c>
      <c r="F857" s="20" t="str">
        <f t="shared" si="468"/>
        <v>Bet</v>
      </c>
      <c r="G857" s="16">
        <f t="shared" si="469"/>
        <v>-60</v>
      </c>
      <c r="H857" s="12"/>
      <c r="I857" s="16">
        <f t="shared" si="470"/>
        <v>-1</v>
      </c>
      <c r="J857" s="16">
        <f t="shared" si="471"/>
        <v>4</v>
      </c>
    </row>
    <row r="858" spans="2:11" x14ac:dyDescent="0.25">
      <c r="B858" s="6">
        <v>29</v>
      </c>
      <c r="C858" s="35" t="str">
        <f>IF(B858="","",VLOOKUP(B858,Tabelle2!$A$2:$B$38,2,0))</f>
        <v>15-16-19-24-32-33</v>
      </c>
      <c r="D858" s="3">
        <f t="shared" si="466"/>
        <v>0</v>
      </c>
      <c r="E858" s="7" t="str">
        <f t="shared" si="467"/>
        <v>L</v>
      </c>
      <c r="F858" s="20" t="str">
        <f t="shared" si="468"/>
        <v>Bet</v>
      </c>
      <c r="G858" s="16">
        <f t="shared" si="469"/>
        <v>-66</v>
      </c>
      <c r="H858" s="12"/>
      <c r="I858" s="16">
        <f t="shared" si="470"/>
        <v>0</v>
      </c>
      <c r="J858" s="16">
        <f t="shared" si="471"/>
        <v>4</v>
      </c>
    </row>
    <row r="859" spans="2:11" x14ac:dyDescent="0.25">
      <c r="B859" s="6">
        <v>14</v>
      </c>
      <c r="C859" s="35" t="str">
        <f>IF(B859="","",VLOOKUP(B859,Tabelle2!$A$2:$B$38,2,0))</f>
        <v>3-8-12-23-30-35</v>
      </c>
      <c r="D859" s="3">
        <f t="shared" si="466"/>
        <v>0</v>
      </c>
      <c r="E859" s="7" t="str">
        <f t="shared" si="467"/>
        <v>L</v>
      </c>
      <c r="F859" s="20" t="str">
        <f t="shared" si="468"/>
        <v>Bet</v>
      </c>
      <c r="G859" s="16">
        <f t="shared" si="469"/>
        <v>-72</v>
      </c>
      <c r="H859" s="12"/>
      <c r="I859" s="16">
        <f t="shared" si="470"/>
        <v>0</v>
      </c>
      <c r="J859" s="16">
        <f t="shared" si="471"/>
        <v>4</v>
      </c>
    </row>
    <row r="860" spans="2:11" x14ac:dyDescent="0.25">
      <c r="B860" s="6">
        <v>24</v>
      </c>
      <c r="C860" s="35" t="str">
        <f>IF(B860="","",VLOOKUP(B860,Tabelle2!$A$2:$B$38,2,0))</f>
        <v>6-13-18-22-27-29</v>
      </c>
      <c r="D860" s="3">
        <f t="shared" si="466"/>
        <v>0</v>
      </c>
      <c r="E860" s="7" t="str">
        <f t="shared" si="467"/>
        <v>L</v>
      </c>
      <c r="F860" s="20" t="str">
        <f t="shared" si="468"/>
        <v>Bet</v>
      </c>
      <c r="G860" s="16">
        <f t="shared" si="469"/>
        <v>-78</v>
      </c>
      <c r="H860" s="12"/>
      <c r="I860" s="16">
        <f t="shared" si="470"/>
        <v>0</v>
      </c>
      <c r="J860" s="16">
        <f t="shared" si="471"/>
        <v>4</v>
      </c>
    </row>
    <row r="861" spans="2:11" x14ac:dyDescent="0.25">
      <c r="B861" s="6">
        <v>34</v>
      </c>
      <c r="C861" s="35" t="str">
        <f>IF(B861="","",VLOOKUP(B861,Tabelle2!$A$2:$B$38,2,0))</f>
        <v>0-5-10-23-26-32</v>
      </c>
      <c r="D861" s="3">
        <f t="shared" si="466"/>
        <v>0</v>
      </c>
      <c r="E861" s="7" t="str">
        <f t="shared" si="467"/>
        <v>L</v>
      </c>
      <c r="F861" s="20" t="str">
        <f t="shared" si="468"/>
        <v>Bet</v>
      </c>
      <c r="G861" s="16">
        <f t="shared" si="469"/>
        <v>-84</v>
      </c>
      <c r="H861" s="12"/>
      <c r="I861" s="16">
        <f t="shared" si="470"/>
        <v>0</v>
      </c>
      <c r="J861" s="16">
        <f t="shared" si="471"/>
        <v>4</v>
      </c>
    </row>
    <row r="862" spans="2:11" x14ac:dyDescent="0.25">
      <c r="B862" s="6">
        <v>29</v>
      </c>
      <c r="C862" s="35" t="str">
        <f>IF(B862="","",VLOOKUP(B862,Tabelle2!$A$2:$B$38,2,0))</f>
        <v>15-16-19-24-32-33</v>
      </c>
      <c r="D862" s="3">
        <f t="shared" si="466"/>
        <v>0</v>
      </c>
      <c r="E862" s="7" t="str">
        <f t="shared" si="467"/>
        <v>L</v>
      </c>
      <c r="F862" s="20" t="str">
        <f t="shared" si="468"/>
        <v>Bet</v>
      </c>
      <c r="G862" s="16">
        <f t="shared" si="469"/>
        <v>-90</v>
      </c>
      <c r="H862" s="12"/>
      <c r="I862" s="16">
        <f t="shared" si="470"/>
        <v>0</v>
      </c>
      <c r="J862" s="16">
        <f t="shared" si="471"/>
        <v>4</v>
      </c>
    </row>
    <row r="863" spans="2:11" x14ac:dyDescent="0.25">
      <c r="B863" s="6">
        <v>27</v>
      </c>
      <c r="C863" s="35" t="str">
        <f>IF(B863="","",VLOOKUP(B863,Tabelle2!$A$2:$B$38,2,0))</f>
        <v>5-15-16-19-24-32</v>
      </c>
      <c r="D863" s="3">
        <f t="shared" si="466"/>
        <v>0</v>
      </c>
      <c r="E863" s="7" t="str">
        <f t="shared" si="467"/>
        <v>L</v>
      </c>
      <c r="F863" s="20" t="str">
        <f t="shared" si="468"/>
        <v>Bet</v>
      </c>
      <c r="G863" s="16">
        <f t="shared" si="469"/>
        <v>-96</v>
      </c>
      <c r="H863" s="12"/>
      <c r="I863" s="16">
        <f t="shared" si="470"/>
        <v>0</v>
      </c>
      <c r="J863" s="16">
        <f t="shared" si="471"/>
        <v>4</v>
      </c>
    </row>
    <row r="864" spans="2:11" x14ac:dyDescent="0.25">
      <c r="B864" s="6">
        <v>8</v>
      </c>
      <c r="C864" s="35" t="str">
        <f>IF(B864="","",VLOOKUP(B864,Tabelle2!$A$2:$B$38,2,0))</f>
        <v>2-14-17-20-25-31</v>
      </c>
      <c r="D864" s="3">
        <f t="shared" si="466"/>
        <v>0</v>
      </c>
      <c r="E864" s="7" t="str">
        <f t="shared" si="467"/>
        <v>L</v>
      </c>
      <c r="F864" s="20" t="str">
        <f t="shared" si="468"/>
        <v>Bet</v>
      </c>
      <c r="G864" s="16">
        <f t="shared" si="469"/>
        <v>-102</v>
      </c>
      <c r="H864" s="12"/>
      <c r="I864" s="16">
        <f t="shared" si="470"/>
        <v>0</v>
      </c>
      <c r="J864" s="16">
        <f t="shared" si="471"/>
        <v>4</v>
      </c>
    </row>
    <row r="865" spans="2:10" x14ac:dyDescent="0.25">
      <c r="B865" s="6">
        <v>30</v>
      </c>
      <c r="C865" s="35" t="str">
        <f>IF(B865="","",VLOOKUP(B865,Tabelle2!$A$2:$B$38,2,0))</f>
        <v>1-2-14-20-21-25</v>
      </c>
      <c r="D865" s="3">
        <f t="shared" si="466"/>
        <v>0</v>
      </c>
      <c r="E865" s="7" t="str">
        <f t="shared" si="467"/>
        <v>L</v>
      </c>
      <c r="F865" s="20" t="str">
        <f t="shared" si="468"/>
        <v>Bet</v>
      </c>
      <c r="G865" s="16">
        <f t="shared" si="469"/>
        <v>-108</v>
      </c>
      <c r="H865" s="12"/>
      <c r="I865" s="16">
        <f t="shared" si="470"/>
        <v>0</v>
      </c>
      <c r="J865" s="16">
        <f t="shared" si="471"/>
        <v>4</v>
      </c>
    </row>
    <row r="866" spans="2:10" x14ac:dyDescent="0.25">
      <c r="B866" s="6">
        <v>23</v>
      </c>
      <c r="C866" s="35" t="str">
        <f>IF(B866="","",VLOOKUP(B866,Tabelle2!$A$2:$B$38,2,0))</f>
        <v>9-14-17-25-31-34</v>
      </c>
      <c r="D866" s="3">
        <f t="shared" si="466"/>
        <v>0</v>
      </c>
      <c r="E866" s="7" t="str">
        <f t="shared" si="467"/>
        <v>L</v>
      </c>
      <c r="F866" s="20" t="str">
        <f t="shared" si="468"/>
        <v>Bet</v>
      </c>
      <c r="G866" s="16">
        <f t="shared" si="469"/>
        <v>-114</v>
      </c>
      <c r="H866" s="12"/>
      <c r="I866" s="16">
        <f t="shared" si="470"/>
        <v>0</v>
      </c>
      <c r="J866" s="16">
        <f t="shared" si="471"/>
        <v>4</v>
      </c>
    </row>
    <row r="867" spans="2:10" x14ac:dyDescent="0.25">
      <c r="B867" s="6">
        <v>35</v>
      </c>
      <c r="C867" s="35" t="str">
        <f>IF(B867="","",VLOOKUP(B867,Tabelle2!$A$2:$B$38,2,0))</f>
        <v>2-14-20-21-25-31</v>
      </c>
      <c r="D867" s="3">
        <f t="shared" si="466"/>
        <v>0</v>
      </c>
      <c r="E867" s="7" t="str">
        <f t="shared" si="467"/>
        <v>L</v>
      </c>
      <c r="F867" s="20" t="str">
        <f t="shared" si="468"/>
        <v>Bet</v>
      </c>
      <c r="G867" s="16">
        <f t="shared" si="469"/>
        <v>-120</v>
      </c>
      <c r="H867" s="12"/>
      <c r="I867" s="16">
        <f t="shared" si="470"/>
        <v>0</v>
      </c>
      <c r="J867" s="16">
        <f t="shared" si="471"/>
        <v>4</v>
      </c>
    </row>
    <row r="868" spans="2:10" x14ac:dyDescent="0.25">
      <c r="B868" s="6">
        <v>20</v>
      </c>
      <c r="C868" s="35" t="str">
        <f>IF(B868="","",VLOOKUP(B868,Tabelle2!$A$2:$B$38,2,0))</f>
        <v>8-11-12-28-30-36</v>
      </c>
      <c r="D868" s="3">
        <f t="shared" si="466"/>
        <v>1</v>
      </c>
      <c r="E868" s="7" t="str">
        <f t="shared" si="467"/>
        <v>W</v>
      </c>
      <c r="F868" s="20" t="str">
        <f t="shared" si="468"/>
        <v>Bet</v>
      </c>
      <c r="G868" s="16">
        <f t="shared" si="469"/>
        <v>-90</v>
      </c>
      <c r="H868" s="12"/>
      <c r="I868" s="16">
        <f t="shared" si="470"/>
        <v>0</v>
      </c>
      <c r="J868" s="16">
        <f t="shared" si="471"/>
        <v>4</v>
      </c>
    </row>
    <row r="869" spans="2:10" x14ac:dyDescent="0.25">
      <c r="B869" s="6">
        <v>11</v>
      </c>
      <c r="C869" s="35" t="str">
        <f>IF(B869="","",VLOOKUP(B869,Tabelle2!$A$2:$B$38,2,0))</f>
        <v>1-2-4-20-21-33</v>
      </c>
      <c r="D869" s="3">
        <f t="shared" si="466"/>
        <v>1</v>
      </c>
      <c r="E869" s="7" t="str">
        <f t="shared" si="467"/>
        <v>W</v>
      </c>
      <c r="F869" s="20" t="str">
        <f t="shared" si="468"/>
        <v>Bet</v>
      </c>
      <c r="G869" s="16">
        <f t="shared" si="469"/>
        <v>-60</v>
      </c>
      <c r="H869" s="12"/>
      <c r="I869" s="16">
        <f t="shared" si="470"/>
        <v>5</v>
      </c>
      <c r="J869" s="16">
        <f t="shared" si="471"/>
        <v>9</v>
      </c>
    </row>
    <row r="870" spans="2:10" x14ac:dyDescent="0.25">
      <c r="B870" s="6">
        <v>10</v>
      </c>
      <c r="C870" s="35" t="str">
        <f>IF(B870="","",VLOOKUP(B870,Tabelle2!$A$2:$B$38,2,0))</f>
        <v>6-9-17-22-31-34</v>
      </c>
      <c r="D870" s="3">
        <f t="shared" si="466"/>
        <v>0</v>
      </c>
      <c r="E870" s="7" t="str">
        <f t="shared" si="467"/>
        <v>L</v>
      </c>
      <c r="F870" s="20" t="str">
        <f t="shared" si="468"/>
        <v>Bet</v>
      </c>
      <c r="G870" s="16">
        <f t="shared" si="469"/>
        <v>-66</v>
      </c>
      <c r="H870" s="12"/>
      <c r="I870" s="16">
        <f t="shared" si="470"/>
        <v>0</v>
      </c>
      <c r="J870" s="16">
        <f t="shared" si="471"/>
        <v>9</v>
      </c>
    </row>
    <row r="871" spans="2:10" x14ac:dyDescent="0.25">
      <c r="B871" s="6">
        <v>4</v>
      </c>
      <c r="C871" s="35" t="str">
        <f>IF(B871="","",VLOOKUP(B871,Tabelle2!$A$2:$B$38,2,0))</f>
        <v>7-11-12-13-28-36</v>
      </c>
      <c r="D871" s="3">
        <f t="shared" si="466"/>
        <v>0</v>
      </c>
      <c r="E871" s="7" t="str">
        <f t="shared" si="467"/>
        <v>L</v>
      </c>
      <c r="F871" s="20" t="str">
        <f t="shared" si="468"/>
        <v>Bet</v>
      </c>
      <c r="G871" s="16">
        <f t="shared" si="469"/>
        <v>-72</v>
      </c>
      <c r="H871" s="12"/>
      <c r="I871" s="16">
        <f t="shared" si="470"/>
        <v>0</v>
      </c>
      <c r="J871" s="16">
        <f t="shared" si="471"/>
        <v>9</v>
      </c>
    </row>
    <row r="872" spans="2:10" x14ac:dyDescent="0.25">
      <c r="B872" s="6">
        <v>29</v>
      </c>
      <c r="C872" s="35" t="str">
        <f>IF(B872="","",VLOOKUP(B872,Tabelle2!$A$2:$B$38,2,0))</f>
        <v>15-16-19-24-32-33</v>
      </c>
      <c r="D872" s="3">
        <f t="shared" si="466"/>
        <v>0</v>
      </c>
      <c r="E872" s="7" t="str">
        <f t="shared" si="467"/>
        <v>L</v>
      </c>
      <c r="F872" s="20" t="str">
        <f t="shared" si="468"/>
        <v>Bet</v>
      </c>
      <c r="G872" s="16">
        <f t="shared" si="469"/>
        <v>-78</v>
      </c>
      <c r="H872" s="12"/>
      <c r="I872" s="16">
        <f t="shared" si="470"/>
        <v>0</v>
      </c>
      <c r="J872" s="16">
        <f t="shared" si="471"/>
        <v>9</v>
      </c>
    </row>
    <row r="873" spans="2:10" x14ac:dyDescent="0.25">
      <c r="B873" s="6">
        <v>30</v>
      </c>
      <c r="C873" s="35" t="str">
        <f>IF(B873="","",VLOOKUP(B873,Tabelle2!$A$2:$B$38,2,0))</f>
        <v>1-2-14-20-21-25</v>
      </c>
      <c r="D873" s="3">
        <f t="shared" si="466"/>
        <v>0</v>
      </c>
      <c r="E873" s="7" t="str">
        <f t="shared" si="467"/>
        <v>L</v>
      </c>
      <c r="F873" s="20" t="str">
        <f t="shared" si="468"/>
        <v>Bet</v>
      </c>
      <c r="G873" s="16">
        <f t="shared" si="469"/>
        <v>-84</v>
      </c>
      <c r="H873" s="12"/>
      <c r="I873" s="16">
        <f t="shared" si="470"/>
        <v>0</v>
      </c>
      <c r="J873" s="16">
        <f t="shared" si="471"/>
        <v>9</v>
      </c>
    </row>
    <row r="874" spans="2:10" x14ac:dyDescent="0.25">
      <c r="B874" s="6">
        <v>33</v>
      </c>
      <c r="C874" s="35" t="str">
        <f>IF(B874="","",VLOOKUP(B874,Tabelle2!$A$2:$B$38,2,0))</f>
        <v>7-11-13-28-29-36</v>
      </c>
      <c r="D874" s="3">
        <f t="shared" si="466"/>
        <v>0</v>
      </c>
      <c r="E874" s="7" t="str">
        <f t="shared" si="467"/>
        <v>L</v>
      </c>
      <c r="F874" s="20" t="str">
        <f t="shared" si="468"/>
        <v>Bet</v>
      </c>
      <c r="G874" s="16">
        <f t="shared" si="469"/>
        <v>-90</v>
      </c>
      <c r="H874" s="12"/>
      <c r="I874" s="16">
        <f t="shared" si="470"/>
        <v>0</v>
      </c>
      <c r="J874" s="16">
        <f t="shared" si="471"/>
        <v>9</v>
      </c>
    </row>
    <row r="875" spans="2:10" x14ac:dyDescent="0.25">
      <c r="B875" s="6">
        <v>2</v>
      </c>
      <c r="C875" s="35" t="str">
        <f>IF(B875="","",VLOOKUP(B875,Tabelle2!$A$2:$B$38,2,0))</f>
        <v>3-8-11-12-30-35</v>
      </c>
      <c r="D875" s="3">
        <f t="shared" si="466"/>
        <v>0</v>
      </c>
      <c r="E875" s="7" t="str">
        <f t="shared" si="467"/>
        <v>L</v>
      </c>
      <c r="F875" s="20" t="str">
        <f t="shared" si="468"/>
        <v>Bet</v>
      </c>
      <c r="G875" s="16">
        <f t="shared" si="469"/>
        <v>-96</v>
      </c>
      <c r="H875" s="12"/>
      <c r="I875" s="16">
        <f t="shared" si="470"/>
        <v>0</v>
      </c>
      <c r="J875" s="16">
        <f t="shared" si="471"/>
        <v>9</v>
      </c>
    </row>
    <row r="876" spans="2:10" x14ac:dyDescent="0.25">
      <c r="B876" s="6">
        <v>0</v>
      </c>
      <c r="C876" s="35" t="str">
        <f>IF(B876="","",VLOOKUP(B876,Tabelle2!$A$2:$B$38,2,0))</f>
        <v>6-9-17-18-22-34</v>
      </c>
      <c r="D876" s="3">
        <f t="shared" si="466"/>
        <v>0</v>
      </c>
      <c r="E876" s="7" t="str">
        <f t="shared" si="467"/>
        <v>L</v>
      </c>
      <c r="F876" s="20" t="str">
        <f t="shared" si="468"/>
        <v>Bet</v>
      </c>
      <c r="G876" s="16">
        <f t="shared" si="469"/>
        <v>-102</v>
      </c>
      <c r="H876" s="12"/>
      <c r="I876" s="16">
        <f t="shared" si="470"/>
        <v>0</v>
      </c>
      <c r="J876" s="16">
        <f t="shared" si="471"/>
        <v>9</v>
      </c>
    </row>
    <row r="877" spans="2:10" x14ac:dyDescent="0.25">
      <c r="B877" s="6">
        <v>19</v>
      </c>
      <c r="C877" s="35" t="str">
        <f>IF(B877="","",VLOOKUP(B877,Tabelle2!$A$2:$B$38,2,0))</f>
        <v>7-13-27-28-29-36</v>
      </c>
      <c r="D877" s="3">
        <f t="shared" si="466"/>
        <v>0</v>
      </c>
      <c r="E877" s="7" t="str">
        <f t="shared" si="467"/>
        <v>L</v>
      </c>
      <c r="F877" s="20" t="str">
        <f t="shared" si="468"/>
        <v>Bet</v>
      </c>
      <c r="G877" s="16">
        <f t="shared" si="469"/>
        <v>-108</v>
      </c>
      <c r="H877" s="12"/>
      <c r="I877" s="16">
        <f t="shared" si="470"/>
        <v>0</v>
      </c>
      <c r="J877" s="16">
        <f t="shared" si="471"/>
        <v>9</v>
      </c>
    </row>
    <row r="878" spans="2:10" x14ac:dyDescent="0.25">
      <c r="B878" s="6">
        <v>10</v>
      </c>
      <c r="C878" s="35" t="str">
        <f>IF(B878="","",VLOOKUP(B878,Tabelle2!$A$2:$B$38,2,0))</f>
        <v>6-9-17-22-31-34</v>
      </c>
      <c r="D878" s="3">
        <f t="shared" si="466"/>
        <v>0</v>
      </c>
      <c r="E878" s="7" t="str">
        <f t="shared" si="467"/>
        <v>L</v>
      </c>
      <c r="F878" s="20" t="str">
        <f t="shared" si="468"/>
        <v>Bet</v>
      </c>
      <c r="G878" s="16">
        <f t="shared" si="469"/>
        <v>-114</v>
      </c>
      <c r="H878" s="12"/>
      <c r="I878" s="16">
        <f t="shared" si="470"/>
        <v>0</v>
      </c>
      <c r="J878" s="16">
        <f t="shared" si="471"/>
        <v>9</v>
      </c>
    </row>
    <row r="879" spans="2:10" x14ac:dyDescent="0.25">
      <c r="B879" s="6">
        <v>22</v>
      </c>
      <c r="C879" s="35" t="str">
        <f>IF(B879="","",VLOOKUP(B879,Tabelle2!$A$2:$B$38,2,0))</f>
        <v>0-5-10-24-26-32</v>
      </c>
      <c r="D879" s="3">
        <f t="shared" si="466"/>
        <v>1</v>
      </c>
      <c r="E879" s="7" t="str">
        <f t="shared" si="467"/>
        <v>W</v>
      </c>
      <c r="F879" s="20" t="str">
        <f t="shared" si="468"/>
        <v>Bet</v>
      </c>
      <c r="G879" s="16">
        <f t="shared" si="469"/>
        <v>-84</v>
      </c>
      <c r="H879" s="12"/>
      <c r="I879" s="16">
        <f t="shared" si="470"/>
        <v>0</v>
      </c>
      <c r="J879" s="16">
        <f t="shared" si="471"/>
        <v>9</v>
      </c>
    </row>
    <row r="880" spans="2:10" x14ac:dyDescent="0.25">
      <c r="B880" s="6">
        <v>34</v>
      </c>
      <c r="C880" s="35" t="str">
        <f>IF(B880="","",VLOOKUP(B880,Tabelle2!$A$2:$B$38,2,0))</f>
        <v>0-5-10-23-26-32</v>
      </c>
      <c r="D880" s="3">
        <f t="shared" si="466"/>
        <v>0</v>
      </c>
      <c r="E880" s="7" t="str">
        <f t="shared" si="467"/>
        <v>L</v>
      </c>
      <c r="F880" s="20" t="str">
        <f t="shared" si="468"/>
        <v>Bet</v>
      </c>
      <c r="G880" s="16">
        <f t="shared" si="469"/>
        <v>-90</v>
      </c>
      <c r="H880" s="12"/>
      <c r="I880" s="16">
        <f t="shared" si="470"/>
        <v>-1</v>
      </c>
      <c r="J880" s="16">
        <f t="shared" si="471"/>
        <v>8</v>
      </c>
    </row>
    <row r="881" spans="2:10" x14ac:dyDescent="0.25">
      <c r="B881" s="6">
        <v>31</v>
      </c>
      <c r="C881" s="35" t="str">
        <f>IF(B881="","",VLOOKUP(B881,Tabelle2!$A$2:$B$38,2,0))</f>
        <v>3-8-10-23-26-35</v>
      </c>
      <c r="D881" s="3">
        <f t="shared" si="466"/>
        <v>0</v>
      </c>
      <c r="E881" s="7" t="str">
        <f t="shared" si="467"/>
        <v>L</v>
      </c>
      <c r="F881" s="20" t="str">
        <f t="shared" si="468"/>
        <v>Bet</v>
      </c>
      <c r="G881" s="16">
        <f t="shared" si="469"/>
        <v>-96</v>
      </c>
      <c r="H881" s="12"/>
      <c r="I881" s="16">
        <f t="shared" si="470"/>
        <v>0</v>
      </c>
      <c r="J881" s="16">
        <f t="shared" si="471"/>
        <v>8</v>
      </c>
    </row>
    <row r="882" spans="2:10" x14ac:dyDescent="0.25">
      <c r="B882" s="6">
        <v>28</v>
      </c>
      <c r="C882" s="35" t="str">
        <f>IF(B882="","",VLOOKUP(B882,Tabelle2!$A$2:$B$38,2,0))</f>
        <v>1-4-19-20-21-33</v>
      </c>
      <c r="D882" s="3">
        <f t="shared" si="466"/>
        <v>0</v>
      </c>
      <c r="E882" s="7" t="str">
        <f t="shared" si="467"/>
        <v>L</v>
      </c>
      <c r="F882" s="20" t="str">
        <f t="shared" si="468"/>
        <v>Bet</v>
      </c>
      <c r="G882" s="16">
        <f t="shared" si="469"/>
        <v>-102</v>
      </c>
      <c r="H882" s="12"/>
      <c r="I882" s="16">
        <f t="shared" si="470"/>
        <v>0</v>
      </c>
      <c r="J882" s="16">
        <f t="shared" si="471"/>
        <v>8</v>
      </c>
    </row>
    <row r="883" spans="2:10" x14ac:dyDescent="0.25">
      <c r="B883" s="6">
        <v>3</v>
      </c>
      <c r="C883" s="35" t="str">
        <f>IF(B883="","",VLOOKUP(B883,Tabelle2!$A$2:$B$38,2,0))</f>
        <v>2-9-14-17-25-31</v>
      </c>
      <c r="D883" s="3">
        <f t="shared" si="466"/>
        <v>0</v>
      </c>
      <c r="E883" s="7" t="str">
        <f t="shared" si="467"/>
        <v>L</v>
      </c>
      <c r="F883" s="20" t="str">
        <f t="shared" si="468"/>
        <v>Bet</v>
      </c>
      <c r="G883" s="16">
        <f t="shared" si="469"/>
        <v>-108</v>
      </c>
      <c r="H883" s="12"/>
      <c r="I883" s="16">
        <f t="shared" si="470"/>
        <v>0</v>
      </c>
      <c r="J883" s="16">
        <f t="shared" si="471"/>
        <v>8</v>
      </c>
    </row>
    <row r="884" spans="2:10" x14ac:dyDescent="0.25">
      <c r="B884" s="6">
        <v>3</v>
      </c>
      <c r="C884" s="35" t="str">
        <f>IF(B884="","",VLOOKUP(B884,Tabelle2!$A$2:$B$38,2,0))</f>
        <v>2-9-14-17-25-31</v>
      </c>
      <c r="D884" s="3">
        <f t="shared" si="466"/>
        <v>0</v>
      </c>
      <c r="E884" s="7" t="str">
        <f t="shared" si="467"/>
        <v>L</v>
      </c>
      <c r="F884" s="20" t="str">
        <f t="shared" si="468"/>
        <v>Bet</v>
      </c>
      <c r="G884" s="16">
        <f t="shared" si="469"/>
        <v>-114</v>
      </c>
      <c r="H884" s="12"/>
      <c r="I884" s="16">
        <f t="shared" si="470"/>
        <v>0</v>
      </c>
      <c r="J884" s="16">
        <f t="shared" si="471"/>
        <v>8</v>
      </c>
    </row>
    <row r="885" spans="2:10" x14ac:dyDescent="0.25">
      <c r="B885" s="6">
        <v>31</v>
      </c>
      <c r="C885" s="35" t="str">
        <f>IF(B885="","",VLOOKUP(B885,Tabelle2!$A$2:$B$38,2,0))</f>
        <v>3-8-10-23-26-35</v>
      </c>
      <c r="D885" s="3">
        <f t="shared" si="466"/>
        <v>1</v>
      </c>
      <c r="E885" s="7" t="str">
        <f t="shared" si="467"/>
        <v>W</v>
      </c>
      <c r="F885" s="20" t="str">
        <f t="shared" si="468"/>
        <v>Bet</v>
      </c>
      <c r="G885" s="16">
        <f t="shared" si="469"/>
        <v>-84</v>
      </c>
      <c r="H885" s="12"/>
      <c r="I885" s="16">
        <f t="shared" si="470"/>
        <v>0</v>
      </c>
      <c r="J885" s="16">
        <f t="shared" si="471"/>
        <v>8</v>
      </c>
    </row>
    <row r="886" spans="2:10" x14ac:dyDescent="0.25">
      <c r="B886" s="6">
        <v>32</v>
      </c>
      <c r="C886" s="35" t="str">
        <f>IF(B886="","",VLOOKUP(B886,Tabelle2!$A$2:$B$38,2,0))</f>
        <v>6-18-22-27-29-34</v>
      </c>
      <c r="D886" s="3">
        <f t="shared" si="466"/>
        <v>0</v>
      </c>
      <c r="E886" s="7" t="str">
        <f t="shared" si="467"/>
        <v>L</v>
      </c>
      <c r="F886" s="20" t="str">
        <f t="shared" si="468"/>
        <v>Bet</v>
      </c>
      <c r="G886" s="16">
        <f t="shared" si="469"/>
        <v>-90</v>
      </c>
      <c r="H886" s="12"/>
      <c r="I886" s="16">
        <f t="shared" si="470"/>
        <v>-1</v>
      </c>
      <c r="J886" s="16">
        <f t="shared" si="471"/>
        <v>7</v>
      </c>
    </row>
    <row r="887" spans="2:10" x14ac:dyDescent="0.25">
      <c r="B887" s="6">
        <v>28</v>
      </c>
      <c r="C887" s="35" t="str">
        <f>IF(B887="","",VLOOKUP(B887,Tabelle2!$A$2:$B$38,2,0))</f>
        <v>1-4-19-20-21-33</v>
      </c>
      <c r="D887" s="3">
        <f t="shared" si="466"/>
        <v>0</v>
      </c>
      <c r="E887" s="7" t="str">
        <f t="shared" si="467"/>
        <v>L</v>
      </c>
      <c r="F887" s="20" t="str">
        <f t="shared" si="468"/>
        <v>Bet</v>
      </c>
      <c r="G887" s="16">
        <f t="shared" si="469"/>
        <v>-96</v>
      </c>
      <c r="H887" s="12"/>
      <c r="I887" s="16">
        <f t="shared" si="470"/>
        <v>0</v>
      </c>
      <c r="J887" s="16">
        <f t="shared" si="471"/>
        <v>7</v>
      </c>
    </row>
    <row r="888" spans="2:10" x14ac:dyDescent="0.25">
      <c r="B888" s="6">
        <v>31</v>
      </c>
      <c r="C888" s="35" t="str">
        <f>IF(B888="","",VLOOKUP(B888,Tabelle2!$A$2:$B$38,2,0))</f>
        <v>3-8-10-23-26-35</v>
      </c>
      <c r="D888" s="3">
        <f t="shared" si="466"/>
        <v>0</v>
      </c>
      <c r="E888" s="7" t="str">
        <f t="shared" si="467"/>
        <v>L</v>
      </c>
      <c r="F888" s="20" t="str">
        <f t="shared" si="468"/>
        <v>Bet</v>
      </c>
      <c r="G888" s="16">
        <f t="shared" si="469"/>
        <v>-102</v>
      </c>
      <c r="H888" s="12"/>
      <c r="I888" s="16">
        <f t="shared" si="470"/>
        <v>0</v>
      </c>
      <c r="J888" s="16">
        <f t="shared" si="471"/>
        <v>7</v>
      </c>
    </row>
    <row r="889" spans="2:10" x14ac:dyDescent="0.25">
      <c r="B889" s="6">
        <v>12</v>
      </c>
      <c r="C889" s="35" t="str">
        <f>IF(B889="","",VLOOKUP(B889,Tabelle2!$A$2:$B$38,2,0))</f>
        <v>1-2-4-14-20-21</v>
      </c>
      <c r="D889" s="3">
        <f t="shared" si="466"/>
        <v>0</v>
      </c>
      <c r="E889" s="7" t="str">
        <f t="shared" si="467"/>
        <v>L</v>
      </c>
      <c r="F889" s="20" t="str">
        <f t="shared" si="468"/>
        <v>Bet</v>
      </c>
      <c r="G889" s="16">
        <f t="shared" si="469"/>
        <v>-108</v>
      </c>
      <c r="H889" s="12"/>
      <c r="I889" s="16">
        <f t="shared" si="470"/>
        <v>0</v>
      </c>
      <c r="J889" s="16">
        <f t="shared" si="471"/>
        <v>7</v>
      </c>
    </row>
    <row r="890" spans="2:10" x14ac:dyDescent="0.25">
      <c r="B890" s="6">
        <v>33</v>
      </c>
      <c r="C890" s="35" t="str">
        <f>IF(B890="","",VLOOKUP(B890,Tabelle2!$A$2:$B$38,2,0))</f>
        <v>7-11-13-28-29-36</v>
      </c>
      <c r="D890" s="3">
        <f t="shared" si="466"/>
        <v>0</v>
      </c>
      <c r="E890" s="7" t="str">
        <f t="shared" si="467"/>
        <v>L</v>
      </c>
      <c r="F890" s="20" t="str">
        <f t="shared" si="468"/>
        <v>Bet</v>
      </c>
      <c r="G890" s="16">
        <f t="shared" si="469"/>
        <v>-114</v>
      </c>
      <c r="H890" s="12"/>
      <c r="I890" s="16">
        <f t="shared" si="470"/>
        <v>0</v>
      </c>
      <c r="J890" s="16">
        <f t="shared" si="471"/>
        <v>7</v>
      </c>
    </row>
    <row r="891" spans="2:10" x14ac:dyDescent="0.25">
      <c r="B891" s="6">
        <v>17</v>
      </c>
      <c r="C891" s="35" t="str">
        <f>IF(B891="","",VLOOKUP(B891,Tabelle2!$A$2:$B$38,2,0))</f>
        <v>0-3-8-10-23-26</v>
      </c>
      <c r="D891" s="3">
        <f t="shared" ref="D891:D954" si="472">IF(B891="","",IF(B890=1,COUNTIF($AB$1:$AG$1,B891),IF(B890=2,COUNTIF($AB$2:$AG$2,B891),IF(B890=3,COUNTIF($AB$3:$AG$3,B891),IF(B890=4,COUNTIF($AB$4:$AG$4,B891),IF(B890=5,COUNTIF($AB$5:$AG$5,B891),IF(B890=6,COUNTIF($AB$6:$AG$6,B891),IF(B890=7,COUNTIF($AB$7:$AG$7,B891),IF(B890=8,COUNTIF($AB$8:$AG$8,B891),IF(B890=9,COUNTIF($AB$9:$AG$9,B891),IF(B890=10,COUNTIF($AB$10:$AG$10,B891),IF(B890=11,COUNTIF($AB$11:$AG$11,B891),IF(B890=12,COUNTIF($AB$12:$AG$12,B891),IF(B890=13,COUNTIF($AB$13:$AG$13,B891),IF(B890=14,COUNTIF($AB$14:$AG$14,B891),IF(B890=15,COUNTIF($AB$15:$AG$15,B891),IF(B890=16,COUNTIF($AB$16:$AG$16,B891),IF(B890=17,COUNTIF($AB$17:$AG$17,B891),IF(B890=18,COUNTIF($AB$18:$AG$18,B891),IF(B890=19,COUNTIF($AB$19:$AG$19,B891),IF(B890=20,COUNTIF($AB$20:$AG$20,B891),IF(B890=21,COUNTIF($AB$21:$AG$21,B891),IF(B890=22,COUNTIF($AB$22:$AG$22,B891),IF(B890=23,COUNTIF($AB$23:$AG$23,B891),IF(B890=24,COUNTIF($AB$24:$AG$24,B891),IF(B890=25,COUNTIF($AB$25:$AG$25,B891),IF(B890=26,COUNTIF($AB$26:$AG$26,B891),IF(B890=27,COUNTIF($AB$27:$AG$27,B891),IF(B890=28,COUNTIF($AB$28:$AG$28,B891),IF(B890=29,COUNTIF($AB$29:$AG$29,B891),IF(B890=30,COUNTIF($AB$30:$AG$30,B891),IF(B890=31,COUNTIF($AB$31:$AG$31,B891),IF(B890=32,COUNTIF($AB$32:$AG$32,B891),IF(B890=33,COUNTIF($AB$33:$AG$33,B891),IF(B890=34,COUNTIF($AB$34:$AG$34,B891),IF(B890=35,COUNTIF($AB$35:$AG$35,B891),IF(B890=36,COUNTIF($AB$36:$AG$36,B891),IF(B890=0,COUNTIF($AB$37:$AG$37,B891),""))))))))))))))))))))))))))))))))))))))</f>
        <v>0</v>
      </c>
      <c r="E891" s="7" t="str">
        <f t="shared" ref="E891:E954" si="473">IF(B891="","",IF(D891=1,"W",IF(D891=0,"L","")))</f>
        <v>L</v>
      </c>
      <c r="F891" s="20" t="str">
        <f t="shared" ref="F891:F954" si="474">IF(B891="","",IF(AI890&lt;$N$15,"Bet","No Bet"))</f>
        <v>Bet</v>
      </c>
      <c r="G891" s="16">
        <f t="shared" ref="G891:G954" si="475">IF(B891="","",IF(F891="No Bet",G890,IF(E891="L",-6+G890,IF(E891="W",30+G890))))</f>
        <v>-120</v>
      </c>
      <c r="H891" s="12"/>
      <c r="I891" s="16">
        <f t="shared" ref="I891:I954" si="476">IF(AND(E889="L",E890="W",E891="W"),5,IF(AND(E889="L",E890="W",E891="L"),-1,))</f>
        <v>0</v>
      </c>
      <c r="J891" s="16">
        <f t="shared" ref="J891:J954" si="477">J890+I891</f>
        <v>7</v>
      </c>
    </row>
    <row r="892" spans="2:10" x14ac:dyDescent="0.25">
      <c r="B892" s="6">
        <v>30</v>
      </c>
      <c r="C892" s="35" t="str">
        <f>IF(B892="","",VLOOKUP(B892,Tabelle2!$A$2:$B$38,2,0))</f>
        <v>1-2-14-20-21-25</v>
      </c>
      <c r="D892" s="3">
        <f t="shared" si="472"/>
        <v>0</v>
      </c>
      <c r="E892" s="7" t="str">
        <f t="shared" si="473"/>
        <v>L</v>
      </c>
      <c r="F892" s="20" t="str">
        <f t="shared" si="474"/>
        <v>Bet</v>
      </c>
      <c r="G892" s="16">
        <f t="shared" si="475"/>
        <v>-126</v>
      </c>
      <c r="H892" s="12"/>
      <c r="I892" s="16">
        <f t="shared" si="476"/>
        <v>0</v>
      </c>
      <c r="J892" s="16">
        <f t="shared" si="477"/>
        <v>7</v>
      </c>
    </row>
    <row r="893" spans="2:10" x14ac:dyDescent="0.25">
      <c r="B893" s="6">
        <v>20</v>
      </c>
      <c r="C893" s="35" t="str">
        <f>IF(B893="","",VLOOKUP(B893,Tabelle2!$A$2:$B$38,2,0))</f>
        <v>8-11-12-28-30-36</v>
      </c>
      <c r="D893" s="3">
        <f t="shared" si="472"/>
        <v>1</v>
      </c>
      <c r="E893" s="7" t="str">
        <f t="shared" si="473"/>
        <v>W</v>
      </c>
      <c r="F893" s="20" t="str">
        <f t="shared" si="474"/>
        <v>Bet</v>
      </c>
      <c r="G893" s="16">
        <f t="shared" si="475"/>
        <v>-96</v>
      </c>
      <c r="H893" s="12"/>
      <c r="I893" s="16">
        <f t="shared" si="476"/>
        <v>0</v>
      </c>
      <c r="J893" s="16">
        <f t="shared" si="477"/>
        <v>7</v>
      </c>
    </row>
    <row r="894" spans="2:10" x14ac:dyDescent="0.25">
      <c r="B894" s="6">
        <v>12</v>
      </c>
      <c r="C894" s="35" t="str">
        <f>IF(B894="","",VLOOKUP(B894,Tabelle2!$A$2:$B$38,2,0))</f>
        <v>1-2-4-14-20-21</v>
      </c>
      <c r="D894" s="3">
        <f t="shared" si="472"/>
        <v>1</v>
      </c>
      <c r="E894" s="7" t="str">
        <f t="shared" si="473"/>
        <v>W</v>
      </c>
      <c r="F894" s="20" t="str">
        <f t="shared" si="474"/>
        <v>Bet</v>
      </c>
      <c r="G894" s="16">
        <f t="shared" si="475"/>
        <v>-66</v>
      </c>
      <c r="H894" s="12"/>
      <c r="I894" s="16">
        <f t="shared" si="476"/>
        <v>5</v>
      </c>
      <c r="J894" s="16">
        <f t="shared" si="477"/>
        <v>12</v>
      </c>
    </row>
    <row r="895" spans="2:10" x14ac:dyDescent="0.25">
      <c r="B895" s="6">
        <v>29</v>
      </c>
      <c r="C895" s="35" t="str">
        <f>IF(B895="","",VLOOKUP(B895,Tabelle2!$A$2:$B$38,2,0))</f>
        <v>15-16-19-24-32-33</v>
      </c>
      <c r="D895" s="3">
        <f t="shared" si="472"/>
        <v>0</v>
      </c>
      <c r="E895" s="7" t="str">
        <f t="shared" si="473"/>
        <v>L</v>
      </c>
      <c r="F895" s="20" t="str">
        <f t="shared" si="474"/>
        <v>Bet</v>
      </c>
      <c r="G895" s="16">
        <f t="shared" si="475"/>
        <v>-72</v>
      </c>
      <c r="H895" s="12"/>
      <c r="I895" s="16">
        <f t="shared" si="476"/>
        <v>0</v>
      </c>
      <c r="J895" s="16">
        <f t="shared" si="477"/>
        <v>12</v>
      </c>
    </row>
    <row r="896" spans="2:10" x14ac:dyDescent="0.25">
      <c r="B896" s="6">
        <v>7</v>
      </c>
      <c r="C896" s="35" t="str">
        <f>IF(B896="","",VLOOKUP(B896,Tabelle2!$A$2:$B$38,2,0))</f>
        <v>1-4-15-16-19-33</v>
      </c>
      <c r="D896" s="3">
        <f t="shared" si="472"/>
        <v>0</v>
      </c>
      <c r="E896" s="7" t="str">
        <f t="shared" si="473"/>
        <v>L</v>
      </c>
      <c r="F896" s="20" t="str">
        <f t="shared" si="474"/>
        <v>Bet</v>
      </c>
      <c r="G896" s="16">
        <f t="shared" si="475"/>
        <v>-78</v>
      </c>
      <c r="H896" s="12"/>
      <c r="I896" s="16">
        <f t="shared" si="476"/>
        <v>0</v>
      </c>
      <c r="J896" s="16">
        <f t="shared" si="477"/>
        <v>12</v>
      </c>
    </row>
    <row r="897" spans="2:10" x14ac:dyDescent="0.25">
      <c r="B897" s="6">
        <v>29</v>
      </c>
      <c r="C897" s="35" t="str">
        <f>IF(B897="","",VLOOKUP(B897,Tabelle2!$A$2:$B$38,2,0))</f>
        <v>15-16-19-24-32-33</v>
      </c>
      <c r="D897" s="3">
        <f t="shared" si="472"/>
        <v>0</v>
      </c>
      <c r="E897" s="7" t="str">
        <f t="shared" si="473"/>
        <v>L</v>
      </c>
      <c r="F897" s="20" t="str">
        <f t="shared" si="474"/>
        <v>Bet</v>
      </c>
      <c r="G897" s="16">
        <f t="shared" si="475"/>
        <v>-84</v>
      </c>
      <c r="H897" s="12"/>
      <c r="I897" s="16">
        <f t="shared" si="476"/>
        <v>0</v>
      </c>
      <c r="J897" s="16">
        <f t="shared" si="477"/>
        <v>12</v>
      </c>
    </row>
    <row r="898" spans="2:10" x14ac:dyDescent="0.25">
      <c r="B898" s="6">
        <v>3</v>
      </c>
      <c r="C898" s="35" t="str">
        <f>IF(B898="","",VLOOKUP(B898,Tabelle2!$A$2:$B$38,2,0))</f>
        <v>2-9-14-17-25-31</v>
      </c>
      <c r="D898" s="3">
        <f t="shared" si="472"/>
        <v>0</v>
      </c>
      <c r="E898" s="7" t="str">
        <f t="shared" si="473"/>
        <v>L</v>
      </c>
      <c r="F898" s="20" t="str">
        <f t="shared" si="474"/>
        <v>Bet</v>
      </c>
      <c r="G898" s="16">
        <f t="shared" si="475"/>
        <v>-90</v>
      </c>
      <c r="H898" s="12"/>
      <c r="I898" s="16">
        <f t="shared" si="476"/>
        <v>0</v>
      </c>
      <c r="J898" s="16">
        <f t="shared" si="477"/>
        <v>12</v>
      </c>
    </row>
    <row r="899" spans="2:10" x14ac:dyDescent="0.25">
      <c r="B899" s="6">
        <v>6</v>
      </c>
      <c r="C899" s="35" t="str">
        <f>IF(B899="","",VLOOKUP(B899,Tabelle2!$A$2:$B$38,2,0))</f>
        <v>0-5-10-15-24-32</v>
      </c>
      <c r="D899" s="3">
        <f t="shared" si="472"/>
        <v>0</v>
      </c>
      <c r="E899" s="7" t="str">
        <f t="shared" si="473"/>
        <v>L</v>
      </c>
      <c r="F899" s="20" t="str">
        <f t="shared" si="474"/>
        <v>Bet</v>
      </c>
      <c r="G899" s="16">
        <f t="shared" si="475"/>
        <v>-96</v>
      </c>
      <c r="H899" s="12"/>
      <c r="I899" s="16">
        <f t="shared" si="476"/>
        <v>0</v>
      </c>
      <c r="J899" s="16">
        <f t="shared" si="477"/>
        <v>12</v>
      </c>
    </row>
    <row r="900" spans="2:10" x14ac:dyDescent="0.25">
      <c r="B900" s="6">
        <v>12</v>
      </c>
      <c r="C900" s="35" t="str">
        <f>IF(B900="","",VLOOKUP(B900,Tabelle2!$A$2:$B$38,2,0))</f>
        <v>1-2-4-14-20-21</v>
      </c>
      <c r="D900" s="3">
        <f t="shared" si="472"/>
        <v>0</v>
      </c>
      <c r="E900" s="7" t="str">
        <f t="shared" si="473"/>
        <v>L</v>
      </c>
      <c r="F900" s="20" t="str">
        <f t="shared" si="474"/>
        <v>Bet</v>
      </c>
      <c r="G900" s="16">
        <f t="shared" si="475"/>
        <v>-102</v>
      </c>
      <c r="H900" s="12"/>
      <c r="I900" s="16">
        <f t="shared" si="476"/>
        <v>0</v>
      </c>
      <c r="J900" s="16">
        <f t="shared" si="477"/>
        <v>12</v>
      </c>
    </row>
    <row r="901" spans="2:10" x14ac:dyDescent="0.25">
      <c r="B901" s="6">
        <v>8</v>
      </c>
      <c r="C901" s="35" t="str">
        <f>IF(B901="","",VLOOKUP(B901,Tabelle2!$A$2:$B$38,2,0))</f>
        <v>2-14-17-20-25-31</v>
      </c>
      <c r="D901" s="3">
        <f t="shared" si="472"/>
        <v>0</v>
      </c>
      <c r="E901" s="7" t="str">
        <f t="shared" si="473"/>
        <v>L</v>
      </c>
      <c r="F901" s="20" t="str">
        <f t="shared" si="474"/>
        <v>Bet</v>
      </c>
      <c r="G901" s="16">
        <f t="shared" si="475"/>
        <v>-108</v>
      </c>
      <c r="H901" s="12"/>
      <c r="I901" s="16">
        <f t="shared" si="476"/>
        <v>0</v>
      </c>
      <c r="J901" s="16">
        <f t="shared" si="477"/>
        <v>12</v>
      </c>
    </row>
    <row r="902" spans="2:10" x14ac:dyDescent="0.25">
      <c r="B902" s="6">
        <v>9</v>
      </c>
      <c r="C902" s="35" t="str">
        <f>IF(B902="","",VLOOKUP(B902,Tabelle2!$A$2:$B$38,2,0))</f>
        <v>0-3-5-10-23-26</v>
      </c>
      <c r="D902" s="3">
        <f t="shared" si="472"/>
        <v>0</v>
      </c>
      <c r="E902" s="7" t="str">
        <f t="shared" si="473"/>
        <v>L</v>
      </c>
      <c r="F902" s="20" t="str">
        <f t="shared" si="474"/>
        <v>Bet</v>
      </c>
      <c r="G902" s="16">
        <f t="shared" si="475"/>
        <v>-114</v>
      </c>
      <c r="H902" s="12"/>
      <c r="I902" s="16">
        <f t="shared" si="476"/>
        <v>0</v>
      </c>
      <c r="J902" s="16">
        <f t="shared" si="477"/>
        <v>12</v>
      </c>
    </row>
    <row r="903" spans="2:10" x14ac:dyDescent="0.25">
      <c r="B903" s="6">
        <v>15</v>
      </c>
      <c r="C903" s="35" t="str">
        <f>IF(B903="","",VLOOKUP(B903,Tabelle2!$A$2:$B$38,2,0))</f>
        <v>6-7-12-18-27-29</v>
      </c>
      <c r="D903" s="3">
        <f t="shared" si="472"/>
        <v>0</v>
      </c>
      <c r="E903" s="7" t="str">
        <f t="shared" si="473"/>
        <v>L</v>
      </c>
      <c r="F903" s="20" t="str">
        <f t="shared" si="474"/>
        <v>Bet</v>
      </c>
      <c r="G903" s="16">
        <f t="shared" si="475"/>
        <v>-120</v>
      </c>
      <c r="H903" s="12"/>
      <c r="I903" s="16">
        <f t="shared" si="476"/>
        <v>0</v>
      </c>
      <c r="J903" s="16">
        <f t="shared" si="477"/>
        <v>12</v>
      </c>
    </row>
    <row r="904" spans="2:10" x14ac:dyDescent="0.25">
      <c r="B904" s="6">
        <v>8</v>
      </c>
      <c r="C904" s="35" t="str">
        <f>IF(B904="","",VLOOKUP(B904,Tabelle2!$A$2:$B$38,2,0))</f>
        <v>2-14-17-20-25-31</v>
      </c>
      <c r="D904" s="3">
        <f t="shared" si="472"/>
        <v>0</v>
      </c>
      <c r="E904" s="7" t="str">
        <f t="shared" si="473"/>
        <v>L</v>
      </c>
      <c r="F904" s="20" t="str">
        <f t="shared" si="474"/>
        <v>Bet</v>
      </c>
      <c r="G904" s="16">
        <f t="shared" si="475"/>
        <v>-126</v>
      </c>
      <c r="H904" s="12"/>
      <c r="I904" s="16">
        <f t="shared" si="476"/>
        <v>0</v>
      </c>
      <c r="J904" s="16">
        <f t="shared" si="477"/>
        <v>12</v>
      </c>
    </row>
    <row r="905" spans="2:10" x14ac:dyDescent="0.25">
      <c r="B905" s="6">
        <v>36</v>
      </c>
      <c r="C905" s="35" t="str">
        <f>IF(B905="","",VLOOKUP(B905,Tabelle2!$A$2:$B$38,2,0))</f>
        <v>1-4-16-19-21-33</v>
      </c>
      <c r="D905" s="3">
        <f t="shared" si="472"/>
        <v>0</v>
      </c>
      <c r="E905" s="7" t="str">
        <f t="shared" si="473"/>
        <v>L</v>
      </c>
      <c r="F905" s="20" t="str">
        <f t="shared" si="474"/>
        <v>Bet</v>
      </c>
      <c r="G905" s="16">
        <f t="shared" si="475"/>
        <v>-132</v>
      </c>
      <c r="H905" s="12"/>
      <c r="I905" s="16">
        <f t="shared" si="476"/>
        <v>0</v>
      </c>
      <c r="J905" s="16">
        <f t="shared" si="477"/>
        <v>12</v>
      </c>
    </row>
    <row r="906" spans="2:10" x14ac:dyDescent="0.25">
      <c r="B906" s="6">
        <v>19</v>
      </c>
      <c r="C906" s="35" t="str">
        <f>IF(B906="","",VLOOKUP(B906,Tabelle2!$A$2:$B$38,2,0))</f>
        <v>7-13-27-28-29-36</v>
      </c>
      <c r="D906" s="3">
        <f t="shared" si="472"/>
        <v>1</v>
      </c>
      <c r="E906" s="7" t="str">
        <f t="shared" si="473"/>
        <v>W</v>
      </c>
      <c r="F906" s="20" t="str">
        <f t="shared" si="474"/>
        <v>Bet</v>
      </c>
      <c r="G906" s="16">
        <f t="shared" si="475"/>
        <v>-102</v>
      </c>
      <c r="H906" s="12"/>
      <c r="I906" s="16">
        <f t="shared" si="476"/>
        <v>0</v>
      </c>
      <c r="J906" s="16">
        <f t="shared" si="477"/>
        <v>12</v>
      </c>
    </row>
    <row r="907" spans="2:10" x14ac:dyDescent="0.25">
      <c r="B907" s="6">
        <v>14</v>
      </c>
      <c r="C907" s="35" t="str">
        <f>IF(B907="","",VLOOKUP(B907,Tabelle2!$A$2:$B$38,2,0))</f>
        <v>3-8-12-23-30-35</v>
      </c>
      <c r="D907" s="3">
        <f t="shared" si="472"/>
        <v>0</v>
      </c>
      <c r="E907" s="7" t="str">
        <f t="shared" si="473"/>
        <v>L</v>
      </c>
      <c r="F907" s="20" t="str">
        <f t="shared" si="474"/>
        <v>Bet</v>
      </c>
      <c r="G907" s="16">
        <f t="shared" si="475"/>
        <v>-108</v>
      </c>
      <c r="H907" s="12"/>
      <c r="I907" s="16">
        <f t="shared" si="476"/>
        <v>-1</v>
      </c>
      <c r="J907" s="16">
        <f t="shared" si="477"/>
        <v>11</v>
      </c>
    </row>
    <row r="908" spans="2:10" x14ac:dyDescent="0.25">
      <c r="B908" s="6">
        <v>7</v>
      </c>
      <c r="C908" s="35" t="str">
        <f>IF(B908="","",VLOOKUP(B908,Tabelle2!$A$2:$B$38,2,0))</f>
        <v>1-4-15-16-19-33</v>
      </c>
      <c r="D908" s="3">
        <f t="shared" si="472"/>
        <v>0</v>
      </c>
      <c r="E908" s="7" t="str">
        <f t="shared" si="473"/>
        <v>L</v>
      </c>
      <c r="F908" s="20" t="str">
        <f t="shared" si="474"/>
        <v>Bet</v>
      </c>
      <c r="G908" s="16">
        <f t="shared" si="475"/>
        <v>-114</v>
      </c>
      <c r="H908" s="12"/>
      <c r="I908" s="16">
        <f t="shared" si="476"/>
        <v>0</v>
      </c>
      <c r="J908" s="16">
        <f t="shared" si="477"/>
        <v>11</v>
      </c>
    </row>
    <row r="909" spans="2:10" x14ac:dyDescent="0.25">
      <c r="B909" s="6">
        <v>19</v>
      </c>
      <c r="C909" s="35" t="str">
        <f>IF(B909="","",VLOOKUP(B909,Tabelle2!$A$2:$B$38,2,0))</f>
        <v>7-13-27-28-29-36</v>
      </c>
      <c r="D909" s="3">
        <f t="shared" si="472"/>
        <v>1</v>
      </c>
      <c r="E909" s="7" t="str">
        <f t="shared" si="473"/>
        <v>W</v>
      </c>
      <c r="F909" s="20" t="str">
        <f t="shared" si="474"/>
        <v>Bet</v>
      </c>
      <c r="G909" s="16">
        <f t="shared" si="475"/>
        <v>-84</v>
      </c>
      <c r="H909" s="12"/>
      <c r="I909" s="16">
        <f t="shared" si="476"/>
        <v>0</v>
      </c>
      <c r="J909" s="16">
        <f t="shared" si="477"/>
        <v>11</v>
      </c>
    </row>
    <row r="910" spans="2:10" x14ac:dyDescent="0.25">
      <c r="B910" s="6">
        <v>35</v>
      </c>
      <c r="C910" s="35" t="str">
        <f>IF(B910="","",VLOOKUP(B910,Tabelle2!$A$2:$B$38,2,0))</f>
        <v>2-14-20-21-25-31</v>
      </c>
      <c r="D910" s="3">
        <f t="shared" si="472"/>
        <v>0</v>
      </c>
      <c r="E910" s="7" t="str">
        <f t="shared" si="473"/>
        <v>L</v>
      </c>
      <c r="F910" s="20" t="str">
        <f t="shared" si="474"/>
        <v>Bet</v>
      </c>
      <c r="G910" s="16">
        <f t="shared" si="475"/>
        <v>-90</v>
      </c>
      <c r="H910" s="12"/>
      <c r="I910" s="16">
        <f t="shared" si="476"/>
        <v>-1</v>
      </c>
      <c r="J910" s="16">
        <f t="shared" si="477"/>
        <v>10</v>
      </c>
    </row>
    <row r="911" spans="2:10" x14ac:dyDescent="0.25">
      <c r="B911" s="6">
        <v>31</v>
      </c>
      <c r="C911" s="35" t="str">
        <f>IF(B911="","",VLOOKUP(B911,Tabelle2!$A$2:$B$38,2,0))</f>
        <v>3-8-10-23-26-35</v>
      </c>
      <c r="D911" s="3">
        <f t="shared" si="472"/>
        <v>1</v>
      </c>
      <c r="E911" s="7" t="str">
        <f t="shared" si="473"/>
        <v>W</v>
      </c>
      <c r="F911" s="20" t="str">
        <f t="shared" si="474"/>
        <v>Bet</v>
      </c>
      <c r="G911" s="16">
        <f t="shared" si="475"/>
        <v>-60</v>
      </c>
      <c r="H911" s="12"/>
      <c r="I911" s="16">
        <f t="shared" si="476"/>
        <v>0</v>
      </c>
      <c r="J911" s="16">
        <f t="shared" si="477"/>
        <v>10</v>
      </c>
    </row>
    <row r="912" spans="2:10" x14ac:dyDescent="0.25">
      <c r="B912" s="6">
        <v>18</v>
      </c>
      <c r="C912" s="35" t="str">
        <f>IF(B912="","",VLOOKUP(B912,Tabelle2!$A$2:$B$38,2,0))</f>
        <v>0-5-15-16-24-32</v>
      </c>
      <c r="D912" s="3">
        <f t="shared" si="472"/>
        <v>0</v>
      </c>
      <c r="E912" s="7" t="str">
        <f t="shared" si="473"/>
        <v>L</v>
      </c>
      <c r="F912" s="20" t="str">
        <f t="shared" si="474"/>
        <v>Bet</v>
      </c>
      <c r="G912" s="16">
        <f t="shared" si="475"/>
        <v>-66</v>
      </c>
      <c r="H912" s="12"/>
      <c r="I912" s="16">
        <f t="shared" si="476"/>
        <v>-1</v>
      </c>
      <c r="J912" s="16">
        <f t="shared" si="477"/>
        <v>9</v>
      </c>
    </row>
    <row r="913" spans="2:10" x14ac:dyDescent="0.25">
      <c r="B913" s="6">
        <v>33</v>
      </c>
      <c r="C913" s="35" t="str">
        <f>IF(B913="","",VLOOKUP(B913,Tabelle2!$A$2:$B$38,2,0))</f>
        <v>7-11-13-28-29-36</v>
      </c>
      <c r="D913" s="3">
        <f t="shared" si="472"/>
        <v>0</v>
      </c>
      <c r="E913" s="7" t="str">
        <f t="shared" si="473"/>
        <v>L</v>
      </c>
      <c r="F913" s="20" t="str">
        <f t="shared" si="474"/>
        <v>Bet</v>
      </c>
      <c r="G913" s="16">
        <f t="shared" si="475"/>
        <v>-72</v>
      </c>
      <c r="H913" s="12"/>
      <c r="I913" s="16">
        <f t="shared" si="476"/>
        <v>0</v>
      </c>
      <c r="J913" s="16">
        <f t="shared" si="477"/>
        <v>9</v>
      </c>
    </row>
    <row r="914" spans="2:10" x14ac:dyDescent="0.25">
      <c r="B914" s="6">
        <v>17</v>
      </c>
      <c r="C914" s="35" t="str">
        <f>IF(B914="","",VLOOKUP(B914,Tabelle2!$A$2:$B$38,2,0))</f>
        <v>0-3-8-10-23-26</v>
      </c>
      <c r="D914" s="3">
        <f t="shared" si="472"/>
        <v>0</v>
      </c>
      <c r="E914" s="7" t="str">
        <f t="shared" si="473"/>
        <v>L</v>
      </c>
      <c r="F914" s="20" t="str">
        <f t="shared" si="474"/>
        <v>Bet</v>
      </c>
      <c r="G914" s="16">
        <f t="shared" si="475"/>
        <v>-78</v>
      </c>
      <c r="H914" s="12"/>
      <c r="I914" s="16">
        <f t="shared" si="476"/>
        <v>0</v>
      </c>
      <c r="J914" s="16">
        <f t="shared" si="477"/>
        <v>9</v>
      </c>
    </row>
    <row r="915" spans="2:10" x14ac:dyDescent="0.25">
      <c r="B915" s="6">
        <v>2</v>
      </c>
      <c r="C915" s="35" t="str">
        <f>IF(B915="","",VLOOKUP(B915,Tabelle2!$A$2:$B$38,2,0))</f>
        <v>3-8-11-12-30-35</v>
      </c>
      <c r="D915" s="3">
        <f t="shared" si="472"/>
        <v>0</v>
      </c>
      <c r="E915" s="7" t="str">
        <f t="shared" si="473"/>
        <v>L</v>
      </c>
      <c r="F915" s="20" t="str">
        <f t="shared" si="474"/>
        <v>Bet</v>
      </c>
      <c r="G915" s="16">
        <f t="shared" si="475"/>
        <v>-84</v>
      </c>
      <c r="H915" s="12"/>
      <c r="I915" s="16">
        <f t="shared" si="476"/>
        <v>0</v>
      </c>
      <c r="J915" s="16">
        <f t="shared" si="477"/>
        <v>9</v>
      </c>
    </row>
    <row r="916" spans="2:10" x14ac:dyDescent="0.25">
      <c r="B916" s="6">
        <v>15</v>
      </c>
      <c r="C916" s="35" t="str">
        <f>IF(B916="","",VLOOKUP(B916,Tabelle2!$A$2:$B$38,2,0))</f>
        <v>6-7-12-18-27-29</v>
      </c>
      <c r="D916" s="3">
        <f t="shared" si="472"/>
        <v>0</v>
      </c>
      <c r="E916" s="7" t="str">
        <f t="shared" si="473"/>
        <v>L</v>
      </c>
      <c r="F916" s="20" t="str">
        <f t="shared" si="474"/>
        <v>Bet</v>
      </c>
      <c r="G916" s="16">
        <f t="shared" si="475"/>
        <v>-90</v>
      </c>
      <c r="H916" s="12"/>
      <c r="I916" s="16">
        <f t="shared" si="476"/>
        <v>0</v>
      </c>
      <c r="J916" s="16">
        <f t="shared" si="477"/>
        <v>9</v>
      </c>
    </row>
    <row r="917" spans="2:10" x14ac:dyDescent="0.25">
      <c r="B917" s="6">
        <v>23</v>
      </c>
      <c r="C917" s="35" t="str">
        <f>IF(B917="","",VLOOKUP(B917,Tabelle2!$A$2:$B$38,2,0))</f>
        <v>9-14-17-25-31-34</v>
      </c>
      <c r="D917" s="3">
        <f t="shared" si="472"/>
        <v>0</v>
      </c>
      <c r="E917" s="7" t="str">
        <f t="shared" si="473"/>
        <v>L</v>
      </c>
      <c r="F917" s="20" t="str">
        <f t="shared" si="474"/>
        <v>Bet</v>
      </c>
      <c r="G917" s="16">
        <f t="shared" si="475"/>
        <v>-96</v>
      </c>
      <c r="H917" s="12"/>
      <c r="I917" s="16">
        <f t="shared" si="476"/>
        <v>0</v>
      </c>
      <c r="J917" s="16">
        <f t="shared" si="477"/>
        <v>9</v>
      </c>
    </row>
    <row r="918" spans="2:10" x14ac:dyDescent="0.25">
      <c r="B918" s="6">
        <v>21</v>
      </c>
      <c r="C918" s="35" t="str">
        <f>IF(B918="","",VLOOKUP(B918,Tabelle2!$A$2:$B$38,2,0))</f>
        <v>11-12-28-30-35-36</v>
      </c>
      <c r="D918" s="3">
        <f t="shared" si="472"/>
        <v>0</v>
      </c>
      <c r="E918" s="7" t="str">
        <f t="shared" si="473"/>
        <v>L</v>
      </c>
      <c r="F918" s="20" t="str">
        <f t="shared" si="474"/>
        <v>Bet</v>
      </c>
      <c r="G918" s="16">
        <f t="shared" si="475"/>
        <v>-102</v>
      </c>
      <c r="H918" s="12"/>
      <c r="I918" s="16">
        <f t="shared" si="476"/>
        <v>0</v>
      </c>
      <c r="J918" s="16">
        <f t="shared" si="477"/>
        <v>9</v>
      </c>
    </row>
    <row r="919" spans="2:10" x14ac:dyDescent="0.25">
      <c r="B919" s="6">
        <v>2</v>
      </c>
      <c r="C919" s="35" t="str">
        <f>IF(B919="","",VLOOKUP(B919,Tabelle2!$A$2:$B$38,2,0))</f>
        <v>3-8-11-12-30-35</v>
      </c>
      <c r="D919" s="3">
        <f t="shared" si="472"/>
        <v>0</v>
      </c>
      <c r="E919" s="7" t="str">
        <f t="shared" si="473"/>
        <v>L</v>
      </c>
      <c r="F919" s="20" t="str">
        <f t="shared" si="474"/>
        <v>Bet</v>
      </c>
      <c r="G919" s="16">
        <f t="shared" si="475"/>
        <v>-108</v>
      </c>
      <c r="H919" s="12"/>
      <c r="I919" s="16">
        <f t="shared" si="476"/>
        <v>0</v>
      </c>
      <c r="J919" s="16">
        <f t="shared" si="477"/>
        <v>9</v>
      </c>
    </row>
    <row r="920" spans="2:10" x14ac:dyDescent="0.25">
      <c r="B920" s="6">
        <v>11</v>
      </c>
      <c r="C920" s="35" t="str">
        <f>IF(B920="","",VLOOKUP(B920,Tabelle2!$A$2:$B$38,2,0))</f>
        <v>1-2-4-20-21-33</v>
      </c>
      <c r="D920" s="3">
        <f t="shared" si="472"/>
        <v>1</v>
      </c>
      <c r="E920" s="7" t="str">
        <f t="shared" si="473"/>
        <v>W</v>
      </c>
      <c r="F920" s="20" t="str">
        <f t="shared" si="474"/>
        <v>Bet</v>
      </c>
      <c r="G920" s="16">
        <f t="shared" si="475"/>
        <v>-78</v>
      </c>
      <c r="H920" s="12"/>
      <c r="I920" s="16">
        <f t="shared" si="476"/>
        <v>0</v>
      </c>
      <c r="J920" s="16">
        <f t="shared" si="477"/>
        <v>9</v>
      </c>
    </row>
    <row r="921" spans="2:10" x14ac:dyDescent="0.25">
      <c r="B921" s="6">
        <v>12</v>
      </c>
      <c r="C921" s="35" t="str">
        <f>IF(B921="","",VLOOKUP(B921,Tabelle2!$A$2:$B$38,2,0))</f>
        <v>1-2-4-14-20-21</v>
      </c>
      <c r="D921" s="3">
        <f t="shared" si="472"/>
        <v>0</v>
      </c>
      <c r="E921" s="7" t="str">
        <f t="shared" si="473"/>
        <v>L</v>
      </c>
      <c r="F921" s="20" t="str">
        <f t="shared" si="474"/>
        <v>Bet</v>
      </c>
      <c r="G921" s="16">
        <f t="shared" si="475"/>
        <v>-84</v>
      </c>
      <c r="H921" s="12"/>
      <c r="I921" s="16">
        <f t="shared" si="476"/>
        <v>-1</v>
      </c>
      <c r="J921" s="16">
        <f t="shared" si="477"/>
        <v>8</v>
      </c>
    </row>
    <row r="922" spans="2:10" x14ac:dyDescent="0.25">
      <c r="B922" s="6">
        <v>12</v>
      </c>
      <c r="C922" s="35" t="str">
        <f>IF(B922="","",VLOOKUP(B922,Tabelle2!$A$2:$B$38,2,0))</f>
        <v>1-2-4-14-20-21</v>
      </c>
      <c r="D922" s="3">
        <f t="shared" si="472"/>
        <v>0</v>
      </c>
      <c r="E922" s="7" t="str">
        <f t="shared" si="473"/>
        <v>L</v>
      </c>
      <c r="F922" s="20" t="str">
        <f t="shared" si="474"/>
        <v>Bet</v>
      </c>
      <c r="G922" s="16">
        <f t="shared" si="475"/>
        <v>-90</v>
      </c>
      <c r="H922" s="12"/>
      <c r="I922" s="16">
        <f t="shared" si="476"/>
        <v>0</v>
      </c>
      <c r="J922" s="16">
        <f t="shared" si="477"/>
        <v>8</v>
      </c>
    </row>
    <row r="923" spans="2:10" x14ac:dyDescent="0.25">
      <c r="B923" s="6">
        <v>14</v>
      </c>
      <c r="C923" s="35" t="str">
        <f>IF(B923="","",VLOOKUP(B923,Tabelle2!$A$2:$B$38,2,0))</f>
        <v>3-8-12-23-30-35</v>
      </c>
      <c r="D923" s="3">
        <f t="shared" si="472"/>
        <v>1</v>
      </c>
      <c r="E923" s="7" t="str">
        <f t="shared" si="473"/>
        <v>W</v>
      </c>
      <c r="F923" s="20" t="str">
        <f t="shared" si="474"/>
        <v>Bet</v>
      </c>
      <c r="G923" s="16">
        <f t="shared" si="475"/>
        <v>-60</v>
      </c>
      <c r="H923" s="12"/>
      <c r="I923" s="16">
        <f t="shared" si="476"/>
        <v>0</v>
      </c>
      <c r="J923" s="16">
        <f t="shared" si="477"/>
        <v>8</v>
      </c>
    </row>
    <row r="924" spans="2:10" x14ac:dyDescent="0.25">
      <c r="B924" s="6">
        <v>26</v>
      </c>
      <c r="C924" s="35" t="str">
        <f>IF(B924="","",VLOOKUP(B924,Tabelle2!$A$2:$B$38,2,0))</f>
        <v>9-17-22-25-31-34</v>
      </c>
      <c r="D924" s="3">
        <f t="shared" si="472"/>
        <v>0</v>
      </c>
      <c r="E924" s="7" t="str">
        <f t="shared" si="473"/>
        <v>L</v>
      </c>
      <c r="F924" s="20" t="str">
        <f t="shared" si="474"/>
        <v>Bet</v>
      </c>
      <c r="G924" s="16">
        <f t="shared" si="475"/>
        <v>-66</v>
      </c>
      <c r="H924" s="12"/>
      <c r="I924" s="16">
        <f t="shared" si="476"/>
        <v>-1</v>
      </c>
      <c r="J924" s="16">
        <f t="shared" si="477"/>
        <v>7</v>
      </c>
    </row>
    <row r="925" spans="2:10" x14ac:dyDescent="0.25">
      <c r="B925" s="6">
        <v>25</v>
      </c>
      <c r="C925" s="35" t="str">
        <f>IF(B925="","",VLOOKUP(B925,Tabelle2!$A$2:$B$38,2,0))</f>
        <v>3-8-23-26-30-35</v>
      </c>
      <c r="D925" s="3">
        <f t="shared" si="472"/>
        <v>1</v>
      </c>
      <c r="E925" s="7" t="str">
        <f t="shared" si="473"/>
        <v>W</v>
      </c>
      <c r="F925" s="20" t="str">
        <f t="shared" si="474"/>
        <v>Bet</v>
      </c>
      <c r="G925" s="16">
        <f t="shared" si="475"/>
        <v>-36</v>
      </c>
      <c r="H925" s="12"/>
      <c r="I925" s="16">
        <f t="shared" si="476"/>
        <v>0</v>
      </c>
      <c r="J925" s="16">
        <f t="shared" si="477"/>
        <v>7</v>
      </c>
    </row>
    <row r="926" spans="2:10" x14ac:dyDescent="0.25">
      <c r="B926" s="6">
        <v>35</v>
      </c>
      <c r="C926" s="35" t="str">
        <f>IF(B926="","",VLOOKUP(B926,Tabelle2!$A$2:$B$38,2,0))</f>
        <v>2-14-20-21-25-31</v>
      </c>
      <c r="D926" s="3">
        <f t="shared" si="472"/>
        <v>1</v>
      </c>
      <c r="E926" s="7" t="str">
        <f t="shared" si="473"/>
        <v>W</v>
      </c>
      <c r="F926" s="20" t="str">
        <f t="shared" si="474"/>
        <v>Bet</v>
      </c>
      <c r="G926" s="16">
        <f t="shared" si="475"/>
        <v>-6</v>
      </c>
      <c r="H926" s="12"/>
      <c r="I926" s="16">
        <f t="shared" si="476"/>
        <v>5</v>
      </c>
      <c r="J926" s="16">
        <f t="shared" si="477"/>
        <v>12</v>
      </c>
    </row>
    <row r="927" spans="2:10" x14ac:dyDescent="0.25">
      <c r="B927" s="6">
        <v>25</v>
      </c>
      <c r="C927" s="35" t="str">
        <f>IF(B927="","",VLOOKUP(B927,Tabelle2!$A$2:$B$38,2,0))</f>
        <v>3-8-23-26-30-35</v>
      </c>
      <c r="D927" s="3">
        <f t="shared" si="472"/>
        <v>1</v>
      </c>
      <c r="E927" s="7" t="str">
        <f t="shared" si="473"/>
        <v>W</v>
      </c>
      <c r="F927" s="20" t="str">
        <f t="shared" si="474"/>
        <v>Bet</v>
      </c>
      <c r="G927" s="16">
        <f t="shared" si="475"/>
        <v>24</v>
      </c>
      <c r="H927" s="12"/>
      <c r="I927" s="16">
        <f t="shared" si="476"/>
        <v>0</v>
      </c>
      <c r="J927" s="16">
        <f t="shared" si="477"/>
        <v>12</v>
      </c>
    </row>
    <row r="928" spans="2:10" x14ac:dyDescent="0.25">
      <c r="B928" s="6">
        <v>33</v>
      </c>
      <c r="C928" s="35" t="str">
        <f>IF(B928="","",VLOOKUP(B928,Tabelle2!$A$2:$B$38,2,0))</f>
        <v>7-11-13-28-29-36</v>
      </c>
      <c r="D928" s="3">
        <f t="shared" si="472"/>
        <v>0</v>
      </c>
      <c r="E928" s="7" t="str">
        <f t="shared" si="473"/>
        <v>L</v>
      </c>
      <c r="F928" s="20" t="str">
        <f t="shared" si="474"/>
        <v>Bet</v>
      </c>
      <c r="G928" s="16">
        <f t="shared" si="475"/>
        <v>18</v>
      </c>
      <c r="H928" s="12"/>
      <c r="I928" s="16">
        <f t="shared" si="476"/>
        <v>0</v>
      </c>
      <c r="J928" s="16">
        <f t="shared" si="477"/>
        <v>12</v>
      </c>
    </row>
    <row r="929" spans="2:10" x14ac:dyDescent="0.25">
      <c r="B929" s="6">
        <v>33</v>
      </c>
      <c r="C929" s="35" t="str">
        <f>IF(B929="","",VLOOKUP(B929,Tabelle2!$A$2:$B$38,2,0))</f>
        <v>7-11-13-28-29-36</v>
      </c>
      <c r="D929" s="3">
        <f t="shared" si="472"/>
        <v>0</v>
      </c>
      <c r="E929" s="7" t="str">
        <f t="shared" si="473"/>
        <v>L</v>
      </c>
      <c r="F929" s="20" t="str">
        <f t="shared" si="474"/>
        <v>Bet</v>
      </c>
      <c r="G929" s="16">
        <f t="shared" si="475"/>
        <v>12</v>
      </c>
      <c r="H929" s="12"/>
      <c r="I929" s="16">
        <f t="shared" si="476"/>
        <v>0</v>
      </c>
      <c r="J929" s="16">
        <f t="shared" si="477"/>
        <v>12</v>
      </c>
    </row>
    <row r="930" spans="2:10" x14ac:dyDescent="0.25">
      <c r="B930" s="6">
        <v>17</v>
      </c>
      <c r="C930" s="35" t="str">
        <f>IF(B930="","",VLOOKUP(B930,Tabelle2!$A$2:$B$38,2,0))</f>
        <v>0-3-8-10-23-26</v>
      </c>
      <c r="D930" s="3">
        <f t="shared" si="472"/>
        <v>0</v>
      </c>
      <c r="E930" s="7" t="str">
        <f t="shared" si="473"/>
        <v>L</v>
      </c>
      <c r="F930" s="20" t="str">
        <f t="shared" si="474"/>
        <v>Bet</v>
      </c>
      <c r="G930" s="16">
        <f t="shared" si="475"/>
        <v>6</v>
      </c>
      <c r="H930" s="12"/>
      <c r="I930" s="16">
        <f t="shared" si="476"/>
        <v>0</v>
      </c>
      <c r="J930" s="16">
        <f t="shared" si="477"/>
        <v>12</v>
      </c>
    </row>
    <row r="931" spans="2:10" x14ac:dyDescent="0.25">
      <c r="B931" s="6">
        <v>17</v>
      </c>
      <c r="C931" s="35" t="str">
        <f>IF(B931="","",VLOOKUP(B931,Tabelle2!$A$2:$B$38,2,0))</f>
        <v>0-3-8-10-23-26</v>
      </c>
      <c r="D931" s="3">
        <f t="shared" si="472"/>
        <v>0</v>
      </c>
      <c r="E931" s="7" t="str">
        <f t="shared" si="473"/>
        <v>L</v>
      </c>
      <c r="F931" s="20" t="str">
        <f t="shared" si="474"/>
        <v>Bet</v>
      </c>
      <c r="G931" s="16">
        <f t="shared" si="475"/>
        <v>0</v>
      </c>
      <c r="H931" s="12"/>
      <c r="I931" s="16">
        <f t="shared" si="476"/>
        <v>0</v>
      </c>
      <c r="J931" s="16">
        <f t="shared" si="477"/>
        <v>12</v>
      </c>
    </row>
    <row r="932" spans="2:10" x14ac:dyDescent="0.25">
      <c r="B932" s="6">
        <v>16</v>
      </c>
      <c r="C932" s="35" t="str">
        <f>IF(B932="","",VLOOKUP(B932,Tabelle2!$A$2:$B$38,2,0))</f>
        <v>7-13-18-27-29-36</v>
      </c>
      <c r="D932" s="3">
        <f t="shared" si="472"/>
        <v>0</v>
      </c>
      <c r="E932" s="7" t="str">
        <f t="shared" si="473"/>
        <v>L</v>
      </c>
      <c r="F932" s="20" t="str">
        <f t="shared" si="474"/>
        <v>Bet</v>
      </c>
      <c r="G932" s="16">
        <f t="shared" si="475"/>
        <v>-6</v>
      </c>
      <c r="H932" s="12"/>
      <c r="I932" s="16">
        <f t="shared" si="476"/>
        <v>0</v>
      </c>
      <c r="J932" s="16">
        <f t="shared" si="477"/>
        <v>12</v>
      </c>
    </row>
    <row r="933" spans="2:10" x14ac:dyDescent="0.25">
      <c r="B933" s="6">
        <v>26</v>
      </c>
      <c r="C933" s="35" t="str">
        <f>IF(B933="","",VLOOKUP(B933,Tabelle2!$A$2:$B$38,2,0))</f>
        <v>9-17-22-25-31-34</v>
      </c>
      <c r="D933" s="3">
        <f t="shared" si="472"/>
        <v>0</v>
      </c>
      <c r="E933" s="7" t="str">
        <f t="shared" si="473"/>
        <v>L</v>
      </c>
      <c r="F933" s="20" t="str">
        <f t="shared" si="474"/>
        <v>Bet</v>
      </c>
      <c r="G933" s="16">
        <f t="shared" si="475"/>
        <v>-12</v>
      </c>
      <c r="H933" s="12"/>
      <c r="I933" s="16">
        <f t="shared" si="476"/>
        <v>0</v>
      </c>
      <c r="J933" s="16">
        <f t="shared" si="477"/>
        <v>12</v>
      </c>
    </row>
    <row r="934" spans="2:10" x14ac:dyDescent="0.25">
      <c r="B934" s="6">
        <v>23</v>
      </c>
      <c r="C934" s="35" t="str">
        <f>IF(B934="","",VLOOKUP(B934,Tabelle2!$A$2:$B$38,2,0))</f>
        <v>9-14-17-25-31-34</v>
      </c>
      <c r="D934" s="3">
        <f t="shared" si="472"/>
        <v>0</v>
      </c>
      <c r="E934" s="7" t="str">
        <f t="shared" si="473"/>
        <v>L</v>
      </c>
      <c r="F934" s="20" t="str">
        <f t="shared" si="474"/>
        <v>Bet</v>
      </c>
      <c r="G934" s="16">
        <f t="shared" si="475"/>
        <v>-18</v>
      </c>
      <c r="H934" s="12"/>
      <c r="I934" s="16">
        <f t="shared" si="476"/>
        <v>0</v>
      </c>
      <c r="J934" s="16">
        <f t="shared" si="477"/>
        <v>12</v>
      </c>
    </row>
    <row r="935" spans="2:10" x14ac:dyDescent="0.25">
      <c r="B935" s="6">
        <v>27</v>
      </c>
      <c r="C935" s="35" t="str">
        <f>IF(B935="","",VLOOKUP(B935,Tabelle2!$A$2:$B$38,2,0))</f>
        <v>5-15-16-19-24-32</v>
      </c>
      <c r="D935" s="3">
        <f t="shared" si="472"/>
        <v>0</v>
      </c>
      <c r="E935" s="7" t="str">
        <f t="shared" si="473"/>
        <v>L</v>
      </c>
      <c r="F935" s="20" t="str">
        <f t="shared" si="474"/>
        <v>Bet</v>
      </c>
      <c r="G935" s="16">
        <f t="shared" si="475"/>
        <v>-24</v>
      </c>
      <c r="H935" s="12"/>
      <c r="I935" s="16">
        <f t="shared" si="476"/>
        <v>0</v>
      </c>
      <c r="J935" s="16">
        <f t="shared" si="477"/>
        <v>12</v>
      </c>
    </row>
    <row r="936" spans="2:10" x14ac:dyDescent="0.25">
      <c r="B936" s="6">
        <v>11</v>
      </c>
      <c r="C936" s="35" t="str">
        <f>IF(B936="","",VLOOKUP(B936,Tabelle2!$A$2:$B$38,2,0))</f>
        <v>1-2-4-20-21-33</v>
      </c>
      <c r="D936" s="3">
        <f t="shared" si="472"/>
        <v>0</v>
      </c>
      <c r="E936" s="7" t="str">
        <f t="shared" si="473"/>
        <v>L</v>
      </c>
      <c r="F936" s="20" t="str">
        <f t="shared" si="474"/>
        <v>Bet</v>
      </c>
      <c r="G936" s="16">
        <f t="shared" si="475"/>
        <v>-30</v>
      </c>
      <c r="H936" s="12"/>
      <c r="I936" s="16">
        <f t="shared" si="476"/>
        <v>0</v>
      </c>
      <c r="J936" s="16">
        <f t="shared" si="477"/>
        <v>12</v>
      </c>
    </row>
    <row r="937" spans="2:10" x14ac:dyDescent="0.25">
      <c r="B937" s="6">
        <v>18</v>
      </c>
      <c r="C937" s="35" t="str">
        <f>IF(B937="","",VLOOKUP(B937,Tabelle2!$A$2:$B$38,2,0))</f>
        <v>0-5-15-16-24-32</v>
      </c>
      <c r="D937" s="3">
        <f t="shared" si="472"/>
        <v>0</v>
      </c>
      <c r="E937" s="7" t="str">
        <f t="shared" si="473"/>
        <v>L</v>
      </c>
      <c r="F937" s="20" t="str">
        <f t="shared" si="474"/>
        <v>Bet</v>
      </c>
      <c r="G937" s="16">
        <f t="shared" si="475"/>
        <v>-36</v>
      </c>
      <c r="H937" s="12"/>
      <c r="I937" s="16">
        <f t="shared" si="476"/>
        <v>0</v>
      </c>
      <c r="J937" s="16">
        <f t="shared" si="477"/>
        <v>12</v>
      </c>
    </row>
    <row r="938" spans="2:10" x14ac:dyDescent="0.25">
      <c r="B938" s="6">
        <v>2</v>
      </c>
      <c r="C938" s="35" t="str">
        <f>IF(B938="","",VLOOKUP(B938,Tabelle2!$A$2:$B$38,2,0))</f>
        <v>3-8-11-12-30-35</v>
      </c>
      <c r="D938" s="3">
        <f t="shared" si="472"/>
        <v>0</v>
      </c>
      <c r="E938" s="7" t="str">
        <f t="shared" si="473"/>
        <v>L</v>
      </c>
      <c r="F938" s="20" t="str">
        <f t="shared" si="474"/>
        <v>Bet</v>
      </c>
      <c r="G938" s="16">
        <f t="shared" si="475"/>
        <v>-42</v>
      </c>
      <c r="H938" s="12"/>
      <c r="I938" s="16">
        <f t="shared" si="476"/>
        <v>0</v>
      </c>
      <c r="J938" s="16">
        <f t="shared" si="477"/>
        <v>12</v>
      </c>
    </row>
    <row r="939" spans="2:10" x14ac:dyDescent="0.25">
      <c r="B939" s="6">
        <v>12</v>
      </c>
      <c r="C939" s="35" t="str">
        <f>IF(B939="","",VLOOKUP(B939,Tabelle2!$A$2:$B$38,2,0))</f>
        <v>1-2-4-14-20-21</v>
      </c>
      <c r="D939" s="3">
        <f t="shared" si="472"/>
        <v>1</v>
      </c>
      <c r="E939" s="7" t="str">
        <f t="shared" si="473"/>
        <v>W</v>
      </c>
      <c r="F939" s="20" t="str">
        <f t="shared" si="474"/>
        <v>Bet</v>
      </c>
      <c r="G939" s="16">
        <f t="shared" si="475"/>
        <v>-12</v>
      </c>
      <c r="H939" s="12"/>
      <c r="I939" s="16">
        <f t="shared" si="476"/>
        <v>0</v>
      </c>
      <c r="J939" s="16">
        <f t="shared" si="477"/>
        <v>12</v>
      </c>
    </row>
    <row r="940" spans="2:10" x14ac:dyDescent="0.25">
      <c r="B940" s="6">
        <v>17</v>
      </c>
      <c r="C940" s="35" t="str">
        <f>IF(B940="","",VLOOKUP(B940,Tabelle2!$A$2:$B$38,2,0))</f>
        <v>0-3-8-10-23-26</v>
      </c>
      <c r="D940" s="3">
        <f t="shared" si="472"/>
        <v>0</v>
      </c>
      <c r="E940" s="7" t="str">
        <f t="shared" si="473"/>
        <v>L</v>
      </c>
      <c r="F940" s="20" t="str">
        <f t="shared" si="474"/>
        <v>Bet</v>
      </c>
      <c r="G940" s="16">
        <f t="shared" si="475"/>
        <v>-18</v>
      </c>
      <c r="H940" s="12"/>
      <c r="I940" s="16">
        <f t="shared" si="476"/>
        <v>-1</v>
      </c>
      <c r="J940" s="16">
        <f t="shared" si="477"/>
        <v>11</v>
      </c>
    </row>
    <row r="941" spans="2:10" x14ac:dyDescent="0.25">
      <c r="B941" s="6">
        <v>13</v>
      </c>
      <c r="C941" s="35" t="str">
        <f>IF(B941="","",VLOOKUP(B941,Tabelle2!$A$2:$B$38,2,0))</f>
        <v>4-15-16-19-24-33</v>
      </c>
      <c r="D941" s="3">
        <f t="shared" si="472"/>
        <v>0</v>
      </c>
      <c r="E941" s="7" t="str">
        <f t="shared" si="473"/>
        <v>L</v>
      </c>
      <c r="F941" s="20" t="str">
        <f t="shared" si="474"/>
        <v>Bet</v>
      </c>
      <c r="G941" s="16">
        <f t="shared" si="475"/>
        <v>-24</v>
      </c>
      <c r="H941" s="12"/>
      <c r="I941" s="16">
        <f t="shared" si="476"/>
        <v>0</v>
      </c>
      <c r="J941" s="16">
        <f t="shared" si="477"/>
        <v>11</v>
      </c>
    </row>
    <row r="942" spans="2:10" x14ac:dyDescent="0.25">
      <c r="B942" s="6">
        <v>6</v>
      </c>
      <c r="C942" s="35" t="str">
        <f>IF(B942="","",VLOOKUP(B942,Tabelle2!$A$2:$B$38,2,0))</f>
        <v>0-5-10-15-24-32</v>
      </c>
      <c r="D942" s="3">
        <f t="shared" si="472"/>
        <v>0</v>
      </c>
      <c r="E942" s="7" t="str">
        <f t="shared" si="473"/>
        <v>L</v>
      </c>
      <c r="F942" s="20" t="str">
        <f t="shared" si="474"/>
        <v>Bet</v>
      </c>
      <c r="G942" s="16">
        <f t="shared" si="475"/>
        <v>-30</v>
      </c>
      <c r="H942" s="12"/>
      <c r="I942" s="16">
        <f t="shared" si="476"/>
        <v>0</v>
      </c>
      <c r="J942" s="16">
        <f t="shared" si="477"/>
        <v>11</v>
      </c>
    </row>
    <row r="943" spans="2:10" x14ac:dyDescent="0.25">
      <c r="B943" s="6">
        <v>26</v>
      </c>
      <c r="C943" s="35" t="str">
        <f>IF(B943="","",VLOOKUP(B943,Tabelle2!$A$2:$B$38,2,0))</f>
        <v>9-17-22-25-31-34</v>
      </c>
      <c r="D943" s="3">
        <f t="shared" si="472"/>
        <v>0</v>
      </c>
      <c r="E943" s="7" t="str">
        <f t="shared" si="473"/>
        <v>L</v>
      </c>
      <c r="F943" s="20" t="str">
        <f t="shared" si="474"/>
        <v>Bet</v>
      </c>
      <c r="G943" s="16">
        <f t="shared" si="475"/>
        <v>-36</v>
      </c>
      <c r="H943" s="12"/>
      <c r="I943" s="16">
        <f t="shared" si="476"/>
        <v>0</v>
      </c>
      <c r="J943" s="16">
        <f t="shared" si="477"/>
        <v>11</v>
      </c>
    </row>
    <row r="944" spans="2:10" x14ac:dyDescent="0.25">
      <c r="B944" s="6">
        <v>17</v>
      </c>
      <c r="C944" s="35" t="str">
        <f>IF(B944="","",VLOOKUP(B944,Tabelle2!$A$2:$B$38,2,0))</f>
        <v>0-3-8-10-23-26</v>
      </c>
      <c r="D944" s="3">
        <f t="shared" si="472"/>
        <v>1</v>
      </c>
      <c r="E944" s="7" t="str">
        <f t="shared" si="473"/>
        <v>W</v>
      </c>
      <c r="F944" s="20" t="str">
        <f t="shared" si="474"/>
        <v>Bet</v>
      </c>
      <c r="G944" s="16">
        <f t="shared" si="475"/>
        <v>-6</v>
      </c>
      <c r="H944" s="12"/>
      <c r="I944" s="16">
        <f t="shared" si="476"/>
        <v>0</v>
      </c>
      <c r="J944" s="16">
        <f t="shared" si="477"/>
        <v>11</v>
      </c>
    </row>
    <row r="945" spans="2:10" x14ac:dyDescent="0.25">
      <c r="B945" s="6">
        <v>36</v>
      </c>
      <c r="C945" s="35" t="str">
        <f>IF(B945="","",VLOOKUP(B945,Tabelle2!$A$2:$B$38,2,0))</f>
        <v>1-4-16-19-21-33</v>
      </c>
      <c r="D945" s="3">
        <f t="shared" si="472"/>
        <v>0</v>
      </c>
      <c r="E945" s="7" t="str">
        <f t="shared" si="473"/>
        <v>L</v>
      </c>
      <c r="F945" s="20" t="str">
        <f t="shared" si="474"/>
        <v>Bet</v>
      </c>
      <c r="G945" s="16">
        <f t="shared" si="475"/>
        <v>-12</v>
      </c>
      <c r="H945" s="12"/>
      <c r="I945" s="16">
        <f t="shared" si="476"/>
        <v>-1</v>
      </c>
      <c r="J945" s="16">
        <f t="shared" si="477"/>
        <v>10</v>
      </c>
    </row>
    <row r="946" spans="2:10" x14ac:dyDescent="0.25">
      <c r="B946" s="6">
        <v>9</v>
      </c>
      <c r="C946" s="35" t="str">
        <f>IF(B946="","",VLOOKUP(B946,Tabelle2!$A$2:$B$38,2,0))</f>
        <v>0-3-5-10-23-26</v>
      </c>
      <c r="D946" s="3">
        <f t="shared" si="472"/>
        <v>0</v>
      </c>
      <c r="E946" s="7" t="str">
        <f t="shared" si="473"/>
        <v>L</v>
      </c>
      <c r="F946" s="20" t="str">
        <f t="shared" si="474"/>
        <v>Bet</v>
      </c>
      <c r="G946" s="16">
        <f t="shared" si="475"/>
        <v>-18</v>
      </c>
      <c r="H946" s="12"/>
      <c r="I946" s="16">
        <f t="shared" si="476"/>
        <v>0</v>
      </c>
      <c r="J946" s="16">
        <f t="shared" si="477"/>
        <v>10</v>
      </c>
    </row>
    <row r="947" spans="2:10" x14ac:dyDescent="0.25">
      <c r="B947" s="6">
        <v>13</v>
      </c>
      <c r="C947" s="35" t="str">
        <f>IF(B947="","",VLOOKUP(B947,Tabelle2!$A$2:$B$38,2,0))</f>
        <v>4-15-16-19-24-33</v>
      </c>
      <c r="D947" s="3">
        <f t="shared" si="472"/>
        <v>0</v>
      </c>
      <c r="E947" s="7" t="str">
        <f t="shared" si="473"/>
        <v>L</v>
      </c>
      <c r="F947" s="20" t="str">
        <f t="shared" si="474"/>
        <v>Bet</v>
      </c>
      <c r="G947" s="16">
        <f t="shared" si="475"/>
        <v>-24</v>
      </c>
      <c r="H947" s="12"/>
      <c r="I947" s="16">
        <f t="shared" si="476"/>
        <v>0</v>
      </c>
      <c r="J947" s="16">
        <f t="shared" si="477"/>
        <v>10</v>
      </c>
    </row>
    <row r="948" spans="2:10" x14ac:dyDescent="0.25">
      <c r="B948" s="6">
        <v>34</v>
      </c>
      <c r="C948" s="35" t="str">
        <f>IF(B948="","",VLOOKUP(B948,Tabelle2!$A$2:$B$38,2,0))</f>
        <v>0-5-10-23-26-32</v>
      </c>
      <c r="D948" s="3">
        <f t="shared" si="472"/>
        <v>0</v>
      </c>
      <c r="E948" s="7" t="str">
        <f t="shared" si="473"/>
        <v>L</v>
      </c>
      <c r="F948" s="20" t="str">
        <f t="shared" si="474"/>
        <v>Bet</v>
      </c>
      <c r="G948" s="16">
        <f t="shared" si="475"/>
        <v>-30</v>
      </c>
      <c r="H948" s="12"/>
      <c r="I948" s="16">
        <f t="shared" si="476"/>
        <v>0</v>
      </c>
      <c r="J948" s="16">
        <f t="shared" si="477"/>
        <v>10</v>
      </c>
    </row>
    <row r="949" spans="2:10" x14ac:dyDescent="0.25">
      <c r="B949" s="6">
        <v>31</v>
      </c>
      <c r="C949" s="35" t="str">
        <f>IF(B949="","",VLOOKUP(B949,Tabelle2!$A$2:$B$38,2,0))</f>
        <v>3-8-10-23-26-35</v>
      </c>
      <c r="D949" s="3">
        <f t="shared" si="472"/>
        <v>0</v>
      </c>
      <c r="E949" s="7" t="str">
        <f t="shared" si="473"/>
        <v>L</v>
      </c>
      <c r="F949" s="20" t="str">
        <f t="shared" si="474"/>
        <v>Bet</v>
      </c>
      <c r="G949" s="16">
        <f t="shared" si="475"/>
        <v>-36</v>
      </c>
      <c r="H949" s="12"/>
      <c r="I949" s="16">
        <f t="shared" si="476"/>
        <v>0</v>
      </c>
      <c r="J949" s="16">
        <f t="shared" si="477"/>
        <v>10</v>
      </c>
    </row>
    <row r="950" spans="2:10" x14ac:dyDescent="0.25">
      <c r="B950" s="6">
        <v>21</v>
      </c>
      <c r="C950" s="35" t="str">
        <f>IF(B950="","",VLOOKUP(B950,Tabelle2!$A$2:$B$38,2,0))</f>
        <v>11-12-28-30-35-36</v>
      </c>
      <c r="D950" s="3">
        <f t="shared" si="472"/>
        <v>0</v>
      </c>
      <c r="E950" s="7" t="str">
        <f t="shared" si="473"/>
        <v>L</v>
      </c>
      <c r="F950" s="20" t="str">
        <f t="shared" si="474"/>
        <v>Bet</v>
      </c>
      <c r="G950" s="16">
        <f t="shared" si="475"/>
        <v>-42</v>
      </c>
      <c r="H950" s="12"/>
      <c r="I950" s="16">
        <f t="shared" si="476"/>
        <v>0</v>
      </c>
      <c r="J950" s="16">
        <f t="shared" si="477"/>
        <v>10</v>
      </c>
    </row>
    <row r="951" spans="2:10" x14ac:dyDescent="0.25">
      <c r="B951" s="6">
        <v>6</v>
      </c>
      <c r="C951" s="35" t="str">
        <f>IF(B951="","",VLOOKUP(B951,Tabelle2!$A$2:$B$38,2,0))</f>
        <v>0-5-10-15-24-32</v>
      </c>
      <c r="D951" s="3">
        <f t="shared" si="472"/>
        <v>0</v>
      </c>
      <c r="E951" s="7" t="str">
        <f t="shared" si="473"/>
        <v>L</v>
      </c>
      <c r="F951" s="20" t="str">
        <f t="shared" si="474"/>
        <v>Bet</v>
      </c>
      <c r="G951" s="16">
        <f t="shared" si="475"/>
        <v>-48</v>
      </c>
      <c r="H951" s="12"/>
      <c r="I951" s="16">
        <f t="shared" si="476"/>
        <v>0</v>
      </c>
      <c r="J951" s="16">
        <f t="shared" si="477"/>
        <v>10</v>
      </c>
    </row>
    <row r="952" spans="2:10" x14ac:dyDescent="0.25">
      <c r="B952" s="6">
        <v>3</v>
      </c>
      <c r="C952" s="35" t="str">
        <f>IF(B952="","",VLOOKUP(B952,Tabelle2!$A$2:$B$38,2,0))</f>
        <v>2-9-14-17-25-31</v>
      </c>
      <c r="D952" s="3">
        <f t="shared" si="472"/>
        <v>0</v>
      </c>
      <c r="E952" s="7" t="str">
        <f t="shared" si="473"/>
        <v>L</v>
      </c>
      <c r="F952" s="20" t="str">
        <f t="shared" si="474"/>
        <v>Bet</v>
      </c>
      <c r="G952" s="16">
        <f t="shared" si="475"/>
        <v>-54</v>
      </c>
      <c r="H952" s="12"/>
      <c r="I952" s="16">
        <f t="shared" si="476"/>
        <v>0</v>
      </c>
      <c r="J952" s="16">
        <f t="shared" si="477"/>
        <v>10</v>
      </c>
    </row>
    <row r="953" spans="2:10" x14ac:dyDescent="0.25">
      <c r="B953" s="6">
        <v>23</v>
      </c>
      <c r="C953" s="35" t="str">
        <f>IF(B953="","",VLOOKUP(B953,Tabelle2!$A$2:$B$38,2,0))</f>
        <v>9-14-17-25-31-34</v>
      </c>
      <c r="D953" s="3">
        <f t="shared" si="472"/>
        <v>0</v>
      </c>
      <c r="E953" s="7" t="str">
        <f t="shared" si="473"/>
        <v>L</v>
      </c>
      <c r="F953" s="20" t="str">
        <f t="shared" si="474"/>
        <v>Bet</v>
      </c>
      <c r="G953" s="16">
        <f t="shared" si="475"/>
        <v>-60</v>
      </c>
      <c r="H953" s="12"/>
      <c r="I953" s="16">
        <f t="shared" si="476"/>
        <v>0</v>
      </c>
      <c r="J953" s="16">
        <f t="shared" si="477"/>
        <v>10</v>
      </c>
    </row>
    <row r="954" spans="2:10" x14ac:dyDescent="0.25">
      <c r="B954" s="6">
        <v>30</v>
      </c>
      <c r="C954" s="35" t="str">
        <f>IF(B954="","",VLOOKUP(B954,Tabelle2!$A$2:$B$38,2,0))</f>
        <v>1-2-14-20-21-25</v>
      </c>
      <c r="D954" s="3">
        <f t="shared" si="472"/>
        <v>0</v>
      </c>
      <c r="E954" s="7" t="str">
        <f t="shared" si="473"/>
        <v>L</v>
      </c>
      <c r="F954" s="20" t="str">
        <f t="shared" si="474"/>
        <v>Bet</v>
      </c>
      <c r="G954" s="16">
        <f t="shared" si="475"/>
        <v>-66</v>
      </c>
      <c r="H954" s="12"/>
      <c r="I954" s="16">
        <f t="shared" si="476"/>
        <v>0</v>
      </c>
      <c r="J954" s="16">
        <f t="shared" si="477"/>
        <v>10</v>
      </c>
    </row>
    <row r="955" spans="2:10" x14ac:dyDescent="0.25">
      <c r="B955" s="6">
        <v>8</v>
      </c>
      <c r="C955" s="35" t="str">
        <f>IF(B955="","",VLOOKUP(B955,Tabelle2!$A$2:$B$38,2,0))</f>
        <v>2-14-17-20-25-31</v>
      </c>
      <c r="D955" s="3">
        <f t="shared" ref="D955:D1008" si="478">IF(B955="","",IF(B954=1,COUNTIF($AB$1:$AG$1,B955),IF(B954=2,COUNTIF($AB$2:$AG$2,B955),IF(B954=3,COUNTIF($AB$3:$AG$3,B955),IF(B954=4,COUNTIF($AB$4:$AG$4,B955),IF(B954=5,COUNTIF($AB$5:$AG$5,B955),IF(B954=6,COUNTIF($AB$6:$AG$6,B955),IF(B954=7,COUNTIF($AB$7:$AG$7,B955),IF(B954=8,COUNTIF($AB$8:$AG$8,B955),IF(B954=9,COUNTIF($AB$9:$AG$9,B955),IF(B954=10,COUNTIF($AB$10:$AG$10,B955),IF(B954=11,COUNTIF($AB$11:$AG$11,B955),IF(B954=12,COUNTIF($AB$12:$AG$12,B955),IF(B954=13,COUNTIF($AB$13:$AG$13,B955),IF(B954=14,COUNTIF($AB$14:$AG$14,B955),IF(B954=15,COUNTIF($AB$15:$AG$15,B955),IF(B954=16,COUNTIF($AB$16:$AG$16,B955),IF(B954=17,COUNTIF($AB$17:$AG$17,B955),IF(B954=18,COUNTIF($AB$18:$AG$18,B955),IF(B954=19,COUNTIF($AB$19:$AG$19,B955),IF(B954=20,COUNTIF($AB$20:$AG$20,B955),IF(B954=21,COUNTIF($AB$21:$AG$21,B955),IF(B954=22,COUNTIF($AB$22:$AG$22,B955),IF(B954=23,COUNTIF($AB$23:$AG$23,B955),IF(B954=24,COUNTIF($AB$24:$AG$24,B955),IF(B954=25,COUNTIF($AB$25:$AG$25,B955),IF(B954=26,COUNTIF($AB$26:$AG$26,B955),IF(B954=27,COUNTIF($AB$27:$AG$27,B955),IF(B954=28,COUNTIF($AB$28:$AG$28,B955),IF(B954=29,COUNTIF($AB$29:$AG$29,B955),IF(B954=30,COUNTIF($AB$30:$AG$30,B955),IF(B954=31,COUNTIF($AB$31:$AG$31,B955),IF(B954=32,COUNTIF($AB$32:$AG$32,B955),IF(B954=33,COUNTIF($AB$33:$AG$33,B955),IF(B954=34,COUNTIF($AB$34:$AG$34,B955),IF(B954=35,COUNTIF($AB$35:$AG$35,B955),IF(B954=36,COUNTIF($AB$36:$AG$36,B955),IF(B954=0,COUNTIF($AB$37:$AG$37,B955),""))))))))))))))))))))))))))))))))))))))</f>
        <v>0</v>
      </c>
      <c r="E955" s="7" t="str">
        <f t="shared" ref="E955:E1008" si="479">IF(B955="","",IF(D955=1,"W",IF(D955=0,"L","")))</f>
        <v>L</v>
      </c>
      <c r="F955" s="20" t="str">
        <f t="shared" ref="F955:F1008" si="480">IF(B955="","",IF(AI954&lt;$N$15,"Bet","No Bet"))</f>
        <v>Bet</v>
      </c>
      <c r="G955" s="16">
        <f t="shared" ref="G955:G1008" si="481">IF(B955="","",IF(F955="No Bet",G954,IF(E955="L",-6+G954,IF(E955="W",30+G954))))</f>
        <v>-72</v>
      </c>
      <c r="H955" s="12"/>
      <c r="I955" s="16">
        <f t="shared" ref="I955:I1008" si="482">IF(AND(E953="L",E954="W",E955="W"),5,IF(AND(E953="L",E954="W",E955="L"),-1,))</f>
        <v>0</v>
      </c>
      <c r="J955" s="16">
        <f t="shared" ref="J955:J1008" si="483">J954+I955</f>
        <v>10</v>
      </c>
    </row>
    <row r="956" spans="2:10" x14ac:dyDescent="0.25">
      <c r="B956" s="6">
        <v>35</v>
      </c>
      <c r="C956" s="35" t="str">
        <f>IF(B956="","",VLOOKUP(B956,Tabelle2!$A$2:$B$38,2,0))</f>
        <v>2-14-20-21-25-31</v>
      </c>
      <c r="D956" s="3">
        <f t="shared" si="478"/>
        <v>0</v>
      </c>
      <c r="E956" s="7" t="str">
        <f t="shared" si="479"/>
        <v>L</v>
      </c>
      <c r="F956" s="20" t="str">
        <f t="shared" si="480"/>
        <v>Bet</v>
      </c>
      <c r="G956" s="16">
        <f t="shared" si="481"/>
        <v>-78</v>
      </c>
      <c r="H956" s="12"/>
      <c r="I956" s="16">
        <f t="shared" si="482"/>
        <v>0</v>
      </c>
      <c r="J956" s="16">
        <f t="shared" si="483"/>
        <v>10</v>
      </c>
    </row>
    <row r="957" spans="2:10" x14ac:dyDescent="0.25">
      <c r="B957" s="6">
        <v>26</v>
      </c>
      <c r="C957" s="35" t="str">
        <f>IF(B957="","",VLOOKUP(B957,Tabelle2!$A$2:$B$38,2,0))</f>
        <v>9-17-22-25-31-34</v>
      </c>
      <c r="D957" s="3">
        <f t="shared" si="478"/>
        <v>0</v>
      </c>
      <c r="E957" s="7" t="str">
        <f t="shared" si="479"/>
        <v>L</v>
      </c>
      <c r="F957" s="20" t="str">
        <f t="shared" si="480"/>
        <v>Bet</v>
      </c>
      <c r="G957" s="16">
        <f t="shared" si="481"/>
        <v>-84</v>
      </c>
      <c r="H957" s="12"/>
      <c r="I957" s="16">
        <f t="shared" si="482"/>
        <v>0</v>
      </c>
      <c r="J957" s="16">
        <f t="shared" si="483"/>
        <v>10</v>
      </c>
    </row>
    <row r="958" spans="2:10" x14ac:dyDescent="0.25">
      <c r="B958" s="6">
        <v>31</v>
      </c>
      <c r="C958" s="35" t="str">
        <f>IF(B958="","",VLOOKUP(B958,Tabelle2!$A$2:$B$38,2,0))</f>
        <v>3-8-10-23-26-35</v>
      </c>
      <c r="D958" s="3">
        <f t="shared" si="478"/>
        <v>1</v>
      </c>
      <c r="E958" s="7" t="str">
        <f t="shared" si="479"/>
        <v>W</v>
      </c>
      <c r="F958" s="20" t="str">
        <f t="shared" si="480"/>
        <v>Bet</v>
      </c>
      <c r="G958" s="16">
        <f t="shared" si="481"/>
        <v>-54</v>
      </c>
      <c r="H958" s="12"/>
      <c r="I958" s="16">
        <f t="shared" si="482"/>
        <v>0</v>
      </c>
      <c r="J958" s="16">
        <f t="shared" si="483"/>
        <v>10</v>
      </c>
    </row>
    <row r="959" spans="2:10" x14ac:dyDescent="0.25">
      <c r="B959" s="6">
        <v>19</v>
      </c>
      <c r="C959" s="35" t="str">
        <f>IF(B959="","",VLOOKUP(B959,Tabelle2!$A$2:$B$38,2,0))</f>
        <v>7-13-27-28-29-36</v>
      </c>
      <c r="D959" s="3">
        <f t="shared" si="478"/>
        <v>0</v>
      </c>
      <c r="E959" s="7" t="str">
        <f t="shared" si="479"/>
        <v>L</v>
      </c>
      <c r="F959" s="20" t="str">
        <f t="shared" si="480"/>
        <v>Bet</v>
      </c>
      <c r="G959" s="16">
        <f t="shared" si="481"/>
        <v>-60</v>
      </c>
      <c r="H959" s="12"/>
      <c r="I959" s="16">
        <f t="shared" si="482"/>
        <v>-1</v>
      </c>
      <c r="J959" s="16">
        <f t="shared" si="483"/>
        <v>9</v>
      </c>
    </row>
    <row r="960" spans="2:10" x14ac:dyDescent="0.25">
      <c r="B960" s="6">
        <v>15</v>
      </c>
      <c r="C960" s="35" t="str">
        <f>IF(B960="","",VLOOKUP(B960,Tabelle2!$A$2:$B$38,2,0))</f>
        <v>6-7-12-18-27-29</v>
      </c>
      <c r="D960" s="3">
        <f t="shared" si="478"/>
        <v>0</v>
      </c>
      <c r="E960" s="7" t="str">
        <f t="shared" si="479"/>
        <v>L</v>
      </c>
      <c r="F960" s="20" t="str">
        <f t="shared" si="480"/>
        <v>Bet</v>
      </c>
      <c r="G960" s="16">
        <f t="shared" si="481"/>
        <v>-66</v>
      </c>
      <c r="H960" s="12"/>
      <c r="I960" s="16">
        <f t="shared" si="482"/>
        <v>0</v>
      </c>
      <c r="J960" s="16">
        <f t="shared" si="483"/>
        <v>9</v>
      </c>
    </row>
    <row r="961" spans="2:10" x14ac:dyDescent="0.25">
      <c r="B961" s="6">
        <v>1</v>
      </c>
      <c r="C961" s="35" t="str">
        <f>IF(B961="","",VLOOKUP(B961,Tabelle2!$A$2:$B$38,2,0))</f>
        <v>7-11-12-28-30-36</v>
      </c>
      <c r="D961" s="3">
        <f t="shared" si="478"/>
        <v>0</v>
      </c>
      <c r="E961" s="7" t="str">
        <f t="shared" si="479"/>
        <v>L</v>
      </c>
      <c r="F961" s="20" t="str">
        <f t="shared" si="480"/>
        <v>Bet</v>
      </c>
      <c r="G961" s="16">
        <f t="shared" si="481"/>
        <v>-72</v>
      </c>
      <c r="H961" s="12"/>
      <c r="I961" s="16">
        <f t="shared" si="482"/>
        <v>0</v>
      </c>
      <c r="J961" s="16">
        <f t="shared" si="483"/>
        <v>9</v>
      </c>
    </row>
    <row r="962" spans="2:10" x14ac:dyDescent="0.25">
      <c r="B962" s="6">
        <v>3</v>
      </c>
      <c r="C962" s="35" t="str">
        <f>IF(B962="","",VLOOKUP(B962,Tabelle2!$A$2:$B$38,2,0))</f>
        <v>2-9-14-17-25-31</v>
      </c>
      <c r="D962" s="3">
        <f t="shared" si="478"/>
        <v>0</v>
      </c>
      <c r="E962" s="7" t="str">
        <f t="shared" si="479"/>
        <v>L</v>
      </c>
      <c r="F962" s="20" t="str">
        <f t="shared" si="480"/>
        <v>Bet</v>
      </c>
      <c r="G962" s="16">
        <f t="shared" si="481"/>
        <v>-78</v>
      </c>
      <c r="H962" s="12"/>
      <c r="I962" s="16">
        <f t="shared" si="482"/>
        <v>0</v>
      </c>
      <c r="J962" s="16">
        <f t="shared" si="483"/>
        <v>9</v>
      </c>
    </row>
    <row r="963" spans="2:10" x14ac:dyDescent="0.25">
      <c r="B963" s="6">
        <v>25</v>
      </c>
      <c r="C963" s="35" t="str">
        <f>IF(B963="","",VLOOKUP(B963,Tabelle2!$A$2:$B$38,2,0))</f>
        <v>3-8-23-26-30-35</v>
      </c>
      <c r="D963" s="3">
        <f t="shared" si="478"/>
        <v>1</v>
      </c>
      <c r="E963" s="7" t="str">
        <f t="shared" si="479"/>
        <v>W</v>
      </c>
      <c r="F963" s="20" t="str">
        <f t="shared" si="480"/>
        <v>Bet</v>
      </c>
      <c r="G963" s="16">
        <f t="shared" si="481"/>
        <v>-48</v>
      </c>
      <c r="H963" s="12"/>
      <c r="I963" s="16">
        <f t="shared" si="482"/>
        <v>0</v>
      </c>
      <c r="J963" s="16">
        <f t="shared" si="483"/>
        <v>9</v>
      </c>
    </row>
    <row r="964" spans="2:10" x14ac:dyDescent="0.25">
      <c r="B964" s="6">
        <v>12</v>
      </c>
      <c r="C964" s="35" t="str">
        <f>IF(B964="","",VLOOKUP(B964,Tabelle2!$A$2:$B$38,2,0))</f>
        <v>1-2-4-14-20-21</v>
      </c>
      <c r="D964" s="3">
        <f t="shared" si="478"/>
        <v>0</v>
      </c>
      <c r="E964" s="7" t="str">
        <f t="shared" si="479"/>
        <v>L</v>
      </c>
      <c r="F964" s="20" t="str">
        <f t="shared" si="480"/>
        <v>Bet</v>
      </c>
      <c r="G964" s="16">
        <f t="shared" si="481"/>
        <v>-54</v>
      </c>
      <c r="H964" s="12"/>
      <c r="I964" s="16">
        <f t="shared" si="482"/>
        <v>-1</v>
      </c>
      <c r="J964" s="16">
        <f t="shared" si="483"/>
        <v>8</v>
      </c>
    </row>
    <row r="965" spans="2:10" x14ac:dyDescent="0.25">
      <c r="B965" s="6">
        <v>7</v>
      </c>
      <c r="C965" s="35" t="str">
        <f>IF(B965="","",VLOOKUP(B965,Tabelle2!$A$2:$B$38,2,0))</f>
        <v>1-4-15-16-19-33</v>
      </c>
      <c r="D965" s="3">
        <f t="shared" si="478"/>
        <v>0</v>
      </c>
      <c r="E965" s="7" t="str">
        <f t="shared" si="479"/>
        <v>L</v>
      </c>
      <c r="F965" s="20" t="str">
        <f t="shared" si="480"/>
        <v>Bet</v>
      </c>
      <c r="G965" s="16">
        <f t="shared" si="481"/>
        <v>-60</v>
      </c>
      <c r="H965" s="12"/>
      <c r="I965" s="16">
        <f t="shared" si="482"/>
        <v>0</v>
      </c>
      <c r="J965" s="16">
        <f t="shared" si="483"/>
        <v>8</v>
      </c>
    </row>
    <row r="966" spans="2:10" x14ac:dyDescent="0.25">
      <c r="B966" s="6">
        <v>28</v>
      </c>
      <c r="C966" s="35" t="str">
        <f>IF(B966="","",VLOOKUP(B966,Tabelle2!$A$2:$B$38,2,0))</f>
        <v>1-4-19-20-21-33</v>
      </c>
      <c r="D966" s="3">
        <f t="shared" si="478"/>
        <v>0</v>
      </c>
      <c r="E966" s="7" t="str">
        <f t="shared" si="479"/>
        <v>L</v>
      </c>
      <c r="F966" s="20" t="str">
        <f t="shared" si="480"/>
        <v>Bet</v>
      </c>
      <c r="G966" s="16">
        <f t="shared" si="481"/>
        <v>-66</v>
      </c>
      <c r="H966" s="12"/>
      <c r="I966" s="16">
        <f t="shared" si="482"/>
        <v>0</v>
      </c>
      <c r="J966" s="16">
        <f t="shared" si="483"/>
        <v>8</v>
      </c>
    </row>
    <row r="967" spans="2:10" x14ac:dyDescent="0.25">
      <c r="B967" s="6">
        <v>1</v>
      </c>
      <c r="C967" s="35" t="str">
        <f>IF(B967="","",VLOOKUP(B967,Tabelle2!$A$2:$B$38,2,0))</f>
        <v>7-11-12-28-30-36</v>
      </c>
      <c r="D967" s="3">
        <f t="shared" si="478"/>
        <v>1</v>
      </c>
      <c r="E967" s="7" t="str">
        <f t="shared" si="479"/>
        <v>W</v>
      </c>
      <c r="F967" s="20" t="str">
        <f t="shared" si="480"/>
        <v>Bet</v>
      </c>
      <c r="G967" s="16">
        <f t="shared" si="481"/>
        <v>-36</v>
      </c>
      <c r="H967" s="12"/>
      <c r="I967" s="16">
        <f t="shared" si="482"/>
        <v>0</v>
      </c>
      <c r="J967" s="16">
        <f t="shared" si="483"/>
        <v>8</v>
      </c>
    </row>
    <row r="968" spans="2:10" x14ac:dyDescent="0.25">
      <c r="B968" s="6">
        <v>4</v>
      </c>
      <c r="C968" s="35" t="str">
        <f>IF(B968="","",VLOOKUP(B968,Tabelle2!$A$2:$B$38,2,0))</f>
        <v>7-11-12-13-28-36</v>
      </c>
      <c r="D968" s="3">
        <f t="shared" si="478"/>
        <v>0</v>
      </c>
      <c r="E968" s="7" t="str">
        <f t="shared" si="479"/>
        <v>L</v>
      </c>
      <c r="F968" s="20" t="str">
        <f t="shared" si="480"/>
        <v>Bet</v>
      </c>
      <c r="G968" s="16">
        <f t="shared" si="481"/>
        <v>-42</v>
      </c>
      <c r="H968" s="12"/>
      <c r="I968" s="16">
        <f t="shared" si="482"/>
        <v>-1</v>
      </c>
      <c r="J968" s="16">
        <f t="shared" si="483"/>
        <v>7</v>
      </c>
    </row>
    <row r="969" spans="2:10" x14ac:dyDescent="0.25">
      <c r="B969" s="6">
        <v>20</v>
      </c>
      <c r="C969" s="35" t="str">
        <f>IF(B969="","",VLOOKUP(B969,Tabelle2!$A$2:$B$38,2,0))</f>
        <v>8-11-12-28-30-36</v>
      </c>
      <c r="D969" s="3">
        <f t="shared" si="478"/>
        <v>0</v>
      </c>
      <c r="E969" s="7" t="str">
        <f t="shared" si="479"/>
        <v>L</v>
      </c>
      <c r="F969" s="20" t="str">
        <f t="shared" si="480"/>
        <v>Bet</v>
      </c>
      <c r="G969" s="16">
        <f t="shared" si="481"/>
        <v>-48</v>
      </c>
      <c r="H969" s="12"/>
      <c r="I969" s="16">
        <f t="shared" si="482"/>
        <v>0</v>
      </c>
      <c r="J969" s="16">
        <f t="shared" si="483"/>
        <v>7</v>
      </c>
    </row>
    <row r="970" spans="2:10" x14ac:dyDescent="0.25">
      <c r="B970" s="6">
        <v>13</v>
      </c>
      <c r="C970" s="35" t="str">
        <f>IF(B970="","",VLOOKUP(B970,Tabelle2!$A$2:$B$38,2,0))</f>
        <v>4-15-16-19-24-33</v>
      </c>
      <c r="D970" s="3">
        <f t="shared" si="478"/>
        <v>0</v>
      </c>
      <c r="E970" s="7" t="str">
        <f t="shared" si="479"/>
        <v>L</v>
      </c>
      <c r="F970" s="20" t="str">
        <f t="shared" si="480"/>
        <v>Bet</v>
      </c>
      <c r="G970" s="16">
        <f t="shared" si="481"/>
        <v>-54</v>
      </c>
      <c r="H970" s="12"/>
      <c r="I970" s="16">
        <f t="shared" si="482"/>
        <v>0</v>
      </c>
      <c r="J970" s="16">
        <f t="shared" si="483"/>
        <v>7</v>
      </c>
    </row>
    <row r="971" spans="2:10" x14ac:dyDescent="0.25">
      <c r="B971" s="6">
        <v>32</v>
      </c>
      <c r="C971" s="35" t="str">
        <f>IF(B971="","",VLOOKUP(B971,Tabelle2!$A$2:$B$38,2,0))</f>
        <v>6-18-22-27-29-34</v>
      </c>
      <c r="D971" s="3">
        <f t="shared" si="478"/>
        <v>0</v>
      </c>
      <c r="E971" s="7" t="str">
        <f t="shared" si="479"/>
        <v>L</v>
      </c>
      <c r="F971" s="20" t="str">
        <f t="shared" si="480"/>
        <v>Bet</v>
      </c>
      <c r="G971" s="16">
        <f t="shared" si="481"/>
        <v>-60</v>
      </c>
      <c r="H971" s="12"/>
      <c r="I971" s="16">
        <f t="shared" si="482"/>
        <v>0</v>
      </c>
      <c r="J971" s="16">
        <f t="shared" si="483"/>
        <v>7</v>
      </c>
    </row>
    <row r="972" spans="2:10" x14ac:dyDescent="0.25">
      <c r="B972" s="6">
        <v>3</v>
      </c>
      <c r="C972" s="35" t="str">
        <f>IF(B972="","",VLOOKUP(B972,Tabelle2!$A$2:$B$38,2,0))</f>
        <v>2-9-14-17-25-31</v>
      </c>
      <c r="D972" s="3">
        <f t="shared" si="478"/>
        <v>0</v>
      </c>
      <c r="E972" s="7" t="str">
        <f t="shared" si="479"/>
        <v>L</v>
      </c>
      <c r="F972" s="20" t="str">
        <f t="shared" si="480"/>
        <v>Bet</v>
      </c>
      <c r="G972" s="16">
        <f t="shared" si="481"/>
        <v>-66</v>
      </c>
      <c r="H972" s="12"/>
      <c r="I972" s="16">
        <f t="shared" si="482"/>
        <v>0</v>
      </c>
      <c r="J972" s="16">
        <f t="shared" si="483"/>
        <v>7</v>
      </c>
    </row>
    <row r="973" spans="2:10" x14ac:dyDescent="0.25">
      <c r="B973" s="6">
        <v>28</v>
      </c>
      <c r="C973" s="35" t="str">
        <f>IF(B973="","",VLOOKUP(B973,Tabelle2!$A$2:$B$38,2,0))</f>
        <v>1-4-19-20-21-33</v>
      </c>
      <c r="D973" s="3">
        <f t="shared" si="478"/>
        <v>0</v>
      </c>
      <c r="E973" s="7" t="str">
        <f t="shared" si="479"/>
        <v>L</v>
      </c>
      <c r="F973" s="20" t="str">
        <f t="shared" si="480"/>
        <v>Bet</v>
      </c>
      <c r="G973" s="16">
        <f t="shared" si="481"/>
        <v>-72</v>
      </c>
      <c r="H973" s="12"/>
      <c r="I973" s="16">
        <f t="shared" si="482"/>
        <v>0</v>
      </c>
      <c r="J973" s="16">
        <f t="shared" si="483"/>
        <v>7</v>
      </c>
    </row>
    <row r="974" spans="2:10" x14ac:dyDescent="0.25">
      <c r="B974" s="6">
        <v>21</v>
      </c>
      <c r="C974" s="35" t="str">
        <f>IF(B974="","",VLOOKUP(B974,Tabelle2!$A$2:$B$38,2,0))</f>
        <v>11-12-28-30-35-36</v>
      </c>
      <c r="D974" s="3">
        <f t="shared" si="478"/>
        <v>1</v>
      </c>
      <c r="E974" s="7" t="str">
        <f t="shared" si="479"/>
        <v>W</v>
      </c>
      <c r="F974" s="20" t="str">
        <f t="shared" si="480"/>
        <v>Bet</v>
      </c>
      <c r="G974" s="16">
        <f t="shared" si="481"/>
        <v>-42</v>
      </c>
      <c r="H974" s="12"/>
      <c r="I974" s="16">
        <f t="shared" si="482"/>
        <v>0</v>
      </c>
      <c r="J974" s="16">
        <f t="shared" si="483"/>
        <v>7</v>
      </c>
    </row>
    <row r="975" spans="2:10" x14ac:dyDescent="0.25">
      <c r="B975" s="6">
        <v>32</v>
      </c>
      <c r="C975" s="35" t="str">
        <f>IF(B975="","",VLOOKUP(B975,Tabelle2!$A$2:$B$38,2,0))</f>
        <v>6-18-22-27-29-34</v>
      </c>
      <c r="D975" s="3">
        <f t="shared" si="478"/>
        <v>0</v>
      </c>
      <c r="E975" s="7" t="str">
        <f t="shared" si="479"/>
        <v>L</v>
      </c>
      <c r="F975" s="20" t="str">
        <f t="shared" si="480"/>
        <v>Bet</v>
      </c>
      <c r="G975" s="16">
        <f t="shared" si="481"/>
        <v>-48</v>
      </c>
      <c r="H975" s="12"/>
      <c r="I975" s="16">
        <f t="shared" si="482"/>
        <v>-1</v>
      </c>
      <c r="J975" s="16">
        <f t="shared" si="483"/>
        <v>6</v>
      </c>
    </row>
    <row r="976" spans="2:10" x14ac:dyDescent="0.25">
      <c r="B976" s="6">
        <v>32</v>
      </c>
      <c r="C976" s="35" t="str">
        <f>IF(B976="","",VLOOKUP(B976,Tabelle2!$A$2:$B$38,2,0))</f>
        <v>6-18-22-27-29-34</v>
      </c>
      <c r="D976" s="3">
        <f t="shared" si="478"/>
        <v>0</v>
      </c>
      <c r="E976" s="7" t="str">
        <f t="shared" si="479"/>
        <v>L</v>
      </c>
      <c r="F976" s="20" t="str">
        <f t="shared" si="480"/>
        <v>Bet</v>
      </c>
      <c r="G976" s="16">
        <f t="shared" si="481"/>
        <v>-54</v>
      </c>
      <c r="H976" s="12"/>
      <c r="I976" s="16">
        <f t="shared" si="482"/>
        <v>0</v>
      </c>
      <c r="J976" s="16">
        <f t="shared" si="483"/>
        <v>6</v>
      </c>
    </row>
    <row r="977" spans="2:10" x14ac:dyDescent="0.25">
      <c r="B977" s="6">
        <v>1</v>
      </c>
      <c r="C977" s="35" t="str">
        <f>IF(B977="","",VLOOKUP(B977,Tabelle2!$A$2:$B$38,2,0))</f>
        <v>7-11-12-28-30-36</v>
      </c>
      <c r="D977" s="3">
        <f t="shared" si="478"/>
        <v>0</v>
      </c>
      <c r="E977" s="7" t="str">
        <f t="shared" si="479"/>
        <v>L</v>
      </c>
      <c r="F977" s="20" t="str">
        <f t="shared" si="480"/>
        <v>Bet</v>
      </c>
      <c r="G977" s="16">
        <f t="shared" si="481"/>
        <v>-60</v>
      </c>
      <c r="H977" s="12"/>
      <c r="I977" s="16">
        <f t="shared" si="482"/>
        <v>0</v>
      </c>
      <c r="J977" s="16">
        <f t="shared" si="483"/>
        <v>6</v>
      </c>
    </row>
    <row r="978" spans="2:10" x14ac:dyDescent="0.25">
      <c r="B978" s="6">
        <v>25</v>
      </c>
      <c r="C978" s="35" t="str">
        <f>IF(B978="","",VLOOKUP(B978,Tabelle2!$A$2:$B$38,2,0))</f>
        <v>3-8-23-26-30-35</v>
      </c>
      <c r="D978" s="3">
        <f t="shared" si="478"/>
        <v>0</v>
      </c>
      <c r="E978" s="7" t="str">
        <f t="shared" si="479"/>
        <v>L</v>
      </c>
      <c r="F978" s="20" t="str">
        <f t="shared" si="480"/>
        <v>Bet</v>
      </c>
      <c r="G978" s="16">
        <f t="shared" si="481"/>
        <v>-66</v>
      </c>
      <c r="H978" s="12"/>
      <c r="I978" s="16">
        <f t="shared" si="482"/>
        <v>0</v>
      </c>
      <c r="J978" s="16">
        <f t="shared" si="483"/>
        <v>6</v>
      </c>
    </row>
    <row r="979" spans="2:10" x14ac:dyDescent="0.25">
      <c r="B979" s="6">
        <v>30</v>
      </c>
      <c r="C979" s="35" t="str">
        <f>IF(B979="","",VLOOKUP(B979,Tabelle2!$A$2:$B$38,2,0))</f>
        <v>1-2-14-20-21-25</v>
      </c>
      <c r="D979" s="3">
        <f t="shared" si="478"/>
        <v>1</v>
      </c>
      <c r="E979" s="7" t="str">
        <f t="shared" si="479"/>
        <v>W</v>
      </c>
      <c r="F979" s="20" t="str">
        <f t="shared" si="480"/>
        <v>Bet</v>
      </c>
      <c r="G979" s="16">
        <f t="shared" si="481"/>
        <v>-36</v>
      </c>
      <c r="H979" s="12"/>
      <c r="I979" s="16">
        <f t="shared" si="482"/>
        <v>0</v>
      </c>
      <c r="J979" s="16">
        <f t="shared" si="483"/>
        <v>6</v>
      </c>
    </row>
    <row r="980" spans="2:10" x14ac:dyDescent="0.25">
      <c r="B980" s="6">
        <v>32</v>
      </c>
      <c r="C980" s="35" t="str">
        <f>IF(B980="","",VLOOKUP(B980,Tabelle2!$A$2:$B$38,2,0))</f>
        <v>6-18-22-27-29-34</v>
      </c>
      <c r="D980" s="3">
        <f t="shared" si="478"/>
        <v>0</v>
      </c>
      <c r="E980" s="7" t="str">
        <f t="shared" si="479"/>
        <v>L</v>
      </c>
      <c r="F980" s="20" t="str">
        <f t="shared" si="480"/>
        <v>Bet</v>
      </c>
      <c r="G980" s="16">
        <f t="shared" si="481"/>
        <v>-42</v>
      </c>
      <c r="H980" s="12"/>
      <c r="I980" s="16">
        <f t="shared" si="482"/>
        <v>-1</v>
      </c>
      <c r="J980" s="16">
        <f t="shared" si="483"/>
        <v>5</v>
      </c>
    </row>
    <row r="981" spans="2:10" x14ac:dyDescent="0.25">
      <c r="B981" s="6">
        <v>28</v>
      </c>
      <c r="C981" s="35" t="str">
        <f>IF(B981="","",VLOOKUP(B981,Tabelle2!$A$2:$B$38,2,0))</f>
        <v>1-4-19-20-21-33</v>
      </c>
      <c r="D981" s="3">
        <f t="shared" si="478"/>
        <v>0</v>
      </c>
      <c r="E981" s="7" t="str">
        <f t="shared" si="479"/>
        <v>L</v>
      </c>
      <c r="F981" s="20" t="str">
        <f t="shared" si="480"/>
        <v>Bet</v>
      </c>
      <c r="G981" s="16">
        <f t="shared" si="481"/>
        <v>-48</v>
      </c>
      <c r="H981" s="12"/>
      <c r="I981" s="16">
        <f t="shared" si="482"/>
        <v>0</v>
      </c>
      <c r="J981" s="16">
        <f t="shared" si="483"/>
        <v>5</v>
      </c>
    </row>
    <row r="982" spans="2:10" x14ac:dyDescent="0.25">
      <c r="B982" s="6">
        <v>12</v>
      </c>
      <c r="C982" s="35" t="str">
        <f>IF(B982="","",VLOOKUP(B982,Tabelle2!$A$2:$B$38,2,0))</f>
        <v>1-2-4-14-20-21</v>
      </c>
      <c r="D982" s="3">
        <f t="shared" si="478"/>
        <v>0</v>
      </c>
      <c r="E982" s="7" t="str">
        <f t="shared" si="479"/>
        <v>L</v>
      </c>
      <c r="F982" s="20" t="str">
        <f t="shared" si="480"/>
        <v>Bet</v>
      </c>
      <c r="G982" s="16">
        <f t="shared" si="481"/>
        <v>-54</v>
      </c>
      <c r="H982" s="12"/>
      <c r="I982" s="16">
        <f t="shared" si="482"/>
        <v>0</v>
      </c>
      <c r="J982" s="16">
        <f t="shared" si="483"/>
        <v>5</v>
      </c>
    </row>
    <row r="983" spans="2:10" x14ac:dyDescent="0.25">
      <c r="B983" s="6">
        <v>13</v>
      </c>
      <c r="C983" s="35" t="str">
        <f>IF(B983="","",VLOOKUP(B983,Tabelle2!$A$2:$B$38,2,0))</f>
        <v>4-15-16-19-24-33</v>
      </c>
      <c r="D983" s="3">
        <f t="shared" si="478"/>
        <v>0</v>
      </c>
      <c r="E983" s="7" t="str">
        <f t="shared" si="479"/>
        <v>L</v>
      </c>
      <c r="F983" s="20" t="str">
        <f t="shared" si="480"/>
        <v>Bet</v>
      </c>
      <c r="G983" s="16">
        <f t="shared" si="481"/>
        <v>-60</v>
      </c>
      <c r="H983" s="12"/>
      <c r="I983" s="16">
        <f t="shared" si="482"/>
        <v>0</v>
      </c>
      <c r="J983" s="16">
        <f t="shared" si="483"/>
        <v>5</v>
      </c>
    </row>
    <row r="984" spans="2:10" x14ac:dyDescent="0.25">
      <c r="B984" s="6">
        <v>28</v>
      </c>
      <c r="C984" s="35" t="str">
        <f>IF(B984="","",VLOOKUP(B984,Tabelle2!$A$2:$B$38,2,0))</f>
        <v>1-4-19-20-21-33</v>
      </c>
      <c r="D984" s="3">
        <f t="shared" si="478"/>
        <v>0</v>
      </c>
      <c r="E984" s="7" t="str">
        <f t="shared" si="479"/>
        <v>L</v>
      </c>
      <c r="F984" s="20" t="str">
        <f t="shared" si="480"/>
        <v>Bet</v>
      </c>
      <c r="G984" s="16">
        <f t="shared" si="481"/>
        <v>-66</v>
      </c>
      <c r="H984" s="12"/>
      <c r="I984" s="16">
        <f t="shared" si="482"/>
        <v>0</v>
      </c>
      <c r="J984" s="16">
        <f t="shared" si="483"/>
        <v>5</v>
      </c>
    </row>
    <row r="985" spans="2:10" x14ac:dyDescent="0.25">
      <c r="B985" s="6">
        <v>27</v>
      </c>
      <c r="C985" s="35" t="str">
        <f>IF(B985="","",VLOOKUP(B985,Tabelle2!$A$2:$B$38,2,0))</f>
        <v>5-15-16-19-24-32</v>
      </c>
      <c r="D985" s="3">
        <f t="shared" si="478"/>
        <v>0</v>
      </c>
      <c r="E985" s="7" t="str">
        <f t="shared" si="479"/>
        <v>L</v>
      </c>
      <c r="F985" s="20" t="str">
        <f t="shared" si="480"/>
        <v>Bet</v>
      </c>
      <c r="G985" s="16">
        <f t="shared" si="481"/>
        <v>-72</v>
      </c>
      <c r="H985" s="12"/>
      <c r="I985" s="16">
        <f t="shared" si="482"/>
        <v>0</v>
      </c>
      <c r="J985" s="16">
        <f t="shared" si="483"/>
        <v>5</v>
      </c>
    </row>
    <row r="986" spans="2:10" x14ac:dyDescent="0.25">
      <c r="B986" s="6">
        <v>20</v>
      </c>
      <c r="C986" s="35" t="str">
        <f>IF(B986="","",VLOOKUP(B986,Tabelle2!$A$2:$B$38,2,0))</f>
        <v>8-11-12-28-30-36</v>
      </c>
      <c r="D986" s="3">
        <f t="shared" si="478"/>
        <v>0</v>
      </c>
      <c r="E986" s="7" t="str">
        <f t="shared" si="479"/>
        <v>L</v>
      </c>
      <c r="F986" s="20" t="str">
        <f t="shared" si="480"/>
        <v>Bet</v>
      </c>
      <c r="G986" s="16">
        <f t="shared" si="481"/>
        <v>-78</v>
      </c>
      <c r="H986" s="12"/>
      <c r="I986" s="16">
        <f t="shared" si="482"/>
        <v>0</v>
      </c>
      <c r="J986" s="16">
        <f t="shared" si="483"/>
        <v>5</v>
      </c>
    </row>
    <row r="987" spans="2:10" x14ac:dyDescent="0.25">
      <c r="B987" s="6">
        <v>13</v>
      </c>
      <c r="C987" s="35" t="str">
        <f>IF(B987="","",VLOOKUP(B987,Tabelle2!$A$2:$B$38,2,0))</f>
        <v>4-15-16-19-24-33</v>
      </c>
      <c r="D987" s="3">
        <f t="shared" si="478"/>
        <v>0</v>
      </c>
      <c r="E987" s="7" t="str">
        <f t="shared" si="479"/>
        <v>L</v>
      </c>
      <c r="F987" s="20" t="str">
        <f t="shared" si="480"/>
        <v>Bet</v>
      </c>
      <c r="G987" s="16">
        <f t="shared" si="481"/>
        <v>-84</v>
      </c>
      <c r="H987" s="12"/>
      <c r="I987" s="16">
        <f t="shared" si="482"/>
        <v>0</v>
      </c>
      <c r="J987" s="16">
        <f t="shared" si="483"/>
        <v>5</v>
      </c>
    </row>
    <row r="988" spans="2:10" x14ac:dyDescent="0.25">
      <c r="B988" s="6">
        <v>5</v>
      </c>
      <c r="C988" s="35" t="str">
        <f>IF(B988="","",VLOOKUP(B988,Tabelle2!$A$2:$B$38,2,0))</f>
        <v>6-9-18-22-27-34</v>
      </c>
      <c r="D988" s="3">
        <f t="shared" si="478"/>
        <v>0</v>
      </c>
      <c r="E988" s="7" t="str">
        <f t="shared" si="479"/>
        <v>L</v>
      </c>
      <c r="F988" s="20" t="str">
        <f t="shared" si="480"/>
        <v>Bet</v>
      </c>
      <c r="G988" s="16">
        <f t="shared" si="481"/>
        <v>-90</v>
      </c>
      <c r="H988" s="12"/>
      <c r="I988" s="16">
        <f t="shared" si="482"/>
        <v>0</v>
      </c>
      <c r="J988" s="16">
        <f t="shared" si="483"/>
        <v>5</v>
      </c>
    </row>
    <row r="989" spans="2:10" x14ac:dyDescent="0.25">
      <c r="B989" s="6">
        <v>19</v>
      </c>
      <c r="C989" s="35" t="str">
        <f>IF(B989="","",VLOOKUP(B989,Tabelle2!$A$2:$B$38,2,0))</f>
        <v>7-13-27-28-29-36</v>
      </c>
      <c r="D989" s="3">
        <f t="shared" si="478"/>
        <v>0</v>
      </c>
      <c r="E989" s="7" t="str">
        <f t="shared" si="479"/>
        <v>L</v>
      </c>
      <c r="F989" s="20" t="str">
        <f t="shared" si="480"/>
        <v>Bet</v>
      </c>
      <c r="G989" s="16">
        <f t="shared" si="481"/>
        <v>-96</v>
      </c>
      <c r="H989" s="12"/>
      <c r="I989" s="16">
        <f t="shared" si="482"/>
        <v>0</v>
      </c>
      <c r="J989" s="16">
        <f t="shared" si="483"/>
        <v>5</v>
      </c>
    </row>
    <row r="990" spans="2:10" x14ac:dyDescent="0.25">
      <c r="B990" s="6">
        <v>13</v>
      </c>
      <c r="C990" s="35" t="str">
        <f>IF(B990="","",VLOOKUP(B990,Tabelle2!$A$2:$B$38,2,0))</f>
        <v>4-15-16-19-24-33</v>
      </c>
      <c r="D990" s="3">
        <f t="shared" si="478"/>
        <v>1</v>
      </c>
      <c r="E990" s="7" t="str">
        <f t="shared" si="479"/>
        <v>W</v>
      </c>
      <c r="F990" s="20" t="str">
        <f t="shared" si="480"/>
        <v>Bet</v>
      </c>
      <c r="G990" s="16">
        <f t="shared" si="481"/>
        <v>-66</v>
      </c>
      <c r="H990" s="12"/>
      <c r="I990" s="16">
        <f t="shared" si="482"/>
        <v>0</v>
      </c>
      <c r="J990" s="16">
        <f t="shared" si="483"/>
        <v>5</v>
      </c>
    </row>
    <row r="991" spans="2:10" x14ac:dyDescent="0.25">
      <c r="B991" s="6">
        <v>32</v>
      </c>
      <c r="C991" s="35" t="str">
        <f>IF(B991="","",VLOOKUP(B991,Tabelle2!$A$2:$B$38,2,0))</f>
        <v>6-18-22-27-29-34</v>
      </c>
      <c r="D991" s="3">
        <f t="shared" si="478"/>
        <v>0</v>
      </c>
      <c r="E991" s="7" t="str">
        <f t="shared" si="479"/>
        <v>L</v>
      </c>
      <c r="F991" s="20" t="str">
        <f t="shared" si="480"/>
        <v>Bet</v>
      </c>
      <c r="G991" s="16">
        <f t="shared" si="481"/>
        <v>-72</v>
      </c>
      <c r="H991" s="12"/>
      <c r="I991" s="16">
        <f t="shared" si="482"/>
        <v>-1</v>
      </c>
      <c r="J991" s="16">
        <f t="shared" si="483"/>
        <v>4</v>
      </c>
    </row>
    <row r="992" spans="2:10" x14ac:dyDescent="0.25">
      <c r="B992" s="6">
        <v>32</v>
      </c>
      <c r="C992" s="35" t="str">
        <f>IF(B992="","",VLOOKUP(B992,Tabelle2!$A$2:$B$38,2,0))</f>
        <v>6-18-22-27-29-34</v>
      </c>
      <c r="D992" s="3">
        <f t="shared" si="478"/>
        <v>0</v>
      </c>
      <c r="E992" s="7" t="str">
        <f t="shared" si="479"/>
        <v>L</v>
      </c>
      <c r="F992" s="20" t="str">
        <f t="shared" si="480"/>
        <v>Bet</v>
      </c>
      <c r="G992" s="16">
        <f t="shared" si="481"/>
        <v>-78</v>
      </c>
      <c r="H992" s="12"/>
      <c r="I992" s="16">
        <f t="shared" si="482"/>
        <v>0</v>
      </c>
      <c r="J992" s="16">
        <f t="shared" si="483"/>
        <v>4</v>
      </c>
    </row>
    <row r="993" spans="2:10" x14ac:dyDescent="0.25">
      <c r="B993" s="6">
        <v>16</v>
      </c>
      <c r="C993" s="35" t="str">
        <f>IF(B993="","",VLOOKUP(B993,Tabelle2!$A$2:$B$38,2,0))</f>
        <v>7-13-18-27-29-36</v>
      </c>
      <c r="D993" s="3">
        <f t="shared" si="478"/>
        <v>0</v>
      </c>
      <c r="E993" s="7" t="str">
        <f t="shared" si="479"/>
        <v>L</v>
      </c>
      <c r="F993" s="20" t="str">
        <f t="shared" si="480"/>
        <v>Bet</v>
      </c>
      <c r="G993" s="16">
        <f t="shared" si="481"/>
        <v>-84</v>
      </c>
      <c r="H993" s="12"/>
      <c r="I993" s="16">
        <f t="shared" si="482"/>
        <v>0</v>
      </c>
      <c r="J993" s="16">
        <f t="shared" si="483"/>
        <v>4</v>
      </c>
    </row>
    <row r="994" spans="2:10" x14ac:dyDescent="0.25">
      <c r="B994" s="6">
        <v>16</v>
      </c>
      <c r="C994" s="35" t="str">
        <f>IF(B994="","",VLOOKUP(B994,Tabelle2!$A$2:$B$38,2,0))</f>
        <v>7-13-18-27-29-36</v>
      </c>
      <c r="D994" s="3">
        <f t="shared" si="478"/>
        <v>0</v>
      </c>
      <c r="E994" s="7" t="str">
        <f t="shared" si="479"/>
        <v>L</v>
      </c>
      <c r="F994" s="20" t="str">
        <f t="shared" si="480"/>
        <v>Bet</v>
      </c>
      <c r="G994" s="16">
        <f t="shared" si="481"/>
        <v>-90</v>
      </c>
      <c r="H994" s="12"/>
      <c r="I994" s="16">
        <f t="shared" si="482"/>
        <v>0</v>
      </c>
      <c r="J994" s="16">
        <f t="shared" si="483"/>
        <v>4</v>
      </c>
    </row>
    <row r="995" spans="2:10" x14ac:dyDescent="0.25">
      <c r="B995" s="6">
        <v>16</v>
      </c>
      <c r="C995" s="35" t="str">
        <f>IF(B995="","",VLOOKUP(B995,Tabelle2!$A$2:$B$38,2,0))</f>
        <v>7-13-18-27-29-36</v>
      </c>
      <c r="D995" s="3">
        <f t="shared" si="478"/>
        <v>0</v>
      </c>
      <c r="E995" s="7" t="str">
        <f t="shared" si="479"/>
        <v>L</v>
      </c>
      <c r="F995" s="20" t="str">
        <f t="shared" si="480"/>
        <v>Bet</v>
      </c>
      <c r="G995" s="16">
        <f t="shared" si="481"/>
        <v>-96</v>
      </c>
      <c r="H995" s="12"/>
      <c r="I995" s="16">
        <f t="shared" si="482"/>
        <v>0</v>
      </c>
      <c r="J995" s="16">
        <f t="shared" si="483"/>
        <v>4</v>
      </c>
    </row>
    <row r="996" spans="2:10" x14ac:dyDescent="0.25">
      <c r="B996" s="6">
        <v>30</v>
      </c>
      <c r="C996" s="35" t="str">
        <f>IF(B996="","",VLOOKUP(B996,Tabelle2!$A$2:$B$38,2,0))</f>
        <v>1-2-14-20-21-25</v>
      </c>
      <c r="D996" s="3">
        <f t="shared" si="478"/>
        <v>0</v>
      </c>
      <c r="E996" s="7" t="str">
        <f t="shared" si="479"/>
        <v>L</v>
      </c>
      <c r="F996" s="20" t="str">
        <f t="shared" si="480"/>
        <v>Bet</v>
      </c>
      <c r="G996" s="16">
        <f t="shared" si="481"/>
        <v>-102</v>
      </c>
      <c r="H996" s="12"/>
      <c r="I996" s="16">
        <f t="shared" si="482"/>
        <v>0</v>
      </c>
      <c r="J996" s="16">
        <f t="shared" si="483"/>
        <v>4</v>
      </c>
    </row>
    <row r="997" spans="2:10" x14ac:dyDescent="0.25">
      <c r="B997" s="6">
        <v>21</v>
      </c>
      <c r="C997" s="35" t="str">
        <f>IF(B997="","",VLOOKUP(B997,Tabelle2!$A$2:$B$38,2,0))</f>
        <v>11-12-28-30-35-36</v>
      </c>
      <c r="D997" s="3">
        <f t="shared" si="478"/>
        <v>1</v>
      </c>
      <c r="E997" s="7" t="str">
        <f t="shared" si="479"/>
        <v>W</v>
      </c>
      <c r="F997" s="20" t="str">
        <f t="shared" si="480"/>
        <v>Bet</v>
      </c>
      <c r="G997" s="16">
        <f t="shared" si="481"/>
        <v>-72</v>
      </c>
      <c r="H997" s="12"/>
      <c r="I997" s="16">
        <f t="shared" si="482"/>
        <v>0</v>
      </c>
      <c r="J997" s="16">
        <f t="shared" si="483"/>
        <v>4</v>
      </c>
    </row>
    <row r="998" spans="2:10" x14ac:dyDescent="0.25">
      <c r="B998" s="6">
        <v>10</v>
      </c>
      <c r="C998" s="35" t="str">
        <f>IF(B998="","",VLOOKUP(B998,Tabelle2!$A$2:$B$38,2,0))</f>
        <v>6-9-17-22-31-34</v>
      </c>
      <c r="D998" s="3">
        <f t="shared" si="478"/>
        <v>0</v>
      </c>
      <c r="E998" s="7" t="str">
        <f t="shared" si="479"/>
        <v>L</v>
      </c>
      <c r="F998" s="20" t="str">
        <f t="shared" si="480"/>
        <v>Bet</v>
      </c>
      <c r="G998" s="16">
        <f t="shared" si="481"/>
        <v>-78</v>
      </c>
      <c r="H998" s="12"/>
      <c r="I998" s="16">
        <f t="shared" si="482"/>
        <v>-1</v>
      </c>
      <c r="J998" s="16">
        <f t="shared" si="483"/>
        <v>3</v>
      </c>
    </row>
    <row r="999" spans="2:10" x14ac:dyDescent="0.25">
      <c r="B999" s="6">
        <v>25</v>
      </c>
      <c r="C999" s="35" t="str">
        <f>IF(B999="","",VLOOKUP(B999,Tabelle2!$A$2:$B$38,2,0))</f>
        <v>3-8-23-26-30-35</v>
      </c>
      <c r="D999" s="3">
        <f t="shared" si="478"/>
        <v>0</v>
      </c>
      <c r="E999" s="7" t="str">
        <f t="shared" si="479"/>
        <v>L</v>
      </c>
      <c r="F999" s="20" t="str">
        <f t="shared" si="480"/>
        <v>Bet</v>
      </c>
      <c r="G999" s="16">
        <f t="shared" si="481"/>
        <v>-84</v>
      </c>
      <c r="H999" s="12"/>
      <c r="I999" s="16">
        <f t="shared" si="482"/>
        <v>0</v>
      </c>
      <c r="J999" s="16">
        <f t="shared" si="483"/>
        <v>3</v>
      </c>
    </row>
    <row r="1000" spans="2:10" x14ac:dyDescent="0.25">
      <c r="B1000" s="6">
        <v>3</v>
      </c>
      <c r="C1000" s="35" t="str">
        <f>IF(B1000="","",VLOOKUP(B1000,Tabelle2!$A$2:$B$38,2,0))</f>
        <v>2-9-14-17-25-31</v>
      </c>
      <c r="D1000" s="3">
        <f t="shared" si="478"/>
        <v>1</v>
      </c>
      <c r="E1000" s="7" t="str">
        <f t="shared" si="479"/>
        <v>W</v>
      </c>
      <c r="F1000" s="20" t="str">
        <f t="shared" si="480"/>
        <v>Bet</v>
      </c>
      <c r="G1000" s="16">
        <f t="shared" si="481"/>
        <v>-54</v>
      </c>
      <c r="H1000" s="12"/>
      <c r="I1000" s="16">
        <f t="shared" si="482"/>
        <v>0</v>
      </c>
      <c r="J1000" s="16">
        <f t="shared" si="483"/>
        <v>3</v>
      </c>
    </row>
    <row r="1001" spans="2:10" x14ac:dyDescent="0.25">
      <c r="B1001" s="6">
        <v>30</v>
      </c>
      <c r="C1001" s="35" t="str">
        <f>IF(B1001="","",VLOOKUP(B1001,Tabelle2!$A$2:$B$38,2,0))</f>
        <v>1-2-14-20-21-25</v>
      </c>
      <c r="D1001" s="3">
        <f t="shared" si="478"/>
        <v>0</v>
      </c>
      <c r="E1001" s="7" t="str">
        <f t="shared" si="479"/>
        <v>L</v>
      </c>
      <c r="F1001" s="20" t="str">
        <f t="shared" si="480"/>
        <v>Bet</v>
      </c>
      <c r="G1001" s="16">
        <f t="shared" si="481"/>
        <v>-60</v>
      </c>
      <c r="H1001" s="12"/>
      <c r="I1001" s="16">
        <f t="shared" si="482"/>
        <v>-1</v>
      </c>
      <c r="J1001" s="16">
        <f t="shared" si="483"/>
        <v>2</v>
      </c>
    </row>
    <row r="1002" spans="2:10" x14ac:dyDescent="0.25">
      <c r="B1002" s="6">
        <v>12</v>
      </c>
      <c r="C1002" s="35" t="str">
        <f>IF(B1002="","",VLOOKUP(B1002,Tabelle2!$A$2:$B$38,2,0))</f>
        <v>1-2-4-14-20-21</v>
      </c>
      <c r="D1002" s="3">
        <f t="shared" si="478"/>
        <v>0</v>
      </c>
      <c r="E1002" s="7" t="str">
        <f t="shared" si="479"/>
        <v>L</v>
      </c>
      <c r="F1002" s="20" t="str">
        <f t="shared" si="480"/>
        <v>Bet</v>
      </c>
      <c r="G1002" s="16">
        <f t="shared" si="481"/>
        <v>-66</v>
      </c>
      <c r="H1002" s="12"/>
      <c r="I1002" s="16">
        <f t="shared" si="482"/>
        <v>0</v>
      </c>
      <c r="J1002" s="16">
        <f t="shared" si="483"/>
        <v>2</v>
      </c>
    </row>
    <row r="1003" spans="2:10" x14ac:dyDescent="0.25">
      <c r="B1003" s="6">
        <v>26</v>
      </c>
      <c r="C1003" s="35" t="str">
        <f>IF(B1003="","",VLOOKUP(B1003,Tabelle2!$A$2:$B$38,2,0))</f>
        <v>9-17-22-25-31-34</v>
      </c>
      <c r="D1003" s="3">
        <f t="shared" si="478"/>
        <v>0</v>
      </c>
      <c r="E1003" s="7" t="str">
        <f t="shared" si="479"/>
        <v>L</v>
      </c>
      <c r="F1003" s="20" t="str">
        <f t="shared" si="480"/>
        <v>Bet</v>
      </c>
      <c r="G1003" s="16">
        <f t="shared" si="481"/>
        <v>-72</v>
      </c>
      <c r="H1003" s="12"/>
      <c r="I1003" s="16">
        <f t="shared" si="482"/>
        <v>0</v>
      </c>
      <c r="J1003" s="16">
        <f t="shared" si="483"/>
        <v>2</v>
      </c>
    </row>
    <row r="1004" spans="2:10" x14ac:dyDescent="0.25">
      <c r="B1004" s="6">
        <v>3</v>
      </c>
      <c r="C1004" s="35" t="str">
        <f>IF(B1004="","",VLOOKUP(B1004,Tabelle2!$A$2:$B$38,2,0))</f>
        <v>2-9-14-17-25-31</v>
      </c>
      <c r="D1004" s="3">
        <f t="shared" si="478"/>
        <v>0</v>
      </c>
      <c r="E1004" s="7" t="str">
        <f t="shared" si="479"/>
        <v>L</v>
      </c>
      <c r="F1004" s="20" t="str">
        <f t="shared" si="480"/>
        <v>Bet</v>
      </c>
      <c r="G1004" s="16">
        <f t="shared" si="481"/>
        <v>-78</v>
      </c>
      <c r="H1004" s="12"/>
      <c r="I1004" s="16">
        <f t="shared" si="482"/>
        <v>0</v>
      </c>
      <c r="J1004" s="16">
        <f t="shared" si="483"/>
        <v>2</v>
      </c>
    </row>
    <row r="1005" spans="2:10" x14ac:dyDescent="0.25">
      <c r="B1005" s="6">
        <v>3</v>
      </c>
      <c r="C1005" s="35" t="str">
        <f>IF(B1005="","",VLOOKUP(B1005,Tabelle2!$A$2:$B$38,2,0))</f>
        <v>2-9-14-17-25-31</v>
      </c>
      <c r="D1005" s="3">
        <f t="shared" si="478"/>
        <v>0</v>
      </c>
      <c r="E1005" s="7" t="str">
        <f t="shared" si="479"/>
        <v>L</v>
      </c>
      <c r="F1005" s="20" t="str">
        <f t="shared" si="480"/>
        <v>Bet</v>
      </c>
      <c r="G1005" s="16">
        <f t="shared" si="481"/>
        <v>-84</v>
      </c>
      <c r="H1005" s="12"/>
      <c r="I1005" s="16">
        <f t="shared" si="482"/>
        <v>0</v>
      </c>
      <c r="J1005" s="16">
        <f t="shared" si="483"/>
        <v>2</v>
      </c>
    </row>
    <row r="1006" spans="2:10" x14ac:dyDescent="0.25">
      <c r="B1006" s="6">
        <v>6</v>
      </c>
      <c r="C1006" s="35" t="str">
        <f>IF(B1006="","",VLOOKUP(B1006,Tabelle2!$A$2:$B$38,2,0))</f>
        <v>0-5-10-15-24-32</v>
      </c>
      <c r="D1006" s="3">
        <f t="shared" si="478"/>
        <v>0</v>
      </c>
      <c r="E1006" s="7" t="str">
        <f t="shared" si="479"/>
        <v>L</v>
      </c>
      <c r="F1006" s="20" t="str">
        <f t="shared" si="480"/>
        <v>Bet</v>
      </c>
      <c r="G1006" s="16">
        <f t="shared" si="481"/>
        <v>-90</v>
      </c>
      <c r="H1006" s="12"/>
      <c r="I1006" s="16">
        <f t="shared" si="482"/>
        <v>0</v>
      </c>
      <c r="J1006" s="16">
        <f t="shared" si="483"/>
        <v>2</v>
      </c>
    </row>
    <row r="1007" spans="2:10" x14ac:dyDescent="0.25">
      <c r="B1007" s="6">
        <v>6</v>
      </c>
      <c r="C1007" s="35" t="str">
        <f>IF(B1007="","",VLOOKUP(B1007,Tabelle2!$A$2:$B$38,2,0))</f>
        <v>0-5-10-15-24-32</v>
      </c>
      <c r="D1007" s="3">
        <f t="shared" si="478"/>
        <v>0</v>
      </c>
      <c r="E1007" s="7" t="str">
        <f t="shared" si="479"/>
        <v>L</v>
      </c>
      <c r="F1007" s="20" t="str">
        <f t="shared" si="480"/>
        <v>Bet</v>
      </c>
      <c r="G1007" s="16">
        <f t="shared" si="481"/>
        <v>-96</v>
      </c>
      <c r="H1007" s="12"/>
      <c r="I1007" s="16">
        <f t="shared" si="482"/>
        <v>0</v>
      </c>
      <c r="J1007" s="16">
        <f t="shared" si="483"/>
        <v>2</v>
      </c>
    </row>
    <row r="1008" spans="2:10" x14ac:dyDescent="0.25">
      <c r="B1008" s="6">
        <v>6</v>
      </c>
      <c r="C1008" s="35" t="str">
        <f>IF(B1008="","",VLOOKUP(B1008,Tabelle2!$A$2:$B$38,2,0))</f>
        <v>0-5-10-15-24-32</v>
      </c>
      <c r="D1008" s="3">
        <f t="shared" si="478"/>
        <v>0</v>
      </c>
      <c r="E1008" s="7" t="str">
        <f t="shared" si="479"/>
        <v>L</v>
      </c>
      <c r="F1008" s="20" t="str">
        <f t="shared" si="480"/>
        <v>Bet</v>
      </c>
      <c r="G1008" s="16">
        <f t="shared" si="481"/>
        <v>-102</v>
      </c>
      <c r="H1008" s="12"/>
      <c r="I1008" s="16">
        <f t="shared" si="482"/>
        <v>0</v>
      </c>
      <c r="J1008" s="16">
        <f t="shared" si="483"/>
        <v>2</v>
      </c>
    </row>
  </sheetData>
  <mergeCells count="4">
    <mergeCell ref="M6:N6"/>
    <mergeCell ref="M7:N7"/>
    <mergeCell ref="P3:Q3"/>
    <mergeCell ref="M9:N12"/>
  </mergeCells>
  <conditionalFormatting sqref="I1:I1048576">
    <cfRule type="cellIs" dxfId="3" priority="2" operator="lessThan">
      <formula>0</formula>
    </cfRule>
    <cfRule type="cellIs" dxfId="2" priority="1" operator="greaterThan">
      <formula>0</formula>
    </cfRule>
  </conditionalFormatting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B41" sqref="B41"/>
    </sheetView>
  </sheetViews>
  <sheetFormatPr defaultColWidth="11.42578125" defaultRowHeight="15" x14ac:dyDescent="0.25"/>
  <cols>
    <col min="2" max="2" width="20.28515625" style="2" customWidth="1"/>
  </cols>
  <sheetData>
    <row r="1" spans="1:9" x14ac:dyDescent="0.25">
      <c r="A1" t="s">
        <v>0</v>
      </c>
      <c r="B1" s="2" t="s">
        <v>1</v>
      </c>
    </row>
    <row r="2" spans="1:9" x14ac:dyDescent="0.25">
      <c r="A2">
        <v>1</v>
      </c>
      <c r="B2" s="2" t="s">
        <v>4</v>
      </c>
      <c r="D2" s="1">
        <v>7</v>
      </c>
      <c r="E2" s="1">
        <v>11</v>
      </c>
      <c r="F2" s="1">
        <v>12</v>
      </c>
      <c r="G2" s="1">
        <v>28</v>
      </c>
      <c r="H2" s="1">
        <v>30</v>
      </c>
      <c r="I2" s="1">
        <v>36</v>
      </c>
    </row>
    <row r="3" spans="1:9" x14ac:dyDescent="0.25">
      <c r="A3">
        <v>2</v>
      </c>
      <c r="B3" s="2" t="s">
        <v>3</v>
      </c>
      <c r="D3" s="1">
        <v>3</v>
      </c>
      <c r="E3" s="1">
        <v>8</v>
      </c>
      <c r="F3" s="1">
        <v>11</v>
      </c>
      <c r="G3" s="1">
        <v>12</v>
      </c>
      <c r="H3" s="1">
        <v>30</v>
      </c>
      <c r="I3" s="1">
        <v>35</v>
      </c>
    </row>
    <row r="4" spans="1:9" x14ac:dyDescent="0.25">
      <c r="A4">
        <v>3</v>
      </c>
      <c r="B4" s="2" t="s">
        <v>2</v>
      </c>
      <c r="D4" s="1">
        <v>2</v>
      </c>
      <c r="E4" s="1">
        <v>9</v>
      </c>
      <c r="F4" s="1">
        <v>14</v>
      </c>
      <c r="G4" s="1">
        <v>17</v>
      </c>
      <c r="H4" s="1">
        <v>25</v>
      </c>
      <c r="I4" s="1">
        <v>31</v>
      </c>
    </row>
    <row r="5" spans="1:9" x14ac:dyDescent="0.25">
      <c r="A5">
        <v>4</v>
      </c>
      <c r="B5" s="2" t="s">
        <v>5</v>
      </c>
      <c r="D5" s="1">
        <v>7</v>
      </c>
      <c r="E5" s="1">
        <v>11</v>
      </c>
      <c r="F5" s="1">
        <v>12</v>
      </c>
      <c r="G5" s="1">
        <v>13</v>
      </c>
      <c r="H5" s="1">
        <v>28</v>
      </c>
      <c r="I5" s="1">
        <v>36</v>
      </c>
    </row>
    <row r="6" spans="1:9" x14ac:dyDescent="0.25">
      <c r="A6">
        <v>5</v>
      </c>
      <c r="B6" s="2" t="s">
        <v>6</v>
      </c>
      <c r="D6" s="1">
        <v>6</v>
      </c>
      <c r="E6" s="1">
        <v>9</v>
      </c>
      <c r="F6" s="1">
        <v>18</v>
      </c>
      <c r="G6" s="1">
        <v>22</v>
      </c>
      <c r="H6" s="1">
        <v>27</v>
      </c>
      <c r="I6" s="1">
        <v>34</v>
      </c>
    </row>
    <row r="7" spans="1:9" x14ac:dyDescent="0.25">
      <c r="A7">
        <v>6</v>
      </c>
      <c r="B7" s="2" t="s">
        <v>7</v>
      </c>
      <c r="D7" s="1">
        <v>0</v>
      </c>
      <c r="E7" s="1">
        <v>5</v>
      </c>
      <c r="F7" s="1">
        <v>10</v>
      </c>
      <c r="G7" s="1">
        <v>15</v>
      </c>
      <c r="H7" s="1">
        <v>24</v>
      </c>
      <c r="I7" s="1">
        <v>32</v>
      </c>
    </row>
    <row r="8" spans="1:9" x14ac:dyDescent="0.25">
      <c r="A8">
        <v>7</v>
      </c>
      <c r="B8" s="2" t="s">
        <v>8</v>
      </c>
      <c r="D8" s="1">
        <v>1</v>
      </c>
      <c r="E8" s="1">
        <v>4</v>
      </c>
      <c r="F8" s="1">
        <v>15</v>
      </c>
      <c r="G8" s="1">
        <v>16</v>
      </c>
      <c r="H8" s="1">
        <v>19</v>
      </c>
      <c r="I8" s="1">
        <v>33</v>
      </c>
    </row>
    <row r="9" spans="1:9" x14ac:dyDescent="0.25">
      <c r="A9">
        <v>8</v>
      </c>
      <c r="B9" s="2" t="s">
        <v>9</v>
      </c>
      <c r="D9" s="1">
        <v>2</v>
      </c>
      <c r="E9" s="1">
        <v>14</v>
      </c>
      <c r="F9" s="1">
        <v>17</v>
      </c>
      <c r="G9" s="1">
        <v>20</v>
      </c>
      <c r="H9" s="1">
        <v>25</v>
      </c>
      <c r="I9" s="1">
        <v>31</v>
      </c>
    </row>
    <row r="10" spans="1:9" x14ac:dyDescent="0.25">
      <c r="A10">
        <v>9</v>
      </c>
      <c r="B10" s="2" t="s">
        <v>10</v>
      </c>
      <c r="D10" s="1">
        <v>0</v>
      </c>
      <c r="E10" s="1">
        <v>3</v>
      </c>
      <c r="F10" s="1">
        <v>5</v>
      </c>
      <c r="G10" s="1">
        <v>10</v>
      </c>
      <c r="H10" s="1">
        <v>23</v>
      </c>
      <c r="I10" s="1">
        <v>26</v>
      </c>
    </row>
    <row r="11" spans="1:9" x14ac:dyDescent="0.25">
      <c r="A11">
        <v>10</v>
      </c>
      <c r="B11" s="2" t="s">
        <v>11</v>
      </c>
      <c r="D11" s="1">
        <v>6</v>
      </c>
      <c r="E11" s="1">
        <v>9</v>
      </c>
      <c r="F11" s="1">
        <v>17</v>
      </c>
      <c r="G11" s="1">
        <v>22</v>
      </c>
      <c r="H11" s="1">
        <v>31</v>
      </c>
      <c r="I11" s="1">
        <v>34</v>
      </c>
    </row>
    <row r="12" spans="1:9" x14ac:dyDescent="0.25">
      <c r="A12">
        <v>11</v>
      </c>
      <c r="B12" s="2" t="s">
        <v>14</v>
      </c>
      <c r="D12" s="1">
        <v>1</v>
      </c>
      <c r="E12" s="1">
        <v>2</v>
      </c>
      <c r="F12" s="1">
        <v>4</v>
      </c>
      <c r="G12" s="1">
        <v>20</v>
      </c>
      <c r="H12" s="1">
        <v>21</v>
      </c>
      <c r="I12" s="1">
        <v>33</v>
      </c>
    </row>
    <row r="13" spans="1:9" x14ac:dyDescent="0.25">
      <c r="A13">
        <v>12</v>
      </c>
      <c r="B13" s="2" t="s">
        <v>15</v>
      </c>
      <c r="D13" s="1">
        <v>1</v>
      </c>
      <c r="E13" s="1">
        <v>2</v>
      </c>
      <c r="F13" s="1">
        <v>4</v>
      </c>
      <c r="G13" s="1">
        <v>14</v>
      </c>
      <c r="H13" s="1">
        <v>20</v>
      </c>
      <c r="I13" s="1">
        <v>21</v>
      </c>
    </row>
    <row r="14" spans="1:9" x14ac:dyDescent="0.25">
      <c r="A14">
        <v>13</v>
      </c>
      <c r="B14" s="2" t="s">
        <v>16</v>
      </c>
      <c r="D14" s="1">
        <v>4</v>
      </c>
      <c r="E14" s="1">
        <v>15</v>
      </c>
      <c r="F14" s="1">
        <v>16</v>
      </c>
      <c r="G14" s="1">
        <v>19</v>
      </c>
      <c r="H14" s="1">
        <v>24</v>
      </c>
      <c r="I14" s="1">
        <v>33</v>
      </c>
    </row>
    <row r="15" spans="1:9" x14ac:dyDescent="0.25">
      <c r="A15">
        <v>14</v>
      </c>
      <c r="B15" s="2" t="s">
        <v>17</v>
      </c>
      <c r="D15" s="1">
        <v>3</v>
      </c>
      <c r="E15" s="1">
        <v>8</v>
      </c>
      <c r="F15" s="1">
        <v>12</v>
      </c>
      <c r="G15" s="1">
        <v>23</v>
      </c>
      <c r="H15" s="1">
        <v>30</v>
      </c>
      <c r="I15" s="1">
        <v>35</v>
      </c>
    </row>
    <row r="16" spans="1:9" x14ac:dyDescent="0.25">
      <c r="A16">
        <v>15</v>
      </c>
      <c r="B16" s="2" t="s">
        <v>18</v>
      </c>
      <c r="D16" s="1">
        <v>6</v>
      </c>
      <c r="E16" s="1">
        <v>7</v>
      </c>
      <c r="F16" s="1">
        <v>12</v>
      </c>
      <c r="G16" s="1">
        <v>18</v>
      </c>
      <c r="H16" s="1">
        <v>27</v>
      </c>
      <c r="I16" s="1">
        <v>29</v>
      </c>
    </row>
    <row r="17" spans="1:9" x14ac:dyDescent="0.25">
      <c r="A17">
        <v>16</v>
      </c>
      <c r="B17" s="2" t="s">
        <v>19</v>
      </c>
      <c r="D17" s="1">
        <v>7</v>
      </c>
      <c r="E17" s="1">
        <v>13</v>
      </c>
      <c r="F17" s="1">
        <v>18</v>
      </c>
      <c r="G17" s="1">
        <v>27</v>
      </c>
      <c r="H17" s="1">
        <v>29</v>
      </c>
      <c r="I17" s="1">
        <v>36</v>
      </c>
    </row>
    <row r="18" spans="1:9" x14ac:dyDescent="0.25">
      <c r="A18">
        <v>17</v>
      </c>
      <c r="B18" s="2" t="s">
        <v>20</v>
      </c>
      <c r="D18" s="1">
        <v>0</v>
      </c>
      <c r="E18" s="1">
        <v>3</v>
      </c>
      <c r="F18" s="1">
        <v>8</v>
      </c>
      <c r="G18" s="1">
        <v>10</v>
      </c>
      <c r="H18" s="1">
        <v>23</v>
      </c>
      <c r="I18" s="1">
        <v>26</v>
      </c>
    </row>
    <row r="19" spans="1:9" x14ac:dyDescent="0.25">
      <c r="A19">
        <v>18</v>
      </c>
      <c r="B19" s="2" t="s">
        <v>21</v>
      </c>
      <c r="D19" s="1">
        <v>0</v>
      </c>
      <c r="E19" s="1">
        <v>5</v>
      </c>
      <c r="F19" s="1">
        <v>15</v>
      </c>
      <c r="G19" s="1">
        <v>16</v>
      </c>
      <c r="H19" s="1">
        <v>24</v>
      </c>
      <c r="I19" s="1">
        <v>32</v>
      </c>
    </row>
    <row r="20" spans="1:9" x14ac:dyDescent="0.25">
      <c r="A20">
        <v>19</v>
      </c>
      <c r="B20" s="2" t="s">
        <v>22</v>
      </c>
      <c r="D20" s="1">
        <v>7</v>
      </c>
      <c r="E20" s="1">
        <v>13</v>
      </c>
      <c r="F20" s="1">
        <v>27</v>
      </c>
      <c r="G20" s="1">
        <v>28</v>
      </c>
      <c r="H20" s="1">
        <v>29</v>
      </c>
      <c r="I20" s="1">
        <v>36</v>
      </c>
    </row>
    <row r="21" spans="1:9" x14ac:dyDescent="0.25">
      <c r="A21">
        <v>20</v>
      </c>
      <c r="B21" s="2" t="s">
        <v>23</v>
      </c>
      <c r="D21" s="1">
        <v>8</v>
      </c>
      <c r="E21" s="1">
        <v>11</v>
      </c>
      <c r="F21" s="1">
        <v>12</v>
      </c>
      <c r="G21" s="1">
        <v>28</v>
      </c>
      <c r="H21" s="1">
        <v>30</v>
      </c>
      <c r="I21" s="1">
        <v>35</v>
      </c>
    </row>
    <row r="22" spans="1:9" x14ac:dyDescent="0.25">
      <c r="A22">
        <v>21</v>
      </c>
      <c r="B22" s="2" t="s">
        <v>24</v>
      </c>
      <c r="D22" s="1">
        <v>11</v>
      </c>
      <c r="E22" s="1">
        <v>12</v>
      </c>
      <c r="F22" s="1">
        <v>28</v>
      </c>
      <c r="G22" s="1">
        <v>30</v>
      </c>
      <c r="H22" s="1">
        <v>35</v>
      </c>
      <c r="I22" s="1">
        <v>36</v>
      </c>
    </row>
    <row r="23" spans="1:9" x14ac:dyDescent="0.25">
      <c r="A23">
        <v>22</v>
      </c>
      <c r="B23" s="2" t="s">
        <v>25</v>
      </c>
      <c r="D23" s="1">
        <v>0</v>
      </c>
      <c r="E23" s="1">
        <v>5</v>
      </c>
      <c r="F23" s="1">
        <v>10</v>
      </c>
      <c r="G23" s="1">
        <v>24</v>
      </c>
      <c r="H23" s="1">
        <v>26</v>
      </c>
      <c r="I23" s="1">
        <v>32</v>
      </c>
    </row>
    <row r="24" spans="1:9" x14ac:dyDescent="0.25">
      <c r="A24">
        <v>23</v>
      </c>
      <c r="B24" s="2" t="s">
        <v>26</v>
      </c>
      <c r="D24" s="1">
        <v>9</v>
      </c>
      <c r="E24" s="1">
        <v>14</v>
      </c>
      <c r="F24" s="1">
        <v>17</v>
      </c>
      <c r="G24" s="1">
        <v>25</v>
      </c>
      <c r="H24" s="1">
        <v>31</v>
      </c>
      <c r="I24" s="1">
        <v>34</v>
      </c>
    </row>
    <row r="25" spans="1:9" x14ac:dyDescent="0.25">
      <c r="A25">
        <v>24</v>
      </c>
      <c r="B25" s="2" t="s">
        <v>27</v>
      </c>
      <c r="D25" s="1">
        <v>6</v>
      </c>
      <c r="E25" s="1">
        <v>13</v>
      </c>
      <c r="F25" s="1">
        <v>18</v>
      </c>
      <c r="G25" s="1">
        <v>22</v>
      </c>
      <c r="H25" s="1">
        <v>27</v>
      </c>
      <c r="I25" s="1">
        <v>29</v>
      </c>
    </row>
    <row r="26" spans="1:9" x14ac:dyDescent="0.25">
      <c r="A26">
        <v>25</v>
      </c>
      <c r="B26" s="2" t="s">
        <v>28</v>
      </c>
      <c r="D26" s="1">
        <v>3</v>
      </c>
      <c r="E26" s="1">
        <v>8</v>
      </c>
      <c r="F26" s="1">
        <v>23</v>
      </c>
      <c r="G26" s="1">
        <v>26</v>
      </c>
      <c r="H26" s="1">
        <v>30</v>
      </c>
      <c r="I26" s="1">
        <v>35</v>
      </c>
    </row>
    <row r="27" spans="1:9" x14ac:dyDescent="0.25">
      <c r="A27">
        <v>26</v>
      </c>
      <c r="B27" s="2" t="s">
        <v>29</v>
      </c>
      <c r="D27" s="1">
        <v>9</v>
      </c>
      <c r="E27" s="1">
        <v>17</v>
      </c>
      <c r="F27" s="1">
        <v>22</v>
      </c>
      <c r="G27" s="1">
        <v>25</v>
      </c>
      <c r="H27" s="1">
        <v>31</v>
      </c>
      <c r="I27" s="1">
        <v>34</v>
      </c>
    </row>
    <row r="28" spans="1:9" x14ac:dyDescent="0.25">
      <c r="A28">
        <v>27</v>
      </c>
      <c r="B28" s="2" t="s">
        <v>30</v>
      </c>
      <c r="D28" s="1">
        <v>5</v>
      </c>
      <c r="E28" s="1">
        <v>15</v>
      </c>
      <c r="F28" s="1">
        <v>16</v>
      </c>
      <c r="G28" s="1">
        <v>19</v>
      </c>
      <c r="H28" s="1">
        <v>24</v>
      </c>
      <c r="I28" s="1">
        <v>32</v>
      </c>
    </row>
    <row r="29" spans="1:9" x14ac:dyDescent="0.25">
      <c r="A29">
        <v>28</v>
      </c>
      <c r="B29" s="2" t="s">
        <v>31</v>
      </c>
      <c r="D29" s="1">
        <v>1</v>
      </c>
      <c r="E29" s="1">
        <v>4</v>
      </c>
      <c r="F29" s="1">
        <v>19</v>
      </c>
      <c r="G29" s="1">
        <v>20</v>
      </c>
      <c r="H29" s="1">
        <v>21</v>
      </c>
      <c r="I29" s="1">
        <v>33</v>
      </c>
    </row>
    <row r="30" spans="1:9" x14ac:dyDescent="0.25">
      <c r="A30">
        <v>29</v>
      </c>
      <c r="B30" s="2" t="s">
        <v>32</v>
      </c>
      <c r="D30" s="1">
        <v>15</v>
      </c>
      <c r="E30" s="1">
        <v>16</v>
      </c>
      <c r="F30" s="1">
        <v>19</v>
      </c>
      <c r="G30" s="1">
        <v>24</v>
      </c>
      <c r="H30" s="1">
        <v>32</v>
      </c>
      <c r="I30" s="1">
        <v>33</v>
      </c>
    </row>
    <row r="31" spans="1:9" x14ac:dyDescent="0.25">
      <c r="A31">
        <v>30</v>
      </c>
      <c r="B31" s="2" t="s">
        <v>33</v>
      </c>
      <c r="D31" s="1">
        <v>1</v>
      </c>
      <c r="E31" s="1">
        <v>2</v>
      </c>
      <c r="F31" s="1">
        <v>14</v>
      </c>
      <c r="G31" s="1">
        <v>20</v>
      </c>
      <c r="H31" s="1">
        <v>21</v>
      </c>
      <c r="I31" s="1">
        <v>25</v>
      </c>
    </row>
    <row r="32" spans="1:9" x14ac:dyDescent="0.25">
      <c r="A32">
        <v>31</v>
      </c>
      <c r="B32" s="2" t="s">
        <v>34</v>
      </c>
      <c r="D32" s="1">
        <v>3</v>
      </c>
      <c r="E32" s="1">
        <v>8</v>
      </c>
      <c r="F32" s="1">
        <v>10</v>
      </c>
      <c r="G32" s="1">
        <v>23</v>
      </c>
      <c r="H32" s="1">
        <v>26</v>
      </c>
      <c r="I32" s="1">
        <v>35</v>
      </c>
    </row>
    <row r="33" spans="1:9" x14ac:dyDescent="0.25">
      <c r="A33">
        <v>32</v>
      </c>
      <c r="B33" s="2" t="s">
        <v>35</v>
      </c>
      <c r="D33" s="1">
        <v>6</v>
      </c>
      <c r="E33" s="1">
        <v>18</v>
      </c>
      <c r="F33" s="1">
        <v>22</v>
      </c>
      <c r="G33" s="1">
        <v>27</v>
      </c>
      <c r="H33" s="1">
        <v>29</v>
      </c>
      <c r="I33" s="1">
        <v>34</v>
      </c>
    </row>
    <row r="34" spans="1:9" x14ac:dyDescent="0.25">
      <c r="A34">
        <v>33</v>
      </c>
      <c r="B34" s="2" t="s">
        <v>36</v>
      </c>
      <c r="D34" s="1">
        <v>7</v>
      </c>
      <c r="E34" s="1">
        <v>11</v>
      </c>
      <c r="F34" s="1">
        <v>13</v>
      </c>
      <c r="G34" s="1">
        <v>28</v>
      </c>
      <c r="H34" s="1">
        <v>29</v>
      </c>
      <c r="I34" s="1">
        <v>36</v>
      </c>
    </row>
    <row r="35" spans="1:9" x14ac:dyDescent="0.25">
      <c r="A35">
        <v>34</v>
      </c>
      <c r="B35" s="2" t="s">
        <v>37</v>
      </c>
      <c r="D35" s="1">
        <v>0</v>
      </c>
      <c r="E35" s="1">
        <v>5</v>
      </c>
      <c r="F35" s="1">
        <v>10</v>
      </c>
      <c r="G35" s="1">
        <v>23</v>
      </c>
      <c r="H35" s="1">
        <v>26</v>
      </c>
      <c r="I35" s="1">
        <v>32</v>
      </c>
    </row>
    <row r="36" spans="1:9" x14ac:dyDescent="0.25">
      <c r="A36">
        <v>35</v>
      </c>
      <c r="B36" s="2" t="s">
        <v>38</v>
      </c>
      <c r="D36" s="1">
        <v>2</v>
      </c>
      <c r="E36" s="1">
        <v>14</v>
      </c>
      <c r="F36" s="1">
        <v>20</v>
      </c>
      <c r="G36" s="1">
        <v>21</v>
      </c>
      <c r="H36" s="1">
        <v>25</v>
      </c>
      <c r="I36" s="1">
        <v>31</v>
      </c>
    </row>
    <row r="37" spans="1:9" x14ac:dyDescent="0.25">
      <c r="A37">
        <v>36</v>
      </c>
      <c r="B37" s="2" t="s">
        <v>39</v>
      </c>
      <c r="D37" s="1">
        <v>1</v>
      </c>
      <c r="E37" s="1">
        <v>4</v>
      </c>
      <c r="F37" s="1">
        <v>16</v>
      </c>
      <c r="G37" s="1">
        <v>19</v>
      </c>
      <c r="H37" s="1">
        <v>21</v>
      </c>
      <c r="I37" s="1">
        <v>33</v>
      </c>
    </row>
    <row r="38" spans="1:9" x14ac:dyDescent="0.25">
      <c r="A38">
        <v>0</v>
      </c>
      <c r="B38" s="2" t="s">
        <v>40</v>
      </c>
      <c r="D38" s="1">
        <v>6</v>
      </c>
      <c r="E38" s="1">
        <v>9</v>
      </c>
      <c r="F38" s="1">
        <v>17</v>
      </c>
      <c r="G38" s="1">
        <v>18</v>
      </c>
      <c r="H38" s="1">
        <v>22</v>
      </c>
      <c r="I38" s="1">
        <v>34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ludo</cp:lastModifiedBy>
  <dcterms:created xsi:type="dcterms:W3CDTF">2013-02-09T00:36:54Z</dcterms:created>
  <dcterms:modified xsi:type="dcterms:W3CDTF">2013-02-10T12:22:16Z</dcterms:modified>
</cp:coreProperties>
</file>