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85" yWindow="-195" windowWidth="14115" windowHeight="12075"/>
  </bookViews>
  <sheets>
    <sheet name="Aktuelles Spiel" sheetId="7" r:id="rId1"/>
    <sheet name="Number-Dozzen" sheetId="2" r:id="rId2"/>
  </sheets>
  <externalReferences>
    <externalReference r:id="rId3"/>
  </externalReferences>
  <calcPr calcId="125725"/>
</workbook>
</file>

<file path=xl/calcChain.xml><?xml version="1.0" encoding="utf-8"?>
<calcChain xmlns="http://schemas.openxmlformats.org/spreadsheetml/2006/main">
  <c r="F576" i="7"/>
  <c r="G576"/>
  <c r="F577"/>
  <c r="G577"/>
  <c r="F578"/>
  <c r="G578"/>
  <c r="F579"/>
  <c r="G579"/>
  <c r="F580"/>
  <c r="G580"/>
  <c r="F581"/>
  <c r="G581"/>
  <c r="F582"/>
  <c r="G582"/>
  <c r="F583"/>
  <c r="G583"/>
  <c r="F584"/>
  <c r="G584"/>
  <c r="F585"/>
  <c r="G585"/>
  <c r="F586"/>
  <c r="G586"/>
  <c r="F587"/>
  <c r="G587"/>
  <c r="F588"/>
  <c r="G588"/>
  <c r="F589"/>
  <c r="G589"/>
  <c r="F590"/>
  <c r="G590"/>
  <c r="F591"/>
  <c r="G591"/>
  <c r="F592"/>
  <c r="G592"/>
  <c r="F593"/>
  <c r="G593"/>
  <c r="F594"/>
  <c r="G594"/>
  <c r="F595"/>
  <c r="G595"/>
  <c r="F596"/>
  <c r="G596"/>
  <c r="F597"/>
  <c r="G597"/>
  <c r="F598"/>
  <c r="G598"/>
  <c r="F599"/>
  <c r="G599"/>
  <c r="F600"/>
  <c r="G600"/>
  <c r="F601"/>
  <c r="G601"/>
  <c r="F2"/>
  <c r="G2" s="1"/>
  <c r="J2"/>
  <c r="J577"/>
  <c r="J578"/>
  <c r="J579"/>
  <c r="J580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601"/>
  <c r="I577"/>
  <c r="H3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D601"/>
  <c r="AE601" s="1"/>
  <c r="D600"/>
  <c r="D599"/>
  <c r="D598"/>
  <c r="AE598" s="1"/>
  <c r="D597"/>
  <c r="D596"/>
  <c r="D595"/>
  <c r="D594"/>
  <c r="D593"/>
  <c r="D592"/>
  <c r="D591"/>
  <c r="D590"/>
  <c r="D589"/>
  <c r="D588"/>
  <c r="D587"/>
  <c r="D586"/>
  <c r="D585"/>
  <c r="D584"/>
  <c r="D583"/>
  <c r="D582"/>
  <c r="D581"/>
  <c r="D580"/>
  <c r="D579"/>
  <c r="D578"/>
  <c r="AE578" s="1"/>
  <c r="D577"/>
  <c r="D576"/>
  <c r="D575"/>
  <c r="D574"/>
  <c r="D573"/>
  <c r="D572"/>
  <c r="D571"/>
  <c r="D570"/>
  <c r="D569"/>
  <c r="D568"/>
  <c r="D567"/>
  <c r="D566"/>
  <c r="D565"/>
  <c r="D564"/>
  <c r="D563"/>
  <c r="D562"/>
  <c r="D561"/>
  <c r="D560"/>
  <c r="D559"/>
  <c r="D558"/>
  <c r="D557"/>
  <c r="D556"/>
  <c r="D555"/>
  <c r="D554"/>
  <c r="D553"/>
  <c r="D552"/>
  <c r="D551"/>
  <c r="D550"/>
  <c r="D549"/>
  <c r="D548"/>
  <c r="D547"/>
  <c r="D546"/>
  <c r="D545"/>
  <c r="D544"/>
  <c r="D543"/>
  <c r="D542"/>
  <c r="D541"/>
  <c r="D540"/>
  <c r="D539"/>
  <c r="D538"/>
  <c r="D537"/>
  <c r="D536"/>
  <c r="D535"/>
  <c r="D534"/>
  <c r="D533"/>
  <c r="D532"/>
  <c r="D531"/>
  <c r="D530"/>
  <c r="D529"/>
  <c r="D528"/>
  <c r="D527"/>
  <c r="D526"/>
  <c r="D525"/>
  <c r="D524"/>
  <c r="D523"/>
  <c r="D522"/>
  <c r="D521"/>
  <c r="D520"/>
  <c r="D519"/>
  <c r="D518"/>
  <c r="D517"/>
  <c r="D516"/>
  <c r="D515"/>
  <c r="D514"/>
  <c r="D513"/>
  <c r="D512"/>
  <c r="D511"/>
  <c r="D510"/>
  <c r="D509"/>
  <c r="D508"/>
  <c r="D507"/>
  <c r="D506"/>
  <c r="D505"/>
  <c r="D504"/>
  <c r="D503"/>
  <c r="D502"/>
  <c r="D501"/>
  <c r="D500"/>
  <c r="D499"/>
  <c r="D498"/>
  <c r="D497"/>
  <c r="D496"/>
  <c r="D495"/>
  <c r="D494"/>
  <c r="D493"/>
  <c r="D492"/>
  <c r="D491"/>
  <c r="D490"/>
  <c r="D489"/>
  <c r="D488"/>
  <c r="D487"/>
  <c r="D486"/>
  <c r="D485"/>
  <c r="D484"/>
  <c r="D483"/>
  <c r="D482"/>
  <c r="D481"/>
  <c r="D480"/>
  <c r="D479"/>
  <c r="D478"/>
  <c r="D477"/>
  <c r="D476"/>
  <c r="D475"/>
  <c r="D474"/>
  <c r="D473"/>
  <c r="D472"/>
  <c r="D471"/>
  <c r="D470"/>
  <c r="D469"/>
  <c r="D468"/>
  <c r="D467"/>
  <c r="D466"/>
  <c r="D465"/>
  <c r="D464"/>
  <c r="D463"/>
  <c r="D462"/>
  <c r="D461"/>
  <c r="D460"/>
  <c r="D459"/>
  <c r="D458"/>
  <c r="D457"/>
  <c r="D456"/>
  <c r="D455"/>
  <c r="D454"/>
  <c r="D453"/>
  <c r="D452"/>
  <c r="D451"/>
  <c r="D450"/>
  <c r="D449"/>
  <c r="D448"/>
  <c r="D447"/>
  <c r="D446"/>
  <c r="D445"/>
  <c r="D444"/>
  <c r="D443"/>
  <c r="D442"/>
  <c r="D441"/>
  <c r="D440"/>
  <c r="D439"/>
  <c r="D438"/>
  <c r="D437"/>
  <c r="D436"/>
  <c r="D435"/>
  <c r="D434"/>
  <c r="D433"/>
  <c r="D432"/>
  <c r="D431"/>
  <c r="D430"/>
  <c r="D429"/>
  <c r="D428"/>
  <c r="D427"/>
  <c r="D426"/>
  <c r="D425"/>
  <c r="D424"/>
  <c r="D423"/>
  <c r="D422"/>
  <c r="D421"/>
  <c r="D420"/>
  <c r="D419"/>
  <c r="D418"/>
  <c r="D417"/>
  <c r="D416"/>
  <c r="D415"/>
  <c r="D414"/>
  <c r="D413"/>
  <c r="D412"/>
  <c r="D411"/>
  <c r="D410"/>
  <c r="D409"/>
  <c r="D408"/>
  <c r="D407"/>
  <c r="D406"/>
  <c r="D405"/>
  <c r="D404"/>
  <c r="D403"/>
  <c r="D402"/>
  <c r="D401"/>
  <c r="D400"/>
  <c r="D399"/>
  <c r="D398"/>
  <c r="D397"/>
  <c r="D396"/>
  <c r="D395"/>
  <c r="D394"/>
  <c r="D393"/>
  <c r="D392"/>
  <c r="D391"/>
  <c r="D390"/>
  <c r="D389"/>
  <c r="D388"/>
  <c r="D387"/>
  <c r="D386"/>
  <c r="D385"/>
  <c r="D384"/>
  <c r="D383"/>
  <c r="D382"/>
  <c r="D381"/>
  <c r="D380"/>
  <c r="D379"/>
  <c r="D378"/>
  <c r="D377"/>
  <c r="D376"/>
  <c r="D375"/>
  <c r="D374"/>
  <c r="D373"/>
  <c r="D372"/>
  <c r="D371"/>
  <c r="D370"/>
  <c r="D369"/>
  <c r="D368"/>
  <c r="D367"/>
  <c r="D366"/>
  <c r="D365"/>
  <c r="D364"/>
  <c r="D363"/>
  <c r="D362"/>
  <c r="D361"/>
  <c r="D360"/>
  <c r="D359"/>
  <c r="D358"/>
  <c r="D357"/>
  <c r="D356"/>
  <c r="D355"/>
  <c r="D354"/>
  <c r="D353"/>
  <c r="D352"/>
  <c r="D351"/>
  <c r="D350"/>
  <c r="D349"/>
  <c r="D348"/>
  <c r="D347"/>
  <c r="D346"/>
  <c r="D345"/>
  <c r="D344"/>
  <c r="D343"/>
  <c r="D342"/>
  <c r="D341"/>
  <c r="D340"/>
  <c r="D339"/>
  <c r="D338"/>
  <c r="D337"/>
  <c r="D336"/>
  <c r="D335"/>
  <c r="D334"/>
  <c r="D333"/>
  <c r="D332"/>
  <c r="D331"/>
  <c r="D330"/>
  <c r="D329"/>
  <c r="D328"/>
  <c r="D327"/>
  <c r="D326"/>
  <c r="D325"/>
  <c r="D324"/>
  <c r="D323"/>
  <c r="D322"/>
  <c r="D321"/>
  <c r="D320"/>
  <c r="D319"/>
  <c r="D318"/>
  <c r="D317"/>
  <c r="D316"/>
  <c r="D315"/>
  <c r="D314"/>
  <c r="D313"/>
  <c r="D312"/>
  <c r="D311"/>
  <c r="D310"/>
  <c r="D309"/>
  <c r="D308"/>
  <c r="D307"/>
  <c r="D306"/>
  <c r="D305"/>
  <c r="D304"/>
  <c r="D303"/>
  <c r="D302"/>
  <c r="D301"/>
  <c r="D300"/>
  <c r="D299"/>
  <c r="D298"/>
  <c r="D297"/>
  <c r="D296"/>
  <c r="D295"/>
  <c r="D294"/>
  <c r="D293"/>
  <c r="D292"/>
  <c r="D291"/>
  <c r="D290"/>
  <c r="D289"/>
  <c r="D288"/>
  <c r="D287"/>
  <c r="D286"/>
  <c r="D285"/>
  <c r="D284"/>
  <c r="D283"/>
  <c r="D282"/>
  <c r="D281"/>
  <c r="D280"/>
  <c r="D279"/>
  <c r="D278"/>
  <c r="D277"/>
  <c r="D276"/>
  <c r="D275"/>
  <c r="D274"/>
  <c r="D273"/>
  <c r="D272"/>
  <c r="D271"/>
  <c r="D270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D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  <c r="L601"/>
  <c r="E601"/>
  <c r="L600"/>
  <c r="E600"/>
  <c r="L599"/>
  <c r="E599"/>
  <c r="L598"/>
  <c r="E598"/>
  <c r="L597"/>
  <c r="E597"/>
  <c r="L596"/>
  <c r="E596"/>
  <c r="L595"/>
  <c r="E595"/>
  <c r="L594"/>
  <c r="E594"/>
  <c r="L593"/>
  <c r="E593"/>
  <c r="L592"/>
  <c r="E592"/>
  <c r="L591"/>
  <c r="E591"/>
  <c r="L590"/>
  <c r="E590"/>
  <c r="L589"/>
  <c r="E589"/>
  <c r="L588"/>
  <c r="E588"/>
  <c r="L587"/>
  <c r="E587"/>
  <c r="L586"/>
  <c r="E586"/>
  <c r="L585"/>
  <c r="E585"/>
  <c r="L584"/>
  <c r="E584"/>
  <c r="L583"/>
  <c r="E583"/>
  <c r="L582"/>
  <c r="E582"/>
  <c r="L581"/>
  <c r="E581"/>
  <c r="L580"/>
  <c r="E580"/>
  <c r="L579"/>
  <c r="E579"/>
  <c r="L578"/>
  <c r="E578"/>
  <c r="L577"/>
  <c r="E577"/>
  <c r="E576"/>
  <c r="E575"/>
  <c r="E574"/>
  <c r="E573"/>
  <c r="E572"/>
  <c r="E571"/>
  <c r="E570"/>
  <c r="E569"/>
  <c r="E568"/>
  <c r="E567"/>
  <c r="E566"/>
  <c r="E565"/>
  <c r="E564"/>
  <c r="E563"/>
  <c r="E562"/>
  <c r="E561"/>
  <c r="E560"/>
  <c r="E559"/>
  <c r="E558"/>
  <c r="E557"/>
  <c r="E556"/>
  <c r="E555"/>
  <c r="E554"/>
  <c r="E553"/>
  <c r="E552"/>
  <c r="E551"/>
  <c r="E550"/>
  <c r="E549"/>
  <c r="E548"/>
  <c r="E547"/>
  <c r="E546"/>
  <c r="E545"/>
  <c r="E544"/>
  <c r="E543"/>
  <c r="E542"/>
  <c r="E541"/>
  <c r="E540"/>
  <c r="E539"/>
  <c r="E538"/>
  <c r="E537"/>
  <c r="E536"/>
  <c r="E535"/>
  <c r="E534"/>
  <c r="E533"/>
  <c r="E532"/>
  <c r="E531"/>
  <c r="E530"/>
  <c r="E529"/>
  <c r="E528"/>
  <c r="E527"/>
  <c r="E526"/>
  <c r="E525"/>
  <c r="E524"/>
  <c r="E523"/>
  <c r="E522"/>
  <c r="E521"/>
  <c r="E520"/>
  <c r="E519"/>
  <c r="E518"/>
  <c r="E517"/>
  <c r="E516"/>
  <c r="E515"/>
  <c r="E514"/>
  <c r="E513"/>
  <c r="E512"/>
  <c r="E511"/>
  <c r="E510"/>
  <c r="E509"/>
  <c r="E508"/>
  <c r="E507"/>
  <c r="E506"/>
  <c r="E505"/>
  <c r="E504"/>
  <c r="E503"/>
  <c r="E502"/>
  <c r="E501"/>
  <c r="E500"/>
  <c r="E499"/>
  <c r="E498"/>
  <c r="E497"/>
  <c r="E496"/>
  <c r="E495"/>
  <c r="E494"/>
  <c r="E493"/>
  <c r="E492"/>
  <c r="E491"/>
  <c r="E490"/>
  <c r="E489"/>
  <c r="E488"/>
  <c r="E487"/>
  <c r="E486"/>
  <c r="E485"/>
  <c r="E484"/>
  <c r="E483"/>
  <c r="E482"/>
  <c r="E481"/>
  <c r="E480"/>
  <c r="E479"/>
  <c r="E478"/>
  <c r="E477"/>
  <c r="E476"/>
  <c r="E475"/>
  <c r="E474"/>
  <c r="E473"/>
  <c r="E472"/>
  <c r="E471"/>
  <c r="E470"/>
  <c r="E469"/>
  <c r="E468"/>
  <c r="E467"/>
  <c r="E466"/>
  <c r="E465"/>
  <c r="E464"/>
  <c r="E463"/>
  <c r="E462"/>
  <c r="E461"/>
  <c r="E460"/>
  <c r="E459"/>
  <c r="E458"/>
  <c r="E457"/>
  <c r="E456"/>
  <c r="E455"/>
  <c r="E454"/>
  <c r="E453"/>
  <c r="E452"/>
  <c r="E451"/>
  <c r="E450"/>
  <c r="E449"/>
  <c r="E448"/>
  <c r="E447"/>
  <c r="E446"/>
  <c r="E445"/>
  <c r="E444"/>
  <c r="E443"/>
  <c r="E442"/>
  <c r="E441"/>
  <c r="E440"/>
  <c r="E439"/>
  <c r="E438"/>
  <c r="E437"/>
  <c r="E436"/>
  <c r="E435"/>
  <c r="E434"/>
  <c r="E433"/>
  <c r="E432"/>
  <c r="E431"/>
  <c r="E430"/>
  <c r="E429"/>
  <c r="E428"/>
  <c r="E427"/>
  <c r="E426"/>
  <c r="E425"/>
  <c r="E424"/>
  <c r="E423"/>
  <c r="E422"/>
  <c r="E421"/>
  <c r="E420"/>
  <c r="E419"/>
  <c r="E418"/>
  <c r="E417"/>
  <c r="E416"/>
  <c r="E415"/>
  <c r="E414"/>
  <c r="E413"/>
  <c r="E412"/>
  <c r="E411"/>
  <c r="E410"/>
  <c r="E409"/>
  <c r="E408"/>
  <c r="E407"/>
  <c r="E406"/>
  <c r="E405"/>
  <c r="E404"/>
  <c r="E403"/>
  <c r="E402"/>
  <c r="E401"/>
  <c r="E400"/>
  <c r="E399"/>
  <c r="E398"/>
  <c r="E397"/>
  <c r="E396"/>
  <c r="E395"/>
  <c r="E394"/>
  <c r="E393"/>
  <c r="E392"/>
  <c r="E391"/>
  <c r="E390"/>
  <c r="E389"/>
  <c r="E388"/>
  <c r="E387"/>
  <c r="E386"/>
  <c r="E385"/>
  <c r="E384"/>
  <c r="E383"/>
  <c r="E382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E193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I3"/>
  <c r="J3" s="1"/>
  <c r="E3"/>
  <c r="K2"/>
  <c r="E2"/>
  <c r="AL37" l="1"/>
  <c r="AL45"/>
  <c r="AL53"/>
  <c r="AL69"/>
  <c r="AL77"/>
  <c r="AL85"/>
  <c r="AL101"/>
  <c r="AL109"/>
  <c r="AL121"/>
  <c r="AL129"/>
  <c r="AL133"/>
  <c r="AL141"/>
  <c r="AL153"/>
  <c r="AL161"/>
  <c r="AL169"/>
  <c r="AL177"/>
  <c r="AL185"/>
  <c r="AL193"/>
  <c r="AL197"/>
  <c r="AL209"/>
  <c r="AL217"/>
  <c r="AL225"/>
  <c r="AL249"/>
  <c r="AI293"/>
  <c r="AI329"/>
  <c r="AI361"/>
  <c r="AI393"/>
  <c r="AI421"/>
  <c r="AI453"/>
  <c r="AI489"/>
  <c r="AI521"/>
  <c r="AI553"/>
  <c r="AA32"/>
  <c r="AA48"/>
  <c r="AA56"/>
  <c r="AA80"/>
  <c r="AA96"/>
  <c r="AA104"/>
  <c r="AA112"/>
  <c r="AA120"/>
  <c r="AA144"/>
  <c r="AB404"/>
  <c r="AB412"/>
  <c r="AB420"/>
  <c r="AB428"/>
  <c r="AB432"/>
  <c r="AB444"/>
  <c r="AB452"/>
  <c r="AB460"/>
  <c r="AB468"/>
  <c r="AB476"/>
  <c r="AB484"/>
  <c r="AB492"/>
  <c r="AB500"/>
  <c r="AB508"/>
  <c r="AB520"/>
  <c r="AB528"/>
  <c r="AB532"/>
  <c r="AB544"/>
  <c r="AB552"/>
  <c r="AB560"/>
  <c r="AB564"/>
  <c r="AB576"/>
  <c r="AB580"/>
  <c r="AB588"/>
  <c r="AB600"/>
  <c r="AI130"/>
  <c r="AI162"/>
  <c r="AJ234"/>
  <c r="AB181"/>
  <c r="AB197"/>
  <c r="AB213"/>
  <c r="AB229"/>
  <c r="AB245"/>
  <c r="AB261"/>
  <c r="AB277"/>
  <c r="AB293"/>
  <c r="AB309"/>
  <c r="AB325"/>
  <c r="AB341"/>
  <c r="AB357"/>
  <c r="AB373"/>
  <c r="AB389"/>
  <c r="AB513"/>
  <c r="AB517"/>
  <c r="AB521"/>
  <c r="AB525"/>
  <c r="AB529"/>
  <c r="AB533"/>
  <c r="AB537"/>
  <c r="AB541"/>
  <c r="AB545"/>
  <c r="AB549"/>
  <c r="AB553"/>
  <c r="AB557"/>
  <c r="AB561"/>
  <c r="AB565"/>
  <c r="AB569"/>
  <c r="AB573"/>
  <c r="AL41"/>
  <c r="AL49"/>
  <c r="AL57"/>
  <c r="AL65"/>
  <c r="AL73"/>
  <c r="AL81"/>
  <c r="AL89"/>
  <c r="AL97"/>
  <c r="AL105"/>
  <c r="AL113"/>
  <c r="AL117"/>
  <c r="AL137"/>
  <c r="AL145"/>
  <c r="AL149"/>
  <c r="AL165"/>
  <c r="AL173"/>
  <c r="AL181"/>
  <c r="AL201"/>
  <c r="AL213"/>
  <c r="AL233"/>
  <c r="AL241"/>
  <c r="AI265"/>
  <c r="AI297"/>
  <c r="AI325"/>
  <c r="AI357"/>
  <c r="AI389"/>
  <c r="AI425"/>
  <c r="AI457"/>
  <c r="AI485"/>
  <c r="AI517"/>
  <c r="AI549"/>
  <c r="AA8"/>
  <c r="AA16"/>
  <c r="AA24"/>
  <c r="AA40"/>
  <c r="AA64"/>
  <c r="AA72"/>
  <c r="AA88"/>
  <c r="AA128"/>
  <c r="AA136"/>
  <c r="AB408"/>
  <c r="AB416"/>
  <c r="AB424"/>
  <c r="AB436"/>
  <c r="AB440"/>
  <c r="AB448"/>
  <c r="AB456"/>
  <c r="AB464"/>
  <c r="AB472"/>
  <c r="AB480"/>
  <c r="AB488"/>
  <c r="AB496"/>
  <c r="AB504"/>
  <c r="AB512"/>
  <c r="AB516"/>
  <c r="AB524"/>
  <c r="AB536"/>
  <c r="AB540"/>
  <c r="AB548"/>
  <c r="AB556"/>
  <c r="AB568"/>
  <c r="AB572"/>
  <c r="AB584"/>
  <c r="AB592"/>
  <c r="AB596"/>
  <c r="AI597"/>
  <c r="AB407"/>
  <c r="AB415"/>
  <c r="AB423"/>
  <c r="AB439"/>
  <c r="AB447"/>
  <c r="AB455"/>
  <c r="AB471"/>
  <c r="AB479"/>
  <c r="AB487"/>
  <c r="AB503"/>
  <c r="AB511"/>
  <c r="AB515"/>
  <c r="AB523"/>
  <c r="AB527"/>
  <c r="AB531"/>
  <c r="AB539"/>
  <c r="AB543"/>
  <c r="AB547"/>
  <c r="AB555"/>
  <c r="AB559"/>
  <c r="AB563"/>
  <c r="AB571"/>
  <c r="AB575"/>
  <c r="AC591"/>
  <c r="AB567"/>
  <c r="AB535"/>
  <c r="AB495"/>
  <c r="AB431"/>
  <c r="AH9"/>
  <c r="AH17"/>
  <c r="AH25"/>
  <c r="AM40"/>
  <c r="AM44"/>
  <c r="AM52"/>
  <c r="AM64"/>
  <c r="AM72"/>
  <c r="AM80"/>
  <c r="AM88"/>
  <c r="AM100"/>
  <c r="AM108"/>
  <c r="AM116"/>
  <c r="AM124"/>
  <c r="AM132"/>
  <c r="AM140"/>
  <c r="AM148"/>
  <c r="AM160"/>
  <c r="AM164"/>
  <c r="AM172"/>
  <c r="AM180"/>
  <c r="AM188"/>
  <c r="AM196"/>
  <c r="AM208"/>
  <c r="AM216"/>
  <c r="AM224"/>
  <c r="AM228"/>
  <c r="AM236"/>
  <c r="AM244"/>
  <c r="AM248"/>
  <c r="AA596"/>
  <c r="Z588"/>
  <c r="AH549"/>
  <c r="AH293"/>
  <c r="AM20"/>
  <c r="AM28"/>
  <c r="AL55"/>
  <c r="AK63"/>
  <c r="AL87"/>
  <c r="AK95"/>
  <c r="AL119"/>
  <c r="AK127"/>
  <c r="AL151"/>
  <c r="AK159"/>
  <c r="AL183"/>
  <c r="AK191"/>
  <c r="AL215"/>
  <c r="AK223"/>
  <c r="AL247"/>
  <c r="AK255"/>
  <c r="AK259"/>
  <c r="AK263"/>
  <c r="AK271"/>
  <c r="AK279"/>
  <c r="AK283"/>
  <c r="AK287"/>
  <c r="AK291"/>
  <c r="AK295"/>
  <c r="AK299"/>
  <c r="AK307"/>
  <c r="AK311"/>
  <c r="AK315"/>
  <c r="AK319"/>
  <c r="AK323"/>
  <c r="AK327"/>
  <c r="AK335"/>
  <c r="AK343"/>
  <c r="AK347"/>
  <c r="AK351"/>
  <c r="AK355"/>
  <c r="AK359"/>
  <c r="AK363"/>
  <c r="AK371"/>
  <c r="AK375"/>
  <c r="AK379"/>
  <c r="AK383"/>
  <c r="AK387"/>
  <c r="AK391"/>
  <c r="AK399"/>
  <c r="AK407"/>
  <c r="AK411"/>
  <c r="AK415"/>
  <c r="AK419"/>
  <c r="AK423"/>
  <c r="AK427"/>
  <c r="AK435"/>
  <c r="AK439"/>
  <c r="AK443"/>
  <c r="AK447"/>
  <c r="AK451"/>
  <c r="AK455"/>
  <c r="AK463"/>
  <c r="AK471"/>
  <c r="AK475"/>
  <c r="AK479"/>
  <c r="AK483"/>
  <c r="AK487"/>
  <c r="AK491"/>
  <c r="AK499"/>
  <c r="AK503"/>
  <c r="AK507"/>
  <c r="AK511"/>
  <c r="AK515"/>
  <c r="AK519"/>
  <c r="AK527"/>
  <c r="AK535"/>
  <c r="AK539"/>
  <c r="AK543"/>
  <c r="AK547"/>
  <c r="AK551"/>
  <c r="AK555"/>
  <c r="AK563"/>
  <c r="AK567"/>
  <c r="AK571"/>
  <c r="AK575"/>
  <c r="AA582"/>
  <c r="AA586"/>
  <c r="AA598"/>
  <c r="AD596"/>
  <c r="AD580"/>
  <c r="AH597"/>
  <c r="AH457"/>
  <c r="AH329"/>
  <c r="Z600"/>
  <c r="AB595"/>
  <c r="AA584"/>
  <c r="AB551"/>
  <c r="AB519"/>
  <c r="AB463"/>
  <c r="AH521"/>
  <c r="AH393"/>
  <c r="AH213"/>
  <c r="AH5"/>
  <c r="AH13"/>
  <c r="AH21"/>
  <c r="AH29"/>
  <c r="AM36"/>
  <c r="AM48"/>
  <c r="AM56"/>
  <c r="AM60"/>
  <c r="AM68"/>
  <c r="AM76"/>
  <c r="AM84"/>
  <c r="AM92"/>
  <c r="AM96"/>
  <c r="AM104"/>
  <c r="AM112"/>
  <c r="AM120"/>
  <c r="AM128"/>
  <c r="AM136"/>
  <c r="AM144"/>
  <c r="AM152"/>
  <c r="AM156"/>
  <c r="AM168"/>
  <c r="AM176"/>
  <c r="AM184"/>
  <c r="AM192"/>
  <c r="AM200"/>
  <c r="AM204"/>
  <c r="AM212"/>
  <c r="AM220"/>
  <c r="AM232"/>
  <c r="AM240"/>
  <c r="AM252"/>
  <c r="AA600"/>
  <c r="AA580"/>
  <c r="AH421"/>
  <c r="AI582"/>
  <c r="AM592"/>
  <c r="AD592"/>
  <c r="Z584"/>
  <c r="AD576"/>
  <c r="AH485"/>
  <c r="AH357"/>
  <c r="AK47"/>
  <c r="AL47"/>
  <c r="AL71"/>
  <c r="AK71"/>
  <c r="AL79"/>
  <c r="AK79"/>
  <c r="AL135"/>
  <c r="AK135"/>
  <c r="AK143"/>
  <c r="AL143"/>
  <c r="AK175"/>
  <c r="AL175"/>
  <c r="AK199"/>
  <c r="AL199"/>
  <c r="AK207"/>
  <c r="AL207"/>
  <c r="AK267"/>
  <c r="AI266"/>
  <c r="AK275"/>
  <c r="AJ274"/>
  <c r="AK303"/>
  <c r="AJ302"/>
  <c r="AI302"/>
  <c r="AK367"/>
  <c r="AJ366"/>
  <c r="AI366"/>
  <c r="AK395"/>
  <c r="AI394"/>
  <c r="AK403"/>
  <c r="AJ402"/>
  <c r="AK459"/>
  <c r="AI458"/>
  <c r="AK467"/>
  <c r="AJ466"/>
  <c r="AK523"/>
  <c r="AI522"/>
  <c r="AK559"/>
  <c r="AJ558"/>
  <c r="AI558"/>
  <c r="AA10"/>
  <c r="AD10"/>
  <c r="AB9"/>
  <c r="AA18"/>
  <c r="AD18"/>
  <c r="AB17"/>
  <c r="AA26"/>
  <c r="AD26"/>
  <c r="AB25"/>
  <c r="AA34"/>
  <c r="AD34"/>
  <c r="AB33"/>
  <c r="AA42"/>
  <c r="AD42"/>
  <c r="AB41"/>
  <c r="AA54"/>
  <c r="AD54"/>
  <c r="AA58"/>
  <c r="AD58"/>
  <c r="AB57"/>
  <c r="AA70"/>
  <c r="AD70"/>
  <c r="AA82"/>
  <c r="AD82"/>
  <c r="AB81"/>
  <c r="AK39"/>
  <c r="AL39"/>
  <c r="AL103"/>
  <c r="AK103"/>
  <c r="AL111"/>
  <c r="AK111"/>
  <c r="AK167"/>
  <c r="AL167"/>
  <c r="AK231"/>
  <c r="AL231"/>
  <c r="AK239"/>
  <c r="AL239"/>
  <c r="AK331"/>
  <c r="AI330"/>
  <c r="AK339"/>
  <c r="AJ338"/>
  <c r="AK431"/>
  <c r="AJ430"/>
  <c r="AI430"/>
  <c r="AK495"/>
  <c r="AJ494"/>
  <c r="AI494"/>
  <c r="AK531"/>
  <c r="AJ530"/>
  <c r="AA6"/>
  <c r="AD6"/>
  <c r="AA14"/>
  <c r="AD14"/>
  <c r="AA22"/>
  <c r="AD22"/>
  <c r="AA30"/>
  <c r="AD30"/>
  <c r="AA38"/>
  <c r="AD38"/>
  <c r="AA46"/>
  <c r="AD46"/>
  <c r="AA50"/>
  <c r="AD50"/>
  <c r="AB49"/>
  <c r="AA62"/>
  <c r="AD62"/>
  <c r="AA66"/>
  <c r="AD66"/>
  <c r="AB65"/>
  <c r="AA74"/>
  <c r="AD74"/>
  <c r="AB73"/>
  <c r="AA78"/>
  <c r="AD78"/>
  <c r="AA86"/>
  <c r="AD86"/>
  <c r="AA98"/>
  <c r="AD98"/>
  <c r="AB97"/>
  <c r="AA102"/>
  <c r="AD102"/>
  <c r="AA110"/>
  <c r="AD110"/>
  <c r="AA118"/>
  <c r="AD118"/>
  <c r="AA126"/>
  <c r="AD126"/>
  <c r="AA134"/>
  <c r="AD134"/>
  <c r="AA138"/>
  <c r="AD138"/>
  <c r="AB137"/>
  <c r="AA146"/>
  <c r="AD146"/>
  <c r="AB145"/>
  <c r="AA150"/>
  <c r="AD150"/>
  <c r="AC149"/>
  <c r="AA158"/>
  <c r="AD158"/>
  <c r="AC157"/>
  <c r="AA166"/>
  <c r="AD166"/>
  <c r="AC165"/>
  <c r="AA174"/>
  <c r="AD174"/>
  <c r="AC173"/>
  <c r="AA178"/>
  <c r="AD178"/>
  <c r="AC177"/>
  <c r="AA186"/>
  <c r="AD186"/>
  <c r="AC185"/>
  <c r="AA250"/>
  <c r="AD250"/>
  <c r="AC249"/>
  <c r="AK256"/>
  <c r="AI256"/>
  <c r="AM256"/>
  <c r="AK260"/>
  <c r="AJ260"/>
  <c r="AI260"/>
  <c r="AM260"/>
  <c r="AK264"/>
  <c r="AM264"/>
  <c r="AJ264"/>
  <c r="AI264"/>
  <c r="AK268"/>
  <c r="AM268"/>
  <c r="AI268"/>
  <c r="AJ268"/>
  <c r="AK272"/>
  <c r="AI272"/>
  <c r="AJ272"/>
  <c r="AM272"/>
  <c r="AK276"/>
  <c r="AJ276"/>
  <c r="AI276"/>
  <c r="AM276"/>
  <c r="AK280"/>
  <c r="AM280"/>
  <c r="AJ280"/>
  <c r="AI280"/>
  <c r="AK284"/>
  <c r="AM284"/>
  <c r="AJ284"/>
  <c r="AK288"/>
  <c r="AI288"/>
  <c r="AJ288"/>
  <c r="AM288"/>
  <c r="AK292"/>
  <c r="AJ292"/>
  <c r="AI292"/>
  <c r="AK296"/>
  <c r="AM296"/>
  <c r="AJ296"/>
  <c r="AI296"/>
  <c r="AK300"/>
  <c r="AM300"/>
  <c r="AI300"/>
  <c r="AJ300"/>
  <c r="AK304"/>
  <c r="AI304"/>
  <c r="AJ304"/>
  <c r="AM304"/>
  <c r="AK308"/>
  <c r="AJ308"/>
  <c r="AI308"/>
  <c r="AM308"/>
  <c r="AK312"/>
  <c r="AM312"/>
  <c r="AJ312"/>
  <c r="AI312"/>
  <c r="AK316"/>
  <c r="AM316"/>
  <c r="AI316"/>
  <c r="AJ316"/>
  <c r="AK320"/>
  <c r="AI320"/>
  <c r="AM320"/>
  <c r="AK324"/>
  <c r="AJ324"/>
  <c r="AI324"/>
  <c r="AM324"/>
  <c r="AK328"/>
  <c r="AM328"/>
  <c r="AJ328"/>
  <c r="AI328"/>
  <c r="AK332"/>
  <c r="AM332"/>
  <c r="AI332"/>
  <c r="AJ332"/>
  <c r="AK336"/>
  <c r="AI336"/>
  <c r="AJ336"/>
  <c r="AM336"/>
  <c r="AK340"/>
  <c r="AJ340"/>
  <c r="AI340"/>
  <c r="AM340"/>
  <c r="AK344"/>
  <c r="AM344"/>
  <c r="AJ344"/>
  <c r="AI344"/>
  <c r="AK348"/>
  <c r="AM348"/>
  <c r="AJ348"/>
  <c r="AK352"/>
  <c r="AI352"/>
  <c r="AJ352"/>
  <c r="AM352"/>
  <c r="AK356"/>
  <c r="AJ356"/>
  <c r="AI356"/>
  <c r="AK360"/>
  <c r="AM360"/>
  <c r="AJ360"/>
  <c r="AI360"/>
  <c r="AK364"/>
  <c r="AM364"/>
  <c r="AI364"/>
  <c r="AJ364"/>
  <c r="AK368"/>
  <c r="AI368"/>
  <c r="AJ368"/>
  <c r="AM368"/>
  <c r="AK372"/>
  <c r="AJ372"/>
  <c r="AI372"/>
  <c r="AM372"/>
  <c r="AK376"/>
  <c r="AM376"/>
  <c r="AJ376"/>
  <c r="AI376"/>
  <c r="AK380"/>
  <c r="AM380"/>
  <c r="AI380"/>
  <c r="AJ380"/>
  <c r="AK384"/>
  <c r="AI384"/>
  <c r="AM384"/>
  <c r="AK388"/>
  <c r="AJ388"/>
  <c r="AI388"/>
  <c r="AM388"/>
  <c r="AK392"/>
  <c r="AM392"/>
  <c r="AJ392"/>
  <c r="AI392"/>
  <c r="AK396"/>
  <c r="AM396"/>
  <c r="AI396"/>
  <c r="AJ396"/>
  <c r="AK400"/>
  <c r="AI400"/>
  <c r="AJ400"/>
  <c r="AM400"/>
  <c r="AK404"/>
  <c r="AJ404"/>
  <c r="AI404"/>
  <c r="AM404"/>
  <c r="AK408"/>
  <c r="AM408"/>
  <c r="AJ408"/>
  <c r="AI408"/>
  <c r="AK412"/>
  <c r="AM412"/>
  <c r="AJ412"/>
  <c r="AK416"/>
  <c r="AI416"/>
  <c r="AJ416"/>
  <c r="AM416"/>
  <c r="AK420"/>
  <c r="AJ420"/>
  <c r="AI420"/>
  <c r="AK424"/>
  <c r="AM424"/>
  <c r="AJ424"/>
  <c r="AI424"/>
  <c r="AK428"/>
  <c r="AM428"/>
  <c r="AI428"/>
  <c r="AJ428"/>
  <c r="AK432"/>
  <c r="AI432"/>
  <c r="AJ432"/>
  <c r="AM432"/>
  <c r="AK436"/>
  <c r="AJ436"/>
  <c r="AI436"/>
  <c r="AM436"/>
  <c r="AK440"/>
  <c r="AM440"/>
  <c r="AJ440"/>
  <c r="AI440"/>
  <c r="AK444"/>
  <c r="AM444"/>
  <c r="AI444"/>
  <c r="AJ444"/>
  <c r="AK448"/>
  <c r="AI448"/>
  <c r="AM448"/>
  <c r="AK452"/>
  <c r="AJ452"/>
  <c r="AI452"/>
  <c r="AM452"/>
  <c r="AK456"/>
  <c r="AM456"/>
  <c r="AJ456"/>
  <c r="AI456"/>
  <c r="AK460"/>
  <c r="AM460"/>
  <c r="AI460"/>
  <c r="AJ460"/>
  <c r="AK464"/>
  <c r="AI464"/>
  <c r="AJ464"/>
  <c r="AM464"/>
  <c r="AK468"/>
  <c r="AJ468"/>
  <c r="AI468"/>
  <c r="AM468"/>
  <c r="AK472"/>
  <c r="AM472"/>
  <c r="AJ472"/>
  <c r="AI472"/>
  <c r="AK476"/>
  <c r="AM476"/>
  <c r="AJ476"/>
  <c r="AK480"/>
  <c r="AI480"/>
  <c r="AJ480"/>
  <c r="AM480"/>
  <c r="AK484"/>
  <c r="AJ484"/>
  <c r="AI484"/>
  <c r="AK488"/>
  <c r="AM488"/>
  <c r="AJ488"/>
  <c r="AI488"/>
  <c r="AK492"/>
  <c r="AM492"/>
  <c r="AI492"/>
  <c r="AJ492"/>
  <c r="AK496"/>
  <c r="AI496"/>
  <c r="AJ496"/>
  <c r="AM496"/>
  <c r="AK500"/>
  <c r="AJ500"/>
  <c r="AI500"/>
  <c r="AM500"/>
  <c r="AK504"/>
  <c r="AM504"/>
  <c r="AJ504"/>
  <c r="AI504"/>
  <c r="AK508"/>
  <c r="AM508"/>
  <c r="AI508"/>
  <c r="AJ508"/>
  <c r="AK512"/>
  <c r="AI512"/>
  <c r="AM512"/>
  <c r="AK516"/>
  <c r="AJ516"/>
  <c r="AI516"/>
  <c r="AM516"/>
  <c r="AK520"/>
  <c r="AM520"/>
  <c r="AJ520"/>
  <c r="AI520"/>
  <c r="AK524"/>
  <c r="AM524"/>
  <c r="AI524"/>
  <c r="AJ524"/>
  <c r="AK528"/>
  <c r="AI528"/>
  <c r="AJ528"/>
  <c r="AM528"/>
  <c r="AK532"/>
  <c r="AJ532"/>
  <c r="AI532"/>
  <c r="AM532"/>
  <c r="AK536"/>
  <c r="AM536"/>
  <c r="AJ536"/>
  <c r="AI536"/>
  <c r="AK540"/>
  <c r="AM540"/>
  <c r="AJ540"/>
  <c r="AK544"/>
  <c r="AI544"/>
  <c r="AJ544"/>
  <c r="AM544"/>
  <c r="AK548"/>
  <c r="AJ548"/>
  <c r="AI548"/>
  <c r="AK552"/>
  <c r="AM552"/>
  <c r="AJ552"/>
  <c r="AI552"/>
  <c r="AK556"/>
  <c r="AM556"/>
  <c r="AI556"/>
  <c r="AJ556"/>
  <c r="AK560"/>
  <c r="AI560"/>
  <c r="AJ560"/>
  <c r="AM560"/>
  <c r="AK564"/>
  <c r="AJ564"/>
  <c r="AI564"/>
  <c r="AM564"/>
  <c r="AK568"/>
  <c r="AM568"/>
  <c r="AJ568"/>
  <c r="AI568"/>
  <c r="AK572"/>
  <c r="AM572"/>
  <c r="AI572"/>
  <c r="AJ572"/>
  <c r="AK576"/>
  <c r="AI576"/>
  <c r="AM576"/>
  <c r="AI579"/>
  <c r="AL579"/>
  <c r="AK579"/>
  <c r="AI581"/>
  <c r="AH581"/>
  <c r="AI583"/>
  <c r="AK583"/>
  <c r="AL583"/>
  <c r="AI585"/>
  <c r="AH585"/>
  <c r="AI587"/>
  <c r="AL587"/>
  <c r="AK587"/>
  <c r="AI589"/>
  <c r="AH589"/>
  <c r="AI591"/>
  <c r="AK591"/>
  <c r="AL591"/>
  <c r="AI593"/>
  <c r="AH593"/>
  <c r="AI595"/>
  <c r="AL595"/>
  <c r="AK595"/>
  <c r="AI599"/>
  <c r="AK599"/>
  <c r="AL599"/>
  <c r="AI598"/>
  <c r="AI601"/>
  <c r="AH601"/>
  <c r="Z7"/>
  <c r="AC7"/>
  <c r="AE6"/>
  <c r="AB7"/>
  <c r="Z11"/>
  <c r="AC11"/>
  <c r="AE10"/>
  <c r="AB11"/>
  <c r="Z15"/>
  <c r="AC15"/>
  <c r="AE14"/>
  <c r="AB15"/>
  <c r="Z19"/>
  <c r="AC19"/>
  <c r="AE18"/>
  <c r="AB19"/>
  <c r="Z23"/>
  <c r="AC23"/>
  <c r="AE22"/>
  <c r="AB23"/>
  <c r="Z27"/>
  <c r="AC27"/>
  <c r="AE26"/>
  <c r="AB27"/>
  <c r="Z31"/>
  <c r="AC31"/>
  <c r="AE30"/>
  <c r="AB31"/>
  <c r="Z35"/>
  <c r="AC35"/>
  <c r="AE34"/>
  <c r="AB35"/>
  <c r="Z39"/>
  <c r="AC39"/>
  <c r="AE38"/>
  <c r="AB39"/>
  <c r="Z43"/>
  <c r="AC43"/>
  <c r="AE42"/>
  <c r="AB43"/>
  <c r="Z47"/>
  <c r="AC47"/>
  <c r="AE46"/>
  <c r="AB47"/>
  <c r="Z51"/>
  <c r="AC51"/>
  <c r="AE50"/>
  <c r="AB51"/>
  <c r="Z55"/>
  <c r="AC55"/>
  <c r="AE54"/>
  <c r="AB55"/>
  <c r="Z59"/>
  <c r="AC59"/>
  <c r="AE58"/>
  <c r="AB59"/>
  <c r="Z63"/>
  <c r="AC63"/>
  <c r="AE62"/>
  <c r="AB63"/>
  <c r="Z67"/>
  <c r="AC67"/>
  <c r="AE66"/>
  <c r="AB67"/>
  <c r="Z71"/>
  <c r="AC71"/>
  <c r="AE70"/>
  <c r="AB71"/>
  <c r="Z75"/>
  <c r="AC75"/>
  <c r="AE74"/>
  <c r="AB75"/>
  <c r="Z79"/>
  <c r="AC79"/>
  <c r="AE78"/>
  <c r="AB79"/>
  <c r="Z83"/>
  <c r="AC83"/>
  <c r="AE82"/>
  <c r="AB83"/>
  <c r="Z87"/>
  <c r="AC87"/>
  <c r="AE86"/>
  <c r="AB87"/>
  <c r="Z91"/>
  <c r="AC91"/>
  <c r="AE90"/>
  <c r="AB91"/>
  <c r="Z95"/>
  <c r="AC95"/>
  <c r="AE94"/>
  <c r="AB95"/>
  <c r="Z99"/>
  <c r="AC99"/>
  <c r="AE98"/>
  <c r="AB99"/>
  <c r="Z103"/>
  <c r="AC103"/>
  <c r="AE102"/>
  <c r="AB103"/>
  <c r="Z107"/>
  <c r="AC107"/>
  <c r="AE106"/>
  <c r="AB107"/>
  <c r="Z111"/>
  <c r="AC111"/>
  <c r="AE110"/>
  <c r="AB111"/>
  <c r="Z115"/>
  <c r="AC115"/>
  <c r="AE114"/>
  <c r="AB115"/>
  <c r="Z119"/>
  <c r="AC119"/>
  <c r="AE118"/>
  <c r="AB119"/>
  <c r="Z123"/>
  <c r="AC123"/>
  <c r="AE122"/>
  <c r="AB123"/>
  <c r="Z127"/>
  <c r="AC127"/>
  <c r="AE126"/>
  <c r="AB127"/>
  <c r="Z131"/>
  <c r="AC131"/>
  <c r="AE130"/>
  <c r="AB131"/>
  <c r="Z135"/>
  <c r="AC135"/>
  <c r="AE134"/>
  <c r="AB135"/>
  <c r="Z139"/>
  <c r="AC139"/>
  <c r="AE138"/>
  <c r="AB139"/>
  <c r="Z143"/>
  <c r="AC143"/>
  <c r="AE142"/>
  <c r="AB143"/>
  <c r="Z147"/>
  <c r="AE146"/>
  <c r="AB147"/>
  <c r="AC147"/>
  <c r="Z151"/>
  <c r="AE150"/>
  <c r="AB151"/>
  <c r="AC151"/>
  <c r="Z155"/>
  <c r="AE154"/>
  <c r="AB155"/>
  <c r="AC155"/>
  <c r="Z159"/>
  <c r="AE158"/>
  <c r="AB159"/>
  <c r="AC159"/>
  <c r="Z163"/>
  <c r="AE162"/>
  <c r="AB163"/>
  <c r="AC163"/>
  <c r="Z167"/>
  <c r="AE166"/>
  <c r="AB167"/>
  <c r="AC167"/>
  <c r="Z171"/>
  <c r="AE170"/>
  <c r="AB171"/>
  <c r="AC171"/>
  <c r="Z175"/>
  <c r="AE174"/>
  <c r="AB175"/>
  <c r="AC175"/>
  <c r="Z179"/>
  <c r="AE178"/>
  <c r="AB179"/>
  <c r="AC179"/>
  <c r="Z183"/>
  <c r="AE182"/>
  <c r="AB183"/>
  <c r="AC183"/>
  <c r="Z187"/>
  <c r="AE186"/>
  <c r="AB187"/>
  <c r="AC187"/>
  <c r="Z191"/>
  <c r="AE190"/>
  <c r="AB191"/>
  <c r="AC191"/>
  <c r="Z195"/>
  <c r="AE194"/>
  <c r="AB195"/>
  <c r="AC195"/>
  <c r="Z199"/>
  <c r="AE198"/>
  <c r="AB199"/>
  <c r="AC199"/>
  <c r="Z203"/>
  <c r="AE202"/>
  <c r="AB203"/>
  <c r="AC203"/>
  <c r="Z207"/>
  <c r="AE206"/>
  <c r="AB207"/>
  <c r="AC207"/>
  <c r="Z211"/>
  <c r="AE210"/>
  <c r="AB211"/>
  <c r="AC211"/>
  <c r="Z215"/>
  <c r="AE214"/>
  <c r="AB215"/>
  <c r="AC215"/>
  <c r="Z219"/>
  <c r="AE218"/>
  <c r="AB219"/>
  <c r="AC219"/>
  <c r="Z223"/>
  <c r="AE222"/>
  <c r="AB223"/>
  <c r="AC223"/>
  <c r="Z227"/>
  <c r="AE226"/>
  <c r="AB227"/>
  <c r="AC227"/>
  <c r="Z231"/>
  <c r="AE230"/>
  <c r="AB231"/>
  <c r="AC231"/>
  <c r="Z235"/>
  <c r="AE234"/>
  <c r="AB235"/>
  <c r="AC235"/>
  <c r="Z239"/>
  <c r="AE238"/>
  <c r="AB239"/>
  <c r="AC239"/>
  <c r="Z243"/>
  <c r="AE242"/>
  <c r="AB243"/>
  <c r="AC243"/>
  <c r="Z247"/>
  <c r="AE246"/>
  <c r="AB247"/>
  <c r="AC247"/>
  <c r="Z251"/>
  <c r="AE250"/>
  <c r="AB251"/>
  <c r="AC251"/>
  <c r="Z255"/>
  <c r="AE254"/>
  <c r="AB255"/>
  <c r="AC255"/>
  <c r="Z259"/>
  <c r="AE258"/>
  <c r="AB259"/>
  <c r="AC259"/>
  <c r="Z263"/>
  <c r="AE262"/>
  <c r="AB263"/>
  <c r="AC263"/>
  <c r="Z267"/>
  <c r="AE266"/>
  <c r="AB267"/>
  <c r="AC267"/>
  <c r="Z271"/>
  <c r="AE270"/>
  <c r="AB271"/>
  <c r="AC271"/>
  <c r="Z275"/>
  <c r="AE274"/>
  <c r="AB275"/>
  <c r="AC275"/>
  <c r="Z279"/>
  <c r="AE278"/>
  <c r="AB279"/>
  <c r="AC279"/>
  <c r="Z283"/>
  <c r="AE282"/>
  <c r="AB283"/>
  <c r="AC283"/>
  <c r="Z287"/>
  <c r="AE286"/>
  <c r="AB287"/>
  <c r="AC287"/>
  <c r="Z291"/>
  <c r="AE290"/>
  <c r="AB291"/>
  <c r="AC291"/>
  <c r="Z295"/>
  <c r="AE294"/>
  <c r="AB295"/>
  <c r="AC295"/>
  <c r="Z299"/>
  <c r="AE298"/>
  <c r="AB299"/>
  <c r="AC299"/>
  <c r="Z303"/>
  <c r="AE302"/>
  <c r="AB303"/>
  <c r="AC303"/>
  <c r="Z307"/>
  <c r="AE306"/>
  <c r="AB307"/>
  <c r="AC307"/>
  <c r="Z311"/>
  <c r="AE310"/>
  <c r="AB311"/>
  <c r="AC311"/>
  <c r="Z315"/>
  <c r="AE314"/>
  <c r="AB315"/>
  <c r="AC315"/>
  <c r="Z319"/>
  <c r="AE318"/>
  <c r="AB319"/>
  <c r="AC319"/>
  <c r="Z323"/>
  <c r="AE322"/>
  <c r="AB323"/>
  <c r="AC323"/>
  <c r="Z327"/>
  <c r="AE326"/>
  <c r="AB327"/>
  <c r="AC327"/>
  <c r="Z331"/>
  <c r="AE330"/>
  <c r="AB331"/>
  <c r="AC331"/>
  <c r="Z335"/>
  <c r="AE334"/>
  <c r="AB335"/>
  <c r="AC335"/>
  <c r="Z339"/>
  <c r="AE338"/>
  <c r="AB339"/>
  <c r="AC339"/>
  <c r="Z343"/>
  <c r="AE342"/>
  <c r="AB343"/>
  <c r="AC343"/>
  <c r="Z347"/>
  <c r="AE346"/>
  <c r="AB347"/>
  <c r="AC347"/>
  <c r="Z351"/>
  <c r="AE350"/>
  <c r="AB351"/>
  <c r="AC351"/>
  <c r="Z355"/>
  <c r="AE354"/>
  <c r="AB355"/>
  <c r="AC355"/>
  <c r="Z359"/>
  <c r="AE358"/>
  <c r="AB359"/>
  <c r="AC359"/>
  <c r="Z363"/>
  <c r="AE362"/>
  <c r="AB363"/>
  <c r="AC363"/>
  <c r="Z367"/>
  <c r="AE366"/>
  <c r="AB367"/>
  <c r="AC367"/>
  <c r="Z371"/>
  <c r="AE370"/>
  <c r="AB371"/>
  <c r="AC371"/>
  <c r="Z375"/>
  <c r="AE374"/>
  <c r="AB375"/>
  <c r="AC375"/>
  <c r="Z379"/>
  <c r="AE378"/>
  <c r="AB379"/>
  <c r="AC379"/>
  <c r="Z383"/>
  <c r="AE382"/>
  <c r="AB383"/>
  <c r="AC383"/>
  <c r="Z387"/>
  <c r="AE386"/>
  <c r="AB387"/>
  <c r="AC387"/>
  <c r="Z391"/>
  <c r="AE390"/>
  <c r="AB391"/>
  <c r="AC391"/>
  <c r="Z395"/>
  <c r="AE394"/>
  <c r="AB395"/>
  <c r="AC395"/>
  <c r="Z399"/>
  <c r="AE398"/>
  <c r="AB399"/>
  <c r="AC399"/>
  <c r="Z403"/>
  <c r="AC403"/>
  <c r="AE402"/>
  <c r="Z407"/>
  <c r="AC407"/>
  <c r="AE406"/>
  <c r="Z411"/>
  <c r="AC411"/>
  <c r="AE410"/>
  <c r="Z415"/>
  <c r="AC415"/>
  <c r="AE414"/>
  <c r="Z419"/>
  <c r="AC419"/>
  <c r="AE418"/>
  <c r="Z423"/>
  <c r="AC423"/>
  <c r="AE422"/>
  <c r="Z427"/>
  <c r="AC427"/>
  <c r="AE426"/>
  <c r="Z431"/>
  <c r="AC431"/>
  <c r="AE430"/>
  <c r="Z435"/>
  <c r="AC435"/>
  <c r="AE434"/>
  <c r="Z439"/>
  <c r="AC439"/>
  <c r="AE438"/>
  <c r="Z443"/>
  <c r="AC443"/>
  <c r="AE442"/>
  <c r="Z447"/>
  <c r="AC447"/>
  <c r="AE446"/>
  <c r="Z451"/>
  <c r="AC451"/>
  <c r="AE450"/>
  <c r="Z455"/>
  <c r="AC455"/>
  <c r="AE454"/>
  <c r="Z459"/>
  <c r="AC459"/>
  <c r="AE458"/>
  <c r="Z463"/>
  <c r="AC463"/>
  <c r="AE462"/>
  <c r="Z467"/>
  <c r="AC467"/>
  <c r="AE466"/>
  <c r="Z471"/>
  <c r="AC471"/>
  <c r="AE470"/>
  <c r="Z475"/>
  <c r="AC475"/>
  <c r="AE474"/>
  <c r="Z479"/>
  <c r="AC479"/>
  <c r="AE478"/>
  <c r="Z483"/>
  <c r="AC483"/>
  <c r="AE482"/>
  <c r="Z487"/>
  <c r="AC487"/>
  <c r="AE486"/>
  <c r="Z491"/>
  <c r="AC491"/>
  <c r="AE490"/>
  <c r="Z495"/>
  <c r="AC495"/>
  <c r="AE494"/>
  <c r="Z499"/>
  <c r="AC499"/>
  <c r="AE498"/>
  <c r="Z503"/>
  <c r="AC503"/>
  <c r="AE502"/>
  <c r="Z507"/>
  <c r="AC507"/>
  <c r="AE506"/>
  <c r="Z511"/>
  <c r="AE510"/>
  <c r="Z515"/>
  <c r="AE514"/>
  <c r="Z519"/>
  <c r="AE518"/>
  <c r="Z523"/>
  <c r="AE522"/>
  <c r="Z527"/>
  <c r="AE526"/>
  <c r="Z531"/>
  <c r="AE530"/>
  <c r="Z535"/>
  <c r="AE534"/>
  <c r="Z539"/>
  <c r="AE538"/>
  <c r="Z543"/>
  <c r="AE542"/>
  <c r="Z547"/>
  <c r="AE546"/>
  <c r="Z551"/>
  <c r="AE550"/>
  <c r="Z555"/>
  <c r="AE554"/>
  <c r="Z559"/>
  <c r="AE558"/>
  <c r="Z563"/>
  <c r="AE562"/>
  <c r="Z567"/>
  <c r="AE566"/>
  <c r="Z571"/>
  <c r="AE570"/>
  <c r="Z575"/>
  <c r="AE574"/>
  <c r="Z579"/>
  <c r="AC579"/>
  <c r="Z583"/>
  <c r="AB583"/>
  <c r="AC583"/>
  <c r="Z587"/>
  <c r="AE586"/>
  <c r="AB587"/>
  <c r="Z591"/>
  <c r="AE590"/>
  <c r="Z595"/>
  <c r="AC595"/>
  <c r="Z599"/>
  <c r="AB599"/>
  <c r="AC599"/>
  <c r="AC601"/>
  <c r="AD598"/>
  <c r="AE594"/>
  <c r="AB591"/>
  <c r="AC587"/>
  <c r="AB507"/>
  <c r="AB499"/>
  <c r="AB491"/>
  <c r="AB483"/>
  <c r="AB475"/>
  <c r="AB467"/>
  <c r="AB459"/>
  <c r="AB451"/>
  <c r="AB443"/>
  <c r="AB435"/>
  <c r="AB427"/>
  <c r="AB419"/>
  <c r="AB411"/>
  <c r="AB403"/>
  <c r="AB165"/>
  <c r="AB149"/>
  <c r="AJ586"/>
  <c r="AH265"/>
  <c r="AA90"/>
  <c r="AD90"/>
  <c r="AB89"/>
  <c r="AA94"/>
  <c r="AD94"/>
  <c r="AA106"/>
  <c r="AD106"/>
  <c r="AB105"/>
  <c r="AA114"/>
  <c r="AD114"/>
  <c r="AB113"/>
  <c r="AA122"/>
  <c r="AD122"/>
  <c r="AB121"/>
  <c r="AA130"/>
  <c r="AD130"/>
  <c r="AB129"/>
  <c r="AA142"/>
  <c r="AD142"/>
  <c r="AA154"/>
  <c r="AD154"/>
  <c r="AC153"/>
  <c r="AA162"/>
  <c r="AD162"/>
  <c r="AC161"/>
  <c r="AA170"/>
  <c r="AD170"/>
  <c r="AC169"/>
  <c r="AA182"/>
  <c r="AD182"/>
  <c r="AC181"/>
  <c r="AA190"/>
  <c r="AD190"/>
  <c r="AC189"/>
  <c r="AA194"/>
  <c r="AD194"/>
  <c r="AC193"/>
  <c r="AA198"/>
  <c r="AD198"/>
  <c r="AC197"/>
  <c r="AA202"/>
  <c r="AD202"/>
  <c r="AC201"/>
  <c r="AA206"/>
  <c r="AD206"/>
  <c r="AC205"/>
  <c r="AA210"/>
  <c r="AD210"/>
  <c r="AC209"/>
  <c r="AA214"/>
  <c r="AD214"/>
  <c r="AC213"/>
  <c r="AA218"/>
  <c r="AD218"/>
  <c r="AC217"/>
  <c r="AA222"/>
  <c r="AD222"/>
  <c r="AC221"/>
  <c r="AA226"/>
  <c r="AD226"/>
  <c r="AC225"/>
  <c r="AA230"/>
  <c r="AD230"/>
  <c r="AC229"/>
  <c r="AA234"/>
  <c r="AD234"/>
  <c r="AC233"/>
  <c r="AA238"/>
  <c r="AD238"/>
  <c r="AC237"/>
  <c r="AA242"/>
  <c r="AD242"/>
  <c r="AC241"/>
  <c r="AA246"/>
  <c r="AD246"/>
  <c r="AC245"/>
  <c r="AA254"/>
  <c r="AD254"/>
  <c r="AC253"/>
  <c r="AA258"/>
  <c r="AD258"/>
  <c r="AC257"/>
  <c r="AA262"/>
  <c r="AD262"/>
  <c r="AC261"/>
  <c r="AA266"/>
  <c r="AD266"/>
  <c r="AC265"/>
  <c r="AA270"/>
  <c r="AD270"/>
  <c r="AC269"/>
  <c r="AA274"/>
  <c r="AD274"/>
  <c r="AC273"/>
  <c r="AA278"/>
  <c r="AD278"/>
  <c r="AC277"/>
  <c r="AA282"/>
  <c r="AD282"/>
  <c r="AC281"/>
  <c r="AA286"/>
  <c r="AD286"/>
  <c r="AC285"/>
  <c r="AA290"/>
  <c r="AD290"/>
  <c r="AC289"/>
  <c r="AA294"/>
  <c r="AD294"/>
  <c r="AC293"/>
  <c r="AA298"/>
  <c r="AD298"/>
  <c r="AC297"/>
  <c r="AA302"/>
  <c r="AD302"/>
  <c r="AC301"/>
  <c r="AA306"/>
  <c r="AD306"/>
  <c r="AC305"/>
  <c r="AA310"/>
  <c r="AD310"/>
  <c r="AC309"/>
  <c r="AA314"/>
  <c r="AD314"/>
  <c r="AC313"/>
  <c r="AA318"/>
  <c r="AD318"/>
  <c r="AC317"/>
  <c r="AA322"/>
  <c r="AD322"/>
  <c r="AC321"/>
  <c r="AA326"/>
  <c r="AD326"/>
  <c r="AC325"/>
  <c r="AA330"/>
  <c r="AD330"/>
  <c r="AC329"/>
  <c r="AA334"/>
  <c r="AD334"/>
  <c r="AC333"/>
  <c r="AA338"/>
  <c r="AD338"/>
  <c r="AC337"/>
  <c r="AA342"/>
  <c r="AD342"/>
  <c r="AC341"/>
  <c r="AA346"/>
  <c r="AD346"/>
  <c r="AC345"/>
  <c r="AA350"/>
  <c r="AD350"/>
  <c r="AC349"/>
  <c r="AA354"/>
  <c r="AD354"/>
  <c r="AC353"/>
  <c r="AA358"/>
  <c r="AD358"/>
  <c r="AC357"/>
  <c r="AA362"/>
  <c r="AD362"/>
  <c r="AC361"/>
  <c r="AA366"/>
  <c r="AD366"/>
  <c r="AC365"/>
  <c r="AA370"/>
  <c r="AD370"/>
  <c r="AC369"/>
  <c r="AA374"/>
  <c r="AD374"/>
  <c r="AC373"/>
  <c r="AA378"/>
  <c r="AD378"/>
  <c r="AC377"/>
  <c r="AA382"/>
  <c r="AD382"/>
  <c r="AC381"/>
  <c r="AA386"/>
  <c r="AD386"/>
  <c r="AC385"/>
  <c r="AA390"/>
  <c r="AD390"/>
  <c r="AC389"/>
  <c r="AA394"/>
  <c r="AD394"/>
  <c r="AC393"/>
  <c r="AA398"/>
  <c r="AD398"/>
  <c r="AC397"/>
  <c r="AA402"/>
  <c r="AD402"/>
  <c r="AC401"/>
  <c r="AA406"/>
  <c r="AD406"/>
  <c r="AC405"/>
  <c r="AA410"/>
  <c r="AD410"/>
  <c r="AC409"/>
  <c r="AA414"/>
  <c r="AD414"/>
  <c r="AC413"/>
  <c r="AA418"/>
  <c r="AD418"/>
  <c r="AC417"/>
  <c r="AA422"/>
  <c r="AD422"/>
  <c r="AC421"/>
  <c r="AA426"/>
  <c r="AD426"/>
  <c r="AC425"/>
  <c r="AA430"/>
  <c r="AD430"/>
  <c r="AC429"/>
  <c r="AA434"/>
  <c r="AD434"/>
  <c r="AC433"/>
  <c r="AA438"/>
  <c r="AD438"/>
  <c r="AC437"/>
  <c r="AA442"/>
  <c r="AD442"/>
  <c r="AC441"/>
  <c r="AA446"/>
  <c r="AD446"/>
  <c r="AC445"/>
  <c r="AA450"/>
  <c r="AD450"/>
  <c r="AC449"/>
  <c r="AA454"/>
  <c r="AD454"/>
  <c r="AC453"/>
  <c r="AA458"/>
  <c r="AD458"/>
  <c r="AC457"/>
  <c r="AA462"/>
  <c r="AD462"/>
  <c r="AC461"/>
  <c r="AA466"/>
  <c r="AD466"/>
  <c r="AC465"/>
  <c r="AA470"/>
  <c r="AD470"/>
  <c r="AC469"/>
  <c r="AA474"/>
  <c r="AD474"/>
  <c r="AC473"/>
  <c r="AA478"/>
  <c r="AD478"/>
  <c r="AC477"/>
  <c r="AA482"/>
  <c r="AD482"/>
  <c r="AC481"/>
  <c r="AA486"/>
  <c r="AD486"/>
  <c r="AC485"/>
  <c r="AA490"/>
  <c r="AD490"/>
  <c r="AC489"/>
  <c r="AA494"/>
  <c r="AD494"/>
  <c r="AC493"/>
  <c r="AA498"/>
  <c r="AD498"/>
  <c r="AC497"/>
  <c r="AA502"/>
  <c r="AD502"/>
  <c r="AC501"/>
  <c r="AA506"/>
  <c r="AD506"/>
  <c r="AC505"/>
  <c r="AA510"/>
  <c r="AD510"/>
  <c r="AC509"/>
  <c r="AA514"/>
  <c r="AD514"/>
  <c r="AA518"/>
  <c r="AD518"/>
  <c r="AA522"/>
  <c r="AD522"/>
  <c r="AA526"/>
  <c r="AD526"/>
  <c r="AA530"/>
  <c r="AD530"/>
  <c r="AA534"/>
  <c r="AD534"/>
  <c r="AA538"/>
  <c r="AD538"/>
  <c r="AA542"/>
  <c r="AD542"/>
  <c r="AA546"/>
  <c r="AD546"/>
  <c r="AA550"/>
  <c r="AD550"/>
  <c r="AA554"/>
  <c r="AD554"/>
  <c r="AA558"/>
  <c r="AD558"/>
  <c r="AA562"/>
  <c r="AD562"/>
  <c r="AA566"/>
  <c r="AD566"/>
  <c r="AA570"/>
  <c r="AD570"/>
  <c r="AA574"/>
  <c r="AD574"/>
  <c r="AA578"/>
  <c r="AD578"/>
  <c r="AA590"/>
  <c r="AD590"/>
  <c r="AA594"/>
  <c r="AD594"/>
  <c r="AJ4"/>
  <c r="AM4"/>
  <c r="AL61"/>
  <c r="AH61"/>
  <c r="AL93"/>
  <c r="AH93"/>
  <c r="AL125"/>
  <c r="AH125"/>
  <c r="AL157"/>
  <c r="AH157"/>
  <c r="AL189"/>
  <c r="AH189"/>
  <c r="AL205"/>
  <c r="AH205"/>
  <c r="AL221"/>
  <c r="AH221"/>
  <c r="AL229"/>
  <c r="AH229"/>
  <c r="AL237"/>
  <c r="AH237"/>
  <c r="AL245"/>
  <c r="AH245"/>
  <c r="AL253"/>
  <c r="AH253"/>
  <c r="AI257"/>
  <c r="AH257"/>
  <c r="AI261"/>
  <c r="AH261"/>
  <c r="AI269"/>
  <c r="AH269"/>
  <c r="AI273"/>
  <c r="AH273"/>
  <c r="AI277"/>
  <c r="AH277"/>
  <c r="AI281"/>
  <c r="AH281"/>
  <c r="AI285"/>
  <c r="AH285"/>
  <c r="AI289"/>
  <c r="AH289"/>
  <c r="AB577"/>
  <c r="AC573"/>
  <c r="AC569"/>
  <c r="AC565"/>
  <c r="AC561"/>
  <c r="AC557"/>
  <c r="AC553"/>
  <c r="AC549"/>
  <c r="AC545"/>
  <c r="AC541"/>
  <c r="AC537"/>
  <c r="AC533"/>
  <c r="AC529"/>
  <c r="AC525"/>
  <c r="AC521"/>
  <c r="AC517"/>
  <c r="AC513"/>
  <c r="AB509"/>
  <c r="AB501"/>
  <c r="AB493"/>
  <c r="AB485"/>
  <c r="AB477"/>
  <c r="AB469"/>
  <c r="AB461"/>
  <c r="AB453"/>
  <c r="AB445"/>
  <c r="AB437"/>
  <c r="AB429"/>
  <c r="AB421"/>
  <c r="AB413"/>
  <c r="AB405"/>
  <c r="AB393"/>
  <c r="AB377"/>
  <c r="AB361"/>
  <c r="AB345"/>
  <c r="AB329"/>
  <c r="AB313"/>
  <c r="AB297"/>
  <c r="AB281"/>
  <c r="AB265"/>
  <c r="AB249"/>
  <c r="AB233"/>
  <c r="AB217"/>
  <c r="AB201"/>
  <c r="AB185"/>
  <c r="AB169"/>
  <c r="AB153"/>
  <c r="AI226"/>
  <c r="AI270"/>
  <c r="AI298"/>
  <c r="AI334"/>
  <c r="AI362"/>
  <c r="AI398"/>
  <c r="AI426"/>
  <c r="AI462"/>
  <c r="AI490"/>
  <c r="AI526"/>
  <c r="AI554"/>
  <c r="AB5"/>
  <c r="AB13"/>
  <c r="AB21"/>
  <c r="AB29"/>
  <c r="AB37"/>
  <c r="AB45"/>
  <c r="AB53"/>
  <c r="AB61"/>
  <c r="AB69"/>
  <c r="AB77"/>
  <c r="AB85"/>
  <c r="AB93"/>
  <c r="AB101"/>
  <c r="AB109"/>
  <c r="AB117"/>
  <c r="AB125"/>
  <c r="AB133"/>
  <c r="AB141"/>
  <c r="AC577"/>
  <c r="AB581"/>
  <c r="AB585"/>
  <c r="AC593"/>
  <c r="AB597"/>
  <c r="AB601"/>
  <c r="AB589"/>
  <c r="AC585"/>
  <c r="AD582"/>
  <c r="AB397"/>
  <c r="AB381"/>
  <c r="AB365"/>
  <c r="AB349"/>
  <c r="AB333"/>
  <c r="AB317"/>
  <c r="AB301"/>
  <c r="AB285"/>
  <c r="AB269"/>
  <c r="AB253"/>
  <c r="AB237"/>
  <c r="AB221"/>
  <c r="AB205"/>
  <c r="AB189"/>
  <c r="AB173"/>
  <c r="AB157"/>
  <c r="AI540"/>
  <c r="AI476"/>
  <c r="AI412"/>
  <c r="AI348"/>
  <c r="AI284"/>
  <c r="AB593"/>
  <c r="AC589"/>
  <c r="AD586"/>
  <c r="AE582"/>
  <c r="AB579"/>
  <c r="AC575"/>
  <c r="AC571"/>
  <c r="AC567"/>
  <c r="AC563"/>
  <c r="AC559"/>
  <c r="AC555"/>
  <c r="AC551"/>
  <c r="AC547"/>
  <c r="AC543"/>
  <c r="AC539"/>
  <c r="AC535"/>
  <c r="AC531"/>
  <c r="AC527"/>
  <c r="AC523"/>
  <c r="AC519"/>
  <c r="AC515"/>
  <c r="AC511"/>
  <c r="AB505"/>
  <c r="AB497"/>
  <c r="AB489"/>
  <c r="AB481"/>
  <c r="AB473"/>
  <c r="AB465"/>
  <c r="AB457"/>
  <c r="AB449"/>
  <c r="AB441"/>
  <c r="AB433"/>
  <c r="AB425"/>
  <c r="AB417"/>
  <c r="AB409"/>
  <c r="AB401"/>
  <c r="AB385"/>
  <c r="AB369"/>
  <c r="AB353"/>
  <c r="AB337"/>
  <c r="AB321"/>
  <c r="AB305"/>
  <c r="AB289"/>
  <c r="AB273"/>
  <c r="AB257"/>
  <c r="AB241"/>
  <c r="AB225"/>
  <c r="AB209"/>
  <c r="AB193"/>
  <c r="AB177"/>
  <c r="AB161"/>
  <c r="AJ576"/>
  <c r="AM548"/>
  <c r="AJ512"/>
  <c r="AM484"/>
  <c r="AJ448"/>
  <c r="AM420"/>
  <c r="AJ384"/>
  <c r="AM356"/>
  <c r="AJ320"/>
  <c r="AM292"/>
  <c r="AJ256"/>
  <c r="AI301"/>
  <c r="AH301"/>
  <c r="AI305"/>
  <c r="AH305"/>
  <c r="AI309"/>
  <c r="AH309"/>
  <c r="AI313"/>
  <c r="AH313"/>
  <c r="AI317"/>
  <c r="AH317"/>
  <c r="AI321"/>
  <c r="AH321"/>
  <c r="AI333"/>
  <c r="AH333"/>
  <c r="AI337"/>
  <c r="AH337"/>
  <c r="AI341"/>
  <c r="AH341"/>
  <c r="AI345"/>
  <c r="AH345"/>
  <c r="AI349"/>
  <c r="AH349"/>
  <c r="AI353"/>
  <c r="AH353"/>
  <c r="AI365"/>
  <c r="AH365"/>
  <c r="AI369"/>
  <c r="AH369"/>
  <c r="AI373"/>
  <c r="AH373"/>
  <c r="AI377"/>
  <c r="AH377"/>
  <c r="AI381"/>
  <c r="AH381"/>
  <c r="AI385"/>
  <c r="AH385"/>
  <c r="AI397"/>
  <c r="AH397"/>
  <c r="AI401"/>
  <c r="AH401"/>
  <c r="AI405"/>
  <c r="AH405"/>
  <c r="AI409"/>
  <c r="AH409"/>
  <c r="AI413"/>
  <c r="AH413"/>
  <c r="AI417"/>
  <c r="AH417"/>
  <c r="AI429"/>
  <c r="AH429"/>
  <c r="AI433"/>
  <c r="AH433"/>
  <c r="AI437"/>
  <c r="AH437"/>
  <c r="AI441"/>
  <c r="AH441"/>
  <c r="AI445"/>
  <c r="AH445"/>
  <c r="AI449"/>
  <c r="AH449"/>
  <c r="AI461"/>
  <c r="AH461"/>
  <c r="AI465"/>
  <c r="AH465"/>
  <c r="AI469"/>
  <c r="AH469"/>
  <c r="AI473"/>
  <c r="AH473"/>
  <c r="AI477"/>
  <c r="AH477"/>
  <c r="AI481"/>
  <c r="AH481"/>
  <c r="AI493"/>
  <c r="AH493"/>
  <c r="AI497"/>
  <c r="AH497"/>
  <c r="AI501"/>
  <c r="AH501"/>
  <c r="AI505"/>
  <c r="AH505"/>
  <c r="AI509"/>
  <c r="AH509"/>
  <c r="AI513"/>
  <c r="AH513"/>
  <c r="AI525"/>
  <c r="AH525"/>
  <c r="AI529"/>
  <c r="AH529"/>
  <c r="AI533"/>
  <c r="AH533"/>
  <c r="AI537"/>
  <c r="AH537"/>
  <c r="AI541"/>
  <c r="AH541"/>
  <c r="AI545"/>
  <c r="AH545"/>
  <c r="AI557"/>
  <c r="AH557"/>
  <c r="AI561"/>
  <c r="AH561"/>
  <c r="AI565"/>
  <c r="AH565"/>
  <c r="AI569"/>
  <c r="AH569"/>
  <c r="AI573"/>
  <c r="AH573"/>
  <c r="AI577"/>
  <c r="AH577"/>
  <c r="AB4"/>
  <c r="Z4"/>
  <c r="AB8"/>
  <c r="Z8"/>
  <c r="AB12"/>
  <c r="Z12"/>
  <c r="AB16"/>
  <c r="Z16"/>
  <c r="AB20"/>
  <c r="Z20"/>
  <c r="AB24"/>
  <c r="Z24"/>
  <c r="AB28"/>
  <c r="Z28"/>
  <c r="AB32"/>
  <c r="Z32"/>
  <c r="AB36"/>
  <c r="Z36"/>
  <c r="AB40"/>
  <c r="Z40"/>
  <c r="AB44"/>
  <c r="Z44"/>
  <c r="AB48"/>
  <c r="Z48"/>
  <c r="AB52"/>
  <c r="Z52"/>
  <c r="AB56"/>
  <c r="Z56"/>
  <c r="AB60"/>
  <c r="Z60"/>
  <c r="AB64"/>
  <c r="Z64"/>
  <c r="AB68"/>
  <c r="Z68"/>
  <c r="AB72"/>
  <c r="Z72"/>
  <c r="AB76"/>
  <c r="Z76"/>
  <c r="AB80"/>
  <c r="Z80"/>
  <c r="AB84"/>
  <c r="Z84"/>
  <c r="AB88"/>
  <c r="Z88"/>
  <c r="AB92"/>
  <c r="Z92"/>
  <c r="AB96"/>
  <c r="Z96"/>
  <c r="AB100"/>
  <c r="Z100"/>
  <c r="AB104"/>
  <c r="Z104"/>
  <c r="AB108"/>
  <c r="Z108"/>
  <c r="AB112"/>
  <c r="Z112"/>
  <c r="AB116"/>
  <c r="Z116"/>
  <c r="AB120"/>
  <c r="Z120"/>
  <c r="AB124"/>
  <c r="Z124"/>
  <c r="AB128"/>
  <c r="Z128"/>
  <c r="AB132"/>
  <c r="Z132"/>
  <c r="AB136"/>
  <c r="Z136"/>
  <c r="AB140"/>
  <c r="Z140"/>
  <c r="AB144"/>
  <c r="Z144"/>
  <c r="AB148"/>
  <c r="Z148"/>
  <c r="AA148"/>
  <c r="AB152"/>
  <c r="Z152"/>
  <c r="AA152"/>
  <c r="AB156"/>
  <c r="Z156"/>
  <c r="AA156"/>
  <c r="AB160"/>
  <c r="Z160"/>
  <c r="AA160"/>
  <c r="AB164"/>
  <c r="Z164"/>
  <c r="AA164"/>
  <c r="AB168"/>
  <c r="Z168"/>
  <c r="AA168"/>
  <c r="AB172"/>
  <c r="Z172"/>
  <c r="AA172"/>
  <c r="AB176"/>
  <c r="Z176"/>
  <c r="AA176"/>
  <c r="AB180"/>
  <c r="Z180"/>
  <c r="AA180"/>
  <c r="AB184"/>
  <c r="Z184"/>
  <c r="AA184"/>
  <c r="AB188"/>
  <c r="Z188"/>
  <c r="AA188"/>
  <c r="AB192"/>
  <c r="Z192"/>
  <c r="AA192"/>
  <c r="AB196"/>
  <c r="Z196"/>
  <c r="AA196"/>
  <c r="AB200"/>
  <c r="Z200"/>
  <c r="AA200"/>
  <c r="AB204"/>
  <c r="Z204"/>
  <c r="AA204"/>
  <c r="AB208"/>
  <c r="Z208"/>
  <c r="AA208"/>
  <c r="AB212"/>
  <c r="Z212"/>
  <c r="AA212"/>
  <c r="AB216"/>
  <c r="Z216"/>
  <c r="AA216"/>
  <c r="AB220"/>
  <c r="Z220"/>
  <c r="AA220"/>
  <c r="AB224"/>
  <c r="Z224"/>
  <c r="AA224"/>
  <c r="AB228"/>
  <c r="Z228"/>
  <c r="AA228"/>
  <c r="AB232"/>
  <c r="Z232"/>
  <c r="AA232"/>
  <c r="AB236"/>
  <c r="Z236"/>
  <c r="AA236"/>
  <c r="AB240"/>
  <c r="Z240"/>
  <c r="AA240"/>
  <c r="AB244"/>
  <c r="Z244"/>
  <c r="AA244"/>
  <c r="AB248"/>
  <c r="Z248"/>
  <c r="AA248"/>
  <c r="AB252"/>
  <c r="Z252"/>
  <c r="AA252"/>
  <c r="AB256"/>
  <c r="Z256"/>
  <c r="AA256"/>
  <c r="AB260"/>
  <c r="Z260"/>
  <c r="AA260"/>
  <c r="AB264"/>
  <c r="Z264"/>
  <c r="AA264"/>
  <c r="AB268"/>
  <c r="Z268"/>
  <c r="AA268"/>
  <c r="AB272"/>
  <c r="Z272"/>
  <c r="AA272"/>
  <c r="AB276"/>
  <c r="Z276"/>
  <c r="AA276"/>
  <c r="AB280"/>
  <c r="Z280"/>
  <c r="AA280"/>
  <c r="AB284"/>
  <c r="Z284"/>
  <c r="AA284"/>
  <c r="AB288"/>
  <c r="Z288"/>
  <c r="AA288"/>
  <c r="AB292"/>
  <c r="Z292"/>
  <c r="AA292"/>
  <c r="AB296"/>
  <c r="Z296"/>
  <c r="AA296"/>
  <c r="AB300"/>
  <c r="Z300"/>
  <c r="AA300"/>
  <c r="AB304"/>
  <c r="Z304"/>
  <c r="AA304"/>
  <c r="AB308"/>
  <c r="Z308"/>
  <c r="AA308"/>
  <c r="AB312"/>
  <c r="Z312"/>
  <c r="AA312"/>
  <c r="AB316"/>
  <c r="Z316"/>
  <c r="AA316"/>
  <c r="AB320"/>
  <c r="Z320"/>
  <c r="AA320"/>
  <c r="AB324"/>
  <c r="Z324"/>
  <c r="AA324"/>
  <c r="AB328"/>
  <c r="Z328"/>
  <c r="AA328"/>
  <c r="AB332"/>
  <c r="Z332"/>
  <c r="AA332"/>
  <c r="AB336"/>
  <c r="Z336"/>
  <c r="AA336"/>
  <c r="AB340"/>
  <c r="Z340"/>
  <c r="AA340"/>
  <c r="AB344"/>
  <c r="Z344"/>
  <c r="AA344"/>
  <c r="AB348"/>
  <c r="Z348"/>
  <c r="AA348"/>
  <c r="AB352"/>
  <c r="Z352"/>
  <c r="AA352"/>
  <c r="AB356"/>
  <c r="Z356"/>
  <c r="AA356"/>
  <c r="AB360"/>
  <c r="Z360"/>
  <c r="AA360"/>
  <c r="AB364"/>
  <c r="Z364"/>
  <c r="AA364"/>
  <c r="AB368"/>
  <c r="Z368"/>
  <c r="AA368"/>
  <c r="AB372"/>
  <c r="Z372"/>
  <c r="AA372"/>
  <c r="AB376"/>
  <c r="Z376"/>
  <c r="AA376"/>
  <c r="AB380"/>
  <c r="Z380"/>
  <c r="AA380"/>
  <c r="AB384"/>
  <c r="Z384"/>
  <c r="AA384"/>
  <c r="AB388"/>
  <c r="Z388"/>
  <c r="AA388"/>
  <c r="AB392"/>
  <c r="Z392"/>
  <c r="AA392"/>
  <c r="AB396"/>
  <c r="Z396"/>
  <c r="AA396"/>
  <c r="AB400"/>
  <c r="Z400"/>
  <c r="AA400"/>
  <c r="AC597"/>
  <c r="Z596"/>
  <c r="AA592"/>
  <c r="AD588"/>
  <c r="AC581"/>
  <c r="Z580"/>
  <c r="AA576"/>
  <c r="AA572"/>
  <c r="AA568"/>
  <c r="AA564"/>
  <c r="AA560"/>
  <c r="AA556"/>
  <c r="AA552"/>
  <c r="AA548"/>
  <c r="AA544"/>
  <c r="AA540"/>
  <c r="AA536"/>
  <c r="AA532"/>
  <c r="AA528"/>
  <c r="AA524"/>
  <c r="AA520"/>
  <c r="AA516"/>
  <c r="AA512"/>
  <c r="AA508"/>
  <c r="AA504"/>
  <c r="AA500"/>
  <c r="AA496"/>
  <c r="AA492"/>
  <c r="AA488"/>
  <c r="AA484"/>
  <c r="AA480"/>
  <c r="AA476"/>
  <c r="AA472"/>
  <c r="AA468"/>
  <c r="AA464"/>
  <c r="AA460"/>
  <c r="AA456"/>
  <c r="AA452"/>
  <c r="AA448"/>
  <c r="AA444"/>
  <c r="AA440"/>
  <c r="AA436"/>
  <c r="AA432"/>
  <c r="AA428"/>
  <c r="AA424"/>
  <c r="AA420"/>
  <c r="AA416"/>
  <c r="AA412"/>
  <c r="AA408"/>
  <c r="AA404"/>
  <c r="AJ526"/>
  <c r="AH517"/>
  <c r="AJ462"/>
  <c r="AH453"/>
  <c r="AJ398"/>
  <c r="AH389"/>
  <c r="AJ334"/>
  <c r="AH325"/>
  <c r="AJ270"/>
  <c r="AJ226"/>
  <c r="AJ34"/>
  <c r="AI34"/>
  <c r="AJ66"/>
  <c r="AI66"/>
  <c r="AJ98"/>
  <c r="AI98"/>
  <c r="AJ194"/>
  <c r="AI194"/>
  <c r="AI258"/>
  <c r="AJ258"/>
  <c r="AJ262"/>
  <c r="AI262"/>
  <c r="AJ278"/>
  <c r="AI278"/>
  <c r="AJ282"/>
  <c r="AI282"/>
  <c r="AI286"/>
  <c r="AJ286"/>
  <c r="AI290"/>
  <c r="AJ290"/>
  <c r="AJ294"/>
  <c r="AI294"/>
  <c r="AJ310"/>
  <c r="AI310"/>
  <c r="AJ314"/>
  <c r="AI314"/>
  <c r="AI318"/>
  <c r="AJ318"/>
  <c r="AI322"/>
  <c r="AJ322"/>
  <c r="AJ326"/>
  <c r="AI326"/>
  <c r="AJ342"/>
  <c r="AI342"/>
  <c r="AJ346"/>
  <c r="AI346"/>
  <c r="AI350"/>
  <c r="AJ350"/>
  <c r="AI354"/>
  <c r="AJ354"/>
  <c r="AJ358"/>
  <c r="AI358"/>
  <c r="AJ374"/>
  <c r="AI374"/>
  <c r="AJ378"/>
  <c r="AI378"/>
  <c r="AI382"/>
  <c r="AJ382"/>
  <c r="AI386"/>
  <c r="AJ386"/>
  <c r="AJ390"/>
  <c r="AI390"/>
  <c r="AJ406"/>
  <c r="AI406"/>
  <c r="AJ410"/>
  <c r="AI410"/>
  <c r="AI414"/>
  <c r="AJ414"/>
  <c r="AI418"/>
  <c r="AJ418"/>
  <c r="AJ422"/>
  <c r="AI422"/>
  <c r="AJ438"/>
  <c r="AI438"/>
  <c r="AJ442"/>
  <c r="AI442"/>
  <c r="AI446"/>
  <c r="AJ446"/>
  <c r="AI450"/>
  <c r="AJ450"/>
  <c r="AJ454"/>
  <c r="AI454"/>
  <c r="AJ470"/>
  <c r="AI470"/>
  <c r="AJ474"/>
  <c r="AI474"/>
  <c r="AI478"/>
  <c r="AJ478"/>
  <c r="AI482"/>
  <c r="AJ482"/>
  <c r="AJ486"/>
  <c r="AI486"/>
  <c r="AJ502"/>
  <c r="AI502"/>
  <c r="AJ506"/>
  <c r="AI506"/>
  <c r="AI510"/>
  <c r="AJ510"/>
  <c r="AI514"/>
  <c r="AJ514"/>
  <c r="AJ518"/>
  <c r="AI518"/>
  <c r="AJ534"/>
  <c r="AI534"/>
  <c r="AJ538"/>
  <c r="AI538"/>
  <c r="AI542"/>
  <c r="AJ542"/>
  <c r="AI546"/>
  <c r="AJ546"/>
  <c r="AJ550"/>
  <c r="AI550"/>
  <c r="AJ566"/>
  <c r="AI566"/>
  <c r="AJ570"/>
  <c r="AI570"/>
  <c r="AI574"/>
  <c r="AJ574"/>
  <c r="AI578"/>
  <c r="AJ578"/>
  <c r="AJ590"/>
  <c r="AI590"/>
  <c r="AI594"/>
  <c r="AJ594"/>
  <c r="AL7"/>
  <c r="AJ10"/>
  <c r="AL15"/>
  <c r="AJ18"/>
  <c r="AL23"/>
  <c r="AI26"/>
  <c r="AK31"/>
  <c r="AJ42"/>
  <c r="AH45"/>
  <c r="AI50"/>
  <c r="AH53"/>
  <c r="AJ58"/>
  <c r="AJ74"/>
  <c r="AH77"/>
  <c r="AI82"/>
  <c r="AH85"/>
  <c r="AJ90"/>
  <c r="AJ106"/>
  <c r="AH109"/>
  <c r="AI114"/>
  <c r="AH117"/>
  <c r="AJ122"/>
  <c r="AJ130"/>
  <c r="AJ138"/>
  <c r="AH141"/>
  <c r="AI146"/>
  <c r="AH149"/>
  <c r="AJ154"/>
  <c r="AJ162"/>
  <c r="AJ170"/>
  <c r="AH173"/>
  <c r="AI178"/>
  <c r="AH181"/>
  <c r="AJ186"/>
  <c r="AI202"/>
  <c r="AJ210"/>
  <c r="AI218"/>
  <c r="AI234"/>
  <c r="AJ242"/>
  <c r="AI250"/>
  <c r="AJ266"/>
  <c r="AI274"/>
  <c r="AJ298"/>
  <c r="AI306"/>
  <c r="AJ330"/>
  <c r="AI338"/>
  <c r="AJ362"/>
  <c r="AI370"/>
  <c r="AJ394"/>
  <c r="AI402"/>
  <c r="AJ426"/>
  <c r="AI434"/>
  <c r="AJ458"/>
  <c r="AI466"/>
  <c r="AJ490"/>
  <c r="AI498"/>
  <c r="AJ522"/>
  <c r="AI530"/>
  <c r="AJ554"/>
  <c r="AI562"/>
  <c r="AM580"/>
  <c r="AJ582"/>
  <c r="AM584"/>
  <c r="AI586"/>
  <c r="AM588"/>
  <c r="AM596"/>
  <c r="AJ598"/>
  <c r="AM600"/>
  <c r="AK601"/>
  <c r="AC5"/>
  <c r="AC9"/>
  <c r="AC13"/>
  <c r="AC17"/>
  <c r="AC21"/>
  <c r="AC25"/>
  <c r="AC29"/>
  <c r="AC33"/>
  <c r="AC37"/>
  <c r="AC41"/>
  <c r="AC45"/>
  <c r="AC49"/>
  <c r="AC53"/>
  <c r="AC57"/>
  <c r="AC61"/>
  <c r="AC65"/>
  <c r="AC69"/>
  <c r="AC73"/>
  <c r="AC77"/>
  <c r="AC81"/>
  <c r="AC85"/>
  <c r="AC89"/>
  <c r="AC93"/>
  <c r="AC97"/>
  <c r="AC101"/>
  <c r="AC105"/>
  <c r="AC109"/>
  <c r="AC113"/>
  <c r="AC117"/>
  <c r="AC121"/>
  <c r="AC125"/>
  <c r="AC129"/>
  <c r="AC133"/>
  <c r="AC137"/>
  <c r="AC141"/>
  <c r="AC145"/>
  <c r="AD600"/>
  <c r="Z592"/>
  <c r="AA588"/>
  <c r="AD584"/>
  <c r="Z576"/>
  <c r="Z572"/>
  <c r="Z568"/>
  <c r="Z564"/>
  <c r="Z560"/>
  <c r="Z556"/>
  <c r="Z552"/>
  <c r="Z548"/>
  <c r="Z544"/>
  <c r="Z540"/>
  <c r="Z536"/>
  <c r="Z532"/>
  <c r="Z528"/>
  <c r="Z524"/>
  <c r="Z520"/>
  <c r="Z516"/>
  <c r="Z512"/>
  <c r="Z508"/>
  <c r="Z504"/>
  <c r="Z500"/>
  <c r="Z496"/>
  <c r="Z492"/>
  <c r="Z488"/>
  <c r="Z484"/>
  <c r="Z480"/>
  <c r="Z476"/>
  <c r="Z472"/>
  <c r="Z468"/>
  <c r="Z464"/>
  <c r="Z460"/>
  <c r="Z456"/>
  <c r="Z452"/>
  <c r="Z448"/>
  <c r="Z444"/>
  <c r="Z440"/>
  <c r="Z436"/>
  <c r="Z432"/>
  <c r="Z428"/>
  <c r="Z424"/>
  <c r="Z420"/>
  <c r="Z416"/>
  <c r="Z412"/>
  <c r="Z408"/>
  <c r="Z404"/>
  <c r="AA140"/>
  <c r="AA132"/>
  <c r="AA124"/>
  <c r="AA116"/>
  <c r="AA108"/>
  <c r="AA100"/>
  <c r="AA92"/>
  <c r="AA84"/>
  <c r="AA76"/>
  <c r="AA68"/>
  <c r="AA60"/>
  <c r="AA52"/>
  <c r="AA44"/>
  <c r="AA36"/>
  <c r="AA28"/>
  <c r="AA20"/>
  <c r="AA12"/>
  <c r="AA4"/>
  <c r="AJ562"/>
  <c r="AH553"/>
  <c r="AJ498"/>
  <c r="AH489"/>
  <c r="AJ434"/>
  <c r="AH425"/>
  <c r="AJ370"/>
  <c r="AH361"/>
  <c r="AJ306"/>
  <c r="AH297"/>
  <c r="AJ202"/>
  <c r="AK3"/>
  <c r="AH3"/>
  <c r="AK8"/>
  <c r="AH8"/>
  <c r="AL8"/>
  <c r="AI8"/>
  <c r="AJ8"/>
  <c r="AM8"/>
  <c r="AK12"/>
  <c r="AH12"/>
  <c r="AL12"/>
  <c r="AI12"/>
  <c r="AJ12"/>
  <c r="AK16"/>
  <c r="AH16"/>
  <c r="AL16"/>
  <c r="AI16"/>
  <c r="AJ16"/>
  <c r="AM16"/>
  <c r="AK20"/>
  <c r="AH20"/>
  <c r="AL20"/>
  <c r="AI20"/>
  <c r="AJ20"/>
  <c r="AK24"/>
  <c r="AH24"/>
  <c r="AL24"/>
  <c r="AI24"/>
  <c r="AJ24"/>
  <c r="AM24"/>
  <c r="AK28"/>
  <c r="AH28"/>
  <c r="AL28"/>
  <c r="AI28"/>
  <c r="AJ28"/>
  <c r="AK32"/>
  <c r="AH32"/>
  <c r="AL32"/>
  <c r="AI32"/>
  <c r="AJ32"/>
  <c r="AM32"/>
  <c r="AI35"/>
  <c r="AM35"/>
  <c r="AJ35"/>
  <c r="AH35"/>
  <c r="AK35"/>
  <c r="AL35"/>
  <c r="AI39"/>
  <c r="AM39"/>
  <c r="AJ39"/>
  <c r="AH39"/>
  <c r="AI43"/>
  <c r="AM43"/>
  <c r="AJ43"/>
  <c r="AH43"/>
  <c r="AK43"/>
  <c r="AL43"/>
  <c r="AI47"/>
  <c r="AM47"/>
  <c r="AJ47"/>
  <c r="AH47"/>
  <c r="AI51"/>
  <c r="AM51"/>
  <c r="AJ51"/>
  <c r="AH51"/>
  <c r="AK51"/>
  <c r="AL51"/>
  <c r="AI55"/>
  <c r="AM55"/>
  <c r="AJ55"/>
  <c r="AH55"/>
  <c r="AI59"/>
  <c r="AM59"/>
  <c r="AJ59"/>
  <c r="AH59"/>
  <c r="AK59"/>
  <c r="AL59"/>
  <c r="AI63"/>
  <c r="AM63"/>
  <c r="AJ63"/>
  <c r="AH63"/>
  <c r="AI67"/>
  <c r="AM67"/>
  <c r="AJ67"/>
  <c r="AH67"/>
  <c r="AK67"/>
  <c r="AL67"/>
  <c r="AI71"/>
  <c r="AM71"/>
  <c r="AJ71"/>
  <c r="AH71"/>
  <c r="AI75"/>
  <c r="AM75"/>
  <c r="AJ75"/>
  <c r="AH75"/>
  <c r="AK75"/>
  <c r="AL75"/>
  <c r="AI79"/>
  <c r="AM79"/>
  <c r="AJ79"/>
  <c r="AH79"/>
  <c r="AI83"/>
  <c r="AM83"/>
  <c r="AJ83"/>
  <c r="AH83"/>
  <c r="AK83"/>
  <c r="AL83"/>
  <c r="AI87"/>
  <c r="AM87"/>
  <c r="AJ87"/>
  <c r="AH87"/>
  <c r="AI91"/>
  <c r="AM91"/>
  <c r="AJ91"/>
  <c r="AH91"/>
  <c r="AK91"/>
  <c r="AL91"/>
  <c r="AI95"/>
  <c r="AM95"/>
  <c r="AJ95"/>
  <c r="AH95"/>
  <c r="AI99"/>
  <c r="AM99"/>
  <c r="AJ99"/>
  <c r="AH99"/>
  <c r="AK99"/>
  <c r="AL99"/>
  <c r="AI103"/>
  <c r="AM103"/>
  <c r="AJ103"/>
  <c r="AH103"/>
  <c r="AI107"/>
  <c r="AM107"/>
  <c r="AJ107"/>
  <c r="AH107"/>
  <c r="AK107"/>
  <c r="AL107"/>
  <c r="AI111"/>
  <c r="AM111"/>
  <c r="AJ111"/>
  <c r="AH111"/>
  <c r="AI115"/>
  <c r="AM115"/>
  <c r="AJ115"/>
  <c r="AH115"/>
  <c r="AK115"/>
  <c r="AL115"/>
  <c r="AI119"/>
  <c r="AM119"/>
  <c r="AJ119"/>
  <c r="AH119"/>
  <c r="AI123"/>
  <c r="AM123"/>
  <c r="AJ123"/>
  <c r="AH123"/>
  <c r="AK123"/>
  <c r="AL123"/>
  <c r="AI127"/>
  <c r="AM127"/>
  <c r="AJ127"/>
  <c r="AH127"/>
  <c r="AI131"/>
  <c r="AM131"/>
  <c r="AJ131"/>
  <c r="AH131"/>
  <c r="AK131"/>
  <c r="AL131"/>
  <c r="AI135"/>
  <c r="AM135"/>
  <c r="AJ135"/>
  <c r="AH135"/>
  <c r="AI139"/>
  <c r="AM139"/>
  <c r="AJ139"/>
  <c r="AH139"/>
  <c r="AK139"/>
  <c r="AL139"/>
  <c r="AI143"/>
  <c r="AM143"/>
  <c r="AJ143"/>
  <c r="AH143"/>
  <c r="AI147"/>
  <c r="AM147"/>
  <c r="AJ147"/>
  <c r="AH147"/>
  <c r="AK147"/>
  <c r="AL147"/>
  <c r="AI151"/>
  <c r="AM151"/>
  <c r="AJ151"/>
  <c r="AH151"/>
  <c r="AI155"/>
  <c r="AM155"/>
  <c r="AJ155"/>
  <c r="AH155"/>
  <c r="AK155"/>
  <c r="AL155"/>
  <c r="AI159"/>
  <c r="AM159"/>
  <c r="AJ159"/>
  <c r="AH159"/>
  <c r="AI163"/>
  <c r="AM163"/>
  <c r="AJ163"/>
  <c r="AH163"/>
  <c r="AK163"/>
  <c r="AL163"/>
  <c r="AI167"/>
  <c r="AM167"/>
  <c r="AJ167"/>
  <c r="AH167"/>
  <c r="AI171"/>
  <c r="AM171"/>
  <c r="AJ171"/>
  <c r="AH171"/>
  <c r="AK171"/>
  <c r="AL171"/>
  <c r="AI175"/>
  <c r="AM175"/>
  <c r="AJ175"/>
  <c r="AH175"/>
  <c r="AI179"/>
  <c r="AM179"/>
  <c r="AJ179"/>
  <c r="AH179"/>
  <c r="AK179"/>
  <c r="AL179"/>
  <c r="AI183"/>
  <c r="AM183"/>
  <c r="AJ183"/>
  <c r="AH183"/>
  <c r="AI187"/>
  <c r="AM187"/>
  <c r="AJ187"/>
  <c r="AH187"/>
  <c r="AK187"/>
  <c r="AL187"/>
  <c r="AI191"/>
  <c r="AM191"/>
  <c r="AJ191"/>
  <c r="AH191"/>
  <c r="AI195"/>
  <c r="AM195"/>
  <c r="AJ195"/>
  <c r="AH195"/>
  <c r="AK195"/>
  <c r="AL195"/>
  <c r="AI199"/>
  <c r="AM199"/>
  <c r="AJ199"/>
  <c r="AH199"/>
  <c r="AI203"/>
  <c r="AM203"/>
  <c r="AJ203"/>
  <c r="AH203"/>
  <c r="AK203"/>
  <c r="AL203"/>
  <c r="AI207"/>
  <c r="AM207"/>
  <c r="AJ207"/>
  <c r="AH207"/>
  <c r="AI211"/>
  <c r="AM211"/>
  <c r="AJ211"/>
  <c r="AH211"/>
  <c r="AK211"/>
  <c r="AL211"/>
  <c r="AI215"/>
  <c r="AM215"/>
  <c r="AJ215"/>
  <c r="AH215"/>
  <c r="AI219"/>
  <c r="AM219"/>
  <c r="AJ219"/>
  <c r="AH219"/>
  <c r="AK219"/>
  <c r="AL219"/>
  <c r="AI223"/>
  <c r="AM223"/>
  <c r="AJ223"/>
  <c r="AH223"/>
  <c r="AI227"/>
  <c r="AM227"/>
  <c r="AJ227"/>
  <c r="AH227"/>
  <c r="AK227"/>
  <c r="AL227"/>
  <c r="AI231"/>
  <c r="AM231"/>
  <c r="AJ231"/>
  <c r="AH231"/>
  <c r="AI235"/>
  <c r="AM235"/>
  <c r="AJ235"/>
  <c r="AH235"/>
  <c r="AK235"/>
  <c r="AL235"/>
  <c r="AI239"/>
  <c r="AM239"/>
  <c r="AJ239"/>
  <c r="AH239"/>
  <c r="AI243"/>
  <c r="AM243"/>
  <c r="AJ243"/>
  <c r="AH243"/>
  <c r="AK243"/>
  <c r="AL243"/>
  <c r="AI247"/>
  <c r="AM247"/>
  <c r="AJ247"/>
  <c r="AH247"/>
  <c r="AI251"/>
  <c r="AM251"/>
  <c r="AJ251"/>
  <c r="AH251"/>
  <c r="AK251"/>
  <c r="AL251"/>
  <c r="AI255"/>
  <c r="AJ255"/>
  <c r="AM255"/>
  <c r="AH255"/>
  <c r="AI259"/>
  <c r="AM259"/>
  <c r="AJ259"/>
  <c r="AH259"/>
  <c r="AI263"/>
  <c r="AM263"/>
  <c r="AJ263"/>
  <c r="AH263"/>
  <c r="AI267"/>
  <c r="AM267"/>
  <c r="AJ267"/>
  <c r="AH267"/>
  <c r="AI271"/>
  <c r="AM271"/>
  <c r="AJ271"/>
  <c r="AH271"/>
  <c r="AI275"/>
  <c r="AM275"/>
  <c r="AJ275"/>
  <c r="AH275"/>
  <c r="AI279"/>
  <c r="AM279"/>
  <c r="AJ279"/>
  <c r="AH279"/>
  <c r="AI283"/>
  <c r="AM283"/>
  <c r="AJ283"/>
  <c r="AH283"/>
  <c r="AI287"/>
  <c r="AM287"/>
  <c r="AJ287"/>
  <c r="AH287"/>
  <c r="AI291"/>
  <c r="AM291"/>
  <c r="AJ291"/>
  <c r="AH291"/>
  <c r="AI295"/>
  <c r="AM295"/>
  <c r="AJ295"/>
  <c r="AH295"/>
  <c r="AI299"/>
  <c r="AM299"/>
  <c r="AJ299"/>
  <c r="AH299"/>
  <c r="AI303"/>
  <c r="AM303"/>
  <c r="AJ303"/>
  <c r="AH303"/>
  <c r="AI307"/>
  <c r="AM307"/>
  <c r="AJ307"/>
  <c r="AH307"/>
  <c r="AI311"/>
  <c r="AM311"/>
  <c r="AJ311"/>
  <c r="AH311"/>
  <c r="AI315"/>
  <c r="AM315"/>
  <c r="AJ315"/>
  <c r="AH315"/>
  <c r="AI319"/>
  <c r="AM319"/>
  <c r="AJ319"/>
  <c r="AH319"/>
  <c r="AI323"/>
  <c r="AM323"/>
  <c r="AJ323"/>
  <c r="AH323"/>
  <c r="AI327"/>
  <c r="AM327"/>
  <c r="AJ327"/>
  <c r="AH327"/>
  <c r="AI331"/>
  <c r="AM331"/>
  <c r="AJ331"/>
  <c r="AH331"/>
  <c r="AI335"/>
  <c r="AM335"/>
  <c r="AJ335"/>
  <c r="AH335"/>
  <c r="AI339"/>
  <c r="AM339"/>
  <c r="AJ339"/>
  <c r="AH339"/>
  <c r="AI343"/>
  <c r="AM343"/>
  <c r="AJ343"/>
  <c r="AH343"/>
  <c r="AI347"/>
  <c r="AM347"/>
  <c r="AJ347"/>
  <c r="AH347"/>
  <c r="AI351"/>
  <c r="AM351"/>
  <c r="AJ351"/>
  <c r="AH351"/>
  <c r="AI355"/>
  <c r="AM355"/>
  <c r="AJ355"/>
  <c r="AH355"/>
  <c r="AI359"/>
  <c r="AM359"/>
  <c r="AJ359"/>
  <c r="AH359"/>
  <c r="AI363"/>
  <c r="AM363"/>
  <c r="AJ363"/>
  <c r="AH363"/>
  <c r="AI367"/>
  <c r="AM367"/>
  <c r="AJ367"/>
  <c r="AH367"/>
  <c r="AI371"/>
  <c r="AM371"/>
  <c r="AJ371"/>
  <c r="AH371"/>
  <c r="AI375"/>
  <c r="AM375"/>
  <c r="AJ375"/>
  <c r="AH375"/>
  <c r="AI379"/>
  <c r="AM379"/>
  <c r="AJ379"/>
  <c r="AH379"/>
  <c r="AI383"/>
  <c r="AM383"/>
  <c r="AJ383"/>
  <c r="AH383"/>
  <c r="AI387"/>
  <c r="AM387"/>
  <c r="AJ387"/>
  <c r="AH387"/>
  <c r="AI391"/>
  <c r="AM391"/>
  <c r="AJ391"/>
  <c r="AH391"/>
  <c r="AI395"/>
  <c r="AM395"/>
  <c r="AJ395"/>
  <c r="AH395"/>
  <c r="AI399"/>
  <c r="AM399"/>
  <c r="AJ399"/>
  <c r="AH399"/>
  <c r="AI403"/>
  <c r="AM403"/>
  <c r="AJ403"/>
  <c r="AH403"/>
  <c r="AI407"/>
  <c r="AM407"/>
  <c r="AJ407"/>
  <c r="AH407"/>
  <c r="AI411"/>
  <c r="AM411"/>
  <c r="AJ411"/>
  <c r="AH411"/>
  <c r="AI415"/>
  <c r="AM415"/>
  <c r="AJ415"/>
  <c r="AH415"/>
  <c r="AI419"/>
  <c r="AM419"/>
  <c r="AJ419"/>
  <c r="AH419"/>
  <c r="AI423"/>
  <c r="AM423"/>
  <c r="AJ423"/>
  <c r="AH423"/>
  <c r="AI427"/>
  <c r="AM427"/>
  <c r="AJ427"/>
  <c r="AH427"/>
  <c r="AI431"/>
  <c r="AM431"/>
  <c r="AJ431"/>
  <c r="AH431"/>
  <c r="AI435"/>
  <c r="AM435"/>
  <c r="AJ435"/>
  <c r="AH435"/>
  <c r="AI439"/>
  <c r="AM439"/>
  <c r="AJ439"/>
  <c r="AH439"/>
  <c r="AI443"/>
  <c r="AM443"/>
  <c r="AJ443"/>
  <c r="AH443"/>
  <c r="AI447"/>
  <c r="AM447"/>
  <c r="AJ447"/>
  <c r="AH447"/>
  <c r="AI451"/>
  <c r="AM451"/>
  <c r="AJ451"/>
  <c r="AH451"/>
  <c r="AI455"/>
  <c r="AM455"/>
  <c r="AJ455"/>
  <c r="AH455"/>
  <c r="AI459"/>
  <c r="AM459"/>
  <c r="AJ459"/>
  <c r="AH459"/>
  <c r="AI463"/>
  <c r="AM463"/>
  <c r="AJ463"/>
  <c r="AH463"/>
  <c r="AI467"/>
  <c r="AM467"/>
  <c r="AJ467"/>
  <c r="AH467"/>
  <c r="AI471"/>
  <c r="AM471"/>
  <c r="AJ471"/>
  <c r="AH471"/>
  <c r="AI475"/>
  <c r="AM475"/>
  <c r="AJ475"/>
  <c r="AH475"/>
  <c r="AI479"/>
  <c r="AM479"/>
  <c r="AJ479"/>
  <c r="AH479"/>
  <c r="AI483"/>
  <c r="AM483"/>
  <c r="AJ483"/>
  <c r="AH483"/>
  <c r="AI487"/>
  <c r="AM487"/>
  <c r="AJ487"/>
  <c r="AH487"/>
  <c r="AI491"/>
  <c r="AM491"/>
  <c r="AJ491"/>
  <c r="AH491"/>
  <c r="AI495"/>
  <c r="AM495"/>
  <c r="AJ495"/>
  <c r="AH495"/>
  <c r="AI499"/>
  <c r="AM499"/>
  <c r="AJ499"/>
  <c r="AH499"/>
  <c r="AI503"/>
  <c r="AM503"/>
  <c r="AJ503"/>
  <c r="AH503"/>
  <c r="AI507"/>
  <c r="AM507"/>
  <c r="AJ507"/>
  <c r="AH507"/>
  <c r="AI511"/>
  <c r="AM511"/>
  <c r="AJ511"/>
  <c r="AH511"/>
  <c r="AI515"/>
  <c r="AM515"/>
  <c r="AJ515"/>
  <c r="AH515"/>
  <c r="AI519"/>
  <c r="AM519"/>
  <c r="AJ519"/>
  <c r="AH519"/>
  <c r="AI523"/>
  <c r="AM523"/>
  <c r="AJ523"/>
  <c r="AH523"/>
  <c r="AI527"/>
  <c r="AM527"/>
  <c r="AJ527"/>
  <c r="AH527"/>
  <c r="AI531"/>
  <c r="AM531"/>
  <c r="AJ531"/>
  <c r="AH531"/>
  <c r="AI535"/>
  <c r="AM535"/>
  <c r="AJ535"/>
  <c r="AH535"/>
  <c r="AI539"/>
  <c r="AM539"/>
  <c r="AJ539"/>
  <c r="AH539"/>
  <c r="AI543"/>
  <c r="AM543"/>
  <c r="AJ543"/>
  <c r="AH543"/>
  <c r="AI547"/>
  <c r="AM547"/>
  <c r="AJ547"/>
  <c r="AH547"/>
  <c r="AI551"/>
  <c r="AM551"/>
  <c r="AJ551"/>
  <c r="AH551"/>
  <c r="AI555"/>
  <c r="AM555"/>
  <c r="AJ555"/>
  <c r="AH555"/>
  <c r="AI559"/>
  <c r="AM559"/>
  <c r="AJ559"/>
  <c r="AH559"/>
  <c r="AI563"/>
  <c r="AM563"/>
  <c r="AJ563"/>
  <c r="AH563"/>
  <c r="AI567"/>
  <c r="AM567"/>
  <c r="AJ567"/>
  <c r="AH567"/>
  <c r="AI571"/>
  <c r="AM571"/>
  <c r="AJ571"/>
  <c r="AH571"/>
  <c r="AI575"/>
  <c r="AM575"/>
  <c r="AJ575"/>
  <c r="AH575"/>
  <c r="AK15"/>
  <c r="AI10"/>
  <c r="AI186"/>
  <c r="AI154"/>
  <c r="AI122"/>
  <c r="AI90"/>
  <c r="AI58"/>
  <c r="AK7"/>
  <c r="AL575"/>
  <c r="AL571"/>
  <c r="AL567"/>
  <c r="AL563"/>
  <c r="AL559"/>
  <c r="AL555"/>
  <c r="AL551"/>
  <c r="AL547"/>
  <c r="AL543"/>
  <c r="AL539"/>
  <c r="AL535"/>
  <c r="AL531"/>
  <c r="AL527"/>
  <c r="AL523"/>
  <c r="AL519"/>
  <c r="AL515"/>
  <c r="AL511"/>
  <c r="AL507"/>
  <c r="AL503"/>
  <c r="AL499"/>
  <c r="AL495"/>
  <c r="AL491"/>
  <c r="AL487"/>
  <c r="AL483"/>
  <c r="AL479"/>
  <c r="AL475"/>
  <c r="AL471"/>
  <c r="AL467"/>
  <c r="AL463"/>
  <c r="AL459"/>
  <c r="AL455"/>
  <c r="AL451"/>
  <c r="AL447"/>
  <c r="AL443"/>
  <c r="AL439"/>
  <c r="AL435"/>
  <c r="AL431"/>
  <c r="AL427"/>
  <c r="AL423"/>
  <c r="AL419"/>
  <c r="AL415"/>
  <c r="AL411"/>
  <c r="AL407"/>
  <c r="AL403"/>
  <c r="AL399"/>
  <c r="AL395"/>
  <c r="AL391"/>
  <c r="AL387"/>
  <c r="AL383"/>
  <c r="AL379"/>
  <c r="AL375"/>
  <c r="AL371"/>
  <c r="AL367"/>
  <c r="AL363"/>
  <c r="AL359"/>
  <c r="AL355"/>
  <c r="AL351"/>
  <c r="AL347"/>
  <c r="AL343"/>
  <c r="AL339"/>
  <c r="AL335"/>
  <c r="AL331"/>
  <c r="AL327"/>
  <c r="AL323"/>
  <c r="AL319"/>
  <c r="AL315"/>
  <c r="AL311"/>
  <c r="AL307"/>
  <c r="AL303"/>
  <c r="AL299"/>
  <c r="AL295"/>
  <c r="AL291"/>
  <c r="AL287"/>
  <c r="AL283"/>
  <c r="AL279"/>
  <c r="AL275"/>
  <c r="AL271"/>
  <c r="AL267"/>
  <c r="AL263"/>
  <c r="AL259"/>
  <c r="AL255"/>
  <c r="AJ250"/>
  <c r="AK247"/>
  <c r="AI242"/>
  <c r="AL223"/>
  <c r="AJ218"/>
  <c r="AK215"/>
  <c r="AI210"/>
  <c r="AL191"/>
  <c r="AK183"/>
  <c r="AL159"/>
  <c r="AK151"/>
  <c r="AL127"/>
  <c r="AK119"/>
  <c r="AL95"/>
  <c r="AK87"/>
  <c r="AL63"/>
  <c r="AK55"/>
  <c r="AM12"/>
  <c r="AI7"/>
  <c r="AM7"/>
  <c r="AJ7"/>
  <c r="AH7"/>
  <c r="AI6"/>
  <c r="AJ6"/>
  <c r="AI11"/>
  <c r="AM11"/>
  <c r="AJ11"/>
  <c r="AH11"/>
  <c r="AK11"/>
  <c r="AL11"/>
  <c r="AI15"/>
  <c r="AM15"/>
  <c r="AJ15"/>
  <c r="AH15"/>
  <c r="AI14"/>
  <c r="AJ14"/>
  <c r="AI19"/>
  <c r="AM19"/>
  <c r="AJ19"/>
  <c r="AH19"/>
  <c r="AK19"/>
  <c r="AL19"/>
  <c r="AI23"/>
  <c r="AM23"/>
  <c r="AJ23"/>
  <c r="AH23"/>
  <c r="AI22"/>
  <c r="AJ22"/>
  <c r="AI27"/>
  <c r="AM27"/>
  <c r="AJ27"/>
  <c r="AH27"/>
  <c r="AK27"/>
  <c r="AL27"/>
  <c r="AI31"/>
  <c r="AM31"/>
  <c r="AJ31"/>
  <c r="AH31"/>
  <c r="AI30"/>
  <c r="AJ30"/>
  <c r="AK34"/>
  <c r="AH34"/>
  <c r="AL34"/>
  <c r="AM34"/>
  <c r="AH33"/>
  <c r="AK38"/>
  <c r="AH38"/>
  <c r="AL38"/>
  <c r="AM38"/>
  <c r="AI38"/>
  <c r="AJ38"/>
  <c r="AK42"/>
  <c r="AH42"/>
  <c r="AL42"/>
  <c r="AM42"/>
  <c r="AH41"/>
  <c r="AK46"/>
  <c r="AH46"/>
  <c r="AL46"/>
  <c r="AM46"/>
  <c r="AI46"/>
  <c r="AJ46"/>
  <c r="AK50"/>
  <c r="AH50"/>
  <c r="AL50"/>
  <c r="AM50"/>
  <c r="AH49"/>
  <c r="AK54"/>
  <c r="AH54"/>
  <c r="AL54"/>
  <c r="AM54"/>
  <c r="AI54"/>
  <c r="AJ54"/>
  <c r="AK58"/>
  <c r="AH58"/>
  <c r="AL58"/>
  <c r="AM58"/>
  <c r="AH57"/>
  <c r="AK62"/>
  <c r="AH62"/>
  <c r="AL62"/>
  <c r="AM62"/>
  <c r="AI62"/>
  <c r="AJ62"/>
  <c r="AK66"/>
  <c r="AH66"/>
  <c r="AL66"/>
  <c r="AM66"/>
  <c r="AH65"/>
  <c r="AK70"/>
  <c r="AH70"/>
  <c r="AL70"/>
  <c r="AM70"/>
  <c r="AI70"/>
  <c r="AJ70"/>
  <c r="AK74"/>
  <c r="AH74"/>
  <c r="AL74"/>
  <c r="AM74"/>
  <c r="AH73"/>
  <c r="AK78"/>
  <c r="AH78"/>
  <c r="AL78"/>
  <c r="AM78"/>
  <c r="AI78"/>
  <c r="AJ78"/>
  <c r="AK82"/>
  <c r="AH82"/>
  <c r="AL82"/>
  <c r="AM82"/>
  <c r="AH81"/>
  <c r="AK86"/>
  <c r="AH86"/>
  <c r="AL86"/>
  <c r="AM86"/>
  <c r="AI86"/>
  <c r="AJ86"/>
  <c r="AK90"/>
  <c r="AH90"/>
  <c r="AL90"/>
  <c r="AM90"/>
  <c r="AH89"/>
  <c r="AK94"/>
  <c r="AH94"/>
  <c r="AL94"/>
  <c r="AM94"/>
  <c r="AI94"/>
  <c r="AJ94"/>
  <c r="AK98"/>
  <c r="AH98"/>
  <c r="AL98"/>
  <c r="AM98"/>
  <c r="AH97"/>
  <c r="AK102"/>
  <c r="AH102"/>
  <c r="AL102"/>
  <c r="AM102"/>
  <c r="AI102"/>
  <c r="AJ102"/>
  <c r="AK106"/>
  <c r="AH106"/>
  <c r="AL106"/>
  <c r="AM106"/>
  <c r="AH105"/>
  <c r="AK110"/>
  <c r="AH110"/>
  <c r="AL110"/>
  <c r="AM110"/>
  <c r="AI110"/>
  <c r="AJ110"/>
  <c r="AK114"/>
  <c r="AH114"/>
  <c r="AL114"/>
  <c r="AM114"/>
  <c r="AH113"/>
  <c r="AK118"/>
  <c r="AH118"/>
  <c r="AL118"/>
  <c r="AM118"/>
  <c r="AI118"/>
  <c r="AJ118"/>
  <c r="AK122"/>
  <c r="AH122"/>
  <c r="AL122"/>
  <c r="AM122"/>
  <c r="AH121"/>
  <c r="AK126"/>
  <c r="AH126"/>
  <c r="AL126"/>
  <c r="AM126"/>
  <c r="AI126"/>
  <c r="AJ126"/>
  <c r="AK130"/>
  <c r="AH130"/>
  <c r="AL130"/>
  <c r="AM130"/>
  <c r="AH129"/>
  <c r="AK134"/>
  <c r="AH134"/>
  <c r="AL134"/>
  <c r="AM134"/>
  <c r="AI134"/>
  <c r="AJ134"/>
  <c r="AK138"/>
  <c r="AH138"/>
  <c r="AL138"/>
  <c r="AM138"/>
  <c r="AH137"/>
  <c r="AK142"/>
  <c r="AH142"/>
  <c r="AL142"/>
  <c r="AM142"/>
  <c r="AI142"/>
  <c r="AJ142"/>
  <c r="AK146"/>
  <c r="AH146"/>
  <c r="AL146"/>
  <c r="AM146"/>
  <c r="AH145"/>
  <c r="AK150"/>
  <c r="AH150"/>
  <c r="AL150"/>
  <c r="AM150"/>
  <c r="AI150"/>
  <c r="AJ150"/>
  <c r="AK154"/>
  <c r="AH154"/>
  <c r="AL154"/>
  <c r="AM154"/>
  <c r="AH153"/>
  <c r="AK158"/>
  <c r="AH158"/>
  <c r="AL158"/>
  <c r="AM158"/>
  <c r="AI158"/>
  <c r="AJ158"/>
  <c r="AK162"/>
  <c r="AH162"/>
  <c r="AL162"/>
  <c r="AM162"/>
  <c r="AH161"/>
  <c r="AK166"/>
  <c r="AH166"/>
  <c r="AL166"/>
  <c r="AM166"/>
  <c r="AI166"/>
  <c r="AJ166"/>
  <c r="AK170"/>
  <c r="AH170"/>
  <c r="AL170"/>
  <c r="AM170"/>
  <c r="AH169"/>
  <c r="AK174"/>
  <c r="AH174"/>
  <c r="AL174"/>
  <c r="AM174"/>
  <c r="AI174"/>
  <c r="AJ174"/>
  <c r="AK178"/>
  <c r="AH178"/>
  <c r="AL178"/>
  <c r="AM178"/>
  <c r="AH177"/>
  <c r="AK182"/>
  <c r="AH182"/>
  <c r="AL182"/>
  <c r="AM182"/>
  <c r="AI182"/>
  <c r="AJ182"/>
  <c r="AK186"/>
  <c r="AH186"/>
  <c r="AL186"/>
  <c r="AM186"/>
  <c r="AH185"/>
  <c r="AK190"/>
  <c r="AH190"/>
  <c r="AL190"/>
  <c r="AM190"/>
  <c r="AI190"/>
  <c r="AJ190"/>
  <c r="AK194"/>
  <c r="AH194"/>
  <c r="AL194"/>
  <c r="AM194"/>
  <c r="AH193"/>
  <c r="AK198"/>
  <c r="AH198"/>
  <c r="AL198"/>
  <c r="AM198"/>
  <c r="AI198"/>
  <c r="AJ198"/>
  <c r="AH197"/>
  <c r="AJ178"/>
  <c r="AI170"/>
  <c r="AH165"/>
  <c r="AJ146"/>
  <c r="AI138"/>
  <c r="AH133"/>
  <c r="AJ114"/>
  <c r="AI106"/>
  <c r="AH101"/>
  <c r="AJ82"/>
  <c r="AI74"/>
  <c r="AH69"/>
  <c r="AJ50"/>
  <c r="AI42"/>
  <c r="AH37"/>
  <c r="AL31"/>
  <c r="AJ26"/>
  <c r="AK23"/>
  <c r="AI18"/>
  <c r="AK202"/>
  <c r="AH202"/>
  <c r="AL202"/>
  <c r="AM202"/>
  <c r="AK206"/>
  <c r="AH206"/>
  <c r="AL206"/>
  <c r="AM206"/>
  <c r="AK210"/>
  <c r="AH210"/>
  <c r="AL210"/>
  <c r="AM210"/>
  <c r="AK214"/>
  <c r="AH214"/>
  <c r="AL214"/>
  <c r="AM214"/>
  <c r="AK218"/>
  <c r="AH218"/>
  <c r="AL218"/>
  <c r="AM218"/>
  <c r="AK222"/>
  <c r="AH222"/>
  <c r="AL222"/>
  <c r="AM222"/>
  <c r="AK226"/>
  <c r="AH226"/>
  <c r="AL226"/>
  <c r="AM226"/>
  <c r="AK230"/>
  <c r="AH230"/>
  <c r="AL230"/>
  <c r="AM230"/>
  <c r="AK234"/>
  <c r="AH234"/>
  <c r="AL234"/>
  <c r="AM234"/>
  <c r="AK238"/>
  <c r="AH238"/>
  <c r="AL238"/>
  <c r="AM238"/>
  <c r="AK242"/>
  <c r="AH242"/>
  <c r="AL242"/>
  <c r="AM242"/>
  <c r="AK246"/>
  <c r="AH246"/>
  <c r="AL246"/>
  <c r="AM246"/>
  <c r="AK250"/>
  <c r="AH250"/>
  <c r="AL250"/>
  <c r="AM250"/>
  <c r="AK254"/>
  <c r="AH254"/>
  <c r="AL254"/>
  <c r="AM254"/>
  <c r="AK258"/>
  <c r="AH258"/>
  <c r="AL258"/>
  <c r="AK262"/>
  <c r="AH262"/>
  <c r="AL262"/>
  <c r="AK266"/>
  <c r="AH266"/>
  <c r="AL266"/>
  <c r="AK270"/>
  <c r="AH270"/>
  <c r="AL270"/>
  <c r="AK274"/>
  <c r="AH274"/>
  <c r="AL274"/>
  <c r="AK278"/>
  <c r="AH278"/>
  <c r="AL278"/>
  <c r="AK282"/>
  <c r="AH282"/>
  <c r="AL282"/>
  <c r="AK286"/>
  <c r="AH286"/>
  <c r="AL286"/>
  <c r="AK290"/>
  <c r="AH290"/>
  <c r="AL290"/>
  <c r="AK294"/>
  <c r="AH294"/>
  <c r="AL294"/>
  <c r="AK298"/>
  <c r="AH298"/>
  <c r="AL298"/>
  <c r="AK302"/>
  <c r="AH302"/>
  <c r="AL302"/>
  <c r="AK306"/>
  <c r="AH306"/>
  <c r="AL306"/>
  <c r="AK310"/>
  <c r="AH310"/>
  <c r="AL310"/>
  <c r="AK314"/>
  <c r="AH314"/>
  <c r="AL314"/>
  <c r="AK318"/>
  <c r="AH318"/>
  <c r="AL318"/>
  <c r="AK322"/>
  <c r="AH322"/>
  <c r="AL322"/>
  <c r="AK326"/>
  <c r="AH326"/>
  <c r="AL326"/>
  <c r="AK330"/>
  <c r="AH330"/>
  <c r="AL330"/>
  <c r="AK334"/>
  <c r="AH334"/>
  <c r="AL334"/>
  <c r="AK338"/>
  <c r="AH338"/>
  <c r="AL338"/>
  <c r="AK342"/>
  <c r="AH342"/>
  <c r="AL342"/>
  <c r="AK346"/>
  <c r="AH346"/>
  <c r="AL346"/>
  <c r="AK350"/>
  <c r="AH350"/>
  <c r="AL350"/>
  <c r="AK354"/>
  <c r="AH354"/>
  <c r="AL354"/>
  <c r="AK358"/>
  <c r="AH358"/>
  <c r="AL358"/>
  <c r="AK362"/>
  <c r="AH362"/>
  <c r="AL362"/>
  <c r="AK366"/>
  <c r="AH366"/>
  <c r="AL366"/>
  <c r="AK370"/>
  <c r="AH370"/>
  <c r="AL370"/>
  <c r="AK374"/>
  <c r="AH374"/>
  <c r="AL374"/>
  <c r="AK378"/>
  <c r="AH378"/>
  <c r="AL378"/>
  <c r="AK382"/>
  <c r="AH382"/>
  <c r="AL382"/>
  <c r="AK386"/>
  <c r="AH386"/>
  <c r="AL386"/>
  <c r="AK390"/>
  <c r="AH390"/>
  <c r="AL390"/>
  <c r="AK394"/>
  <c r="AH394"/>
  <c r="AL394"/>
  <c r="AK398"/>
  <c r="AH398"/>
  <c r="AL398"/>
  <c r="AK402"/>
  <c r="AH402"/>
  <c r="AL402"/>
  <c r="AK406"/>
  <c r="AH406"/>
  <c r="AL406"/>
  <c r="AK410"/>
  <c r="AH410"/>
  <c r="AL410"/>
  <c r="AK414"/>
  <c r="AH414"/>
  <c r="AL414"/>
  <c r="AK418"/>
  <c r="AH418"/>
  <c r="AL418"/>
  <c r="AK422"/>
  <c r="AH422"/>
  <c r="AL422"/>
  <c r="AK426"/>
  <c r="AH426"/>
  <c r="AL426"/>
  <c r="AK430"/>
  <c r="AH430"/>
  <c r="AL430"/>
  <c r="AK434"/>
  <c r="AH434"/>
  <c r="AL434"/>
  <c r="AK438"/>
  <c r="AH438"/>
  <c r="AL438"/>
  <c r="AK442"/>
  <c r="AH442"/>
  <c r="AL442"/>
  <c r="AK446"/>
  <c r="AH446"/>
  <c r="AL446"/>
  <c r="AK450"/>
  <c r="AH450"/>
  <c r="AL450"/>
  <c r="AK454"/>
  <c r="AH454"/>
  <c r="AL454"/>
  <c r="AK458"/>
  <c r="AH458"/>
  <c r="AL458"/>
  <c r="AK462"/>
  <c r="AH462"/>
  <c r="AL462"/>
  <c r="AK466"/>
  <c r="AH466"/>
  <c r="AL466"/>
  <c r="AK470"/>
  <c r="AH470"/>
  <c r="AL470"/>
  <c r="AK474"/>
  <c r="AH474"/>
  <c r="AL474"/>
  <c r="AK478"/>
  <c r="AH478"/>
  <c r="AL478"/>
  <c r="AK482"/>
  <c r="AH482"/>
  <c r="AL482"/>
  <c r="AK486"/>
  <c r="AH486"/>
  <c r="AL486"/>
  <c r="AK490"/>
  <c r="AH490"/>
  <c r="AL490"/>
  <c r="AK494"/>
  <c r="AH494"/>
  <c r="AL494"/>
  <c r="AK498"/>
  <c r="AH498"/>
  <c r="AL498"/>
  <c r="AK502"/>
  <c r="AH502"/>
  <c r="AL502"/>
  <c r="AK506"/>
  <c r="AH506"/>
  <c r="AL506"/>
  <c r="AK510"/>
  <c r="AH510"/>
  <c r="AL510"/>
  <c r="AK514"/>
  <c r="AH514"/>
  <c r="AL514"/>
  <c r="AK518"/>
  <c r="AH518"/>
  <c r="AL518"/>
  <c r="AK522"/>
  <c r="AH522"/>
  <c r="AL522"/>
  <c r="AK526"/>
  <c r="AH526"/>
  <c r="AL526"/>
  <c r="AK530"/>
  <c r="AH530"/>
  <c r="AL530"/>
  <c r="AK534"/>
  <c r="AH534"/>
  <c r="AL534"/>
  <c r="AK538"/>
  <c r="AH538"/>
  <c r="AL538"/>
  <c r="AK542"/>
  <c r="AH542"/>
  <c r="AL542"/>
  <c r="AK546"/>
  <c r="AH546"/>
  <c r="AL546"/>
  <c r="AK550"/>
  <c r="AH550"/>
  <c r="AL550"/>
  <c r="AK554"/>
  <c r="AH554"/>
  <c r="AL554"/>
  <c r="AK558"/>
  <c r="AH558"/>
  <c r="AL558"/>
  <c r="AK562"/>
  <c r="AH562"/>
  <c r="AL562"/>
  <c r="AK566"/>
  <c r="AH566"/>
  <c r="AL566"/>
  <c r="AK570"/>
  <c r="AH570"/>
  <c r="AL570"/>
  <c r="AK574"/>
  <c r="AH574"/>
  <c r="AL574"/>
  <c r="AK578"/>
  <c r="AH578"/>
  <c r="AL578"/>
  <c r="AK580"/>
  <c r="AH580"/>
  <c r="AL580"/>
  <c r="AK582"/>
  <c r="AH582"/>
  <c r="AL582"/>
  <c r="AK584"/>
  <c r="AH584"/>
  <c r="AL584"/>
  <c r="AK586"/>
  <c r="AH586"/>
  <c r="AL586"/>
  <c r="AK588"/>
  <c r="AH588"/>
  <c r="AL588"/>
  <c r="AK590"/>
  <c r="AH590"/>
  <c r="AL590"/>
  <c r="AK592"/>
  <c r="AH592"/>
  <c r="AL592"/>
  <c r="AK594"/>
  <c r="AH594"/>
  <c r="AL594"/>
  <c r="AK596"/>
  <c r="AH596"/>
  <c r="AL596"/>
  <c r="AK598"/>
  <c r="AH598"/>
  <c r="AL598"/>
  <c r="AK600"/>
  <c r="AH600"/>
  <c r="AL600"/>
  <c r="Z5"/>
  <c r="AD5"/>
  <c r="AA5"/>
  <c r="Z9"/>
  <c r="AD9"/>
  <c r="AA9"/>
  <c r="Z13"/>
  <c r="AD13"/>
  <c r="AA13"/>
  <c r="Z17"/>
  <c r="AD17"/>
  <c r="AA17"/>
  <c r="Z21"/>
  <c r="AD21"/>
  <c r="AA21"/>
  <c r="Z25"/>
  <c r="AD25"/>
  <c r="AA25"/>
  <c r="Z29"/>
  <c r="AD29"/>
  <c r="AA29"/>
  <c r="Z33"/>
  <c r="AD33"/>
  <c r="AA33"/>
  <c r="Z37"/>
  <c r="AD37"/>
  <c r="AA37"/>
  <c r="Z41"/>
  <c r="AD41"/>
  <c r="AA41"/>
  <c r="Z45"/>
  <c r="AD45"/>
  <c r="AA45"/>
  <c r="Z49"/>
  <c r="AD49"/>
  <c r="AA49"/>
  <c r="Z53"/>
  <c r="AD53"/>
  <c r="AA53"/>
  <c r="Z57"/>
  <c r="AD57"/>
  <c r="AA57"/>
  <c r="Z61"/>
  <c r="AD61"/>
  <c r="AA61"/>
  <c r="Z65"/>
  <c r="AD65"/>
  <c r="AA65"/>
  <c r="Z69"/>
  <c r="AD69"/>
  <c r="AA69"/>
  <c r="Z73"/>
  <c r="AD73"/>
  <c r="AA73"/>
  <c r="Z77"/>
  <c r="AD77"/>
  <c r="AA77"/>
  <c r="Z81"/>
  <c r="AD81"/>
  <c r="AA81"/>
  <c r="Z85"/>
  <c r="AD85"/>
  <c r="AA85"/>
  <c r="Z89"/>
  <c r="AD89"/>
  <c r="AA89"/>
  <c r="Z93"/>
  <c r="AD93"/>
  <c r="AA93"/>
  <c r="Z97"/>
  <c r="AD97"/>
  <c r="AA97"/>
  <c r="Z101"/>
  <c r="AD101"/>
  <c r="AA101"/>
  <c r="Z105"/>
  <c r="AD105"/>
  <c r="AA105"/>
  <c r="Z109"/>
  <c r="AD109"/>
  <c r="AA109"/>
  <c r="Z113"/>
  <c r="AD113"/>
  <c r="AA113"/>
  <c r="Z117"/>
  <c r="AD117"/>
  <c r="AA117"/>
  <c r="Z121"/>
  <c r="AD121"/>
  <c r="AA121"/>
  <c r="Z125"/>
  <c r="AD125"/>
  <c r="AA125"/>
  <c r="Z129"/>
  <c r="AD129"/>
  <c r="AA129"/>
  <c r="Z133"/>
  <c r="AD133"/>
  <c r="AA133"/>
  <c r="Z137"/>
  <c r="AD137"/>
  <c r="AA137"/>
  <c r="Z141"/>
  <c r="AD141"/>
  <c r="AA141"/>
  <c r="Z145"/>
  <c r="AD145"/>
  <c r="AA145"/>
  <c r="Z149"/>
  <c r="AD149"/>
  <c r="AA149"/>
  <c r="Z153"/>
  <c r="AD153"/>
  <c r="AA153"/>
  <c r="Z157"/>
  <c r="AD157"/>
  <c r="AA157"/>
  <c r="Z161"/>
  <c r="AD161"/>
  <c r="AA161"/>
  <c r="Z165"/>
  <c r="AD165"/>
  <c r="AA165"/>
  <c r="Z169"/>
  <c r="AD169"/>
  <c r="AA169"/>
  <c r="Z173"/>
  <c r="AD173"/>
  <c r="AA173"/>
  <c r="Z177"/>
  <c r="AD177"/>
  <c r="AA177"/>
  <c r="Z181"/>
  <c r="AD181"/>
  <c r="AA181"/>
  <c r="Z185"/>
  <c r="AD185"/>
  <c r="AA185"/>
  <c r="Z189"/>
  <c r="AD189"/>
  <c r="AA189"/>
  <c r="Z193"/>
  <c r="AD193"/>
  <c r="AA193"/>
  <c r="Z197"/>
  <c r="AD197"/>
  <c r="AA197"/>
  <c r="Z201"/>
  <c r="AD201"/>
  <c r="AA201"/>
  <c r="Z205"/>
  <c r="AD205"/>
  <c r="AA205"/>
  <c r="Z209"/>
  <c r="AD209"/>
  <c r="AA209"/>
  <c r="Z213"/>
  <c r="AD213"/>
  <c r="AA213"/>
  <c r="Z217"/>
  <c r="AD217"/>
  <c r="AA217"/>
  <c r="Z221"/>
  <c r="AD221"/>
  <c r="AA221"/>
  <c r="Z225"/>
  <c r="AD225"/>
  <c r="AA225"/>
  <c r="Z229"/>
  <c r="AD229"/>
  <c r="AA229"/>
  <c r="Z233"/>
  <c r="AD233"/>
  <c r="AA233"/>
  <c r="Z237"/>
  <c r="AD237"/>
  <c r="AA237"/>
  <c r="Z241"/>
  <c r="AD241"/>
  <c r="AA241"/>
  <c r="Z245"/>
  <c r="AD245"/>
  <c r="AA245"/>
  <c r="Z249"/>
  <c r="AD249"/>
  <c r="AA249"/>
  <c r="Z253"/>
  <c r="AD253"/>
  <c r="AA253"/>
  <c r="Z257"/>
  <c r="AD257"/>
  <c r="AA257"/>
  <c r="Z261"/>
  <c r="AD261"/>
  <c r="AA261"/>
  <c r="Z265"/>
  <c r="AD265"/>
  <c r="AA265"/>
  <c r="Z269"/>
  <c r="AD269"/>
  <c r="AA269"/>
  <c r="Z273"/>
  <c r="AD273"/>
  <c r="AA273"/>
  <c r="Z277"/>
  <c r="AD277"/>
  <c r="AA277"/>
  <c r="Z281"/>
  <c r="AD281"/>
  <c r="AA281"/>
  <c r="Z285"/>
  <c r="AD285"/>
  <c r="AA285"/>
  <c r="Z289"/>
  <c r="AD289"/>
  <c r="AA289"/>
  <c r="Z293"/>
  <c r="AD293"/>
  <c r="AA293"/>
  <c r="Z297"/>
  <c r="AD297"/>
  <c r="AA297"/>
  <c r="Z301"/>
  <c r="AD301"/>
  <c r="AA301"/>
  <c r="Z305"/>
  <c r="AD305"/>
  <c r="AA305"/>
  <c r="Z309"/>
  <c r="AD309"/>
  <c r="AA309"/>
  <c r="Z313"/>
  <c r="AD313"/>
  <c r="AA313"/>
  <c r="Z317"/>
  <c r="AD317"/>
  <c r="AA317"/>
  <c r="Z321"/>
  <c r="AD321"/>
  <c r="AA321"/>
  <c r="Z325"/>
  <c r="AD325"/>
  <c r="AA325"/>
  <c r="Z329"/>
  <c r="AD329"/>
  <c r="AA329"/>
  <c r="Z333"/>
  <c r="AD333"/>
  <c r="AA333"/>
  <c r="Z337"/>
  <c r="AD337"/>
  <c r="AA337"/>
  <c r="Z341"/>
  <c r="AD341"/>
  <c r="AA341"/>
  <c r="Z345"/>
  <c r="AD345"/>
  <c r="AA345"/>
  <c r="Z349"/>
  <c r="AD349"/>
  <c r="AA349"/>
  <c r="Z353"/>
  <c r="AD353"/>
  <c r="AA353"/>
  <c r="Z357"/>
  <c r="AD357"/>
  <c r="AA357"/>
  <c r="Z361"/>
  <c r="AD361"/>
  <c r="AA361"/>
  <c r="Z365"/>
  <c r="AD365"/>
  <c r="AA365"/>
  <c r="Z369"/>
  <c r="AD369"/>
  <c r="AA369"/>
  <c r="Z373"/>
  <c r="AD373"/>
  <c r="AA373"/>
  <c r="Z377"/>
  <c r="AD377"/>
  <c r="AA377"/>
  <c r="Z381"/>
  <c r="AD381"/>
  <c r="AA381"/>
  <c r="Z385"/>
  <c r="AD385"/>
  <c r="AA385"/>
  <c r="Z389"/>
  <c r="AD389"/>
  <c r="AA389"/>
  <c r="Z393"/>
  <c r="AD393"/>
  <c r="AA393"/>
  <c r="Z397"/>
  <c r="AD397"/>
  <c r="AA397"/>
  <c r="Z401"/>
  <c r="AD401"/>
  <c r="AA401"/>
  <c r="Z405"/>
  <c r="AD405"/>
  <c r="AA405"/>
  <c r="Z409"/>
  <c r="AD409"/>
  <c r="AA409"/>
  <c r="Z413"/>
  <c r="AD413"/>
  <c r="AA413"/>
  <c r="Z417"/>
  <c r="AD417"/>
  <c r="AA417"/>
  <c r="Z421"/>
  <c r="AD421"/>
  <c r="AA421"/>
  <c r="Z425"/>
  <c r="AD425"/>
  <c r="AA425"/>
  <c r="Z429"/>
  <c r="AD429"/>
  <c r="AA429"/>
  <c r="Z433"/>
  <c r="AD433"/>
  <c r="AA433"/>
  <c r="Z437"/>
  <c r="AD437"/>
  <c r="AA437"/>
  <c r="Z441"/>
  <c r="AD441"/>
  <c r="AA441"/>
  <c r="Z445"/>
  <c r="AD445"/>
  <c r="AA445"/>
  <c r="Z449"/>
  <c r="AD449"/>
  <c r="AA449"/>
  <c r="Z453"/>
  <c r="AD453"/>
  <c r="AA453"/>
  <c r="Z457"/>
  <c r="AD457"/>
  <c r="AA457"/>
  <c r="Z461"/>
  <c r="AD461"/>
  <c r="AA461"/>
  <c r="Z465"/>
  <c r="AD465"/>
  <c r="AA465"/>
  <c r="Z469"/>
  <c r="AD469"/>
  <c r="AA469"/>
  <c r="Z473"/>
  <c r="AD473"/>
  <c r="AA473"/>
  <c r="Z477"/>
  <c r="AD477"/>
  <c r="AA477"/>
  <c r="Z481"/>
  <c r="AD481"/>
  <c r="AA481"/>
  <c r="Z485"/>
  <c r="AD485"/>
  <c r="AA485"/>
  <c r="Z489"/>
  <c r="AD489"/>
  <c r="AA489"/>
  <c r="Z493"/>
  <c r="AD493"/>
  <c r="AA493"/>
  <c r="Z497"/>
  <c r="AD497"/>
  <c r="AA497"/>
  <c r="Z501"/>
  <c r="AD501"/>
  <c r="AA501"/>
  <c r="Z505"/>
  <c r="AD505"/>
  <c r="AA505"/>
  <c r="Z509"/>
  <c r="AD509"/>
  <c r="AA509"/>
  <c r="Z513"/>
  <c r="AD513"/>
  <c r="AA513"/>
  <c r="Z517"/>
  <c r="AD517"/>
  <c r="AA517"/>
  <c r="Z521"/>
  <c r="AD521"/>
  <c r="AA521"/>
  <c r="Z525"/>
  <c r="AD525"/>
  <c r="AA525"/>
  <c r="Z529"/>
  <c r="AD529"/>
  <c r="AA529"/>
  <c r="Z533"/>
  <c r="AD533"/>
  <c r="AA533"/>
  <c r="Z537"/>
  <c r="AD537"/>
  <c r="AA537"/>
  <c r="Z541"/>
  <c r="AD541"/>
  <c r="AA541"/>
  <c r="Z545"/>
  <c r="AD545"/>
  <c r="AA545"/>
  <c r="Z549"/>
  <c r="AD549"/>
  <c r="AA549"/>
  <c r="Z553"/>
  <c r="AD553"/>
  <c r="AA553"/>
  <c r="Z557"/>
  <c r="AD557"/>
  <c r="AA557"/>
  <c r="Z561"/>
  <c r="AD561"/>
  <c r="AA561"/>
  <c r="Z565"/>
  <c r="AD565"/>
  <c r="AA565"/>
  <c r="Z569"/>
  <c r="AD569"/>
  <c r="AA569"/>
  <c r="Z573"/>
  <c r="AD573"/>
  <c r="AA573"/>
  <c r="Z577"/>
  <c r="AD577"/>
  <c r="AA577"/>
  <c r="Z581"/>
  <c r="AD581"/>
  <c r="AA581"/>
  <c r="Z585"/>
  <c r="AD585"/>
  <c r="AA585"/>
  <c r="Z589"/>
  <c r="AD589"/>
  <c r="AA589"/>
  <c r="Z593"/>
  <c r="AD593"/>
  <c r="AA593"/>
  <c r="Z597"/>
  <c r="AD597"/>
  <c r="AA597"/>
  <c r="Z601"/>
  <c r="AD601"/>
  <c r="AA601"/>
  <c r="AE600"/>
  <c r="AE596"/>
  <c r="AE592"/>
  <c r="AE588"/>
  <c r="AE584"/>
  <c r="AE580"/>
  <c r="AE576"/>
  <c r="AE572"/>
  <c r="AE568"/>
  <c r="AE564"/>
  <c r="AE560"/>
  <c r="AE556"/>
  <c r="AE552"/>
  <c r="AE548"/>
  <c r="AE544"/>
  <c r="AE540"/>
  <c r="AE536"/>
  <c r="AE532"/>
  <c r="AE528"/>
  <c r="AE524"/>
  <c r="AE520"/>
  <c r="AE516"/>
  <c r="AE512"/>
  <c r="AE508"/>
  <c r="AE504"/>
  <c r="AE500"/>
  <c r="AE496"/>
  <c r="AE492"/>
  <c r="AE488"/>
  <c r="AE484"/>
  <c r="AE480"/>
  <c r="AE476"/>
  <c r="AE472"/>
  <c r="AE468"/>
  <c r="AE464"/>
  <c r="AE460"/>
  <c r="AE456"/>
  <c r="AE452"/>
  <c r="AE448"/>
  <c r="AE444"/>
  <c r="AE440"/>
  <c r="AE436"/>
  <c r="AE432"/>
  <c r="AE428"/>
  <c r="AE424"/>
  <c r="AE420"/>
  <c r="AE416"/>
  <c r="AE412"/>
  <c r="AE408"/>
  <c r="AE404"/>
  <c r="AE400"/>
  <c r="AE396"/>
  <c r="AE392"/>
  <c r="AE388"/>
  <c r="AE384"/>
  <c r="AE380"/>
  <c r="AE376"/>
  <c r="AE372"/>
  <c r="AE368"/>
  <c r="AE364"/>
  <c r="AE360"/>
  <c r="AE356"/>
  <c r="AE352"/>
  <c r="AE348"/>
  <c r="AE344"/>
  <c r="AE340"/>
  <c r="AE336"/>
  <c r="AE332"/>
  <c r="AE328"/>
  <c r="AE324"/>
  <c r="AE320"/>
  <c r="AE316"/>
  <c r="AE312"/>
  <c r="AE308"/>
  <c r="AE304"/>
  <c r="AE300"/>
  <c r="AE296"/>
  <c r="AE292"/>
  <c r="AE288"/>
  <c r="AE284"/>
  <c r="AE280"/>
  <c r="AE276"/>
  <c r="AE272"/>
  <c r="AE268"/>
  <c r="AE264"/>
  <c r="AE260"/>
  <c r="AE256"/>
  <c r="AE252"/>
  <c r="AE248"/>
  <c r="AE244"/>
  <c r="AE240"/>
  <c r="AE236"/>
  <c r="AE232"/>
  <c r="AE228"/>
  <c r="AE224"/>
  <c r="AE220"/>
  <c r="AE216"/>
  <c r="AE212"/>
  <c r="AE208"/>
  <c r="AE204"/>
  <c r="AE200"/>
  <c r="AE196"/>
  <c r="AE192"/>
  <c r="AE188"/>
  <c r="AE184"/>
  <c r="AE180"/>
  <c r="AE176"/>
  <c r="AE172"/>
  <c r="AE168"/>
  <c r="AE164"/>
  <c r="AE160"/>
  <c r="AE156"/>
  <c r="AE152"/>
  <c r="AE148"/>
  <c r="AE144"/>
  <c r="AE140"/>
  <c r="AE136"/>
  <c r="AE132"/>
  <c r="AE128"/>
  <c r="AE124"/>
  <c r="AE120"/>
  <c r="AE116"/>
  <c r="AE112"/>
  <c r="AE108"/>
  <c r="AE104"/>
  <c r="AE100"/>
  <c r="AE96"/>
  <c r="AE92"/>
  <c r="AE88"/>
  <c r="AE84"/>
  <c r="AE80"/>
  <c r="AE76"/>
  <c r="AE72"/>
  <c r="AE68"/>
  <c r="AE64"/>
  <c r="AE60"/>
  <c r="AE56"/>
  <c r="AE52"/>
  <c r="AE48"/>
  <c r="AE44"/>
  <c r="AE40"/>
  <c r="AE36"/>
  <c r="AE32"/>
  <c r="AE28"/>
  <c r="AE24"/>
  <c r="AE20"/>
  <c r="AE16"/>
  <c r="AE12"/>
  <c r="AE8"/>
  <c r="AE4"/>
  <c r="AL601"/>
  <c r="AJ600"/>
  <c r="AH599"/>
  <c r="AL597"/>
  <c r="AJ596"/>
  <c r="AH595"/>
  <c r="AL593"/>
  <c r="AJ592"/>
  <c r="AH591"/>
  <c r="AL589"/>
  <c r="AJ588"/>
  <c r="AH587"/>
  <c r="AL585"/>
  <c r="AJ584"/>
  <c r="AH583"/>
  <c r="AL581"/>
  <c r="AJ580"/>
  <c r="AH579"/>
  <c r="AL577"/>
  <c r="AL573"/>
  <c r="AL569"/>
  <c r="AL565"/>
  <c r="AL561"/>
  <c r="AL557"/>
  <c r="AL553"/>
  <c r="AL549"/>
  <c r="AL545"/>
  <c r="AL541"/>
  <c r="AL537"/>
  <c r="AL533"/>
  <c r="AL529"/>
  <c r="AL525"/>
  <c r="AL521"/>
  <c r="AL517"/>
  <c r="AL513"/>
  <c r="AL509"/>
  <c r="AL505"/>
  <c r="AL501"/>
  <c r="AL497"/>
  <c r="AL493"/>
  <c r="AL489"/>
  <c r="AL485"/>
  <c r="AL481"/>
  <c r="AL477"/>
  <c r="AL473"/>
  <c r="AL469"/>
  <c r="AL465"/>
  <c r="AL461"/>
  <c r="AL457"/>
  <c r="AL453"/>
  <c r="AL449"/>
  <c r="AL445"/>
  <c r="AL441"/>
  <c r="AL437"/>
  <c r="AL433"/>
  <c r="AL429"/>
  <c r="AL425"/>
  <c r="AL421"/>
  <c r="AL417"/>
  <c r="AL413"/>
  <c r="AL409"/>
  <c r="AL405"/>
  <c r="AL401"/>
  <c r="AL397"/>
  <c r="AL393"/>
  <c r="AL389"/>
  <c r="AL385"/>
  <c r="AL381"/>
  <c r="AL377"/>
  <c r="AL373"/>
  <c r="AL369"/>
  <c r="AL365"/>
  <c r="AL361"/>
  <c r="AL357"/>
  <c r="AL353"/>
  <c r="AL349"/>
  <c r="AL345"/>
  <c r="AL341"/>
  <c r="AL337"/>
  <c r="AL333"/>
  <c r="AL329"/>
  <c r="AL325"/>
  <c r="AL321"/>
  <c r="AL317"/>
  <c r="AL313"/>
  <c r="AL309"/>
  <c r="AL305"/>
  <c r="AL301"/>
  <c r="AL297"/>
  <c r="AL293"/>
  <c r="AL289"/>
  <c r="AL285"/>
  <c r="AL281"/>
  <c r="AL277"/>
  <c r="AL273"/>
  <c r="AL269"/>
  <c r="AL265"/>
  <c r="AL261"/>
  <c r="AL257"/>
  <c r="AJ254"/>
  <c r="AH249"/>
  <c r="AJ246"/>
  <c r="AH241"/>
  <c r="AJ238"/>
  <c r="AH233"/>
  <c r="AJ230"/>
  <c r="AH225"/>
  <c r="AJ222"/>
  <c r="AH217"/>
  <c r="AJ214"/>
  <c r="AH209"/>
  <c r="AJ206"/>
  <c r="AH201"/>
  <c r="AB6"/>
  <c r="AE5"/>
  <c r="AC6"/>
  <c r="AB10"/>
  <c r="AE9"/>
  <c r="AC10"/>
  <c r="AB14"/>
  <c r="AE13"/>
  <c r="AC14"/>
  <c r="AB18"/>
  <c r="AE17"/>
  <c r="AC18"/>
  <c r="AB22"/>
  <c r="AE21"/>
  <c r="AC22"/>
  <c r="AB26"/>
  <c r="AE25"/>
  <c r="AC26"/>
  <c r="AB30"/>
  <c r="AE29"/>
  <c r="AC30"/>
  <c r="AB34"/>
  <c r="AE33"/>
  <c r="AC34"/>
  <c r="AB38"/>
  <c r="AE37"/>
  <c r="AC38"/>
  <c r="AB42"/>
  <c r="AE41"/>
  <c r="AC42"/>
  <c r="AB46"/>
  <c r="AE45"/>
  <c r="AC46"/>
  <c r="AB50"/>
  <c r="AE49"/>
  <c r="AC50"/>
  <c r="AB54"/>
  <c r="AE53"/>
  <c r="AC54"/>
  <c r="AB58"/>
  <c r="AE57"/>
  <c r="AC58"/>
  <c r="AB62"/>
  <c r="AE61"/>
  <c r="AC62"/>
  <c r="AB66"/>
  <c r="AE65"/>
  <c r="AC66"/>
  <c r="AB70"/>
  <c r="AE69"/>
  <c r="AC70"/>
  <c r="AB74"/>
  <c r="AE73"/>
  <c r="AC74"/>
  <c r="AB78"/>
  <c r="AE77"/>
  <c r="AC78"/>
  <c r="AB82"/>
  <c r="AE81"/>
  <c r="AC82"/>
  <c r="AB86"/>
  <c r="AE85"/>
  <c r="AC86"/>
  <c r="AB90"/>
  <c r="AE89"/>
  <c r="AC90"/>
  <c r="AB94"/>
  <c r="AE93"/>
  <c r="AC94"/>
  <c r="AB98"/>
  <c r="AE97"/>
  <c r="AC98"/>
  <c r="AB102"/>
  <c r="AE101"/>
  <c r="AC102"/>
  <c r="AB106"/>
  <c r="AE105"/>
  <c r="AC106"/>
  <c r="AB110"/>
  <c r="AE109"/>
  <c r="AC110"/>
  <c r="AB114"/>
  <c r="AE113"/>
  <c r="AC114"/>
  <c r="AB118"/>
  <c r="AE117"/>
  <c r="AC118"/>
  <c r="AB122"/>
  <c r="AE121"/>
  <c r="AC122"/>
  <c r="AB126"/>
  <c r="AE125"/>
  <c r="AC126"/>
  <c r="AB130"/>
  <c r="AE129"/>
  <c r="AC130"/>
  <c r="AB134"/>
  <c r="AE133"/>
  <c r="AC134"/>
  <c r="AB138"/>
  <c r="AE137"/>
  <c r="AC138"/>
  <c r="AB142"/>
  <c r="AE141"/>
  <c r="AC142"/>
  <c r="AB146"/>
  <c r="AE145"/>
  <c r="AC146"/>
  <c r="AB150"/>
  <c r="AE149"/>
  <c r="AC150"/>
  <c r="AB154"/>
  <c r="AE153"/>
  <c r="AC154"/>
  <c r="AB158"/>
  <c r="AE157"/>
  <c r="AC158"/>
  <c r="AB162"/>
  <c r="AE161"/>
  <c r="AC162"/>
  <c r="AB166"/>
  <c r="AE165"/>
  <c r="AC166"/>
  <c r="AB170"/>
  <c r="AE169"/>
  <c r="AC170"/>
  <c r="AB174"/>
  <c r="AE173"/>
  <c r="AC174"/>
  <c r="AB178"/>
  <c r="AE177"/>
  <c r="AC178"/>
  <c r="AB182"/>
  <c r="AE181"/>
  <c r="AC182"/>
  <c r="AB186"/>
  <c r="AE185"/>
  <c r="AC186"/>
  <c r="AB190"/>
  <c r="AE189"/>
  <c r="AC190"/>
  <c r="AB194"/>
  <c r="AE193"/>
  <c r="AC194"/>
  <c r="AB198"/>
  <c r="AE197"/>
  <c r="AC198"/>
  <c r="AB202"/>
  <c r="AE201"/>
  <c r="AC202"/>
  <c r="AB206"/>
  <c r="AE205"/>
  <c r="AC206"/>
  <c r="AB210"/>
  <c r="AE209"/>
  <c r="AC210"/>
  <c r="AB214"/>
  <c r="AE213"/>
  <c r="AC214"/>
  <c r="AB218"/>
  <c r="AE217"/>
  <c r="AC218"/>
  <c r="AB222"/>
  <c r="AE221"/>
  <c r="AC222"/>
  <c r="AB226"/>
  <c r="AE225"/>
  <c r="AC226"/>
  <c r="AB230"/>
  <c r="AE229"/>
  <c r="AC230"/>
  <c r="AB234"/>
  <c r="AE233"/>
  <c r="AC234"/>
  <c r="AB238"/>
  <c r="AE237"/>
  <c r="AC238"/>
  <c r="AB242"/>
  <c r="AE241"/>
  <c r="AC242"/>
  <c r="AB246"/>
  <c r="AE245"/>
  <c r="AC246"/>
  <c r="AB250"/>
  <c r="AE249"/>
  <c r="AC250"/>
  <c r="AB254"/>
  <c r="AE253"/>
  <c r="AC254"/>
  <c r="AB258"/>
  <c r="AE257"/>
  <c r="AC258"/>
  <c r="AB262"/>
  <c r="AE261"/>
  <c r="AC262"/>
  <c r="AB266"/>
  <c r="AE265"/>
  <c r="AC266"/>
  <c r="AB270"/>
  <c r="AE269"/>
  <c r="AC270"/>
  <c r="AB274"/>
  <c r="AE273"/>
  <c r="AC274"/>
  <c r="AB278"/>
  <c r="AE277"/>
  <c r="AC278"/>
  <c r="AB282"/>
  <c r="AE281"/>
  <c r="AC282"/>
  <c r="AB286"/>
  <c r="AE285"/>
  <c r="AC286"/>
  <c r="AB290"/>
  <c r="AE289"/>
  <c r="AC290"/>
  <c r="AB294"/>
  <c r="AE293"/>
  <c r="AC294"/>
  <c r="AB298"/>
  <c r="AE297"/>
  <c r="AC298"/>
  <c r="AB302"/>
  <c r="AE301"/>
  <c r="AC302"/>
  <c r="AB306"/>
  <c r="AE305"/>
  <c r="AC306"/>
  <c r="AB310"/>
  <c r="AE309"/>
  <c r="AC310"/>
  <c r="AB314"/>
  <c r="AE313"/>
  <c r="AC314"/>
  <c r="AB318"/>
  <c r="AE317"/>
  <c r="AC318"/>
  <c r="AB322"/>
  <c r="AE321"/>
  <c r="AC322"/>
  <c r="AB326"/>
  <c r="AE325"/>
  <c r="AC326"/>
  <c r="AB330"/>
  <c r="AE329"/>
  <c r="AC330"/>
  <c r="AB334"/>
  <c r="AE333"/>
  <c r="AC334"/>
  <c r="AB338"/>
  <c r="AE337"/>
  <c r="AC338"/>
  <c r="AB342"/>
  <c r="AE341"/>
  <c r="AC342"/>
  <c r="AB346"/>
  <c r="AE345"/>
  <c r="AC346"/>
  <c r="AB350"/>
  <c r="AE349"/>
  <c r="AC350"/>
  <c r="AB354"/>
  <c r="AE353"/>
  <c r="AC354"/>
  <c r="AB358"/>
  <c r="AE357"/>
  <c r="AC358"/>
  <c r="AB362"/>
  <c r="AE361"/>
  <c r="AC362"/>
  <c r="AB366"/>
  <c r="AE365"/>
  <c r="AC366"/>
  <c r="AB370"/>
  <c r="AE369"/>
  <c r="AC370"/>
  <c r="AB374"/>
  <c r="AE373"/>
  <c r="AC374"/>
  <c r="AB378"/>
  <c r="AE377"/>
  <c r="AC378"/>
  <c r="AB382"/>
  <c r="AE381"/>
  <c r="AC382"/>
  <c r="AB386"/>
  <c r="AE385"/>
  <c r="AC386"/>
  <c r="AB390"/>
  <c r="AE389"/>
  <c r="AC390"/>
  <c r="AB394"/>
  <c r="AE393"/>
  <c r="AC394"/>
  <c r="AB398"/>
  <c r="AE397"/>
  <c r="AC398"/>
  <c r="AB402"/>
  <c r="AE401"/>
  <c r="AC402"/>
  <c r="AB406"/>
  <c r="AE405"/>
  <c r="AC406"/>
  <c r="AB410"/>
  <c r="AE409"/>
  <c r="AC410"/>
  <c r="AB414"/>
  <c r="AE413"/>
  <c r="AC414"/>
  <c r="AB418"/>
  <c r="AE417"/>
  <c r="AC418"/>
  <c r="AB422"/>
  <c r="AE421"/>
  <c r="AC422"/>
  <c r="AB426"/>
  <c r="AE425"/>
  <c r="AC426"/>
  <c r="AB430"/>
  <c r="AE429"/>
  <c r="AC430"/>
  <c r="AB434"/>
  <c r="AE433"/>
  <c r="AC434"/>
  <c r="AB438"/>
  <c r="AE437"/>
  <c r="AC438"/>
  <c r="AB442"/>
  <c r="AE441"/>
  <c r="AC442"/>
  <c r="AB446"/>
  <c r="AE445"/>
  <c r="AC446"/>
  <c r="AB450"/>
  <c r="AE449"/>
  <c r="AC450"/>
  <c r="AB454"/>
  <c r="AE453"/>
  <c r="AC454"/>
  <c r="AB458"/>
  <c r="AE457"/>
  <c r="AC458"/>
  <c r="AB462"/>
  <c r="AE461"/>
  <c r="AC462"/>
  <c r="AB466"/>
  <c r="AE465"/>
  <c r="AC466"/>
  <c r="AB470"/>
  <c r="AE469"/>
  <c r="AC470"/>
  <c r="AB474"/>
  <c r="AE473"/>
  <c r="AC474"/>
  <c r="AB478"/>
  <c r="AE477"/>
  <c r="AC478"/>
  <c r="AB482"/>
  <c r="AE481"/>
  <c r="AC482"/>
  <c r="AB486"/>
  <c r="AE485"/>
  <c r="AC486"/>
  <c r="AB490"/>
  <c r="AE489"/>
  <c r="AC490"/>
  <c r="AB494"/>
  <c r="AE493"/>
  <c r="AC494"/>
  <c r="AB498"/>
  <c r="AE497"/>
  <c r="AC498"/>
  <c r="AB502"/>
  <c r="AE501"/>
  <c r="AC502"/>
  <c r="AB506"/>
  <c r="AE505"/>
  <c r="AC506"/>
  <c r="AB510"/>
  <c r="AE509"/>
  <c r="AC510"/>
  <c r="AB514"/>
  <c r="AE513"/>
  <c r="AC514"/>
  <c r="AB518"/>
  <c r="AE517"/>
  <c r="AC518"/>
  <c r="AB522"/>
  <c r="AE521"/>
  <c r="AC522"/>
  <c r="AB526"/>
  <c r="AE525"/>
  <c r="AC526"/>
  <c r="AB530"/>
  <c r="AE529"/>
  <c r="AC530"/>
  <c r="AB534"/>
  <c r="AE533"/>
  <c r="AC534"/>
  <c r="AB538"/>
  <c r="AE537"/>
  <c r="AC538"/>
  <c r="AB542"/>
  <c r="AE541"/>
  <c r="AC542"/>
  <c r="AB546"/>
  <c r="AE545"/>
  <c r="AC546"/>
  <c r="AB550"/>
  <c r="AE549"/>
  <c r="AC550"/>
  <c r="AB554"/>
  <c r="AE553"/>
  <c r="AC554"/>
  <c r="AB558"/>
  <c r="AE557"/>
  <c r="AC558"/>
  <c r="AB562"/>
  <c r="AE561"/>
  <c r="AC562"/>
  <c r="AB566"/>
  <c r="AE565"/>
  <c r="AC566"/>
  <c r="AB570"/>
  <c r="AE569"/>
  <c r="AC570"/>
  <c r="AB574"/>
  <c r="AE573"/>
  <c r="AC574"/>
  <c r="AB578"/>
  <c r="AE577"/>
  <c r="AC578"/>
  <c r="AB582"/>
  <c r="AE581"/>
  <c r="AC582"/>
  <c r="AB586"/>
  <c r="AE585"/>
  <c r="AC586"/>
  <c r="AB590"/>
  <c r="AE589"/>
  <c r="AC590"/>
  <c r="AB594"/>
  <c r="AE593"/>
  <c r="AC594"/>
  <c r="AB598"/>
  <c r="AE597"/>
  <c r="AC598"/>
  <c r="Z598"/>
  <c r="Z594"/>
  <c r="Z590"/>
  <c r="Z586"/>
  <c r="Z582"/>
  <c r="Z578"/>
  <c r="Z574"/>
  <c r="AD572"/>
  <c r="Z570"/>
  <c r="AD568"/>
  <c r="Z566"/>
  <c r="AD564"/>
  <c r="Z562"/>
  <c r="AD560"/>
  <c r="Z558"/>
  <c r="AD556"/>
  <c r="Z554"/>
  <c r="AD552"/>
  <c r="Z550"/>
  <c r="AD548"/>
  <c r="Z546"/>
  <c r="AD544"/>
  <c r="Z542"/>
  <c r="AD540"/>
  <c r="Z538"/>
  <c r="AD536"/>
  <c r="Z534"/>
  <c r="AD532"/>
  <c r="Z530"/>
  <c r="AD528"/>
  <c r="Z526"/>
  <c r="AD524"/>
  <c r="Z522"/>
  <c r="AD520"/>
  <c r="Z518"/>
  <c r="AD516"/>
  <c r="Z514"/>
  <c r="AD512"/>
  <c r="Z510"/>
  <c r="AD508"/>
  <c r="Z506"/>
  <c r="AD504"/>
  <c r="Z502"/>
  <c r="AD500"/>
  <c r="Z498"/>
  <c r="AD496"/>
  <c r="Z494"/>
  <c r="AD492"/>
  <c r="Z490"/>
  <c r="AD488"/>
  <c r="Z486"/>
  <c r="AD484"/>
  <c r="Z482"/>
  <c r="AD480"/>
  <c r="Z478"/>
  <c r="AD476"/>
  <c r="Z474"/>
  <c r="AD472"/>
  <c r="Z470"/>
  <c r="AD468"/>
  <c r="Z466"/>
  <c r="AD464"/>
  <c r="Z462"/>
  <c r="AD460"/>
  <c r="Z458"/>
  <c r="AD456"/>
  <c r="Z454"/>
  <c r="AD452"/>
  <c r="Z450"/>
  <c r="AD448"/>
  <c r="Z446"/>
  <c r="AD444"/>
  <c r="Z442"/>
  <c r="AD440"/>
  <c r="Z438"/>
  <c r="AD436"/>
  <c r="Z434"/>
  <c r="AD432"/>
  <c r="Z430"/>
  <c r="AD428"/>
  <c r="Z426"/>
  <c r="AD424"/>
  <c r="Z422"/>
  <c r="AD420"/>
  <c r="Z418"/>
  <c r="AD416"/>
  <c r="Z414"/>
  <c r="AD412"/>
  <c r="Z410"/>
  <c r="AD408"/>
  <c r="Z406"/>
  <c r="AD404"/>
  <c r="Z402"/>
  <c r="AD400"/>
  <c r="Z398"/>
  <c r="AD396"/>
  <c r="Z394"/>
  <c r="AD392"/>
  <c r="Z390"/>
  <c r="AD388"/>
  <c r="Z386"/>
  <c r="AD384"/>
  <c r="Z382"/>
  <c r="AD380"/>
  <c r="Z378"/>
  <c r="AD376"/>
  <c r="Z374"/>
  <c r="AD372"/>
  <c r="Z370"/>
  <c r="AD368"/>
  <c r="Z366"/>
  <c r="AD364"/>
  <c r="Z362"/>
  <c r="AD360"/>
  <c r="Z358"/>
  <c r="AD356"/>
  <c r="Z354"/>
  <c r="AD352"/>
  <c r="Z350"/>
  <c r="AD348"/>
  <c r="Z346"/>
  <c r="AD344"/>
  <c r="Z342"/>
  <c r="AD340"/>
  <c r="Z338"/>
  <c r="AD336"/>
  <c r="Z334"/>
  <c r="AD332"/>
  <c r="Z330"/>
  <c r="AD328"/>
  <c r="Z326"/>
  <c r="AD324"/>
  <c r="Z322"/>
  <c r="AD320"/>
  <c r="Z318"/>
  <c r="AD316"/>
  <c r="Z314"/>
  <c r="AD312"/>
  <c r="Z310"/>
  <c r="AD308"/>
  <c r="Z306"/>
  <c r="AD304"/>
  <c r="Z302"/>
  <c r="AD300"/>
  <c r="Z298"/>
  <c r="AD296"/>
  <c r="Z294"/>
  <c r="AD292"/>
  <c r="Z290"/>
  <c r="AD288"/>
  <c r="Z286"/>
  <c r="AD284"/>
  <c r="Z282"/>
  <c r="AD280"/>
  <c r="Z278"/>
  <c r="AD276"/>
  <c r="Z274"/>
  <c r="AD272"/>
  <c r="Z270"/>
  <c r="AD268"/>
  <c r="Z266"/>
  <c r="AD264"/>
  <c r="Z262"/>
  <c r="AD260"/>
  <c r="Z258"/>
  <c r="AD256"/>
  <c r="Z254"/>
  <c r="AD252"/>
  <c r="Z250"/>
  <c r="AD248"/>
  <c r="Z246"/>
  <c r="AD244"/>
  <c r="Z242"/>
  <c r="AD240"/>
  <c r="Z238"/>
  <c r="AD236"/>
  <c r="Z234"/>
  <c r="AD232"/>
  <c r="Z230"/>
  <c r="AD228"/>
  <c r="Z226"/>
  <c r="AD224"/>
  <c r="Z222"/>
  <c r="AD220"/>
  <c r="Z218"/>
  <c r="AD216"/>
  <c r="Z214"/>
  <c r="AD212"/>
  <c r="Z210"/>
  <c r="AD208"/>
  <c r="Z206"/>
  <c r="AD204"/>
  <c r="Z202"/>
  <c r="AD200"/>
  <c r="Z198"/>
  <c r="AD196"/>
  <c r="Z194"/>
  <c r="AD192"/>
  <c r="Z190"/>
  <c r="AD188"/>
  <c r="Z186"/>
  <c r="AD184"/>
  <c r="Z182"/>
  <c r="AD180"/>
  <c r="Z178"/>
  <c r="AD176"/>
  <c r="Z174"/>
  <c r="AD172"/>
  <c r="Z170"/>
  <c r="AD168"/>
  <c r="Z166"/>
  <c r="AD164"/>
  <c r="Z162"/>
  <c r="AD160"/>
  <c r="Z158"/>
  <c r="AD156"/>
  <c r="Z154"/>
  <c r="AD152"/>
  <c r="Z150"/>
  <c r="AD148"/>
  <c r="Z146"/>
  <c r="AD144"/>
  <c r="Z142"/>
  <c r="AD140"/>
  <c r="Z138"/>
  <c r="AD136"/>
  <c r="Z134"/>
  <c r="AD132"/>
  <c r="Z130"/>
  <c r="AD128"/>
  <c r="Z126"/>
  <c r="AD124"/>
  <c r="Z122"/>
  <c r="AD120"/>
  <c r="Z118"/>
  <c r="AD116"/>
  <c r="Z114"/>
  <c r="AD112"/>
  <c r="Z110"/>
  <c r="AD108"/>
  <c r="Z106"/>
  <c r="AD104"/>
  <c r="Z102"/>
  <c r="AD100"/>
  <c r="Z98"/>
  <c r="AD96"/>
  <c r="Z94"/>
  <c r="AD92"/>
  <c r="Z90"/>
  <c r="AD88"/>
  <c r="Z86"/>
  <c r="AD84"/>
  <c r="Z82"/>
  <c r="AD80"/>
  <c r="Z78"/>
  <c r="AD76"/>
  <c r="Z74"/>
  <c r="AD72"/>
  <c r="Z70"/>
  <c r="AD68"/>
  <c r="Z66"/>
  <c r="AD64"/>
  <c r="Z62"/>
  <c r="AD60"/>
  <c r="Z58"/>
  <c r="AD56"/>
  <c r="Z54"/>
  <c r="AD52"/>
  <c r="Z50"/>
  <c r="AD48"/>
  <c r="Z46"/>
  <c r="AD44"/>
  <c r="Z42"/>
  <c r="AD40"/>
  <c r="Z38"/>
  <c r="AD36"/>
  <c r="Z34"/>
  <c r="AD32"/>
  <c r="Z30"/>
  <c r="AD28"/>
  <c r="Z26"/>
  <c r="AD24"/>
  <c r="Z22"/>
  <c r="AD20"/>
  <c r="Z18"/>
  <c r="AD16"/>
  <c r="Z14"/>
  <c r="AD12"/>
  <c r="Z10"/>
  <c r="AD8"/>
  <c r="Z6"/>
  <c r="AD4"/>
  <c r="AI600"/>
  <c r="AM598"/>
  <c r="AK597"/>
  <c r="AI596"/>
  <c r="AM594"/>
  <c r="AK593"/>
  <c r="AI592"/>
  <c r="AM590"/>
  <c r="AK589"/>
  <c r="AI588"/>
  <c r="AM586"/>
  <c r="AK585"/>
  <c r="AI584"/>
  <c r="AM582"/>
  <c r="AK581"/>
  <c r="AI580"/>
  <c r="AM578"/>
  <c r="AK577"/>
  <c r="AM574"/>
  <c r="AK573"/>
  <c r="AM570"/>
  <c r="AK569"/>
  <c r="AM566"/>
  <c r="AK565"/>
  <c r="AM562"/>
  <c r="AK561"/>
  <c r="AM558"/>
  <c r="AK557"/>
  <c r="AM554"/>
  <c r="AK553"/>
  <c r="AM550"/>
  <c r="AK549"/>
  <c r="AM546"/>
  <c r="AK545"/>
  <c r="AM542"/>
  <c r="AK541"/>
  <c r="AM538"/>
  <c r="AK537"/>
  <c r="AM534"/>
  <c r="AK533"/>
  <c r="AM530"/>
  <c r="AK529"/>
  <c r="AM526"/>
  <c r="AK525"/>
  <c r="AM522"/>
  <c r="AK521"/>
  <c r="AM518"/>
  <c r="AK517"/>
  <c r="AM514"/>
  <c r="AK513"/>
  <c r="AM510"/>
  <c r="AK509"/>
  <c r="AM506"/>
  <c r="AK505"/>
  <c r="AM502"/>
  <c r="AK501"/>
  <c r="AM498"/>
  <c r="AK497"/>
  <c r="AM494"/>
  <c r="AK493"/>
  <c r="AM490"/>
  <c r="AK489"/>
  <c r="AM486"/>
  <c r="AK485"/>
  <c r="AM482"/>
  <c r="AK481"/>
  <c r="AM478"/>
  <c r="AK477"/>
  <c r="AM474"/>
  <c r="AK473"/>
  <c r="AM470"/>
  <c r="AK469"/>
  <c r="AM466"/>
  <c r="AK465"/>
  <c r="AM462"/>
  <c r="AK461"/>
  <c r="AM458"/>
  <c r="AK457"/>
  <c r="AM454"/>
  <c r="AK453"/>
  <c r="AM450"/>
  <c r="AK449"/>
  <c r="AM446"/>
  <c r="AK445"/>
  <c r="AM442"/>
  <c r="AK441"/>
  <c r="AM438"/>
  <c r="AK437"/>
  <c r="AM434"/>
  <c r="AK433"/>
  <c r="AM430"/>
  <c r="AK429"/>
  <c r="AM426"/>
  <c r="AK425"/>
  <c r="AM422"/>
  <c r="AK421"/>
  <c r="AM418"/>
  <c r="AK417"/>
  <c r="AM414"/>
  <c r="AK413"/>
  <c r="AM410"/>
  <c r="AK409"/>
  <c r="AM406"/>
  <c r="AK405"/>
  <c r="AM402"/>
  <c r="AK401"/>
  <c r="AM398"/>
  <c r="AK397"/>
  <c r="AM394"/>
  <c r="AK393"/>
  <c r="AM390"/>
  <c r="AK389"/>
  <c r="AM386"/>
  <c r="AK385"/>
  <c r="AM382"/>
  <c r="AK381"/>
  <c r="AM378"/>
  <c r="AK377"/>
  <c r="AM374"/>
  <c r="AK373"/>
  <c r="AM370"/>
  <c r="AK369"/>
  <c r="AM366"/>
  <c r="AK365"/>
  <c r="AM362"/>
  <c r="AK361"/>
  <c r="AM358"/>
  <c r="AK357"/>
  <c r="AM354"/>
  <c r="AK353"/>
  <c r="AM350"/>
  <c r="AK349"/>
  <c r="AM346"/>
  <c r="AK345"/>
  <c r="AM342"/>
  <c r="AK341"/>
  <c r="AM338"/>
  <c r="AK337"/>
  <c r="AM334"/>
  <c r="AK333"/>
  <c r="AM330"/>
  <c r="AK329"/>
  <c r="AM326"/>
  <c r="AK325"/>
  <c r="AM322"/>
  <c r="AK321"/>
  <c r="AM318"/>
  <c r="AK317"/>
  <c r="AM314"/>
  <c r="AK313"/>
  <c r="AM310"/>
  <c r="AK309"/>
  <c r="AM306"/>
  <c r="AK305"/>
  <c r="AM302"/>
  <c r="AK301"/>
  <c r="AM298"/>
  <c r="AK297"/>
  <c r="AM294"/>
  <c r="AK293"/>
  <c r="AM290"/>
  <c r="AK289"/>
  <c r="AM286"/>
  <c r="AK285"/>
  <c r="AM282"/>
  <c r="AK281"/>
  <c r="AM278"/>
  <c r="AK277"/>
  <c r="AM274"/>
  <c r="AK273"/>
  <c r="AM270"/>
  <c r="AK269"/>
  <c r="AM266"/>
  <c r="AK265"/>
  <c r="AM262"/>
  <c r="AK261"/>
  <c r="AM258"/>
  <c r="AK257"/>
  <c r="AI254"/>
  <c r="AI246"/>
  <c r="AI238"/>
  <c r="AI230"/>
  <c r="AI222"/>
  <c r="AI214"/>
  <c r="AI206"/>
  <c r="AI5"/>
  <c r="AM5"/>
  <c r="AJ5"/>
  <c r="AI9"/>
  <c r="AM9"/>
  <c r="AJ9"/>
  <c r="AI13"/>
  <c r="AM13"/>
  <c r="AJ13"/>
  <c r="AI17"/>
  <c r="AM17"/>
  <c r="AJ17"/>
  <c r="AI21"/>
  <c r="AM21"/>
  <c r="AJ21"/>
  <c r="AI25"/>
  <c r="AM25"/>
  <c r="AJ25"/>
  <c r="AI29"/>
  <c r="AM29"/>
  <c r="AJ29"/>
  <c r="AI33"/>
  <c r="AM33"/>
  <c r="AJ33"/>
  <c r="AK36"/>
  <c r="AH36"/>
  <c r="AL36"/>
  <c r="AK40"/>
  <c r="AH40"/>
  <c r="AL40"/>
  <c r="AK44"/>
  <c r="AH44"/>
  <c r="AL44"/>
  <c r="AK48"/>
  <c r="AH48"/>
  <c r="AL48"/>
  <c r="AK52"/>
  <c r="AH52"/>
  <c r="AL52"/>
  <c r="AK56"/>
  <c r="AH56"/>
  <c r="AL56"/>
  <c r="AK60"/>
  <c r="AH60"/>
  <c r="AL60"/>
  <c r="AK64"/>
  <c r="AH64"/>
  <c r="AL64"/>
  <c r="AK68"/>
  <c r="AH68"/>
  <c r="AL68"/>
  <c r="AK72"/>
  <c r="AH72"/>
  <c r="AL72"/>
  <c r="AK76"/>
  <c r="AH76"/>
  <c r="AL76"/>
  <c r="AK80"/>
  <c r="AH80"/>
  <c r="AL80"/>
  <c r="AK84"/>
  <c r="AH84"/>
  <c r="AL84"/>
  <c r="AK88"/>
  <c r="AH88"/>
  <c r="AL88"/>
  <c r="AK92"/>
  <c r="AH92"/>
  <c r="AL92"/>
  <c r="AK96"/>
  <c r="AH96"/>
  <c r="AL96"/>
  <c r="AK100"/>
  <c r="AH100"/>
  <c r="AL100"/>
  <c r="AK104"/>
  <c r="AH104"/>
  <c r="AL104"/>
  <c r="AK108"/>
  <c r="AH108"/>
  <c r="AL108"/>
  <c r="AK112"/>
  <c r="AH112"/>
  <c r="AL112"/>
  <c r="AK116"/>
  <c r="AH116"/>
  <c r="AL116"/>
  <c r="AK120"/>
  <c r="AH120"/>
  <c r="AL120"/>
  <c r="AK124"/>
  <c r="AH124"/>
  <c r="AL124"/>
  <c r="AK128"/>
  <c r="AH128"/>
  <c r="AL128"/>
  <c r="AK132"/>
  <c r="AH132"/>
  <c r="AL132"/>
  <c r="AK136"/>
  <c r="AH136"/>
  <c r="AL136"/>
  <c r="AK140"/>
  <c r="AH140"/>
  <c r="AL140"/>
  <c r="AK144"/>
  <c r="AH144"/>
  <c r="AL144"/>
  <c r="AK148"/>
  <c r="AH148"/>
  <c r="AL148"/>
  <c r="AK152"/>
  <c r="AH152"/>
  <c r="AL152"/>
  <c r="AK156"/>
  <c r="AH156"/>
  <c r="AL156"/>
  <c r="AK160"/>
  <c r="AH160"/>
  <c r="AL160"/>
  <c r="AK164"/>
  <c r="AH164"/>
  <c r="AL164"/>
  <c r="AK168"/>
  <c r="AH168"/>
  <c r="AL168"/>
  <c r="AK172"/>
  <c r="AH172"/>
  <c r="AL172"/>
  <c r="AK176"/>
  <c r="AH176"/>
  <c r="AL176"/>
  <c r="AK180"/>
  <c r="AH180"/>
  <c r="AL180"/>
  <c r="AK184"/>
  <c r="AH184"/>
  <c r="AL184"/>
  <c r="AK188"/>
  <c r="AH188"/>
  <c r="AL188"/>
  <c r="AK192"/>
  <c r="AH192"/>
  <c r="AL192"/>
  <c r="AK196"/>
  <c r="AH196"/>
  <c r="AL196"/>
  <c r="AK200"/>
  <c r="AH200"/>
  <c r="AL200"/>
  <c r="AK204"/>
  <c r="AH204"/>
  <c r="AL204"/>
  <c r="AK208"/>
  <c r="AH208"/>
  <c r="AL208"/>
  <c r="AK212"/>
  <c r="AH212"/>
  <c r="AL212"/>
  <c r="AK216"/>
  <c r="AH216"/>
  <c r="AL216"/>
  <c r="AK220"/>
  <c r="AH220"/>
  <c r="AL220"/>
  <c r="AK224"/>
  <c r="AH224"/>
  <c r="AL224"/>
  <c r="AK228"/>
  <c r="AH228"/>
  <c r="AL228"/>
  <c r="AK232"/>
  <c r="AH232"/>
  <c r="AL232"/>
  <c r="AK236"/>
  <c r="AH236"/>
  <c r="AL236"/>
  <c r="AK240"/>
  <c r="AH240"/>
  <c r="AL240"/>
  <c r="AK244"/>
  <c r="AH244"/>
  <c r="AL244"/>
  <c r="AK248"/>
  <c r="AH248"/>
  <c r="AL248"/>
  <c r="AK252"/>
  <c r="AH252"/>
  <c r="AL252"/>
  <c r="AC600"/>
  <c r="AE599"/>
  <c r="AA599"/>
  <c r="AC596"/>
  <c r="AE595"/>
  <c r="AA595"/>
  <c r="AC592"/>
  <c r="AE591"/>
  <c r="AA591"/>
  <c r="AC588"/>
  <c r="AE587"/>
  <c r="AA587"/>
  <c r="AC584"/>
  <c r="AE583"/>
  <c r="AA583"/>
  <c r="AC580"/>
  <c r="AE579"/>
  <c r="AA579"/>
  <c r="AC576"/>
  <c r="AE575"/>
  <c r="AA575"/>
  <c r="AC572"/>
  <c r="AE571"/>
  <c r="AA571"/>
  <c r="AC568"/>
  <c r="AE567"/>
  <c r="AA567"/>
  <c r="AC564"/>
  <c r="AE563"/>
  <c r="AA563"/>
  <c r="AC560"/>
  <c r="AE559"/>
  <c r="AA559"/>
  <c r="AC556"/>
  <c r="AE555"/>
  <c r="AA555"/>
  <c r="AC552"/>
  <c r="AE551"/>
  <c r="AA551"/>
  <c r="AC548"/>
  <c r="AE547"/>
  <c r="AA547"/>
  <c r="AC544"/>
  <c r="AE543"/>
  <c r="AA543"/>
  <c r="AC540"/>
  <c r="AE539"/>
  <c r="AA539"/>
  <c r="AC536"/>
  <c r="AE535"/>
  <c r="AA535"/>
  <c r="AC532"/>
  <c r="AE531"/>
  <c r="AA531"/>
  <c r="AC528"/>
  <c r="AE527"/>
  <c r="AA527"/>
  <c r="AC524"/>
  <c r="AE523"/>
  <c r="AA523"/>
  <c r="AC520"/>
  <c r="AE519"/>
  <c r="AA519"/>
  <c r="AC516"/>
  <c r="AE515"/>
  <c r="AA515"/>
  <c r="AC512"/>
  <c r="AE511"/>
  <c r="AA511"/>
  <c r="AC508"/>
  <c r="AE507"/>
  <c r="AA507"/>
  <c r="AC504"/>
  <c r="AE503"/>
  <c r="AA503"/>
  <c r="AC500"/>
  <c r="AE499"/>
  <c r="AA499"/>
  <c r="AC496"/>
  <c r="AE495"/>
  <c r="AA495"/>
  <c r="AC492"/>
  <c r="AE491"/>
  <c r="AA491"/>
  <c r="AC488"/>
  <c r="AE487"/>
  <c r="AA487"/>
  <c r="AC484"/>
  <c r="AE483"/>
  <c r="AA483"/>
  <c r="AC480"/>
  <c r="AE479"/>
  <c r="AA479"/>
  <c r="AC476"/>
  <c r="AE475"/>
  <c r="AA475"/>
  <c r="AC472"/>
  <c r="AE471"/>
  <c r="AA471"/>
  <c r="AC468"/>
  <c r="AE467"/>
  <c r="AA467"/>
  <c r="AC464"/>
  <c r="AE463"/>
  <c r="AA463"/>
  <c r="AC460"/>
  <c r="AE459"/>
  <c r="AA459"/>
  <c r="AC456"/>
  <c r="AE455"/>
  <c r="AA455"/>
  <c r="AC452"/>
  <c r="AE451"/>
  <c r="AA451"/>
  <c r="AC448"/>
  <c r="AE447"/>
  <c r="AA447"/>
  <c r="AC444"/>
  <c r="AE443"/>
  <c r="AA443"/>
  <c r="AC440"/>
  <c r="AE439"/>
  <c r="AA439"/>
  <c r="AC436"/>
  <c r="AE435"/>
  <c r="AA435"/>
  <c r="AC432"/>
  <c r="AE431"/>
  <c r="AA431"/>
  <c r="AC428"/>
  <c r="AE427"/>
  <c r="AA427"/>
  <c r="AC424"/>
  <c r="AE423"/>
  <c r="AA423"/>
  <c r="AC420"/>
  <c r="AE419"/>
  <c r="AA419"/>
  <c r="AC416"/>
  <c r="AE415"/>
  <c r="AA415"/>
  <c r="AC412"/>
  <c r="AE411"/>
  <c r="AA411"/>
  <c r="AC408"/>
  <c r="AE407"/>
  <c r="AA407"/>
  <c r="AC404"/>
  <c r="AE403"/>
  <c r="AA403"/>
  <c r="AC400"/>
  <c r="AE399"/>
  <c r="AA399"/>
  <c r="AC396"/>
  <c r="AE395"/>
  <c r="AA395"/>
  <c r="AC392"/>
  <c r="AE391"/>
  <c r="AA391"/>
  <c r="AC388"/>
  <c r="AE387"/>
  <c r="AA387"/>
  <c r="AC384"/>
  <c r="AE383"/>
  <c r="AA383"/>
  <c r="AC380"/>
  <c r="AE379"/>
  <c r="AA379"/>
  <c r="AC376"/>
  <c r="AE375"/>
  <c r="AA375"/>
  <c r="AC372"/>
  <c r="AE371"/>
  <c r="AA371"/>
  <c r="AC368"/>
  <c r="AE367"/>
  <c r="AA367"/>
  <c r="AC364"/>
  <c r="AE363"/>
  <c r="AA363"/>
  <c r="AC360"/>
  <c r="AE359"/>
  <c r="AA359"/>
  <c r="AC356"/>
  <c r="AE355"/>
  <c r="AA355"/>
  <c r="AC352"/>
  <c r="AE351"/>
  <c r="AA351"/>
  <c r="AC348"/>
  <c r="AE347"/>
  <c r="AA347"/>
  <c r="AC344"/>
  <c r="AE343"/>
  <c r="AA343"/>
  <c r="AC340"/>
  <c r="AE339"/>
  <c r="AA339"/>
  <c r="AC336"/>
  <c r="AE335"/>
  <c r="AA335"/>
  <c r="AC332"/>
  <c r="AE331"/>
  <c r="AA331"/>
  <c r="AC328"/>
  <c r="AE327"/>
  <c r="AA327"/>
  <c r="AC324"/>
  <c r="AE323"/>
  <c r="AA323"/>
  <c r="AC320"/>
  <c r="AE319"/>
  <c r="AA319"/>
  <c r="AC316"/>
  <c r="AE315"/>
  <c r="AA315"/>
  <c r="AC312"/>
  <c r="AE311"/>
  <c r="AA311"/>
  <c r="AC308"/>
  <c r="AE307"/>
  <c r="AA307"/>
  <c r="AC304"/>
  <c r="AE303"/>
  <c r="AA303"/>
  <c r="AC300"/>
  <c r="AE299"/>
  <c r="AA299"/>
  <c r="AC296"/>
  <c r="AE295"/>
  <c r="AA295"/>
  <c r="AC292"/>
  <c r="AE291"/>
  <c r="AA291"/>
  <c r="AC288"/>
  <c r="AE287"/>
  <c r="AA287"/>
  <c r="AC284"/>
  <c r="AE283"/>
  <c r="AA283"/>
  <c r="AC280"/>
  <c r="AE279"/>
  <c r="AA279"/>
  <c r="AC276"/>
  <c r="AE275"/>
  <c r="AA275"/>
  <c r="AC272"/>
  <c r="AE271"/>
  <c r="AA271"/>
  <c r="AC268"/>
  <c r="AE267"/>
  <c r="AA267"/>
  <c r="AC264"/>
  <c r="AE263"/>
  <c r="AA263"/>
  <c r="AC260"/>
  <c r="AE259"/>
  <c r="AA259"/>
  <c r="AC256"/>
  <c r="AE255"/>
  <c r="AA255"/>
  <c r="AC252"/>
  <c r="AE251"/>
  <c r="AA251"/>
  <c r="AC248"/>
  <c r="AE247"/>
  <c r="AA247"/>
  <c r="AC244"/>
  <c r="AE243"/>
  <c r="AA243"/>
  <c r="AC240"/>
  <c r="AE239"/>
  <c r="AA239"/>
  <c r="AC236"/>
  <c r="AE235"/>
  <c r="AA235"/>
  <c r="AC232"/>
  <c r="AE231"/>
  <c r="AA231"/>
  <c r="AC228"/>
  <c r="AE227"/>
  <c r="AA227"/>
  <c r="AC224"/>
  <c r="AE223"/>
  <c r="AA223"/>
  <c r="AC220"/>
  <c r="AE219"/>
  <c r="AA219"/>
  <c r="AC216"/>
  <c r="AE215"/>
  <c r="AA215"/>
  <c r="AC212"/>
  <c r="AE211"/>
  <c r="AA211"/>
  <c r="AC208"/>
  <c r="AE207"/>
  <c r="AA207"/>
  <c r="AC204"/>
  <c r="AE203"/>
  <c r="AA203"/>
  <c r="AC200"/>
  <c r="AE199"/>
  <c r="AA199"/>
  <c r="AC196"/>
  <c r="AE195"/>
  <c r="AA195"/>
  <c r="AC192"/>
  <c r="AE191"/>
  <c r="AA191"/>
  <c r="AC188"/>
  <c r="AE187"/>
  <c r="AA187"/>
  <c r="AC184"/>
  <c r="AE183"/>
  <c r="AA183"/>
  <c r="AC180"/>
  <c r="AE179"/>
  <c r="AA179"/>
  <c r="AC176"/>
  <c r="AE175"/>
  <c r="AA175"/>
  <c r="AC172"/>
  <c r="AE171"/>
  <c r="AA171"/>
  <c r="AC168"/>
  <c r="AE167"/>
  <c r="AA167"/>
  <c r="AC164"/>
  <c r="AE163"/>
  <c r="AA163"/>
  <c r="AC160"/>
  <c r="AE159"/>
  <c r="AA159"/>
  <c r="AC156"/>
  <c r="AE155"/>
  <c r="AA155"/>
  <c r="AC152"/>
  <c r="AE151"/>
  <c r="AA151"/>
  <c r="AC148"/>
  <c r="AE147"/>
  <c r="AA147"/>
  <c r="AC144"/>
  <c r="AE143"/>
  <c r="AA143"/>
  <c r="AC140"/>
  <c r="AE139"/>
  <c r="AA139"/>
  <c r="AC136"/>
  <c r="AE135"/>
  <c r="AA135"/>
  <c r="AC132"/>
  <c r="AE131"/>
  <c r="AA131"/>
  <c r="AC128"/>
  <c r="AE127"/>
  <c r="AA127"/>
  <c r="AC124"/>
  <c r="AE123"/>
  <c r="AA123"/>
  <c r="AC120"/>
  <c r="AE119"/>
  <c r="AA119"/>
  <c r="AC116"/>
  <c r="AE115"/>
  <c r="AA115"/>
  <c r="AC112"/>
  <c r="AE111"/>
  <c r="AA111"/>
  <c r="AC108"/>
  <c r="AE107"/>
  <c r="AA107"/>
  <c r="AC104"/>
  <c r="AE103"/>
  <c r="AA103"/>
  <c r="AC100"/>
  <c r="AE99"/>
  <c r="AA99"/>
  <c r="AC96"/>
  <c r="AE95"/>
  <c r="AA95"/>
  <c r="AC92"/>
  <c r="AE91"/>
  <c r="AA91"/>
  <c r="AC88"/>
  <c r="AE87"/>
  <c r="AA87"/>
  <c r="AC84"/>
  <c r="AE83"/>
  <c r="AA83"/>
  <c r="AC80"/>
  <c r="AE79"/>
  <c r="AA79"/>
  <c r="AC76"/>
  <c r="AE75"/>
  <c r="AA75"/>
  <c r="AC72"/>
  <c r="AE71"/>
  <c r="AA71"/>
  <c r="AC68"/>
  <c r="AE67"/>
  <c r="AA67"/>
  <c r="AC64"/>
  <c r="AE63"/>
  <c r="AA63"/>
  <c r="AC60"/>
  <c r="AE59"/>
  <c r="AA59"/>
  <c r="AC56"/>
  <c r="AE55"/>
  <c r="AA55"/>
  <c r="AC52"/>
  <c r="AE51"/>
  <c r="AA51"/>
  <c r="AC48"/>
  <c r="AE47"/>
  <c r="AA47"/>
  <c r="AC44"/>
  <c r="AE43"/>
  <c r="AA43"/>
  <c r="AC40"/>
  <c r="AE39"/>
  <c r="AA39"/>
  <c r="AC36"/>
  <c r="AE35"/>
  <c r="AA35"/>
  <c r="AC32"/>
  <c r="AE31"/>
  <c r="AA31"/>
  <c r="AC28"/>
  <c r="AE27"/>
  <c r="AA27"/>
  <c r="AC24"/>
  <c r="AE23"/>
  <c r="AA23"/>
  <c r="AC20"/>
  <c r="AE19"/>
  <c r="AA19"/>
  <c r="AC16"/>
  <c r="AE15"/>
  <c r="AA15"/>
  <c r="AC12"/>
  <c r="AE11"/>
  <c r="AA11"/>
  <c r="AC8"/>
  <c r="AE7"/>
  <c r="AA7"/>
  <c r="AC4"/>
  <c r="AJ601"/>
  <c r="AJ599"/>
  <c r="AJ597"/>
  <c r="AJ595"/>
  <c r="AJ593"/>
  <c r="AJ591"/>
  <c r="AJ589"/>
  <c r="AJ587"/>
  <c r="AJ585"/>
  <c r="AJ583"/>
  <c r="AJ581"/>
  <c r="AJ579"/>
  <c r="AJ577"/>
  <c r="AL576"/>
  <c r="AH576"/>
  <c r="AJ573"/>
  <c r="AL572"/>
  <c r="AH572"/>
  <c r="AJ569"/>
  <c r="AL568"/>
  <c r="AH568"/>
  <c r="AJ565"/>
  <c r="AL564"/>
  <c r="AH564"/>
  <c r="AJ561"/>
  <c r="AL560"/>
  <c r="AH560"/>
  <c r="AJ557"/>
  <c r="AL556"/>
  <c r="AH556"/>
  <c r="AJ553"/>
  <c r="AL552"/>
  <c r="AH552"/>
  <c r="AJ549"/>
  <c r="AL548"/>
  <c r="AH548"/>
  <c r="AJ545"/>
  <c r="AL544"/>
  <c r="AH544"/>
  <c r="AJ541"/>
  <c r="AL540"/>
  <c r="AH540"/>
  <c r="AJ537"/>
  <c r="AL536"/>
  <c r="AH536"/>
  <c r="AJ533"/>
  <c r="AL532"/>
  <c r="AH532"/>
  <c r="AJ529"/>
  <c r="AL528"/>
  <c r="AH528"/>
  <c r="AJ525"/>
  <c r="AL524"/>
  <c r="AH524"/>
  <c r="AJ521"/>
  <c r="AL520"/>
  <c r="AH520"/>
  <c r="AJ517"/>
  <c r="AL516"/>
  <c r="AH516"/>
  <c r="AJ513"/>
  <c r="AL512"/>
  <c r="AH512"/>
  <c r="AJ509"/>
  <c r="AL508"/>
  <c r="AH508"/>
  <c r="AJ505"/>
  <c r="AL504"/>
  <c r="AH504"/>
  <c r="AJ501"/>
  <c r="AL500"/>
  <c r="AH500"/>
  <c r="AJ497"/>
  <c r="AL496"/>
  <c r="AH496"/>
  <c r="AJ493"/>
  <c r="AL492"/>
  <c r="AH492"/>
  <c r="AJ489"/>
  <c r="AL488"/>
  <c r="AH488"/>
  <c r="AJ485"/>
  <c r="AL484"/>
  <c r="AH484"/>
  <c r="AJ481"/>
  <c r="AL480"/>
  <c r="AH480"/>
  <c r="AJ477"/>
  <c r="AL476"/>
  <c r="AH476"/>
  <c r="AJ473"/>
  <c r="AL472"/>
  <c r="AH472"/>
  <c r="AJ469"/>
  <c r="AL468"/>
  <c r="AH468"/>
  <c r="AJ465"/>
  <c r="AL464"/>
  <c r="AH464"/>
  <c r="AJ461"/>
  <c r="AL460"/>
  <c r="AH460"/>
  <c r="AJ457"/>
  <c r="AL456"/>
  <c r="AH456"/>
  <c r="AJ453"/>
  <c r="AL452"/>
  <c r="AH452"/>
  <c r="AJ449"/>
  <c r="AL448"/>
  <c r="AH448"/>
  <c r="AJ445"/>
  <c r="AL444"/>
  <c r="AH444"/>
  <c r="AJ441"/>
  <c r="AL440"/>
  <c r="AH440"/>
  <c r="AJ437"/>
  <c r="AL436"/>
  <c r="AH436"/>
  <c r="AJ433"/>
  <c r="AL432"/>
  <c r="AH432"/>
  <c r="AJ429"/>
  <c r="AL428"/>
  <c r="AH428"/>
  <c r="AJ425"/>
  <c r="AL424"/>
  <c r="AH424"/>
  <c r="AJ421"/>
  <c r="AL420"/>
  <c r="AH420"/>
  <c r="AJ417"/>
  <c r="AL416"/>
  <c r="AH416"/>
  <c r="AJ413"/>
  <c r="AL412"/>
  <c r="AH412"/>
  <c r="AJ409"/>
  <c r="AL408"/>
  <c r="AH408"/>
  <c r="AJ405"/>
  <c r="AL404"/>
  <c r="AH404"/>
  <c r="AJ401"/>
  <c r="AL400"/>
  <c r="AH400"/>
  <c r="AJ397"/>
  <c r="AL396"/>
  <c r="AH396"/>
  <c r="AJ393"/>
  <c r="AL392"/>
  <c r="AH392"/>
  <c r="AJ389"/>
  <c r="AL388"/>
  <c r="AH388"/>
  <c r="AJ385"/>
  <c r="AL384"/>
  <c r="AH384"/>
  <c r="AJ381"/>
  <c r="AL380"/>
  <c r="AH380"/>
  <c r="AJ377"/>
  <c r="AL376"/>
  <c r="AH376"/>
  <c r="AJ373"/>
  <c r="AL372"/>
  <c r="AH372"/>
  <c r="AJ369"/>
  <c r="AL368"/>
  <c r="AH368"/>
  <c r="AJ365"/>
  <c r="AL364"/>
  <c r="AH364"/>
  <c r="AJ361"/>
  <c r="AL360"/>
  <c r="AH360"/>
  <c r="AJ357"/>
  <c r="AL356"/>
  <c r="AH356"/>
  <c r="AJ353"/>
  <c r="AL352"/>
  <c r="AH352"/>
  <c r="AJ349"/>
  <c r="AL348"/>
  <c r="AH348"/>
  <c r="AJ345"/>
  <c r="AL344"/>
  <c r="AH344"/>
  <c r="AJ341"/>
  <c r="AL340"/>
  <c r="AH340"/>
  <c r="AJ337"/>
  <c r="AL336"/>
  <c r="AH336"/>
  <c r="AJ333"/>
  <c r="AL332"/>
  <c r="AH332"/>
  <c r="AJ329"/>
  <c r="AL328"/>
  <c r="AH328"/>
  <c r="AJ325"/>
  <c r="AL324"/>
  <c r="AH324"/>
  <c r="AJ321"/>
  <c r="AL320"/>
  <c r="AH320"/>
  <c r="AJ317"/>
  <c r="AL316"/>
  <c r="AH316"/>
  <c r="AJ313"/>
  <c r="AL312"/>
  <c r="AH312"/>
  <c r="AJ309"/>
  <c r="AL308"/>
  <c r="AH308"/>
  <c r="AJ305"/>
  <c r="AL304"/>
  <c r="AH304"/>
  <c r="AJ301"/>
  <c r="AL300"/>
  <c r="AH300"/>
  <c r="AJ297"/>
  <c r="AL296"/>
  <c r="AH296"/>
  <c r="AJ293"/>
  <c r="AL292"/>
  <c r="AH292"/>
  <c r="AJ289"/>
  <c r="AL288"/>
  <c r="AH288"/>
  <c r="AJ285"/>
  <c r="AL284"/>
  <c r="AH284"/>
  <c r="AJ281"/>
  <c r="AL280"/>
  <c r="AH280"/>
  <c r="AJ277"/>
  <c r="AL276"/>
  <c r="AH276"/>
  <c r="AJ273"/>
  <c r="AL272"/>
  <c r="AH272"/>
  <c r="AJ269"/>
  <c r="AL268"/>
  <c r="AH268"/>
  <c r="AJ265"/>
  <c r="AL264"/>
  <c r="AH264"/>
  <c r="AJ261"/>
  <c r="AL260"/>
  <c r="AH260"/>
  <c r="AJ257"/>
  <c r="AL256"/>
  <c r="AH256"/>
  <c r="AJ252"/>
  <c r="AJ248"/>
  <c r="AJ244"/>
  <c r="AJ240"/>
  <c r="AJ236"/>
  <c r="AJ232"/>
  <c r="AJ228"/>
  <c r="AJ224"/>
  <c r="AJ220"/>
  <c r="AJ216"/>
  <c r="AJ212"/>
  <c r="AJ208"/>
  <c r="AJ204"/>
  <c r="AJ200"/>
  <c r="AJ196"/>
  <c r="AJ192"/>
  <c r="AJ188"/>
  <c r="AJ184"/>
  <c r="AJ180"/>
  <c r="AJ176"/>
  <c r="AJ172"/>
  <c r="AJ168"/>
  <c r="AJ164"/>
  <c r="AJ160"/>
  <c r="AJ156"/>
  <c r="AJ152"/>
  <c r="AJ148"/>
  <c r="AJ144"/>
  <c r="AJ140"/>
  <c r="AJ136"/>
  <c r="AJ132"/>
  <c r="AJ128"/>
  <c r="AJ124"/>
  <c r="AJ120"/>
  <c r="AJ116"/>
  <c r="AJ112"/>
  <c r="AJ108"/>
  <c r="AJ104"/>
  <c r="AJ100"/>
  <c r="AJ96"/>
  <c r="AJ92"/>
  <c r="AJ88"/>
  <c r="AJ84"/>
  <c r="AJ80"/>
  <c r="AJ76"/>
  <c r="AJ72"/>
  <c r="AJ68"/>
  <c r="AJ64"/>
  <c r="AJ60"/>
  <c r="AJ56"/>
  <c r="AJ52"/>
  <c r="AJ48"/>
  <c r="AJ44"/>
  <c r="AJ40"/>
  <c r="AJ36"/>
  <c r="AL33"/>
  <c r="AL29"/>
  <c r="AL25"/>
  <c r="AL21"/>
  <c r="AL17"/>
  <c r="AL13"/>
  <c r="AL9"/>
  <c r="AL5"/>
  <c r="AL3"/>
  <c r="AK4"/>
  <c r="AH4"/>
  <c r="AL4"/>
  <c r="AK6"/>
  <c r="AH6"/>
  <c r="AL6"/>
  <c r="AK10"/>
  <c r="AH10"/>
  <c r="AL10"/>
  <c r="AK14"/>
  <c r="AH14"/>
  <c r="AL14"/>
  <c r="AK18"/>
  <c r="AH18"/>
  <c r="AL18"/>
  <c r="AK22"/>
  <c r="AH22"/>
  <c r="AL22"/>
  <c r="AK26"/>
  <c r="AH26"/>
  <c r="AL26"/>
  <c r="AK30"/>
  <c r="AH30"/>
  <c r="AL30"/>
  <c r="AI37"/>
  <c r="AM37"/>
  <c r="AJ37"/>
  <c r="AI41"/>
  <c r="AM41"/>
  <c r="AJ41"/>
  <c r="AI45"/>
  <c r="AM45"/>
  <c r="AJ45"/>
  <c r="AI49"/>
  <c r="AM49"/>
  <c r="AJ49"/>
  <c r="AI53"/>
  <c r="AM53"/>
  <c r="AJ53"/>
  <c r="AI57"/>
  <c r="AM57"/>
  <c r="AJ57"/>
  <c r="AI61"/>
  <c r="AM61"/>
  <c r="AJ61"/>
  <c r="AI65"/>
  <c r="AM65"/>
  <c r="AJ65"/>
  <c r="AI69"/>
  <c r="AM69"/>
  <c r="AJ69"/>
  <c r="AI73"/>
  <c r="AM73"/>
  <c r="AJ73"/>
  <c r="AI77"/>
  <c r="AM77"/>
  <c r="AJ77"/>
  <c r="AI81"/>
  <c r="AM81"/>
  <c r="AJ81"/>
  <c r="AI85"/>
  <c r="AM85"/>
  <c r="AJ85"/>
  <c r="AI89"/>
  <c r="AM89"/>
  <c r="AJ89"/>
  <c r="AI93"/>
  <c r="AM93"/>
  <c r="AJ93"/>
  <c r="AI97"/>
  <c r="AM97"/>
  <c r="AJ97"/>
  <c r="AI101"/>
  <c r="AM101"/>
  <c r="AJ101"/>
  <c r="AI105"/>
  <c r="AM105"/>
  <c r="AJ105"/>
  <c r="AI109"/>
  <c r="AM109"/>
  <c r="AJ109"/>
  <c r="AI113"/>
  <c r="AM113"/>
  <c r="AJ113"/>
  <c r="AI117"/>
  <c r="AM117"/>
  <c r="AJ117"/>
  <c r="AI121"/>
  <c r="AM121"/>
  <c r="AJ121"/>
  <c r="AI125"/>
  <c r="AM125"/>
  <c r="AJ125"/>
  <c r="AI129"/>
  <c r="AM129"/>
  <c r="AJ129"/>
  <c r="AI133"/>
  <c r="AM133"/>
  <c r="AJ133"/>
  <c r="AI137"/>
  <c r="AM137"/>
  <c r="AJ137"/>
  <c r="AI141"/>
  <c r="AM141"/>
  <c r="AJ141"/>
  <c r="AI145"/>
  <c r="AM145"/>
  <c r="AJ145"/>
  <c r="AI149"/>
  <c r="AM149"/>
  <c r="AJ149"/>
  <c r="AI153"/>
  <c r="AM153"/>
  <c r="AJ153"/>
  <c r="AI157"/>
  <c r="AM157"/>
  <c r="AJ157"/>
  <c r="AI161"/>
  <c r="AM161"/>
  <c r="AJ161"/>
  <c r="AI165"/>
  <c r="AM165"/>
  <c r="AJ165"/>
  <c r="AI169"/>
  <c r="AM169"/>
  <c r="AJ169"/>
  <c r="AI173"/>
  <c r="AM173"/>
  <c r="AJ173"/>
  <c r="AI177"/>
  <c r="AM177"/>
  <c r="AJ177"/>
  <c r="AI181"/>
  <c r="AM181"/>
  <c r="AJ181"/>
  <c r="AI185"/>
  <c r="AM185"/>
  <c r="AJ185"/>
  <c r="AI189"/>
  <c r="AM189"/>
  <c r="AJ189"/>
  <c r="AI193"/>
  <c r="AM193"/>
  <c r="AJ193"/>
  <c r="AI197"/>
  <c r="AM197"/>
  <c r="AJ197"/>
  <c r="AI201"/>
  <c r="AM201"/>
  <c r="AJ201"/>
  <c r="AI205"/>
  <c r="AM205"/>
  <c r="AJ205"/>
  <c r="AI209"/>
  <c r="AM209"/>
  <c r="AJ209"/>
  <c r="AI213"/>
  <c r="AM213"/>
  <c r="AJ213"/>
  <c r="AI217"/>
  <c r="AM217"/>
  <c r="AJ217"/>
  <c r="AI221"/>
  <c r="AM221"/>
  <c r="AJ221"/>
  <c r="AI225"/>
  <c r="AM225"/>
  <c r="AJ225"/>
  <c r="AI229"/>
  <c r="AM229"/>
  <c r="AJ229"/>
  <c r="AI233"/>
  <c r="AM233"/>
  <c r="AJ233"/>
  <c r="AI237"/>
  <c r="AM237"/>
  <c r="AJ237"/>
  <c r="AI241"/>
  <c r="AM241"/>
  <c r="AJ241"/>
  <c r="AI245"/>
  <c r="AM245"/>
  <c r="AJ245"/>
  <c r="AI249"/>
  <c r="AM249"/>
  <c r="AJ249"/>
  <c r="AI253"/>
  <c r="AM253"/>
  <c r="AJ253"/>
  <c r="AD599"/>
  <c r="AD595"/>
  <c r="AD591"/>
  <c r="AD587"/>
  <c r="AD583"/>
  <c r="AD579"/>
  <c r="AD575"/>
  <c r="AD571"/>
  <c r="AD567"/>
  <c r="AD563"/>
  <c r="AD559"/>
  <c r="AD555"/>
  <c r="AD551"/>
  <c r="AD547"/>
  <c r="AD543"/>
  <c r="AD539"/>
  <c r="AD535"/>
  <c r="AD531"/>
  <c r="AD527"/>
  <c r="AD523"/>
  <c r="AD519"/>
  <c r="AD515"/>
  <c r="AD511"/>
  <c r="AD507"/>
  <c r="AD503"/>
  <c r="AD499"/>
  <c r="AD495"/>
  <c r="AD491"/>
  <c r="AD487"/>
  <c r="AD483"/>
  <c r="AD479"/>
  <c r="AD475"/>
  <c r="AD471"/>
  <c r="AD467"/>
  <c r="AD463"/>
  <c r="AD459"/>
  <c r="AD455"/>
  <c r="AD451"/>
  <c r="AD447"/>
  <c r="AD443"/>
  <c r="AD439"/>
  <c r="AD435"/>
  <c r="AD431"/>
  <c r="AD427"/>
  <c r="AD423"/>
  <c r="AD419"/>
  <c r="AD415"/>
  <c r="AD411"/>
  <c r="AD407"/>
  <c r="AD403"/>
  <c r="AD399"/>
  <c r="AD395"/>
  <c r="AD391"/>
  <c r="AD387"/>
  <c r="AD383"/>
  <c r="AD379"/>
  <c r="AD375"/>
  <c r="AD371"/>
  <c r="AD367"/>
  <c r="AD363"/>
  <c r="AD359"/>
  <c r="AD355"/>
  <c r="AD351"/>
  <c r="AD347"/>
  <c r="AD343"/>
  <c r="AD339"/>
  <c r="AD335"/>
  <c r="AD331"/>
  <c r="AD327"/>
  <c r="AD323"/>
  <c r="AD319"/>
  <c r="AD315"/>
  <c r="AD311"/>
  <c r="AD307"/>
  <c r="AD303"/>
  <c r="AD299"/>
  <c r="AD295"/>
  <c r="AD291"/>
  <c r="AD287"/>
  <c r="AD283"/>
  <c r="AD279"/>
  <c r="AD275"/>
  <c r="AD271"/>
  <c r="AD267"/>
  <c r="AD263"/>
  <c r="AD259"/>
  <c r="AD255"/>
  <c r="AD251"/>
  <c r="AD247"/>
  <c r="AD243"/>
  <c r="AD239"/>
  <c r="AD235"/>
  <c r="AD231"/>
  <c r="AD227"/>
  <c r="AD223"/>
  <c r="AD219"/>
  <c r="AD215"/>
  <c r="AD211"/>
  <c r="AD207"/>
  <c r="AD203"/>
  <c r="AD199"/>
  <c r="AD195"/>
  <c r="AD191"/>
  <c r="AD187"/>
  <c r="AD183"/>
  <c r="AD179"/>
  <c r="AD175"/>
  <c r="AD171"/>
  <c r="AD167"/>
  <c r="AD163"/>
  <c r="AD159"/>
  <c r="AD155"/>
  <c r="AD151"/>
  <c r="AD147"/>
  <c r="AD143"/>
  <c r="AD139"/>
  <c r="AD135"/>
  <c r="AD131"/>
  <c r="AD127"/>
  <c r="AD123"/>
  <c r="AD119"/>
  <c r="AD115"/>
  <c r="AD111"/>
  <c r="AD107"/>
  <c r="AD103"/>
  <c r="AD99"/>
  <c r="AD95"/>
  <c r="AD91"/>
  <c r="AD87"/>
  <c r="AD83"/>
  <c r="AD79"/>
  <c r="AD75"/>
  <c r="AD71"/>
  <c r="AD67"/>
  <c r="AD63"/>
  <c r="AD59"/>
  <c r="AD55"/>
  <c r="AD51"/>
  <c r="AD47"/>
  <c r="AD43"/>
  <c r="AD39"/>
  <c r="AD35"/>
  <c r="AD31"/>
  <c r="AD27"/>
  <c r="AD23"/>
  <c r="AD19"/>
  <c r="AD15"/>
  <c r="AD11"/>
  <c r="AD7"/>
  <c r="AM601"/>
  <c r="AM599"/>
  <c r="AM597"/>
  <c r="AM595"/>
  <c r="AM593"/>
  <c r="AM591"/>
  <c r="AM589"/>
  <c r="AM587"/>
  <c r="AM585"/>
  <c r="AM583"/>
  <c r="AM581"/>
  <c r="AM579"/>
  <c r="AM577"/>
  <c r="AM573"/>
  <c r="AM569"/>
  <c r="AM565"/>
  <c r="AM561"/>
  <c r="AM557"/>
  <c r="AM553"/>
  <c r="AM549"/>
  <c r="AM545"/>
  <c r="AM541"/>
  <c r="AM537"/>
  <c r="AM533"/>
  <c r="AM529"/>
  <c r="AM525"/>
  <c r="AM521"/>
  <c r="AM517"/>
  <c r="AM513"/>
  <c r="AM509"/>
  <c r="AM505"/>
  <c r="AM501"/>
  <c r="AM497"/>
  <c r="AM493"/>
  <c r="AM489"/>
  <c r="AM485"/>
  <c r="AM481"/>
  <c r="AM477"/>
  <c r="AM473"/>
  <c r="AM469"/>
  <c r="AM465"/>
  <c r="AM461"/>
  <c r="AM457"/>
  <c r="AM453"/>
  <c r="AM449"/>
  <c r="AM445"/>
  <c r="AM441"/>
  <c r="AM437"/>
  <c r="AM433"/>
  <c r="AM429"/>
  <c r="AM425"/>
  <c r="AM421"/>
  <c r="AM417"/>
  <c r="AM413"/>
  <c r="AM409"/>
  <c r="AM405"/>
  <c r="AM401"/>
  <c r="AM397"/>
  <c r="AM393"/>
  <c r="AM389"/>
  <c r="AM385"/>
  <c r="AM381"/>
  <c r="AM377"/>
  <c r="AM373"/>
  <c r="AM369"/>
  <c r="AM365"/>
  <c r="AM361"/>
  <c r="AM357"/>
  <c r="AM353"/>
  <c r="AM349"/>
  <c r="AM345"/>
  <c r="AM341"/>
  <c r="AM337"/>
  <c r="AM333"/>
  <c r="AM329"/>
  <c r="AM325"/>
  <c r="AM321"/>
  <c r="AM317"/>
  <c r="AM313"/>
  <c r="AM309"/>
  <c r="AM305"/>
  <c r="AM301"/>
  <c r="AM297"/>
  <c r="AM293"/>
  <c r="AM289"/>
  <c r="AM285"/>
  <c r="AM281"/>
  <c r="AM277"/>
  <c r="AM273"/>
  <c r="AM269"/>
  <c r="AM265"/>
  <c r="AM261"/>
  <c r="AM257"/>
  <c r="AK253"/>
  <c r="AI252"/>
  <c r="AK249"/>
  <c r="AI248"/>
  <c r="AK245"/>
  <c r="AI244"/>
  <c r="AK241"/>
  <c r="AI240"/>
  <c r="AK237"/>
  <c r="AI236"/>
  <c r="AK233"/>
  <c r="AI232"/>
  <c r="AK229"/>
  <c r="AI228"/>
  <c r="AK225"/>
  <c r="AI224"/>
  <c r="AK221"/>
  <c r="AI220"/>
  <c r="AK217"/>
  <c r="AI216"/>
  <c r="AK213"/>
  <c r="AI212"/>
  <c r="AK209"/>
  <c r="AI208"/>
  <c r="AK205"/>
  <c r="AI204"/>
  <c r="AK201"/>
  <c r="AI200"/>
  <c r="AK197"/>
  <c r="AI196"/>
  <c r="AK193"/>
  <c r="AI192"/>
  <c r="AK189"/>
  <c r="AI188"/>
  <c r="AK185"/>
  <c r="AI184"/>
  <c r="AK181"/>
  <c r="AI180"/>
  <c r="AK177"/>
  <c r="AI176"/>
  <c r="AK173"/>
  <c r="AI172"/>
  <c r="AK169"/>
  <c r="AI168"/>
  <c r="AK165"/>
  <c r="AI164"/>
  <c r="AK161"/>
  <c r="AI160"/>
  <c r="AK157"/>
  <c r="AI156"/>
  <c r="AK153"/>
  <c r="AI152"/>
  <c r="AK149"/>
  <c r="AI148"/>
  <c r="AK145"/>
  <c r="AI144"/>
  <c r="AK141"/>
  <c r="AI140"/>
  <c r="AK137"/>
  <c r="AI136"/>
  <c r="AK133"/>
  <c r="AI132"/>
  <c r="AK129"/>
  <c r="AI128"/>
  <c r="AK125"/>
  <c r="AI124"/>
  <c r="AK121"/>
  <c r="AI120"/>
  <c r="AK117"/>
  <c r="AI116"/>
  <c r="AK113"/>
  <c r="AI112"/>
  <c r="AK109"/>
  <c r="AI108"/>
  <c r="AK105"/>
  <c r="AI104"/>
  <c r="AK101"/>
  <c r="AI100"/>
  <c r="AK97"/>
  <c r="AI96"/>
  <c r="AK93"/>
  <c r="AI92"/>
  <c r="AK89"/>
  <c r="AI88"/>
  <c r="AK85"/>
  <c r="AI84"/>
  <c r="AK81"/>
  <c r="AI80"/>
  <c r="AK77"/>
  <c r="AI76"/>
  <c r="AK73"/>
  <c r="AI72"/>
  <c r="AK69"/>
  <c r="AI68"/>
  <c r="AK65"/>
  <c r="AI64"/>
  <c r="AK61"/>
  <c r="AI60"/>
  <c r="AK57"/>
  <c r="AI56"/>
  <c r="AK53"/>
  <c r="AI52"/>
  <c r="AK49"/>
  <c r="AI48"/>
  <c r="AK45"/>
  <c r="AI44"/>
  <c r="AK41"/>
  <c r="AI40"/>
  <c r="AK37"/>
  <c r="AI36"/>
  <c r="AK33"/>
  <c r="AM30"/>
  <c r="AK29"/>
  <c r="AM26"/>
  <c r="AK25"/>
  <c r="AM22"/>
  <c r="AK21"/>
  <c r="AM18"/>
  <c r="AK17"/>
  <c r="AM14"/>
  <c r="AK13"/>
  <c r="AM10"/>
  <c r="AK9"/>
  <c r="AM6"/>
  <c r="AK5"/>
  <c r="AI4"/>
  <c r="AB3"/>
  <c r="AC3"/>
  <c r="AA3"/>
  <c r="Z3"/>
  <c r="AE3"/>
  <c r="AM3"/>
  <c r="AI3"/>
  <c r="AJ3"/>
  <c r="AD3"/>
  <c r="N559"/>
  <c r="N560"/>
  <c r="N561"/>
  <c r="N562"/>
  <c r="N563"/>
  <c r="N564"/>
  <c r="N565"/>
  <c r="N566"/>
  <c r="N567"/>
  <c r="N568"/>
  <c r="N569"/>
  <c r="N570"/>
  <c r="N571"/>
  <c r="N572"/>
  <c r="N573"/>
  <c r="N574"/>
  <c r="N575"/>
  <c r="N576"/>
  <c r="N577"/>
  <c r="N578"/>
  <c r="N579"/>
  <c r="N580"/>
  <c r="N581"/>
  <c r="N582"/>
  <c r="N583"/>
  <c r="I4"/>
  <c r="J4" s="1"/>
  <c r="K3"/>
  <c r="AP601" l="1"/>
  <c r="AP542"/>
  <c r="AP508"/>
  <c r="AP487"/>
  <c r="F487" s="1"/>
  <c r="G487" s="1"/>
  <c r="AP423"/>
  <c r="AP473"/>
  <c r="AP305"/>
  <c r="AP241"/>
  <c r="AP271"/>
  <c r="F271" s="1"/>
  <c r="G271" s="1"/>
  <c r="AP355"/>
  <c r="AP442"/>
  <c r="AP107"/>
  <c r="AP561"/>
  <c r="AP379"/>
  <c r="AP153"/>
  <c r="AP89"/>
  <c r="F89" s="1"/>
  <c r="G89" s="1"/>
  <c r="AP57"/>
  <c r="AP412"/>
  <c r="F412" s="1"/>
  <c r="G412" s="1"/>
  <c r="AP149"/>
  <c r="AP85"/>
  <c r="AP543"/>
  <c r="AP222"/>
  <c r="AP158"/>
  <c r="AP274"/>
  <c r="F274" s="1"/>
  <c r="G274" s="1"/>
  <c r="AP15"/>
  <c r="AP284"/>
  <c r="F284" s="1"/>
  <c r="G284" s="1"/>
  <c r="AP215"/>
  <c r="F215" s="1"/>
  <c r="G215" s="1"/>
  <c r="AP141"/>
  <c r="AP151"/>
  <c r="F151" s="1"/>
  <c r="G151" s="1"/>
  <c r="AP522"/>
  <c r="AP329"/>
  <c r="F329" s="1"/>
  <c r="G329" s="1"/>
  <c r="AP277"/>
  <c r="F277" s="1"/>
  <c r="G277" s="1"/>
  <c r="AP206"/>
  <c r="F206" s="1"/>
  <c r="G206" s="1"/>
  <c r="AP243"/>
  <c r="AP242"/>
  <c r="F242" s="1"/>
  <c r="G242" s="1"/>
  <c r="AP99"/>
  <c r="F99" s="1"/>
  <c r="G99" s="1"/>
  <c r="AP5"/>
  <c r="AP408"/>
  <c r="AP176"/>
  <c r="AP18"/>
  <c r="F18" s="1"/>
  <c r="G18" s="1"/>
  <c r="AP518"/>
  <c r="F518" s="1"/>
  <c r="G518" s="1"/>
  <c r="AP365"/>
  <c r="AP506"/>
  <c r="AP288"/>
  <c r="AP78"/>
  <c r="AP190"/>
  <c r="AP182"/>
  <c r="F182" s="1"/>
  <c r="G182" s="1"/>
  <c r="AP534"/>
  <c r="F534" s="1"/>
  <c r="G534" s="1"/>
  <c r="AP573"/>
  <c r="F573" s="1"/>
  <c r="G573" s="1"/>
  <c r="AP495"/>
  <c r="F495" s="1"/>
  <c r="G495" s="1"/>
  <c r="AP591"/>
  <c r="AP554"/>
  <c r="AP517"/>
  <c r="F517" s="1"/>
  <c r="G517" s="1"/>
  <c r="AP545"/>
  <c r="AP369"/>
  <c r="AP512"/>
  <c r="AP433"/>
  <c r="AP399"/>
  <c r="F399" s="1"/>
  <c r="G399" s="1"/>
  <c r="AP335"/>
  <c r="F335" s="1"/>
  <c r="G335" s="1"/>
  <c r="AP528"/>
  <c r="F528" s="1"/>
  <c r="G528" s="1"/>
  <c r="AP527"/>
  <c r="AP449"/>
  <c r="AP376"/>
  <c r="F376" s="1"/>
  <c r="G376" s="1"/>
  <c r="AP171"/>
  <c r="F171" s="1"/>
  <c r="G171" s="1"/>
  <c r="AP43"/>
  <c r="F43" s="1"/>
  <c r="G43" s="1"/>
  <c r="AP315"/>
  <c r="AP251"/>
  <c r="AP217"/>
  <c r="AP185"/>
  <c r="F185" s="1"/>
  <c r="G185" s="1"/>
  <c r="AP121"/>
  <c r="AP338"/>
  <c r="AP167"/>
  <c r="AP127"/>
  <c r="AP120"/>
  <c r="AP406"/>
  <c r="AP197"/>
  <c r="AP133"/>
  <c r="AP258"/>
  <c r="AP199"/>
  <c r="F199" s="1"/>
  <c r="G199" s="1"/>
  <c r="AP424"/>
  <c r="AP551"/>
  <c r="F551" s="1"/>
  <c r="G551" s="1"/>
  <c r="AP33"/>
  <c r="F33" s="1"/>
  <c r="G33" s="1"/>
  <c r="AP160"/>
  <c r="F160" s="1"/>
  <c r="G160" s="1"/>
  <c r="AP254"/>
  <c r="F254" s="1"/>
  <c r="G254" s="1"/>
  <c r="AP35"/>
  <c r="AP358"/>
  <c r="F358" s="1"/>
  <c r="G358" s="1"/>
  <c r="AP348"/>
  <c r="AP224"/>
  <c r="F224" s="1"/>
  <c r="G224" s="1"/>
  <c r="AP26"/>
  <c r="AP30"/>
  <c r="F30" s="1"/>
  <c r="G30" s="1"/>
  <c r="AP67"/>
  <c r="AP546"/>
  <c r="F546" s="1"/>
  <c r="G546" s="1"/>
  <c r="AP479"/>
  <c r="AP483"/>
  <c r="F483" s="1"/>
  <c r="G483" s="1"/>
  <c r="AP589"/>
  <c r="AP320"/>
  <c r="AP207"/>
  <c r="AP195"/>
  <c r="AP494"/>
  <c r="AP504"/>
  <c r="F504" s="1"/>
  <c r="G504" s="1"/>
  <c r="AP497"/>
  <c r="AP239"/>
  <c r="F239" s="1"/>
  <c r="G239" s="1"/>
  <c r="AP378"/>
  <c r="AP340"/>
  <c r="AP276"/>
  <c r="F276" s="1"/>
  <c r="G276" s="1"/>
  <c r="AP94"/>
  <c r="F94" s="1"/>
  <c r="G94" s="1"/>
  <c r="AP343"/>
  <c r="AP425"/>
  <c r="AP282"/>
  <c r="F282" s="1"/>
  <c r="G282" s="1"/>
  <c r="AP249"/>
  <c r="AP14"/>
  <c r="F14" s="1"/>
  <c r="G14" s="1"/>
  <c r="AP250"/>
  <c r="F250" s="1"/>
  <c r="G250" s="1"/>
  <c r="AP112"/>
  <c r="F112" s="1"/>
  <c r="G112" s="1"/>
  <c r="AP163"/>
  <c r="F163" s="1"/>
  <c r="G163" s="1"/>
  <c r="AP4"/>
  <c r="AP44"/>
  <c r="F44" s="1"/>
  <c r="G44" s="1"/>
  <c r="AP560"/>
  <c r="F560" s="1"/>
  <c r="G560" s="1"/>
  <c r="AP525"/>
  <c r="AP553"/>
  <c r="F553" s="1"/>
  <c r="G553" s="1"/>
  <c r="AP318"/>
  <c r="AP577"/>
  <c r="AP108"/>
  <c r="AP384"/>
  <c r="AP308"/>
  <c r="AP368"/>
  <c r="AP143"/>
  <c r="AP443"/>
  <c r="AP389"/>
  <c r="F389" s="1"/>
  <c r="G389" s="1"/>
  <c r="AP588"/>
  <c r="AP572"/>
  <c r="AP587"/>
  <c r="AP571"/>
  <c r="AP526"/>
  <c r="AP519"/>
  <c r="F519" s="1"/>
  <c r="G519" s="1"/>
  <c r="AP536"/>
  <c r="AP485"/>
  <c r="AP289"/>
  <c r="AP6"/>
  <c r="AP566"/>
  <c r="AP533"/>
  <c r="F533" s="1"/>
  <c r="G533" s="1"/>
  <c r="AP466"/>
  <c r="F466" s="1"/>
  <c r="G466" s="1"/>
  <c r="AP465"/>
  <c r="AP450"/>
  <c r="F450" s="1"/>
  <c r="G450" s="1"/>
  <c r="AP155"/>
  <c r="F155" s="1"/>
  <c r="G155" s="1"/>
  <c r="AP91"/>
  <c r="F91" s="1"/>
  <c r="G91" s="1"/>
  <c r="AP32"/>
  <c r="F32" s="1"/>
  <c r="G32" s="1"/>
  <c r="AP562"/>
  <c r="F562" s="1"/>
  <c r="G562" s="1"/>
  <c r="AP515"/>
  <c r="AP476"/>
  <c r="F476" s="1"/>
  <c r="G476" s="1"/>
  <c r="AP184"/>
  <c r="F184" s="1"/>
  <c r="G184" s="1"/>
  <c r="AP294"/>
  <c r="F294" s="1"/>
  <c r="G294" s="1"/>
  <c r="AP448"/>
  <c r="F448" s="1"/>
  <c r="G448" s="1"/>
  <c r="AP116"/>
  <c r="AP350"/>
  <c r="AP344"/>
  <c r="AP259"/>
  <c r="AP156"/>
  <c r="AP575"/>
  <c r="AP291"/>
  <c r="F291" s="1"/>
  <c r="G291" s="1"/>
  <c r="AP209"/>
  <c r="AP64"/>
  <c r="F64" s="1"/>
  <c r="G64" s="1"/>
  <c r="AP552"/>
  <c r="AP265"/>
  <c r="F265" s="1"/>
  <c r="G265" s="1"/>
  <c r="AP436"/>
  <c r="F436" s="1"/>
  <c r="G436" s="1"/>
  <c r="AP36"/>
  <c r="F36" s="1"/>
  <c r="G36" s="1"/>
  <c r="AP62"/>
  <c r="AP363"/>
  <c r="F363" s="1"/>
  <c r="G363" s="1"/>
  <c r="AP299"/>
  <c r="F299" s="1"/>
  <c r="G299" s="1"/>
  <c r="AP244"/>
  <c r="AP161"/>
  <c r="AP111"/>
  <c r="F111" s="1"/>
  <c r="G111" s="1"/>
  <c r="AP145"/>
  <c r="AP48"/>
  <c r="AP225"/>
  <c r="AP13"/>
  <c r="AP28"/>
  <c r="AP51"/>
  <c r="AP54"/>
  <c r="AP58"/>
  <c r="AP60"/>
  <c r="AP503"/>
  <c r="AP361"/>
  <c r="AP150"/>
  <c r="AP499"/>
  <c r="AP317"/>
  <c r="F317" s="1"/>
  <c r="G317" s="1"/>
  <c r="AP569"/>
  <c r="F569" s="1"/>
  <c r="G569" s="1"/>
  <c r="AP216"/>
  <c r="F216" s="1"/>
  <c r="G216" s="1"/>
  <c r="AP183"/>
  <c r="AP470"/>
  <c r="AP304"/>
  <c r="F304" s="1"/>
  <c r="G304" s="1"/>
  <c r="AP86"/>
  <c r="F86" s="1"/>
  <c r="G86" s="1"/>
  <c r="AP131"/>
  <c r="AP272"/>
  <c r="AP256"/>
  <c r="AP122"/>
  <c r="AP549"/>
  <c r="F549" s="1"/>
  <c r="G549" s="1"/>
  <c r="AP510"/>
  <c r="F510" s="1"/>
  <c r="G510" s="1"/>
  <c r="AP559"/>
  <c r="F559" s="1"/>
  <c r="G559" s="1"/>
  <c r="AP524"/>
  <c r="F524" s="1"/>
  <c r="G524" s="1"/>
  <c r="AP455"/>
  <c r="F455" s="1"/>
  <c r="G455" s="1"/>
  <c r="AP583"/>
  <c r="AP484"/>
  <c r="AP474"/>
  <c r="AP555"/>
  <c r="AP501"/>
  <c r="AP480"/>
  <c r="F480" s="1"/>
  <c r="G480" s="1"/>
  <c r="AP401"/>
  <c r="F401" s="1"/>
  <c r="G401" s="1"/>
  <c r="AP337"/>
  <c r="F337" s="1"/>
  <c r="G337" s="1"/>
  <c r="AP273"/>
  <c r="AP544"/>
  <c r="AP507"/>
  <c r="F507" s="1"/>
  <c r="G507" s="1"/>
  <c r="AP502"/>
  <c r="F502" s="1"/>
  <c r="G502" s="1"/>
  <c r="AP492"/>
  <c r="AP477"/>
  <c r="AP428"/>
  <c r="AP413"/>
  <c r="AP383"/>
  <c r="F383" s="1"/>
  <c r="G383" s="1"/>
  <c r="AP351"/>
  <c r="AP319"/>
  <c r="F319" s="1"/>
  <c r="G319" s="1"/>
  <c r="AP287"/>
  <c r="F287" s="1"/>
  <c r="G287" s="1"/>
  <c r="AP255"/>
  <c r="F255" s="1"/>
  <c r="G255" s="1"/>
  <c r="AP445"/>
  <c r="AP500"/>
  <c r="F500" s="1"/>
  <c r="G500" s="1"/>
  <c r="AP482"/>
  <c r="AP404"/>
  <c r="AP370"/>
  <c r="AP298"/>
  <c r="F298" s="1"/>
  <c r="G298" s="1"/>
  <c r="AP234"/>
  <c r="AP203"/>
  <c r="AP139"/>
  <c r="AP75"/>
  <c r="F75" s="1"/>
  <c r="G75" s="1"/>
  <c r="AP558"/>
  <c r="F558" s="1"/>
  <c r="G558" s="1"/>
  <c r="AP475"/>
  <c r="AP417"/>
  <c r="AP374"/>
  <c r="F374" s="1"/>
  <c r="G374" s="1"/>
  <c r="AP359"/>
  <c r="AP310"/>
  <c r="AP295"/>
  <c r="F295" s="1"/>
  <c r="G295" s="1"/>
  <c r="AP246"/>
  <c r="AP231"/>
  <c r="AP201"/>
  <c r="F201" s="1"/>
  <c r="G201" s="1"/>
  <c r="AP169"/>
  <c r="AP137"/>
  <c r="AP105"/>
  <c r="F105" s="1"/>
  <c r="G105" s="1"/>
  <c r="AP73"/>
  <c r="AP41"/>
  <c r="F41" s="1"/>
  <c r="G41" s="1"/>
  <c r="AP341"/>
  <c r="F341" s="1"/>
  <c r="G341" s="1"/>
  <c r="AP179"/>
  <c r="F179" s="1"/>
  <c r="G179" s="1"/>
  <c r="AP132"/>
  <c r="AP110"/>
  <c r="F110" s="1"/>
  <c r="G110" s="1"/>
  <c r="AP462"/>
  <c r="F462" s="1"/>
  <c r="G462" s="1"/>
  <c r="AP397"/>
  <c r="F397" s="1"/>
  <c r="G397" s="1"/>
  <c r="AP387"/>
  <c r="AP371"/>
  <c r="F371" s="1"/>
  <c r="G371" s="1"/>
  <c r="AP322"/>
  <c r="AP314"/>
  <c r="F314" s="1"/>
  <c r="G314" s="1"/>
  <c r="AP307"/>
  <c r="F307" s="1"/>
  <c r="G307" s="1"/>
  <c r="AP269"/>
  <c r="AP264"/>
  <c r="AP208"/>
  <c r="AP193"/>
  <c r="AP144"/>
  <c r="F144" s="1"/>
  <c r="G144" s="1"/>
  <c r="AP129"/>
  <c r="F129" s="1"/>
  <c r="G129" s="1"/>
  <c r="AP80"/>
  <c r="AP65"/>
  <c r="F65" s="1"/>
  <c r="G65" s="1"/>
  <c r="AP345"/>
  <c r="AP293"/>
  <c r="F293" s="1"/>
  <c r="G293" s="1"/>
  <c r="AP279"/>
  <c r="F279" s="1"/>
  <c r="G279" s="1"/>
  <c r="AP235"/>
  <c r="AP192"/>
  <c r="F192" s="1"/>
  <c r="G192" s="1"/>
  <c r="AP177"/>
  <c r="F177" s="1"/>
  <c r="G177" s="1"/>
  <c r="AP128"/>
  <c r="F128" s="1"/>
  <c r="G128" s="1"/>
  <c r="AP113"/>
  <c r="AP46"/>
  <c r="F46" s="1"/>
  <c r="G46" s="1"/>
  <c r="AP223"/>
  <c r="AP220"/>
  <c r="AP402"/>
  <c r="AP514"/>
  <c r="F514" s="1"/>
  <c r="G514" s="1"/>
  <c r="AP490"/>
  <c r="AP489"/>
  <c r="F489" s="1"/>
  <c r="G489" s="1"/>
  <c r="AP327"/>
  <c r="F327" s="1"/>
  <c r="G327" s="1"/>
  <c r="AP210"/>
  <c r="F210" s="1"/>
  <c r="G210" s="1"/>
  <c r="AP189"/>
  <c r="AP77"/>
  <c r="AP181"/>
  <c r="AP333"/>
  <c r="AP311"/>
  <c r="F311" s="1"/>
  <c r="G311" s="1"/>
  <c r="AP364"/>
  <c r="AP292"/>
  <c r="F292" s="1"/>
  <c r="G292" s="1"/>
  <c r="AP200"/>
  <c r="F200" s="1"/>
  <c r="G200" s="1"/>
  <c r="AP152"/>
  <c r="AP84"/>
  <c r="AP47"/>
  <c r="AP12"/>
  <c r="AP11"/>
  <c r="F11" s="1"/>
  <c r="G11" s="1"/>
  <c r="AP10"/>
  <c r="F10" s="1"/>
  <c r="G10" s="1"/>
  <c r="AP9"/>
  <c r="AP8"/>
  <c r="AP70"/>
  <c r="AP227"/>
  <c r="AP165"/>
  <c r="F165" s="1"/>
  <c r="G165" s="1"/>
  <c r="AP162"/>
  <c r="AP96"/>
  <c r="F96" s="1"/>
  <c r="G96" s="1"/>
  <c r="AP76"/>
  <c r="AP49"/>
  <c r="F49" s="1"/>
  <c r="G49" s="1"/>
  <c r="AP286"/>
  <c r="AP146"/>
  <c r="AP125"/>
  <c r="F125" s="1"/>
  <c r="G125" s="1"/>
  <c r="AP431"/>
  <c r="F431" s="1"/>
  <c r="G431" s="1"/>
  <c r="AP334"/>
  <c r="AP324"/>
  <c r="F324" s="1"/>
  <c r="G324" s="1"/>
  <c r="AP323"/>
  <c r="AP226"/>
  <c r="AP101"/>
  <c r="AP98"/>
  <c r="AP69"/>
  <c r="F69" s="1"/>
  <c r="G69" s="1"/>
  <c r="AP7"/>
  <c r="AP16"/>
  <c r="F16" s="1"/>
  <c r="G16" s="1"/>
  <c r="AP22"/>
  <c r="F22" s="1"/>
  <c r="G22" s="1"/>
  <c r="AP23"/>
  <c r="F23" s="1"/>
  <c r="G23" s="1"/>
  <c r="AP25"/>
  <c r="AP27"/>
  <c r="AP39"/>
  <c r="AP42"/>
  <c r="AP55"/>
  <c r="AP594"/>
  <c r="AP498"/>
  <c r="AP467"/>
  <c r="F467" s="1"/>
  <c r="G467" s="1"/>
  <c r="AP585"/>
  <c r="AP454"/>
  <c r="AP297"/>
  <c r="AP581"/>
  <c r="AR581" s="1"/>
  <c r="AP537"/>
  <c r="F537" s="1"/>
  <c r="G537" s="1"/>
  <c r="AP505"/>
  <c r="AP316"/>
  <c r="AP574"/>
  <c r="F574" s="1"/>
  <c r="G574" s="1"/>
  <c r="AP186"/>
  <c r="AP124"/>
  <c r="F124" s="1"/>
  <c r="G124" s="1"/>
  <c r="AP372"/>
  <c r="F372" s="1"/>
  <c r="G372" s="1"/>
  <c r="AP72"/>
  <c r="F72" s="1"/>
  <c r="G72" s="1"/>
  <c r="AP593"/>
  <c r="AP138"/>
  <c r="F138" s="1"/>
  <c r="G138" s="1"/>
  <c r="AP393"/>
  <c r="AP87"/>
  <c r="AP90"/>
  <c r="F90" s="1"/>
  <c r="G90" s="1"/>
  <c r="AP309"/>
  <c r="AP198"/>
  <c r="AP71"/>
  <c r="F71" s="1"/>
  <c r="G71" s="1"/>
  <c r="AP564"/>
  <c r="AP285"/>
  <c r="AP148"/>
  <c r="F148" s="1"/>
  <c r="G148" s="1"/>
  <c r="AP540"/>
  <c r="F540" s="1"/>
  <c r="G540" s="1"/>
  <c r="AP547"/>
  <c r="F547" s="1"/>
  <c r="G547" s="1"/>
  <c r="AP532"/>
  <c r="AP367"/>
  <c r="AP303"/>
  <c r="F303" s="1"/>
  <c r="G303" s="1"/>
  <c r="AP430"/>
  <c r="AP268"/>
  <c r="F268" s="1"/>
  <c r="G268" s="1"/>
  <c r="AP213"/>
  <c r="F213" s="1"/>
  <c r="G213" s="1"/>
  <c r="AP392"/>
  <c r="AP248"/>
  <c r="AP386"/>
  <c r="F386" s="1"/>
  <c r="G386" s="1"/>
  <c r="AP40"/>
  <c r="F40" s="1"/>
  <c r="G40" s="1"/>
  <c r="AP410"/>
  <c r="AP347"/>
  <c r="AP82"/>
  <c r="AP19"/>
  <c r="AP578"/>
  <c r="AP302"/>
  <c r="AP405"/>
  <c r="F405" s="1"/>
  <c r="G405" s="1"/>
  <c r="AP388"/>
  <c r="F388" s="1"/>
  <c r="G388" s="1"/>
  <c r="AP346"/>
  <c r="AP582"/>
  <c r="AP509"/>
  <c r="F509" s="1"/>
  <c r="G509" s="1"/>
  <c r="AP135"/>
  <c r="F135" s="1"/>
  <c r="G135" s="1"/>
  <c r="AP596"/>
  <c r="AP580"/>
  <c r="AP565"/>
  <c r="AP471"/>
  <c r="F471" s="1"/>
  <c r="G471" s="1"/>
  <c r="AP570"/>
  <c r="F570" s="1"/>
  <c r="G570" s="1"/>
  <c r="AP453"/>
  <c r="F453" s="1"/>
  <c r="G453" s="1"/>
  <c r="AP421"/>
  <c r="AP521"/>
  <c r="F521" s="1"/>
  <c r="G521" s="1"/>
  <c r="AP458"/>
  <c r="AP353"/>
  <c r="AP230"/>
  <c r="F230" s="1"/>
  <c r="G230" s="1"/>
  <c r="AP550"/>
  <c r="AP529"/>
  <c r="F529" s="1"/>
  <c r="G529" s="1"/>
  <c r="AP481"/>
  <c r="F481" s="1"/>
  <c r="G481" s="1"/>
  <c r="AP395"/>
  <c r="AP331"/>
  <c r="AP418"/>
  <c r="AP362"/>
  <c r="AP332"/>
  <c r="AP219"/>
  <c r="AP557"/>
  <c r="AP441"/>
  <c r="AP191"/>
  <c r="F191" s="1"/>
  <c r="G191" s="1"/>
  <c r="AP115"/>
  <c r="F115" s="1"/>
  <c r="G115" s="1"/>
  <c r="AP468"/>
  <c r="AP461"/>
  <c r="F461" s="1"/>
  <c r="G461" s="1"/>
  <c r="AP460"/>
  <c r="F460" s="1"/>
  <c r="G460" s="1"/>
  <c r="AP263"/>
  <c r="F263" s="1"/>
  <c r="G263" s="1"/>
  <c r="AP180"/>
  <c r="AP420"/>
  <c r="F420" s="1"/>
  <c r="G420" s="1"/>
  <c r="AP306"/>
  <c r="F306" s="1"/>
  <c r="G306" s="1"/>
  <c r="AP56"/>
  <c r="F56" s="1"/>
  <c r="G56" s="1"/>
  <c r="AP330"/>
  <c r="AP283"/>
  <c r="AP426"/>
  <c r="AP281"/>
  <c r="AP34"/>
  <c r="F34" s="1"/>
  <c r="G34" s="1"/>
  <c r="AP229"/>
  <c r="AP456"/>
  <c r="AP211"/>
  <c r="AP126"/>
  <c r="F126" s="1"/>
  <c r="G126" s="1"/>
  <c r="AP118"/>
  <c r="F118" s="1"/>
  <c r="G118" s="1"/>
  <c r="AP88"/>
  <c r="AP175"/>
  <c r="F175" s="1"/>
  <c r="G175" s="1"/>
  <c r="AP97"/>
  <c r="AP20"/>
  <c r="AP24"/>
  <c r="AP539"/>
  <c r="F539" s="1"/>
  <c r="G539" s="1"/>
  <c r="AP597"/>
  <c r="AP590"/>
  <c r="AP472"/>
  <c r="AP415"/>
  <c r="F415" s="1"/>
  <c r="G415" s="1"/>
  <c r="AP380"/>
  <c r="F380" s="1"/>
  <c r="G380" s="1"/>
  <c r="AP270"/>
  <c r="AP252"/>
  <c r="AP535"/>
  <c r="F535" s="1"/>
  <c r="G535" s="1"/>
  <c r="AP434"/>
  <c r="AP290"/>
  <c r="AP214"/>
  <c r="AP313"/>
  <c r="F313" s="1"/>
  <c r="G313" s="1"/>
  <c r="AP172"/>
  <c r="AP438"/>
  <c r="AP83"/>
  <c r="AP154"/>
  <c r="AP119"/>
  <c r="F119" s="1"/>
  <c r="G119" s="1"/>
  <c r="AP218"/>
  <c r="AP233"/>
  <c r="AP142"/>
  <c r="AP261"/>
  <c r="F261" s="1"/>
  <c r="G261" s="1"/>
  <c r="AP349"/>
  <c r="F349" s="1"/>
  <c r="G349" s="1"/>
  <c r="AP300"/>
  <c r="F300" s="1"/>
  <c r="G300" s="1"/>
  <c r="AP600"/>
  <c r="AP592"/>
  <c r="AP584"/>
  <c r="AP576"/>
  <c r="AP568"/>
  <c r="F568" s="1"/>
  <c r="G568" s="1"/>
  <c r="AP563"/>
  <c r="AP567"/>
  <c r="F567" s="1"/>
  <c r="G567" s="1"/>
  <c r="AP439"/>
  <c r="AP599"/>
  <c r="AP595"/>
  <c r="AP586"/>
  <c r="AP531"/>
  <c r="F531" s="1"/>
  <c r="G531" s="1"/>
  <c r="AP516"/>
  <c r="F516" s="1"/>
  <c r="G516" s="1"/>
  <c r="AP469"/>
  <c r="AP437"/>
  <c r="AP496"/>
  <c r="AP579"/>
  <c r="AP556"/>
  <c r="AP548"/>
  <c r="F548" s="1"/>
  <c r="G548" s="1"/>
  <c r="AP493"/>
  <c r="AP513"/>
  <c r="AP488"/>
  <c r="F488" s="1"/>
  <c r="G488" s="1"/>
  <c r="AP416"/>
  <c r="AP385"/>
  <c r="AP321"/>
  <c r="F321" s="1"/>
  <c r="G321" s="1"/>
  <c r="AP257"/>
  <c r="AP3"/>
  <c r="AP520"/>
  <c r="AP478"/>
  <c r="AP457"/>
  <c r="AP414"/>
  <c r="F414" s="1"/>
  <c r="G414" s="1"/>
  <c r="AP366"/>
  <c r="AP356"/>
  <c r="AP538"/>
  <c r="F538" s="1"/>
  <c r="G538" s="1"/>
  <c r="AP451"/>
  <c r="AP446"/>
  <c r="F446" s="1"/>
  <c r="G446" s="1"/>
  <c r="AP390"/>
  <c r="AP375"/>
  <c r="AP326"/>
  <c r="F326" s="1"/>
  <c r="G326" s="1"/>
  <c r="AP396"/>
  <c r="F396" s="1"/>
  <c r="G396" s="1"/>
  <c r="AP187"/>
  <c r="AP123"/>
  <c r="AP59"/>
  <c r="AP444"/>
  <c r="F444" s="1"/>
  <c r="G444" s="1"/>
  <c r="AP429"/>
  <c r="F429" s="1"/>
  <c r="G429" s="1"/>
  <c r="AP403"/>
  <c r="F403" s="1"/>
  <c r="G403" s="1"/>
  <c r="AP360"/>
  <c r="AP339"/>
  <c r="AP296"/>
  <c r="AP275"/>
  <c r="AP232"/>
  <c r="F232" s="1"/>
  <c r="G232" s="1"/>
  <c r="AP419"/>
  <c r="F419" s="1"/>
  <c r="G419" s="1"/>
  <c r="AP301"/>
  <c r="AP196"/>
  <c r="AP174"/>
  <c r="AP103"/>
  <c r="F103" s="1"/>
  <c r="G103" s="1"/>
  <c r="AP68"/>
  <c r="F68" s="1"/>
  <c r="G68" s="1"/>
  <c r="AP411"/>
  <c r="F411" s="1"/>
  <c r="G411" s="1"/>
  <c r="AP267"/>
  <c r="F267" s="1"/>
  <c r="G267" s="1"/>
  <c r="AP194"/>
  <c r="F194" s="1"/>
  <c r="G194" s="1"/>
  <c r="AP173"/>
  <c r="F173" s="1"/>
  <c r="G173" s="1"/>
  <c r="AP130"/>
  <c r="F130" s="1"/>
  <c r="G130" s="1"/>
  <c r="AP109"/>
  <c r="F109" s="1"/>
  <c r="G109" s="1"/>
  <c r="AP66"/>
  <c r="F66" s="1"/>
  <c r="G66" s="1"/>
  <c r="AP440"/>
  <c r="AP260"/>
  <c r="AP236"/>
  <c r="AP459"/>
  <c r="F459" s="1"/>
  <c r="G459" s="1"/>
  <c r="AP447"/>
  <c r="F447" s="1"/>
  <c r="G447" s="1"/>
  <c r="AP391"/>
  <c r="AP280"/>
  <c r="AP262"/>
  <c r="AP247"/>
  <c r="AP221"/>
  <c r="F221" s="1"/>
  <c r="G221" s="1"/>
  <c r="AP178"/>
  <c r="AP157"/>
  <c r="AP114"/>
  <c r="F114" s="1"/>
  <c r="G114" s="1"/>
  <c r="AP93"/>
  <c r="AP212"/>
  <c r="AP38"/>
  <c r="AP266"/>
  <c r="AP237"/>
  <c r="AP357"/>
  <c r="F357" s="1"/>
  <c r="G357" s="1"/>
  <c r="AP342"/>
  <c r="F342" s="1"/>
  <c r="G342" s="1"/>
  <c r="AP328"/>
  <c r="AP204"/>
  <c r="AP117"/>
  <c r="F117" s="1"/>
  <c r="G117" s="1"/>
  <c r="AP45"/>
  <c r="F45" s="1"/>
  <c r="G45" s="1"/>
  <c r="AP464"/>
  <c r="F464" s="1"/>
  <c r="G464" s="1"/>
  <c r="AP463"/>
  <c r="AP278"/>
  <c r="F278" s="1"/>
  <c r="G278" s="1"/>
  <c r="AP205"/>
  <c r="F205" s="1"/>
  <c r="G205" s="1"/>
  <c r="AP523"/>
  <c r="AP312"/>
  <c r="F312" s="1"/>
  <c r="G312" s="1"/>
  <c r="AP238"/>
  <c r="AP37"/>
  <c r="F37" s="1"/>
  <c r="G37" s="1"/>
  <c r="AP92"/>
  <c r="F92" s="1"/>
  <c r="G92" s="1"/>
  <c r="AP52"/>
  <c r="F52" s="1"/>
  <c r="G52" s="1"/>
  <c r="AP432"/>
  <c r="AP164"/>
  <c r="F164" s="1"/>
  <c r="G164" s="1"/>
  <c r="AP95"/>
  <c r="AP382"/>
  <c r="AP409"/>
  <c r="AP166"/>
  <c r="AP104"/>
  <c r="AP63"/>
  <c r="F63" s="1"/>
  <c r="G63" s="1"/>
  <c r="AP50"/>
  <c r="F50" s="1"/>
  <c r="G50" s="1"/>
  <c r="AP253"/>
  <c r="AP140"/>
  <c r="F140" s="1"/>
  <c r="G140" s="1"/>
  <c r="AP53"/>
  <c r="F53" s="1"/>
  <c r="G53" s="1"/>
  <c r="AP435"/>
  <c r="AP407"/>
  <c r="AP381"/>
  <c r="F381" s="1"/>
  <c r="G381" s="1"/>
  <c r="AP168"/>
  <c r="AP102"/>
  <c r="AP81"/>
  <c r="AP61"/>
  <c r="F61" s="1"/>
  <c r="G61" s="1"/>
  <c r="AP17"/>
  <c r="F17" s="1"/>
  <c r="G17" s="1"/>
  <c r="AP21"/>
  <c r="F21" s="1"/>
  <c r="G21" s="1"/>
  <c r="AP29"/>
  <c r="F29" s="1"/>
  <c r="G29" s="1"/>
  <c r="AP31"/>
  <c r="F31" s="1"/>
  <c r="G31" s="1"/>
  <c r="AP452"/>
  <c r="F452" s="1"/>
  <c r="G452" s="1"/>
  <c r="AP354"/>
  <c r="AP541"/>
  <c r="F541" s="1"/>
  <c r="G541" s="1"/>
  <c r="AP530"/>
  <c r="AP598"/>
  <c r="AP422"/>
  <c r="F422" s="1"/>
  <c r="G422" s="1"/>
  <c r="AP400"/>
  <c r="F400" s="1"/>
  <c r="G400" s="1"/>
  <c r="AP325"/>
  <c r="AP491"/>
  <c r="AP373"/>
  <c r="F373" s="1"/>
  <c r="G373" s="1"/>
  <c r="AP159"/>
  <c r="F159" s="1"/>
  <c r="G159" s="1"/>
  <c r="AP352"/>
  <c r="AP245"/>
  <c r="AP240"/>
  <c r="F240" s="1"/>
  <c r="G240" s="1"/>
  <c r="AP228"/>
  <c r="AP136"/>
  <c r="AP511"/>
  <c r="AP394"/>
  <c r="AP188"/>
  <c r="F188" s="1"/>
  <c r="G188" s="1"/>
  <c r="AP147"/>
  <c r="F147" s="1"/>
  <c r="G147" s="1"/>
  <c r="AP336"/>
  <c r="AP106"/>
  <c r="F106" s="1"/>
  <c r="G106" s="1"/>
  <c r="AP74"/>
  <c r="F74" s="1"/>
  <c r="G74" s="1"/>
  <c r="AP100"/>
  <c r="F100" s="1"/>
  <c r="G100" s="1"/>
  <c r="AP134"/>
  <c r="F134" s="1"/>
  <c r="G134" s="1"/>
  <c r="AP377"/>
  <c r="F377" s="1"/>
  <c r="G377" s="1"/>
  <c r="AP398"/>
  <c r="AP202"/>
  <c r="AP486"/>
  <c r="F486" s="1"/>
  <c r="G486" s="1"/>
  <c r="AP79"/>
  <c r="F79" s="1"/>
  <c r="G79" s="1"/>
  <c r="AP170"/>
  <c r="F170" s="1"/>
  <c r="G170" s="1"/>
  <c r="AP427"/>
  <c r="F427" s="1"/>
  <c r="G427" s="1"/>
  <c r="AR578"/>
  <c r="F158" l="1"/>
  <c r="G158" s="1"/>
  <c r="F236"/>
  <c r="G236" s="1"/>
  <c r="F283"/>
  <c r="G283" s="1"/>
  <c r="F47"/>
  <c r="G47" s="1"/>
  <c r="F73"/>
  <c r="G73" s="1"/>
  <c r="F26"/>
  <c r="G26" s="1"/>
  <c r="F423"/>
  <c r="G423" s="1"/>
  <c r="F384"/>
  <c r="G384" s="1"/>
  <c r="F394"/>
  <c r="G394" s="1"/>
  <c r="F366"/>
  <c r="G366" s="1"/>
  <c r="F472"/>
  <c r="G472" s="1"/>
  <c r="F334"/>
  <c r="G334" s="1"/>
  <c r="F445"/>
  <c r="G445" s="1"/>
  <c r="F328"/>
  <c r="G328" s="1"/>
  <c r="F149"/>
  <c r="G149" s="1"/>
  <c r="F499"/>
  <c r="G499" s="1"/>
  <c r="F320"/>
  <c r="G320" s="1"/>
  <c r="F141"/>
  <c r="G141" s="1"/>
  <c r="H6"/>
  <c r="K6" s="1"/>
  <c r="F5"/>
  <c r="G5" s="1"/>
  <c r="H9"/>
  <c r="K9" s="1"/>
  <c r="F8"/>
  <c r="G8" s="1"/>
  <c r="H5"/>
  <c r="K5" s="1"/>
  <c r="F4"/>
  <c r="G4" s="1"/>
  <c r="F290"/>
  <c r="G290" s="1"/>
  <c r="F229"/>
  <c r="G229" s="1"/>
  <c r="F186"/>
  <c r="G186" s="1"/>
  <c r="F503"/>
  <c r="G503" s="1"/>
  <c r="F289"/>
  <c r="G289" s="1"/>
  <c r="F127"/>
  <c r="G127" s="1"/>
  <c r="F57"/>
  <c r="G57" s="1"/>
  <c r="F157"/>
  <c r="G157" s="1"/>
  <c r="F439"/>
  <c r="G439" s="1"/>
  <c r="F456"/>
  <c r="G456" s="1"/>
  <c r="F82"/>
  <c r="G82" s="1"/>
  <c r="F309"/>
  <c r="G309" s="1"/>
  <c r="F101"/>
  <c r="G101" s="1"/>
  <c r="F286"/>
  <c r="G286" s="1"/>
  <c r="F333"/>
  <c r="G333" s="1"/>
  <c r="F351"/>
  <c r="G351" s="1"/>
  <c r="F108"/>
  <c r="G108" s="1"/>
  <c r="F522"/>
  <c r="G522" s="1"/>
  <c r="F202"/>
  <c r="G202" s="1"/>
  <c r="F281"/>
  <c r="G281" s="1"/>
  <c r="F198"/>
  <c r="G198" s="1"/>
  <c r="F146"/>
  <c r="G146" s="1"/>
  <c r="F137"/>
  <c r="G137" s="1"/>
  <c r="F246"/>
  <c r="G246" s="1"/>
  <c r="F58"/>
  <c r="G58" s="1"/>
  <c r="F536"/>
  <c r="G536" s="1"/>
  <c r="F378"/>
  <c r="G378" s="1"/>
  <c r="F338"/>
  <c r="G338" s="1"/>
  <c r="F251"/>
  <c r="G251" s="1"/>
  <c r="F442"/>
  <c r="G442" s="1"/>
  <c r="F174"/>
  <c r="G174" s="1"/>
  <c r="F270"/>
  <c r="G270" s="1"/>
  <c r="F132"/>
  <c r="G132" s="1"/>
  <c r="F475"/>
  <c r="G475" s="1"/>
  <c r="F491"/>
  <c r="G491" s="1"/>
  <c r="F168"/>
  <c r="G168" s="1"/>
  <c r="F93"/>
  <c r="G93" s="1"/>
  <c r="F556"/>
  <c r="G556" s="1"/>
  <c r="F323"/>
  <c r="G323" s="1"/>
  <c r="F259"/>
  <c r="G259" s="1"/>
  <c r="F515"/>
  <c r="G515" s="1"/>
  <c r="F241"/>
  <c r="G241" s="1"/>
  <c r="H487"/>
  <c r="K487" s="1"/>
  <c r="AV486"/>
  <c r="AZ486"/>
  <c r="AW486"/>
  <c r="AX486"/>
  <c r="AY486"/>
  <c r="AX452"/>
  <c r="AY452"/>
  <c r="AV452"/>
  <c r="H453"/>
  <c r="K453" s="1"/>
  <c r="AW452"/>
  <c r="AZ452"/>
  <c r="H54"/>
  <c r="K54" s="1"/>
  <c r="AW53"/>
  <c r="AX53"/>
  <c r="AY53"/>
  <c r="AZ53"/>
  <c r="AV53"/>
  <c r="AW382"/>
  <c r="H313"/>
  <c r="K313" s="1"/>
  <c r="AX312"/>
  <c r="AY312"/>
  <c r="AZ312"/>
  <c r="AW312"/>
  <c r="AV312"/>
  <c r="H222"/>
  <c r="K222" s="1"/>
  <c r="AW221"/>
  <c r="AX221"/>
  <c r="AY221"/>
  <c r="AZ221"/>
  <c r="AV221"/>
  <c r="H131"/>
  <c r="K131" s="1"/>
  <c r="AV130"/>
  <c r="AZ130"/>
  <c r="AW130"/>
  <c r="AX130"/>
  <c r="AY130"/>
  <c r="H404"/>
  <c r="K404" s="1"/>
  <c r="AY403"/>
  <c r="AV403"/>
  <c r="AZ403"/>
  <c r="AX403"/>
  <c r="AW403"/>
  <c r="H539"/>
  <c r="K539" s="1"/>
  <c r="AV538"/>
  <c r="AZ538"/>
  <c r="AW538"/>
  <c r="AX538"/>
  <c r="AY538"/>
  <c r="H489"/>
  <c r="K489" s="1"/>
  <c r="AX488"/>
  <c r="AY488"/>
  <c r="AZ488"/>
  <c r="AV488"/>
  <c r="AW488"/>
  <c r="AY595"/>
  <c r="AV595"/>
  <c r="AZ595"/>
  <c r="H596"/>
  <c r="K596" s="1"/>
  <c r="AW595"/>
  <c r="AX595"/>
  <c r="AX592"/>
  <c r="H593"/>
  <c r="K593" s="1"/>
  <c r="AY592"/>
  <c r="AZ592"/>
  <c r="AV592"/>
  <c r="AW592"/>
  <c r="H120"/>
  <c r="K120" s="1"/>
  <c r="AY119"/>
  <c r="AV119"/>
  <c r="AZ119"/>
  <c r="AW119"/>
  <c r="AX119"/>
  <c r="AX380"/>
  <c r="H381"/>
  <c r="K381" s="1"/>
  <c r="AY380"/>
  <c r="AV380"/>
  <c r="AW380"/>
  <c r="AZ380"/>
  <c r="H127"/>
  <c r="K127" s="1"/>
  <c r="AV126"/>
  <c r="AZ126"/>
  <c r="AW126"/>
  <c r="AY126"/>
  <c r="AX126"/>
  <c r="H530"/>
  <c r="K530" s="1"/>
  <c r="AW529"/>
  <c r="AX529"/>
  <c r="AV529"/>
  <c r="AZ529"/>
  <c r="AY529"/>
  <c r="AX596"/>
  <c r="AY596"/>
  <c r="AV596"/>
  <c r="AW596"/>
  <c r="H597"/>
  <c r="K597" s="1"/>
  <c r="AZ596"/>
  <c r="AV410"/>
  <c r="AY410"/>
  <c r="H304"/>
  <c r="K304" s="1"/>
  <c r="AY303"/>
  <c r="AV303"/>
  <c r="AZ303"/>
  <c r="AW303"/>
  <c r="AX303"/>
  <c r="H575"/>
  <c r="K575" s="1"/>
  <c r="AV574"/>
  <c r="AZ574"/>
  <c r="AW574"/>
  <c r="AY574"/>
  <c r="AX574"/>
  <c r="H468"/>
  <c r="K468" s="1"/>
  <c r="AY467"/>
  <c r="AV467"/>
  <c r="AZ467"/>
  <c r="AW467"/>
  <c r="AX467"/>
  <c r="H70"/>
  <c r="K70" s="1"/>
  <c r="AW69"/>
  <c r="AX69"/>
  <c r="AY69"/>
  <c r="AZ69"/>
  <c r="AV69"/>
  <c r="H126"/>
  <c r="K126" s="1"/>
  <c r="AW125"/>
  <c r="AX125"/>
  <c r="AY125"/>
  <c r="AZ125"/>
  <c r="AV125"/>
  <c r="AV10"/>
  <c r="AZ10"/>
  <c r="H11"/>
  <c r="K11" s="1"/>
  <c r="AW10"/>
  <c r="AX10"/>
  <c r="AY10"/>
  <c r="AW77"/>
  <c r="AV77"/>
  <c r="H280"/>
  <c r="K280" s="1"/>
  <c r="AY279"/>
  <c r="AV279"/>
  <c r="AZ279"/>
  <c r="AW279"/>
  <c r="AX279"/>
  <c r="H315"/>
  <c r="K315" s="1"/>
  <c r="AV314"/>
  <c r="AZ314"/>
  <c r="AW314"/>
  <c r="AX314"/>
  <c r="AY314"/>
  <c r="AW105"/>
  <c r="AX105"/>
  <c r="H106"/>
  <c r="K106" s="1"/>
  <c r="AV105"/>
  <c r="AY105"/>
  <c r="AZ105"/>
  <c r="H288"/>
  <c r="K288" s="1"/>
  <c r="AY287"/>
  <c r="AV287"/>
  <c r="AZ287"/>
  <c r="AW287"/>
  <c r="AX287"/>
  <c r="AW337"/>
  <c r="AX337"/>
  <c r="H338"/>
  <c r="K338" s="1"/>
  <c r="AV337"/>
  <c r="AZ337"/>
  <c r="AY337"/>
  <c r="H456"/>
  <c r="K456" s="1"/>
  <c r="AY455"/>
  <c r="AV455"/>
  <c r="AZ455"/>
  <c r="AW455"/>
  <c r="AX455"/>
  <c r="AZ183"/>
  <c r="AX436"/>
  <c r="AY436"/>
  <c r="AV436"/>
  <c r="H437"/>
  <c r="K437" s="1"/>
  <c r="AW436"/>
  <c r="AZ436"/>
  <c r="H449"/>
  <c r="K449" s="1"/>
  <c r="AX448"/>
  <c r="AY448"/>
  <c r="AZ448"/>
  <c r="AW448"/>
  <c r="AV448"/>
  <c r="H534"/>
  <c r="K534" s="1"/>
  <c r="AW533"/>
  <c r="AX533"/>
  <c r="AY533"/>
  <c r="AZ533"/>
  <c r="AV533"/>
  <c r="H251"/>
  <c r="K251" s="1"/>
  <c r="AV250"/>
  <c r="AZ250"/>
  <c r="AW250"/>
  <c r="AX250"/>
  <c r="AY250"/>
  <c r="H505"/>
  <c r="K505" s="1"/>
  <c r="AX504"/>
  <c r="AY504"/>
  <c r="AZ504"/>
  <c r="AW504"/>
  <c r="AV504"/>
  <c r="AW89"/>
  <c r="AX89"/>
  <c r="H90"/>
  <c r="K90" s="1"/>
  <c r="AV89"/>
  <c r="AY89"/>
  <c r="AZ89"/>
  <c r="H80"/>
  <c r="K80" s="1"/>
  <c r="AY79"/>
  <c r="AV79"/>
  <c r="AZ79"/>
  <c r="AW79"/>
  <c r="AX79"/>
  <c r="H107"/>
  <c r="K107" s="1"/>
  <c r="AV106"/>
  <c r="AZ106"/>
  <c r="AW106"/>
  <c r="AX106"/>
  <c r="AY106"/>
  <c r="H374"/>
  <c r="K374" s="1"/>
  <c r="AW373"/>
  <c r="AX373"/>
  <c r="AY373"/>
  <c r="AV373"/>
  <c r="AZ373"/>
  <c r="H22"/>
  <c r="K22" s="1"/>
  <c r="AW21"/>
  <c r="AX21"/>
  <c r="AY21"/>
  <c r="AZ21"/>
  <c r="AV21"/>
  <c r="AW102"/>
  <c r="H118"/>
  <c r="K118" s="1"/>
  <c r="AW117"/>
  <c r="AX117"/>
  <c r="AY117"/>
  <c r="AZ117"/>
  <c r="AV117"/>
  <c r="H110"/>
  <c r="K110" s="1"/>
  <c r="AW109"/>
  <c r="AX109"/>
  <c r="AY109"/>
  <c r="AZ109"/>
  <c r="AV109"/>
  <c r="AZ59"/>
  <c r="H415"/>
  <c r="K415" s="1"/>
  <c r="AV414"/>
  <c r="AZ414"/>
  <c r="AW414"/>
  <c r="AY414"/>
  <c r="AX414"/>
  <c r="AZ416"/>
  <c r="H587"/>
  <c r="K587" s="1"/>
  <c r="AV586"/>
  <c r="AZ586"/>
  <c r="AW586"/>
  <c r="AX586"/>
  <c r="AY586"/>
  <c r="H350"/>
  <c r="K350" s="1"/>
  <c r="AW349"/>
  <c r="AX349"/>
  <c r="AY349"/>
  <c r="AV349"/>
  <c r="AZ349"/>
  <c r="AV438"/>
  <c r="AX438"/>
  <c r="H119"/>
  <c r="K119" s="1"/>
  <c r="AV118"/>
  <c r="AZ118"/>
  <c r="AW118"/>
  <c r="AX118"/>
  <c r="AY118"/>
  <c r="AX420"/>
  <c r="AY420"/>
  <c r="AV420"/>
  <c r="AW420"/>
  <c r="H421"/>
  <c r="K421" s="1"/>
  <c r="AZ420"/>
  <c r="H454"/>
  <c r="K454" s="1"/>
  <c r="AW453"/>
  <c r="AX453"/>
  <c r="AY453"/>
  <c r="AZ453"/>
  <c r="AV453"/>
  <c r="H583"/>
  <c r="K583" s="1"/>
  <c r="AV582"/>
  <c r="AZ582"/>
  <c r="AW582"/>
  <c r="AX582"/>
  <c r="AY582"/>
  <c r="AY547"/>
  <c r="AV547"/>
  <c r="AZ547"/>
  <c r="AW547"/>
  <c r="H548"/>
  <c r="K548" s="1"/>
  <c r="AX547"/>
  <c r="H594"/>
  <c r="K594" s="1"/>
  <c r="AW593"/>
  <c r="AX593"/>
  <c r="AV593"/>
  <c r="AZ593"/>
  <c r="AY593"/>
  <c r="AV226"/>
  <c r="AY226"/>
  <c r="AW49"/>
  <c r="AX49"/>
  <c r="AV49"/>
  <c r="H50"/>
  <c r="K50" s="1"/>
  <c r="AZ49"/>
  <c r="AY49"/>
  <c r="H166"/>
  <c r="K166" s="1"/>
  <c r="AW165"/>
  <c r="AX165"/>
  <c r="AY165"/>
  <c r="AZ165"/>
  <c r="AV165"/>
  <c r="AZ47"/>
  <c r="H328"/>
  <c r="K328" s="1"/>
  <c r="AY327"/>
  <c r="AV327"/>
  <c r="AZ327"/>
  <c r="AW327"/>
  <c r="AX327"/>
  <c r="AW65"/>
  <c r="AX65"/>
  <c r="AV65"/>
  <c r="AZ65"/>
  <c r="H66"/>
  <c r="K66" s="1"/>
  <c r="AY65"/>
  <c r="H308"/>
  <c r="K308" s="1"/>
  <c r="AY307"/>
  <c r="AV307"/>
  <c r="AZ307"/>
  <c r="AX307"/>
  <c r="AW307"/>
  <c r="AY387"/>
  <c r="AW387"/>
  <c r="AV73"/>
  <c r="H256"/>
  <c r="K256" s="1"/>
  <c r="AY255"/>
  <c r="AV255"/>
  <c r="AZ255"/>
  <c r="AW255"/>
  <c r="AX255"/>
  <c r="AV492"/>
  <c r="AR583"/>
  <c r="H584"/>
  <c r="K584" s="1"/>
  <c r="AY583"/>
  <c r="AV583"/>
  <c r="AZ583"/>
  <c r="AW583"/>
  <c r="AX583"/>
  <c r="H318"/>
  <c r="K318" s="1"/>
  <c r="AW317"/>
  <c r="AX317"/>
  <c r="AY317"/>
  <c r="AZ317"/>
  <c r="AV317"/>
  <c r="AX64"/>
  <c r="H65"/>
  <c r="K65" s="1"/>
  <c r="AY64"/>
  <c r="AZ64"/>
  <c r="AV64"/>
  <c r="AW64"/>
  <c r="AX156"/>
  <c r="AW156"/>
  <c r="AX476"/>
  <c r="H477"/>
  <c r="K477" s="1"/>
  <c r="AY476"/>
  <c r="AV476"/>
  <c r="AW476"/>
  <c r="AZ476"/>
  <c r="H467"/>
  <c r="AV466"/>
  <c r="AZ466"/>
  <c r="AW466"/>
  <c r="AX466"/>
  <c r="AY466"/>
  <c r="AR588"/>
  <c r="AX588"/>
  <c r="AY588"/>
  <c r="AV588"/>
  <c r="H589"/>
  <c r="K589" s="1"/>
  <c r="AW588"/>
  <c r="AZ588"/>
  <c r="H578"/>
  <c r="K578" s="1"/>
  <c r="AW577"/>
  <c r="AX577"/>
  <c r="AV577"/>
  <c r="AY577"/>
  <c r="AZ577"/>
  <c r="AX560"/>
  <c r="H561"/>
  <c r="K561" s="1"/>
  <c r="AY560"/>
  <c r="AZ560"/>
  <c r="AV560"/>
  <c r="AW560"/>
  <c r="H283"/>
  <c r="K283" s="1"/>
  <c r="AV282"/>
  <c r="AZ282"/>
  <c r="AW282"/>
  <c r="AX282"/>
  <c r="AY282"/>
  <c r="AX497"/>
  <c r="AY497"/>
  <c r="AW26"/>
  <c r="H552"/>
  <c r="K552" s="1"/>
  <c r="AY551"/>
  <c r="AV551"/>
  <c r="AZ551"/>
  <c r="AW551"/>
  <c r="AX551"/>
  <c r="H44"/>
  <c r="K44" s="1"/>
  <c r="AY43"/>
  <c r="AV43"/>
  <c r="AZ43"/>
  <c r="AX43"/>
  <c r="AW43"/>
  <c r="H518"/>
  <c r="K518" s="1"/>
  <c r="AW517"/>
  <c r="AX517"/>
  <c r="AY517"/>
  <c r="AZ517"/>
  <c r="AV517"/>
  <c r="H574"/>
  <c r="K574" s="1"/>
  <c r="AW573"/>
  <c r="AX573"/>
  <c r="AY573"/>
  <c r="AZ573"/>
  <c r="AV573"/>
  <c r="H519"/>
  <c r="K519" s="1"/>
  <c r="AV518"/>
  <c r="AZ518"/>
  <c r="AW518"/>
  <c r="AX518"/>
  <c r="AY518"/>
  <c r="H152"/>
  <c r="K152" s="1"/>
  <c r="AY151"/>
  <c r="AV151"/>
  <c r="AZ151"/>
  <c r="AW151"/>
  <c r="AX151"/>
  <c r="H599"/>
  <c r="K599" s="1"/>
  <c r="AV598"/>
  <c r="AZ598"/>
  <c r="AW598"/>
  <c r="AX598"/>
  <c r="AY598"/>
  <c r="AX52"/>
  <c r="AY52"/>
  <c r="AV52"/>
  <c r="AW52"/>
  <c r="H53"/>
  <c r="K53" s="1"/>
  <c r="AZ52"/>
  <c r="AW237"/>
  <c r="AV237"/>
  <c r="H412"/>
  <c r="K412" s="1"/>
  <c r="AY411"/>
  <c r="AV411"/>
  <c r="AZ411"/>
  <c r="AX411"/>
  <c r="AW411"/>
  <c r="H598"/>
  <c r="K598" s="1"/>
  <c r="AW597"/>
  <c r="AX597"/>
  <c r="AY597"/>
  <c r="AZ597"/>
  <c r="AV597"/>
  <c r="H35"/>
  <c r="K35" s="1"/>
  <c r="AV34"/>
  <c r="AZ34"/>
  <c r="AW34"/>
  <c r="AX34"/>
  <c r="AY34"/>
  <c r="H571"/>
  <c r="K571" s="1"/>
  <c r="AV570"/>
  <c r="AZ570"/>
  <c r="AW570"/>
  <c r="AX570"/>
  <c r="AY570"/>
  <c r="H579"/>
  <c r="K579" s="1"/>
  <c r="AV578"/>
  <c r="AZ578"/>
  <c r="AW578"/>
  <c r="AX578"/>
  <c r="AY578"/>
  <c r="AX540"/>
  <c r="AY540"/>
  <c r="AV540"/>
  <c r="H541"/>
  <c r="K541" s="1"/>
  <c r="AW540"/>
  <c r="AZ540"/>
  <c r="AX72"/>
  <c r="H73"/>
  <c r="K73" s="1"/>
  <c r="AY72"/>
  <c r="AZ72"/>
  <c r="AW72"/>
  <c r="AV72"/>
  <c r="AX128"/>
  <c r="H129"/>
  <c r="K129" s="1"/>
  <c r="AY128"/>
  <c r="AZ128"/>
  <c r="AV128"/>
  <c r="AW128"/>
  <c r="H180"/>
  <c r="K180" s="1"/>
  <c r="AY179"/>
  <c r="AV179"/>
  <c r="AZ179"/>
  <c r="AW179"/>
  <c r="AX179"/>
  <c r="H559"/>
  <c r="K559" s="1"/>
  <c r="AV558"/>
  <c r="AZ558"/>
  <c r="AW558"/>
  <c r="AX558"/>
  <c r="AY558"/>
  <c r="AW413"/>
  <c r="AZ413"/>
  <c r="AY28"/>
  <c r="AZ28"/>
  <c r="H390"/>
  <c r="K390" s="1"/>
  <c r="AW389"/>
  <c r="AX389"/>
  <c r="AY389"/>
  <c r="AV389"/>
  <c r="AZ389"/>
  <c r="AX44"/>
  <c r="AY44"/>
  <c r="AV44"/>
  <c r="H45"/>
  <c r="K45" s="1"/>
  <c r="AW44"/>
  <c r="AZ44"/>
  <c r="H547"/>
  <c r="K547" s="1"/>
  <c r="AV546"/>
  <c r="AZ546"/>
  <c r="AW546"/>
  <c r="AX546"/>
  <c r="AY546"/>
  <c r="H255"/>
  <c r="K255" s="1"/>
  <c r="AV254"/>
  <c r="AZ254"/>
  <c r="AW254"/>
  <c r="AY254"/>
  <c r="AX254"/>
  <c r="AW197"/>
  <c r="AV197"/>
  <c r="AX528"/>
  <c r="H529"/>
  <c r="K529" s="1"/>
  <c r="AY528"/>
  <c r="AZ528"/>
  <c r="AV528"/>
  <c r="AW528"/>
  <c r="H100"/>
  <c r="K100" s="1"/>
  <c r="AY99"/>
  <c r="AV99"/>
  <c r="AZ99"/>
  <c r="AW99"/>
  <c r="AX99"/>
  <c r="AY141"/>
  <c r="AW85"/>
  <c r="AV85"/>
  <c r="H488"/>
  <c r="K488" s="1"/>
  <c r="AY487"/>
  <c r="AV487"/>
  <c r="AZ487"/>
  <c r="AW487"/>
  <c r="AX487"/>
  <c r="AV394"/>
  <c r="AY394"/>
  <c r="H423"/>
  <c r="K423" s="1"/>
  <c r="AV422"/>
  <c r="AZ422"/>
  <c r="AW422"/>
  <c r="AY422"/>
  <c r="AX422"/>
  <c r="AZ432"/>
  <c r="H358"/>
  <c r="K358" s="1"/>
  <c r="AW357"/>
  <c r="AX357"/>
  <c r="AY357"/>
  <c r="AV357"/>
  <c r="AZ357"/>
  <c r="H268"/>
  <c r="K268" s="1"/>
  <c r="AY267"/>
  <c r="AV267"/>
  <c r="AZ267"/>
  <c r="AX267"/>
  <c r="AW267"/>
  <c r="AX584"/>
  <c r="H585"/>
  <c r="K585" s="1"/>
  <c r="AY584"/>
  <c r="AZ584"/>
  <c r="AV584"/>
  <c r="AW584"/>
  <c r="H462"/>
  <c r="K462" s="1"/>
  <c r="AW461"/>
  <c r="AX461"/>
  <c r="AY461"/>
  <c r="AZ461"/>
  <c r="AV461"/>
  <c r="AW481"/>
  <c r="AX481"/>
  <c r="AV481"/>
  <c r="AY481"/>
  <c r="H482"/>
  <c r="K482" s="1"/>
  <c r="AZ481"/>
  <c r="AX580"/>
  <c r="AY580"/>
  <c r="AV580"/>
  <c r="H581"/>
  <c r="K581" s="1"/>
  <c r="AW580"/>
  <c r="AZ580"/>
  <c r="AV430"/>
  <c r="AX430"/>
  <c r="H91"/>
  <c r="K91" s="1"/>
  <c r="AV90"/>
  <c r="AZ90"/>
  <c r="AW90"/>
  <c r="AX90"/>
  <c r="AY90"/>
  <c r="H538"/>
  <c r="K538" s="1"/>
  <c r="AW537"/>
  <c r="AX537"/>
  <c r="AV537"/>
  <c r="AY537"/>
  <c r="AZ537"/>
  <c r="AW7"/>
  <c r="H432"/>
  <c r="K432" s="1"/>
  <c r="AY431"/>
  <c r="AV431"/>
  <c r="AZ431"/>
  <c r="AW431"/>
  <c r="AX431"/>
  <c r="AX292"/>
  <c r="AY292"/>
  <c r="AV292"/>
  <c r="AW292"/>
  <c r="H293"/>
  <c r="K293" s="1"/>
  <c r="AZ292"/>
  <c r="AZ402"/>
  <c r="AW201"/>
  <c r="AX201"/>
  <c r="H202"/>
  <c r="K202" s="1"/>
  <c r="AV201"/>
  <c r="AY201"/>
  <c r="AZ201"/>
  <c r="H384"/>
  <c r="K384" s="1"/>
  <c r="AY383"/>
  <c r="AV383"/>
  <c r="AZ383"/>
  <c r="AW383"/>
  <c r="AX383"/>
  <c r="H511"/>
  <c r="AV510"/>
  <c r="AZ510"/>
  <c r="AW510"/>
  <c r="AY510"/>
  <c r="AX510"/>
  <c r="AZ470"/>
  <c r="AX36"/>
  <c r="AY36"/>
  <c r="AV36"/>
  <c r="AW36"/>
  <c r="H37"/>
  <c r="K37" s="1"/>
  <c r="AZ36"/>
  <c r="H92"/>
  <c r="K92" s="1"/>
  <c r="AY91"/>
  <c r="AV91"/>
  <c r="AZ91"/>
  <c r="AX91"/>
  <c r="AW91"/>
  <c r="AX112"/>
  <c r="H113"/>
  <c r="K113" s="1"/>
  <c r="AY112"/>
  <c r="AZ112"/>
  <c r="AV112"/>
  <c r="AW112"/>
  <c r="AX276"/>
  <c r="AY276"/>
  <c r="AV276"/>
  <c r="AW276"/>
  <c r="H277"/>
  <c r="K277" s="1"/>
  <c r="AZ276"/>
  <c r="AV207"/>
  <c r="AW35"/>
  <c r="AW185"/>
  <c r="AX185"/>
  <c r="H186"/>
  <c r="K186" s="1"/>
  <c r="AV185"/>
  <c r="AY185"/>
  <c r="AZ185"/>
  <c r="AZ78"/>
  <c r="AW5"/>
  <c r="AX5"/>
  <c r="AY5"/>
  <c r="AZ5"/>
  <c r="AV5"/>
  <c r="H207"/>
  <c r="K207" s="1"/>
  <c r="AV206"/>
  <c r="AZ206"/>
  <c r="AW206"/>
  <c r="AY206"/>
  <c r="AX206"/>
  <c r="H272"/>
  <c r="K272" s="1"/>
  <c r="AY271"/>
  <c r="AV271"/>
  <c r="AZ271"/>
  <c r="AW271"/>
  <c r="AX271"/>
  <c r="AZ423"/>
  <c r="AW601"/>
  <c r="AX601"/>
  <c r="AV601"/>
  <c r="AY601"/>
  <c r="AZ601"/>
  <c r="H171"/>
  <c r="K171" s="1"/>
  <c r="AV170"/>
  <c r="AZ170"/>
  <c r="AW170"/>
  <c r="AX170"/>
  <c r="AY170"/>
  <c r="AZ398"/>
  <c r="H75"/>
  <c r="K75" s="1"/>
  <c r="AV74"/>
  <c r="AZ74"/>
  <c r="AW74"/>
  <c r="AX74"/>
  <c r="AY74"/>
  <c r="AX188"/>
  <c r="AY188"/>
  <c r="AV188"/>
  <c r="H189"/>
  <c r="K189" s="1"/>
  <c r="AW188"/>
  <c r="AZ188"/>
  <c r="H160"/>
  <c r="K160" s="1"/>
  <c r="AY159"/>
  <c r="AV159"/>
  <c r="AZ159"/>
  <c r="AW159"/>
  <c r="AX159"/>
  <c r="H401"/>
  <c r="K401" s="1"/>
  <c r="AX400"/>
  <c r="AY400"/>
  <c r="AZ400"/>
  <c r="AW400"/>
  <c r="AV400"/>
  <c r="H542"/>
  <c r="K542" s="1"/>
  <c r="AW541"/>
  <c r="AX541"/>
  <c r="AY541"/>
  <c r="AZ541"/>
  <c r="AV541"/>
  <c r="H30"/>
  <c r="K30" s="1"/>
  <c r="AW29"/>
  <c r="AX29"/>
  <c r="AY29"/>
  <c r="AZ29"/>
  <c r="AV29"/>
  <c r="AX164"/>
  <c r="AY164"/>
  <c r="AV164"/>
  <c r="AW164"/>
  <c r="H165"/>
  <c r="K165" s="1"/>
  <c r="AZ164"/>
  <c r="H38"/>
  <c r="K38" s="1"/>
  <c r="AW37"/>
  <c r="AX37"/>
  <c r="AY37"/>
  <c r="AZ37"/>
  <c r="AV37"/>
  <c r="H206"/>
  <c r="K206" s="1"/>
  <c r="AW205"/>
  <c r="AX205"/>
  <c r="AY205"/>
  <c r="AZ205"/>
  <c r="AV205"/>
  <c r="H46"/>
  <c r="K46" s="1"/>
  <c r="AW45"/>
  <c r="AX45"/>
  <c r="AY45"/>
  <c r="AZ45"/>
  <c r="AV45"/>
  <c r="H343"/>
  <c r="K343" s="1"/>
  <c r="AV342"/>
  <c r="AZ342"/>
  <c r="AW342"/>
  <c r="AY342"/>
  <c r="AX342"/>
  <c r="H460"/>
  <c r="K460" s="1"/>
  <c r="AY459"/>
  <c r="AV459"/>
  <c r="AZ459"/>
  <c r="AX459"/>
  <c r="AW459"/>
  <c r="H67"/>
  <c r="K67" s="1"/>
  <c r="AV66"/>
  <c r="AZ66"/>
  <c r="AW66"/>
  <c r="AX66"/>
  <c r="AY66"/>
  <c r="H195"/>
  <c r="K195" s="1"/>
  <c r="AV194"/>
  <c r="AZ194"/>
  <c r="AW194"/>
  <c r="AX194"/>
  <c r="AY194"/>
  <c r="H104"/>
  <c r="K104" s="1"/>
  <c r="AY103"/>
  <c r="AV103"/>
  <c r="AZ103"/>
  <c r="AW103"/>
  <c r="AX103"/>
  <c r="H420"/>
  <c r="K420" s="1"/>
  <c r="AY419"/>
  <c r="AV419"/>
  <c r="AZ419"/>
  <c r="AX419"/>
  <c r="AW419"/>
  <c r="AX339"/>
  <c r="AX444"/>
  <c r="H445"/>
  <c r="K445" s="1"/>
  <c r="AY444"/>
  <c r="AV444"/>
  <c r="AW444"/>
  <c r="AZ444"/>
  <c r="AX396"/>
  <c r="H397"/>
  <c r="K397" s="1"/>
  <c r="AY396"/>
  <c r="AV396"/>
  <c r="AW396"/>
  <c r="AZ396"/>
  <c r="H447"/>
  <c r="K447" s="1"/>
  <c r="AV446"/>
  <c r="AZ446"/>
  <c r="AW446"/>
  <c r="AY446"/>
  <c r="AX446"/>
  <c r="AY366"/>
  <c r="AY531"/>
  <c r="AV531"/>
  <c r="AZ531"/>
  <c r="H532"/>
  <c r="K532" s="1"/>
  <c r="AW531"/>
  <c r="AX531"/>
  <c r="AX576"/>
  <c r="H577"/>
  <c r="K577" s="1"/>
  <c r="AY576"/>
  <c r="AZ576"/>
  <c r="AV576"/>
  <c r="AW576"/>
  <c r="AX300"/>
  <c r="H301"/>
  <c r="K301" s="1"/>
  <c r="AY300"/>
  <c r="AV300"/>
  <c r="AW300"/>
  <c r="AZ300"/>
  <c r="AX214"/>
  <c r="AY472"/>
  <c r="AX24"/>
  <c r="AW24"/>
  <c r="H307"/>
  <c r="K307" s="1"/>
  <c r="AV306"/>
  <c r="AZ306"/>
  <c r="AW306"/>
  <c r="AX306"/>
  <c r="AY306"/>
  <c r="AX460"/>
  <c r="H461"/>
  <c r="K461" s="1"/>
  <c r="AY460"/>
  <c r="AV460"/>
  <c r="AW460"/>
  <c r="AZ460"/>
  <c r="H192"/>
  <c r="K192" s="1"/>
  <c r="AY191"/>
  <c r="AV191"/>
  <c r="AZ191"/>
  <c r="AW191"/>
  <c r="AX191"/>
  <c r="H231"/>
  <c r="K231" s="1"/>
  <c r="AV230"/>
  <c r="AZ230"/>
  <c r="AW230"/>
  <c r="AX230"/>
  <c r="AY230"/>
  <c r="H510"/>
  <c r="K510" s="1"/>
  <c r="AW509"/>
  <c r="AX509"/>
  <c r="AY509"/>
  <c r="AZ509"/>
  <c r="AV509"/>
  <c r="H406"/>
  <c r="K406" s="1"/>
  <c r="AW405"/>
  <c r="AX405"/>
  <c r="AY405"/>
  <c r="AV405"/>
  <c r="AZ405"/>
  <c r="H387"/>
  <c r="K387" s="1"/>
  <c r="AV386"/>
  <c r="AZ386"/>
  <c r="AW386"/>
  <c r="AX386"/>
  <c r="AY386"/>
  <c r="AX268"/>
  <c r="AY268"/>
  <c r="AV268"/>
  <c r="H269"/>
  <c r="K269" s="1"/>
  <c r="AW268"/>
  <c r="AZ268"/>
  <c r="AX532"/>
  <c r="AX285"/>
  <c r="H139"/>
  <c r="K139" s="1"/>
  <c r="AV138"/>
  <c r="AZ138"/>
  <c r="AW138"/>
  <c r="AX138"/>
  <c r="AY138"/>
  <c r="AX124"/>
  <c r="AY124"/>
  <c r="AV124"/>
  <c r="H125"/>
  <c r="K125" s="1"/>
  <c r="AW124"/>
  <c r="AZ124"/>
  <c r="AX454"/>
  <c r="H595"/>
  <c r="K595" s="1"/>
  <c r="AV594"/>
  <c r="AZ594"/>
  <c r="AW594"/>
  <c r="AX594"/>
  <c r="AY594"/>
  <c r="AX16"/>
  <c r="AY16"/>
  <c r="AZ16"/>
  <c r="AV16"/>
  <c r="H17"/>
  <c r="K17" s="1"/>
  <c r="AW16"/>
  <c r="AZ334"/>
  <c r="AX8"/>
  <c r="AY8"/>
  <c r="AZ8"/>
  <c r="AW8"/>
  <c r="AV8"/>
  <c r="AX200"/>
  <c r="H201"/>
  <c r="K201" s="1"/>
  <c r="AY200"/>
  <c r="AZ200"/>
  <c r="AW200"/>
  <c r="AV200"/>
  <c r="H211"/>
  <c r="K211" s="1"/>
  <c r="AV210"/>
  <c r="AZ210"/>
  <c r="AW210"/>
  <c r="AX210"/>
  <c r="AY210"/>
  <c r="H515"/>
  <c r="K515" s="1"/>
  <c r="AV514"/>
  <c r="AZ514"/>
  <c r="AW514"/>
  <c r="AX514"/>
  <c r="AY514"/>
  <c r="H47"/>
  <c r="K47" s="1"/>
  <c r="AV46"/>
  <c r="AZ46"/>
  <c r="AW46"/>
  <c r="AY46"/>
  <c r="AX46"/>
  <c r="AX192"/>
  <c r="H193"/>
  <c r="K193" s="1"/>
  <c r="AY192"/>
  <c r="AZ192"/>
  <c r="AV192"/>
  <c r="AW192"/>
  <c r="AW345"/>
  <c r="AY345"/>
  <c r="AX144"/>
  <c r="H145"/>
  <c r="K145" s="1"/>
  <c r="AY144"/>
  <c r="AZ144"/>
  <c r="AV144"/>
  <c r="AW144"/>
  <c r="H372"/>
  <c r="K372" s="1"/>
  <c r="AY371"/>
  <c r="AV371"/>
  <c r="AZ371"/>
  <c r="AX371"/>
  <c r="AW371"/>
  <c r="H111"/>
  <c r="K111" s="1"/>
  <c r="AV110"/>
  <c r="AZ110"/>
  <c r="AW110"/>
  <c r="AY110"/>
  <c r="AX110"/>
  <c r="AW41"/>
  <c r="AX41"/>
  <c r="H42"/>
  <c r="K42" s="1"/>
  <c r="AV41"/>
  <c r="AY41"/>
  <c r="AZ41"/>
  <c r="AX169"/>
  <c r="AZ169"/>
  <c r="H296"/>
  <c r="K296" s="1"/>
  <c r="AY295"/>
  <c r="AV295"/>
  <c r="AZ295"/>
  <c r="AW295"/>
  <c r="AX295"/>
  <c r="AW445"/>
  <c r="AZ445"/>
  <c r="AY477"/>
  <c r="H481"/>
  <c r="K481" s="1"/>
  <c r="AX480"/>
  <c r="AY480"/>
  <c r="AZ480"/>
  <c r="AV480"/>
  <c r="AW480"/>
  <c r="H560"/>
  <c r="K560" s="1"/>
  <c r="AY559"/>
  <c r="AV559"/>
  <c r="AZ559"/>
  <c r="AW559"/>
  <c r="AX559"/>
  <c r="H305"/>
  <c r="K305" s="1"/>
  <c r="AX304"/>
  <c r="AY304"/>
  <c r="AZ304"/>
  <c r="AW304"/>
  <c r="AV304"/>
  <c r="H570"/>
  <c r="K570" s="1"/>
  <c r="AW569"/>
  <c r="AX569"/>
  <c r="AV569"/>
  <c r="AY569"/>
  <c r="AZ569"/>
  <c r="AV361"/>
  <c r="AZ552"/>
  <c r="AV350"/>
  <c r="AX350"/>
  <c r="AX184"/>
  <c r="H185"/>
  <c r="K185" s="1"/>
  <c r="AY184"/>
  <c r="AZ184"/>
  <c r="AW184"/>
  <c r="AV184"/>
  <c r="AX32"/>
  <c r="H33"/>
  <c r="K33" s="1"/>
  <c r="AY32"/>
  <c r="AZ32"/>
  <c r="AV32"/>
  <c r="AW32"/>
  <c r="AV465"/>
  <c r="AZ6"/>
  <c r="H520"/>
  <c r="K520" s="1"/>
  <c r="AY519"/>
  <c r="AV519"/>
  <c r="AZ519"/>
  <c r="AW519"/>
  <c r="AX519"/>
  <c r="H164"/>
  <c r="K164" s="1"/>
  <c r="AY163"/>
  <c r="AV163"/>
  <c r="AZ163"/>
  <c r="AW163"/>
  <c r="AX163"/>
  <c r="H95"/>
  <c r="K95" s="1"/>
  <c r="AV94"/>
  <c r="AZ94"/>
  <c r="AW94"/>
  <c r="AY94"/>
  <c r="AX94"/>
  <c r="H240"/>
  <c r="K240" s="1"/>
  <c r="AY239"/>
  <c r="AV239"/>
  <c r="AZ239"/>
  <c r="AW239"/>
  <c r="AX239"/>
  <c r="H484"/>
  <c r="K484" s="1"/>
  <c r="AY483"/>
  <c r="AV483"/>
  <c r="AZ483"/>
  <c r="AW483"/>
  <c r="AX483"/>
  <c r="H31"/>
  <c r="K31" s="1"/>
  <c r="AV30"/>
  <c r="AZ30"/>
  <c r="AW30"/>
  <c r="AY30"/>
  <c r="AX30"/>
  <c r="H359"/>
  <c r="K359" s="1"/>
  <c r="AV358"/>
  <c r="AZ358"/>
  <c r="AW358"/>
  <c r="AY358"/>
  <c r="AX358"/>
  <c r="AW33"/>
  <c r="AX33"/>
  <c r="AV33"/>
  <c r="AZ33"/>
  <c r="H34"/>
  <c r="K34" s="1"/>
  <c r="AY33"/>
  <c r="H400"/>
  <c r="K400" s="1"/>
  <c r="AY399"/>
  <c r="AV399"/>
  <c r="AZ399"/>
  <c r="AW399"/>
  <c r="AX399"/>
  <c r="H496"/>
  <c r="K496" s="1"/>
  <c r="AY495"/>
  <c r="AV495"/>
  <c r="AZ495"/>
  <c r="AW495"/>
  <c r="AX495"/>
  <c r="AY190"/>
  <c r="AX284"/>
  <c r="AY284"/>
  <c r="AV284"/>
  <c r="H285"/>
  <c r="K285" s="1"/>
  <c r="AW284"/>
  <c r="AZ284"/>
  <c r="AX412"/>
  <c r="H413"/>
  <c r="K413" s="1"/>
  <c r="AY412"/>
  <c r="AV412"/>
  <c r="AW412"/>
  <c r="AZ412"/>
  <c r="AV379"/>
  <c r="AR597"/>
  <c r="H135"/>
  <c r="K135" s="1"/>
  <c r="AV134"/>
  <c r="AZ134"/>
  <c r="AW134"/>
  <c r="AX134"/>
  <c r="AY134"/>
  <c r="H18"/>
  <c r="K18" s="1"/>
  <c r="AW17"/>
  <c r="AX17"/>
  <c r="AV17"/>
  <c r="AZ17"/>
  <c r="AY17"/>
  <c r="H64"/>
  <c r="K64" s="1"/>
  <c r="AY63"/>
  <c r="AV63"/>
  <c r="AZ63"/>
  <c r="AW63"/>
  <c r="AX63"/>
  <c r="H262"/>
  <c r="K262" s="1"/>
  <c r="AW261"/>
  <c r="AX261"/>
  <c r="AY261"/>
  <c r="AZ261"/>
  <c r="AV261"/>
  <c r="H72"/>
  <c r="K72" s="1"/>
  <c r="AY71"/>
  <c r="AV71"/>
  <c r="AZ71"/>
  <c r="AW71"/>
  <c r="AX71"/>
  <c r="H582"/>
  <c r="K582" s="1"/>
  <c r="AW581"/>
  <c r="AX581"/>
  <c r="AY581"/>
  <c r="AZ581"/>
  <c r="AV581"/>
  <c r="AY23"/>
  <c r="AV23"/>
  <c r="AZ23"/>
  <c r="AW23"/>
  <c r="AX23"/>
  <c r="H24"/>
  <c r="K24" s="1"/>
  <c r="AY76"/>
  <c r="AZ76"/>
  <c r="H490"/>
  <c r="K490" s="1"/>
  <c r="AW489"/>
  <c r="AX489"/>
  <c r="AV489"/>
  <c r="AY489"/>
  <c r="AZ489"/>
  <c r="H398"/>
  <c r="K398" s="1"/>
  <c r="AW397"/>
  <c r="AX397"/>
  <c r="AY397"/>
  <c r="AV397"/>
  <c r="AZ397"/>
  <c r="H503"/>
  <c r="K503" s="1"/>
  <c r="AV502"/>
  <c r="AZ502"/>
  <c r="AW502"/>
  <c r="AX502"/>
  <c r="AY502"/>
  <c r="H550"/>
  <c r="K550" s="1"/>
  <c r="AW549"/>
  <c r="AX549"/>
  <c r="AY549"/>
  <c r="AZ549"/>
  <c r="AV549"/>
  <c r="AZ499"/>
  <c r="H300"/>
  <c r="K300" s="1"/>
  <c r="AY299"/>
  <c r="AV299"/>
  <c r="AZ299"/>
  <c r="AX299"/>
  <c r="AW299"/>
  <c r="H156"/>
  <c r="K156" s="1"/>
  <c r="AY155"/>
  <c r="AV155"/>
  <c r="AZ155"/>
  <c r="AX155"/>
  <c r="AW155"/>
  <c r="AX320"/>
  <c r="AV320"/>
  <c r="AX224"/>
  <c r="H225"/>
  <c r="K225" s="1"/>
  <c r="AY224"/>
  <c r="AZ224"/>
  <c r="AV224"/>
  <c r="AW224"/>
  <c r="AX424"/>
  <c r="AV424"/>
  <c r="AZ167"/>
  <c r="H172"/>
  <c r="K172" s="1"/>
  <c r="AY171"/>
  <c r="AV171"/>
  <c r="AZ171"/>
  <c r="AX171"/>
  <c r="AW171"/>
  <c r="H535"/>
  <c r="K535" s="1"/>
  <c r="AV534"/>
  <c r="AZ534"/>
  <c r="AW534"/>
  <c r="AX534"/>
  <c r="AY534"/>
  <c r="AV18"/>
  <c r="AZ18"/>
  <c r="H19"/>
  <c r="K19" s="1"/>
  <c r="AW18"/>
  <c r="AX18"/>
  <c r="AY18"/>
  <c r="H278"/>
  <c r="K278" s="1"/>
  <c r="AW277"/>
  <c r="AX277"/>
  <c r="AY277"/>
  <c r="AZ277"/>
  <c r="AV277"/>
  <c r="H275"/>
  <c r="K275" s="1"/>
  <c r="AV274"/>
  <c r="AZ274"/>
  <c r="AW274"/>
  <c r="AX274"/>
  <c r="AY274"/>
  <c r="H378"/>
  <c r="K378" s="1"/>
  <c r="AW377"/>
  <c r="AX377"/>
  <c r="AZ377"/>
  <c r="AV377"/>
  <c r="AY377"/>
  <c r="AX240"/>
  <c r="H241"/>
  <c r="K241" s="1"/>
  <c r="AY240"/>
  <c r="AZ240"/>
  <c r="AV240"/>
  <c r="AW240"/>
  <c r="H51"/>
  <c r="K51" s="1"/>
  <c r="AV50"/>
  <c r="AZ50"/>
  <c r="AW50"/>
  <c r="AX50"/>
  <c r="AY50"/>
  <c r="H279"/>
  <c r="K279" s="1"/>
  <c r="AV278"/>
  <c r="AZ278"/>
  <c r="AW278"/>
  <c r="AX278"/>
  <c r="AY278"/>
  <c r="AX232"/>
  <c r="H233"/>
  <c r="K233" s="1"/>
  <c r="AY232"/>
  <c r="AZ232"/>
  <c r="AW232"/>
  <c r="AV232"/>
  <c r="H327"/>
  <c r="K327" s="1"/>
  <c r="AV326"/>
  <c r="AZ326"/>
  <c r="AW326"/>
  <c r="AY326"/>
  <c r="AX326"/>
  <c r="AX548"/>
  <c r="AY548"/>
  <c r="AV548"/>
  <c r="H549"/>
  <c r="K549" s="1"/>
  <c r="AW548"/>
  <c r="AZ548"/>
  <c r="H568"/>
  <c r="K568" s="1"/>
  <c r="AY567"/>
  <c r="AV567"/>
  <c r="AZ567"/>
  <c r="AW567"/>
  <c r="AX567"/>
  <c r="H591"/>
  <c r="K591" s="1"/>
  <c r="AV590"/>
  <c r="AZ590"/>
  <c r="AW590"/>
  <c r="AX590"/>
  <c r="AY590"/>
  <c r="AZ283"/>
  <c r="H586"/>
  <c r="K586" s="1"/>
  <c r="AW585"/>
  <c r="AX585"/>
  <c r="AV585"/>
  <c r="AY585"/>
  <c r="AZ585"/>
  <c r="H428"/>
  <c r="K428" s="1"/>
  <c r="AY427"/>
  <c r="AV427"/>
  <c r="AZ427"/>
  <c r="AX427"/>
  <c r="AW427"/>
  <c r="AX100"/>
  <c r="AY100"/>
  <c r="AV100"/>
  <c r="AW100"/>
  <c r="H101"/>
  <c r="K101" s="1"/>
  <c r="AZ100"/>
  <c r="H148"/>
  <c r="K148" s="1"/>
  <c r="AY147"/>
  <c r="AV147"/>
  <c r="AZ147"/>
  <c r="AW147"/>
  <c r="AX147"/>
  <c r="H32"/>
  <c r="K32" s="1"/>
  <c r="AY31"/>
  <c r="AV31"/>
  <c r="AZ31"/>
  <c r="AW31"/>
  <c r="AX31"/>
  <c r="H62"/>
  <c r="K62" s="1"/>
  <c r="AW61"/>
  <c r="AX61"/>
  <c r="AY61"/>
  <c r="AZ61"/>
  <c r="AV61"/>
  <c r="H382"/>
  <c r="K382" s="1"/>
  <c r="AW381"/>
  <c r="AX381"/>
  <c r="AY381"/>
  <c r="AV381"/>
  <c r="AZ381"/>
  <c r="AX140"/>
  <c r="AY140"/>
  <c r="AV140"/>
  <c r="H141"/>
  <c r="K141" s="1"/>
  <c r="AW140"/>
  <c r="AZ140"/>
  <c r="AV104"/>
  <c r="AX92"/>
  <c r="AY92"/>
  <c r="AV92"/>
  <c r="H93"/>
  <c r="K93" s="1"/>
  <c r="AW92"/>
  <c r="AZ92"/>
  <c r="AV523"/>
  <c r="AW523"/>
  <c r="H465"/>
  <c r="K465" s="1"/>
  <c r="AX464"/>
  <c r="AY464"/>
  <c r="AZ464"/>
  <c r="AV464"/>
  <c r="AW464"/>
  <c r="AX328"/>
  <c r="AV328"/>
  <c r="H115"/>
  <c r="K115" s="1"/>
  <c r="AV114"/>
  <c r="AZ114"/>
  <c r="AW114"/>
  <c r="AX114"/>
  <c r="AY114"/>
  <c r="AY247"/>
  <c r="AX247"/>
  <c r="H448"/>
  <c r="K448" s="1"/>
  <c r="AY447"/>
  <c r="AV447"/>
  <c r="AZ447"/>
  <c r="AW447"/>
  <c r="AX447"/>
  <c r="H174"/>
  <c r="K174" s="1"/>
  <c r="AW173"/>
  <c r="AX173"/>
  <c r="AY173"/>
  <c r="AZ173"/>
  <c r="AV173"/>
  <c r="AX68"/>
  <c r="AY68"/>
  <c r="AV68"/>
  <c r="AW68"/>
  <c r="H69"/>
  <c r="K69" s="1"/>
  <c r="AZ68"/>
  <c r="AW301"/>
  <c r="AZ301"/>
  <c r="H430"/>
  <c r="K430" s="1"/>
  <c r="AW429"/>
  <c r="AX429"/>
  <c r="AY429"/>
  <c r="AV429"/>
  <c r="AZ429"/>
  <c r="AW321"/>
  <c r="AX321"/>
  <c r="AZ321"/>
  <c r="AV321"/>
  <c r="H322"/>
  <c r="K322" s="1"/>
  <c r="AY321"/>
  <c r="AY513"/>
  <c r="AY579"/>
  <c r="AV579"/>
  <c r="AZ579"/>
  <c r="AW579"/>
  <c r="AX579"/>
  <c r="H580"/>
  <c r="K580" s="1"/>
  <c r="AX516"/>
  <c r="AY516"/>
  <c r="AV516"/>
  <c r="H517"/>
  <c r="K517" s="1"/>
  <c r="AW516"/>
  <c r="AZ516"/>
  <c r="H600"/>
  <c r="K600" s="1"/>
  <c r="AY599"/>
  <c r="AV599"/>
  <c r="AZ599"/>
  <c r="AW599"/>
  <c r="AX599"/>
  <c r="AX568"/>
  <c r="H569"/>
  <c r="K569" s="1"/>
  <c r="AY568"/>
  <c r="AZ568"/>
  <c r="AW568"/>
  <c r="AV568"/>
  <c r="AX600"/>
  <c r="H601"/>
  <c r="K601" s="1"/>
  <c r="AY600"/>
  <c r="AZ600"/>
  <c r="AW600"/>
  <c r="AV600"/>
  <c r="AV154"/>
  <c r="AY154"/>
  <c r="H314"/>
  <c r="K314" s="1"/>
  <c r="AW313"/>
  <c r="AX313"/>
  <c r="AV313"/>
  <c r="AZ313"/>
  <c r="AY313"/>
  <c r="H536"/>
  <c r="K536" s="1"/>
  <c r="AY535"/>
  <c r="AV535"/>
  <c r="AZ535"/>
  <c r="AW535"/>
  <c r="AX535"/>
  <c r="H416"/>
  <c r="K416" s="1"/>
  <c r="AY415"/>
  <c r="AV415"/>
  <c r="AZ415"/>
  <c r="AW415"/>
  <c r="AX415"/>
  <c r="AY539"/>
  <c r="AV539"/>
  <c r="AZ539"/>
  <c r="H540"/>
  <c r="K540" s="1"/>
  <c r="AW539"/>
  <c r="AX539"/>
  <c r="H176"/>
  <c r="K176" s="1"/>
  <c r="AY175"/>
  <c r="AV175"/>
  <c r="AZ175"/>
  <c r="AW175"/>
  <c r="AX175"/>
  <c r="AY211"/>
  <c r="AX211"/>
  <c r="AX56"/>
  <c r="H57"/>
  <c r="K57" s="1"/>
  <c r="AY56"/>
  <c r="AZ56"/>
  <c r="AW56"/>
  <c r="AV56"/>
  <c r="H264"/>
  <c r="K264" s="1"/>
  <c r="AY263"/>
  <c r="AV263"/>
  <c r="AZ263"/>
  <c r="AW263"/>
  <c r="AX263"/>
  <c r="H116"/>
  <c r="K116" s="1"/>
  <c r="AY115"/>
  <c r="AV115"/>
  <c r="AZ115"/>
  <c r="AW115"/>
  <c r="AX115"/>
  <c r="H522"/>
  <c r="K522" s="1"/>
  <c r="AW521"/>
  <c r="AX521"/>
  <c r="AV521"/>
  <c r="AY521"/>
  <c r="AZ521"/>
  <c r="H472"/>
  <c r="K472" s="1"/>
  <c r="AY471"/>
  <c r="AV471"/>
  <c r="AZ471"/>
  <c r="AW471"/>
  <c r="AX471"/>
  <c r="H136"/>
  <c r="K136" s="1"/>
  <c r="AY135"/>
  <c r="AV135"/>
  <c r="AZ135"/>
  <c r="AW135"/>
  <c r="AX135"/>
  <c r="AX388"/>
  <c r="AY388"/>
  <c r="AV388"/>
  <c r="H389"/>
  <c r="K389" s="1"/>
  <c r="AW388"/>
  <c r="AZ388"/>
  <c r="AX40"/>
  <c r="H41"/>
  <c r="K41" s="1"/>
  <c r="AY40"/>
  <c r="AZ40"/>
  <c r="AW40"/>
  <c r="AV40"/>
  <c r="H214"/>
  <c r="K214" s="1"/>
  <c r="AW213"/>
  <c r="AX213"/>
  <c r="AY213"/>
  <c r="AZ213"/>
  <c r="AV213"/>
  <c r="AZ367"/>
  <c r="AX148"/>
  <c r="AY148"/>
  <c r="AV148"/>
  <c r="AW148"/>
  <c r="H149"/>
  <c r="K149" s="1"/>
  <c r="AZ148"/>
  <c r="AX372"/>
  <c r="AY372"/>
  <c r="AV372"/>
  <c r="H373"/>
  <c r="K373" s="1"/>
  <c r="AW372"/>
  <c r="AZ372"/>
  <c r="AZ39"/>
  <c r="AV22"/>
  <c r="AZ22"/>
  <c r="H23"/>
  <c r="K23" s="1"/>
  <c r="AW22"/>
  <c r="AX22"/>
  <c r="AY22"/>
  <c r="AX324"/>
  <c r="AY324"/>
  <c r="AV324"/>
  <c r="H325"/>
  <c r="K325" s="1"/>
  <c r="AW324"/>
  <c r="AZ324"/>
  <c r="AX96"/>
  <c r="H97"/>
  <c r="K97" s="1"/>
  <c r="AY96"/>
  <c r="AZ96"/>
  <c r="AV96"/>
  <c r="AW96"/>
  <c r="AY11"/>
  <c r="AV11"/>
  <c r="AZ11"/>
  <c r="H12"/>
  <c r="K12" s="1"/>
  <c r="AX11"/>
  <c r="AW11"/>
  <c r="H312"/>
  <c r="K312" s="1"/>
  <c r="AY311"/>
  <c r="AV311"/>
  <c r="AZ311"/>
  <c r="AW311"/>
  <c r="AX311"/>
  <c r="AW490"/>
  <c r="AW177"/>
  <c r="AX177"/>
  <c r="AV177"/>
  <c r="H178"/>
  <c r="K178" s="1"/>
  <c r="AZ177"/>
  <c r="AY177"/>
  <c r="H294"/>
  <c r="K294" s="1"/>
  <c r="AW293"/>
  <c r="AX293"/>
  <c r="AY293"/>
  <c r="AZ293"/>
  <c r="AV293"/>
  <c r="AW129"/>
  <c r="AX129"/>
  <c r="AV129"/>
  <c r="AZ129"/>
  <c r="AY129"/>
  <c r="H130"/>
  <c r="K130" s="1"/>
  <c r="H463"/>
  <c r="AV462"/>
  <c r="AZ462"/>
  <c r="AW462"/>
  <c r="AX462"/>
  <c r="AY462"/>
  <c r="H342"/>
  <c r="K342" s="1"/>
  <c r="AW341"/>
  <c r="AX341"/>
  <c r="AY341"/>
  <c r="AZ341"/>
  <c r="AV341"/>
  <c r="H375"/>
  <c r="K375" s="1"/>
  <c r="AV374"/>
  <c r="AZ374"/>
  <c r="AW374"/>
  <c r="AY374"/>
  <c r="AX374"/>
  <c r="H76"/>
  <c r="K76" s="1"/>
  <c r="AY75"/>
  <c r="AV75"/>
  <c r="AZ75"/>
  <c r="AX75"/>
  <c r="AW75"/>
  <c r="H299"/>
  <c r="K299" s="1"/>
  <c r="AV298"/>
  <c r="AZ298"/>
  <c r="AW298"/>
  <c r="AX298"/>
  <c r="AY298"/>
  <c r="AX500"/>
  <c r="AY500"/>
  <c r="AV500"/>
  <c r="H501"/>
  <c r="K501" s="1"/>
  <c r="AW500"/>
  <c r="AZ500"/>
  <c r="H320"/>
  <c r="K320" s="1"/>
  <c r="AY319"/>
  <c r="AV319"/>
  <c r="AZ319"/>
  <c r="AW319"/>
  <c r="AX319"/>
  <c r="H508"/>
  <c r="K508" s="1"/>
  <c r="AY507"/>
  <c r="AV507"/>
  <c r="AZ507"/>
  <c r="AW507"/>
  <c r="AX507"/>
  <c r="AW401"/>
  <c r="AX401"/>
  <c r="H402"/>
  <c r="K402" s="1"/>
  <c r="AZ401"/>
  <c r="AV401"/>
  <c r="AY401"/>
  <c r="AX524"/>
  <c r="AY524"/>
  <c r="AV524"/>
  <c r="H525"/>
  <c r="K525" s="1"/>
  <c r="AW524"/>
  <c r="AZ524"/>
  <c r="AW122"/>
  <c r="H87"/>
  <c r="K87" s="1"/>
  <c r="AV86"/>
  <c r="AZ86"/>
  <c r="AW86"/>
  <c r="AX86"/>
  <c r="AY86"/>
  <c r="AX216"/>
  <c r="H217"/>
  <c r="K217" s="1"/>
  <c r="AY216"/>
  <c r="AZ216"/>
  <c r="AW216"/>
  <c r="AV216"/>
  <c r="H112"/>
  <c r="K112" s="1"/>
  <c r="AY111"/>
  <c r="AV111"/>
  <c r="AZ111"/>
  <c r="AW111"/>
  <c r="AX111"/>
  <c r="H364"/>
  <c r="K364" s="1"/>
  <c r="AY363"/>
  <c r="AV363"/>
  <c r="AZ363"/>
  <c r="AX363"/>
  <c r="AW363"/>
  <c r="AW265"/>
  <c r="AX265"/>
  <c r="H266"/>
  <c r="K266" s="1"/>
  <c r="AV265"/>
  <c r="AY265"/>
  <c r="AZ265"/>
  <c r="H292"/>
  <c r="K292" s="1"/>
  <c r="AY291"/>
  <c r="AV291"/>
  <c r="AZ291"/>
  <c r="AX291"/>
  <c r="AW291"/>
  <c r="AX344"/>
  <c r="AV344"/>
  <c r="H295"/>
  <c r="K295" s="1"/>
  <c r="AV294"/>
  <c r="AZ294"/>
  <c r="AW294"/>
  <c r="AY294"/>
  <c r="AX294"/>
  <c r="H563"/>
  <c r="AV562"/>
  <c r="AZ562"/>
  <c r="AW562"/>
  <c r="AX562"/>
  <c r="AY562"/>
  <c r="H451"/>
  <c r="K451" s="1"/>
  <c r="AV450"/>
  <c r="AZ450"/>
  <c r="AW450"/>
  <c r="AX450"/>
  <c r="AY450"/>
  <c r="AY587"/>
  <c r="AV587"/>
  <c r="AZ587"/>
  <c r="H588"/>
  <c r="K588" s="1"/>
  <c r="AX587"/>
  <c r="AW587"/>
  <c r="AZ443"/>
  <c r="AX384"/>
  <c r="AV384"/>
  <c r="H554"/>
  <c r="K554" s="1"/>
  <c r="AW553"/>
  <c r="AX553"/>
  <c r="AV553"/>
  <c r="AY553"/>
  <c r="AZ553"/>
  <c r="AX4"/>
  <c r="AY4"/>
  <c r="AV4"/>
  <c r="AW4"/>
  <c r="AZ4"/>
  <c r="AV14"/>
  <c r="AZ14"/>
  <c r="H15"/>
  <c r="AW14"/>
  <c r="AY14"/>
  <c r="AX14"/>
  <c r="AX494"/>
  <c r="H590"/>
  <c r="K590" s="1"/>
  <c r="AW589"/>
  <c r="AX589"/>
  <c r="AY589"/>
  <c r="AZ589"/>
  <c r="AV589"/>
  <c r="AX348"/>
  <c r="AW348"/>
  <c r="AX160"/>
  <c r="H161"/>
  <c r="K161" s="1"/>
  <c r="AY160"/>
  <c r="AZ160"/>
  <c r="AV160"/>
  <c r="AW160"/>
  <c r="H200"/>
  <c r="K200" s="1"/>
  <c r="AY199"/>
  <c r="AV199"/>
  <c r="AZ199"/>
  <c r="AW199"/>
  <c r="AX199"/>
  <c r="H377"/>
  <c r="K377" s="1"/>
  <c r="AX376"/>
  <c r="AY376"/>
  <c r="AZ376"/>
  <c r="AW376"/>
  <c r="AV376"/>
  <c r="H336"/>
  <c r="K336" s="1"/>
  <c r="AY335"/>
  <c r="AV335"/>
  <c r="AZ335"/>
  <c r="AW335"/>
  <c r="AX335"/>
  <c r="H592"/>
  <c r="K592" s="1"/>
  <c r="AY591"/>
  <c r="AV591"/>
  <c r="AZ591"/>
  <c r="AW591"/>
  <c r="AX591"/>
  <c r="H183"/>
  <c r="K183" s="1"/>
  <c r="AV182"/>
  <c r="AZ182"/>
  <c r="AW182"/>
  <c r="AX182"/>
  <c r="AY182"/>
  <c r="AZ506"/>
  <c r="AX176"/>
  <c r="AV176"/>
  <c r="H243"/>
  <c r="K243" s="1"/>
  <c r="AV242"/>
  <c r="AZ242"/>
  <c r="AW242"/>
  <c r="AX242"/>
  <c r="AY242"/>
  <c r="H330"/>
  <c r="K330" s="1"/>
  <c r="AW329"/>
  <c r="AX329"/>
  <c r="AV329"/>
  <c r="AZ329"/>
  <c r="AY329"/>
  <c r="H216"/>
  <c r="K216" s="1"/>
  <c r="AY215"/>
  <c r="AV215"/>
  <c r="AZ215"/>
  <c r="AW215"/>
  <c r="AX215"/>
  <c r="AY158"/>
  <c r="AX149"/>
  <c r="AR576"/>
  <c r="AR594"/>
  <c r="AR579"/>
  <c r="AR599"/>
  <c r="AR600"/>
  <c r="AR589"/>
  <c r="AR591"/>
  <c r="AR586"/>
  <c r="AR584"/>
  <c r="AR590"/>
  <c r="AR580"/>
  <c r="AR582"/>
  <c r="AR593"/>
  <c r="AR585"/>
  <c r="AR577"/>
  <c r="AR601"/>
  <c r="AR587"/>
  <c r="AR598"/>
  <c r="AR595"/>
  <c r="AR592"/>
  <c r="AR596"/>
  <c r="AR393"/>
  <c r="F393" s="1"/>
  <c r="G393" s="1"/>
  <c r="AR507"/>
  <c r="AR261"/>
  <c r="AR272"/>
  <c r="AZ272" s="1"/>
  <c r="AR119"/>
  <c r="AR438"/>
  <c r="AZ438" s="1"/>
  <c r="AR216"/>
  <c r="AR317"/>
  <c r="AR535"/>
  <c r="AR361"/>
  <c r="AZ361" s="1"/>
  <c r="AR503"/>
  <c r="AY503" s="1"/>
  <c r="AR539"/>
  <c r="AR54"/>
  <c r="AY54" s="1"/>
  <c r="AR20"/>
  <c r="AV20" s="1"/>
  <c r="AR225"/>
  <c r="F225" s="1"/>
  <c r="G225" s="1"/>
  <c r="AR161"/>
  <c r="AV161" s="1"/>
  <c r="AR62"/>
  <c r="AW62" s="1"/>
  <c r="AR118"/>
  <c r="AR229"/>
  <c r="AR426"/>
  <c r="AV426" s="1"/>
  <c r="AR283"/>
  <c r="AX283" s="1"/>
  <c r="AR56"/>
  <c r="AR344"/>
  <c r="AY344" s="1"/>
  <c r="AR180"/>
  <c r="AX180" s="1"/>
  <c r="AR460"/>
  <c r="AR184"/>
  <c r="AR515"/>
  <c r="AR91"/>
  <c r="AR362"/>
  <c r="AZ362" s="1"/>
  <c r="AR450"/>
  <c r="AR529"/>
  <c r="AR566"/>
  <c r="F566" s="1"/>
  <c r="G566" s="1"/>
  <c r="AR353"/>
  <c r="F353" s="1"/>
  <c r="G353" s="1"/>
  <c r="AR453"/>
  <c r="AR471"/>
  <c r="AR571"/>
  <c r="AY571" s="1"/>
  <c r="AR564"/>
  <c r="F564" s="1"/>
  <c r="G564" s="1"/>
  <c r="AR537"/>
  <c r="AR39"/>
  <c r="F39" s="1"/>
  <c r="G39" s="1"/>
  <c r="AR9"/>
  <c r="F9" s="1"/>
  <c r="G9" s="1"/>
  <c r="AR293"/>
  <c r="AR234"/>
  <c r="F234" s="1"/>
  <c r="G234" s="1"/>
  <c r="AR492"/>
  <c r="F492" s="1"/>
  <c r="G492" s="1"/>
  <c r="AR143"/>
  <c r="F143" s="1"/>
  <c r="G143" s="1"/>
  <c r="AR308"/>
  <c r="AX308" s="1"/>
  <c r="AR288"/>
  <c r="F288" s="1"/>
  <c r="G288" s="1"/>
  <c r="AR207"/>
  <c r="AZ207" s="1"/>
  <c r="AR346"/>
  <c r="AW346" s="1"/>
  <c r="AR302"/>
  <c r="AY302" s="1"/>
  <c r="AR483"/>
  <c r="AR518"/>
  <c r="AR44"/>
  <c r="AR18"/>
  <c r="AR176"/>
  <c r="AW176" s="1"/>
  <c r="AR112"/>
  <c r="AR347"/>
  <c r="F347" s="1"/>
  <c r="G347" s="1"/>
  <c r="AR35"/>
  <c r="F35" s="1"/>
  <c r="G35" s="1"/>
  <c r="AR254"/>
  <c r="AR329"/>
  <c r="AR151"/>
  <c r="AR551"/>
  <c r="AR424"/>
  <c r="F424" s="1"/>
  <c r="G424" s="1"/>
  <c r="AR274"/>
  <c r="AR343"/>
  <c r="AZ343" s="1"/>
  <c r="AR158"/>
  <c r="AV158" s="1"/>
  <c r="AR149"/>
  <c r="AY149" s="1"/>
  <c r="AR120"/>
  <c r="AY120" s="1"/>
  <c r="AR57"/>
  <c r="AY57" s="1"/>
  <c r="AR185"/>
  <c r="AR379"/>
  <c r="AZ379" s="1"/>
  <c r="AR107"/>
  <c r="AZ107" s="1"/>
  <c r="AR442"/>
  <c r="AR527"/>
  <c r="F527" s="1"/>
  <c r="G527" s="1"/>
  <c r="AR271"/>
  <c r="AR399"/>
  <c r="AR512"/>
  <c r="F512" s="1"/>
  <c r="G512" s="1"/>
  <c r="AR305"/>
  <c r="F305" s="1"/>
  <c r="G305" s="1"/>
  <c r="AR494"/>
  <c r="F494" s="1"/>
  <c r="G494" s="1"/>
  <c r="AR540"/>
  <c r="AR198"/>
  <c r="AR297"/>
  <c r="AW297" s="1"/>
  <c r="AR226"/>
  <c r="AZ226" s="1"/>
  <c r="AR311"/>
  <c r="AR269"/>
  <c r="AX269" s="1"/>
  <c r="AR480"/>
  <c r="AR79"/>
  <c r="AR377"/>
  <c r="AR106"/>
  <c r="AR394"/>
  <c r="AZ394" s="1"/>
  <c r="AR240"/>
  <c r="AR373"/>
  <c r="AR422"/>
  <c r="AR354"/>
  <c r="AW354" s="1"/>
  <c r="AR21"/>
  <c r="AR102"/>
  <c r="F102" s="1"/>
  <c r="G102" s="1"/>
  <c r="AR435"/>
  <c r="F435" s="1"/>
  <c r="G435" s="1"/>
  <c r="AR50"/>
  <c r="AR409"/>
  <c r="F409" s="1"/>
  <c r="G409" s="1"/>
  <c r="AR432"/>
  <c r="AW432" s="1"/>
  <c r="AR238"/>
  <c r="AZ238" s="1"/>
  <c r="AR278"/>
  <c r="AR117"/>
  <c r="AR357"/>
  <c r="AR212"/>
  <c r="AW212" s="1"/>
  <c r="AR178"/>
  <c r="F178" s="1"/>
  <c r="G178" s="1"/>
  <c r="AR280"/>
  <c r="AY280" s="1"/>
  <c r="AR236"/>
  <c r="AX236" s="1"/>
  <c r="AR267"/>
  <c r="AR232"/>
  <c r="AR59"/>
  <c r="F59" s="1"/>
  <c r="G59" s="1"/>
  <c r="AR414"/>
  <c r="AR559"/>
  <c r="AR233"/>
  <c r="F233" s="1"/>
  <c r="G233" s="1"/>
  <c r="AR304"/>
  <c r="AR214"/>
  <c r="AV214" s="1"/>
  <c r="AR270"/>
  <c r="AR495"/>
  <c r="AR24"/>
  <c r="F24" s="1"/>
  <c r="G24" s="1"/>
  <c r="AR363"/>
  <c r="AR88"/>
  <c r="AZ88" s="1"/>
  <c r="AR209"/>
  <c r="AW209" s="1"/>
  <c r="AR306"/>
  <c r="AR116"/>
  <c r="AX116" s="1"/>
  <c r="AR115"/>
  <c r="AR32"/>
  <c r="AR395"/>
  <c r="AZ395" s="1"/>
  <c r="AR533"/>
  <c r="AR421"/>
  <c r="AY421" s="1"/>
  <c r="AR565"/>
  <c r="AW565" s="1"/>
  <c r="AR285"/>
  <c r="AY285" s="1"/>
  <c r="AR42"/>
  <c r="AX42" s="1"/>
  <c r="AR177"/>
  <c r="AR428"/>
  <c r="AV428" s="1"/>
  <c r="AR190"/>
  <c r="AV190" s="1"/>
  <c r="AR67"/>
  <c r="F67" s="1"/>
  <c r="G67" s="1"/>
  <c r="AR163"/>
  <c r="AR99"/>
  <c r="AR410"/>
  <c r="AZ410" s="1"/>
  <c r="AR277"/>
  <c r="AR425"/>
  <c r="AZ425" s="1"/>
  <c r="AR258"/>
  <c r="AY258" s="1"/>
  <c r="AR94"/>
  <c r="AR412"/>
  <c r="AR153"/>
  <c r="F153" s="1"/>
  <c r="G153" s="1"/>
  <c r="AR43"/>
  <c r="AR449"/>
  <c r="AZ449" s="1"/>
  <c r="AR367"/>
  <c r="F367" s="1"/>
  <c r="G367" s="1"/>
  <c r="AR241"/>
  <c r="AW241" s="1"/>
  <c r="AR542"/>
  <c r="AZ542" s="1"/>
  <c r="AR16"/>
  <c r="AR264"/>
  <c r="F264" s="1"/>
  <c r="G264" s="1"/>
  <c r="AR170"/>
  <c r="AR74"/>
  <c r="AR228"/>
  <c r="F228" s="1"/>
  <c r="G228" s="1"/>
  <c r="AR400"/>
  <c r="AR29"/>
  <c r="AR81"/>
  <c r="AY81" s="1"/>
  <c r="AR166"/>
  <c r="AW166" s="1"/>
  <c r="AR37"/>
  <c r="AR45"/>
  <c r="AR38"/>
  <c r="AW38" s="1"/>
  <c r="AR262"/>
  <c r="F262" s="1"/>
  <c r="G262" s="1"/>
  <c r="AR66"/>
  <c r="AR103"/>
  <c r="AR419"/>
  <c r="AR444"/>
  <c r="AR446"/>
  <c r="AR520"/>
  <c r="F520" s="1"/>
  <c r="G520" s="1"/>
  <c r="AR496"/>
  <c r="F496" s="1"/>
  <c r="G496" s="1"/>
  <c r="AR439"/>
  <c r="AR186"/>
  <c r="AX186" s="1"/>
  <c r="AR364"/>
  <c r="AY364" s="1"/>
  <c r="AR417"/>
  <c r="AY417" s="1"/>
  <c r="AR124"/>
  <c r="AR76"/>
  <c r="F76" s="1"/>
  <c r="G76" s="1"/>
  <c r="AR192"/>
  <c r="AR524"/>
  <c r="AR300"/>
  <c r="AR256"/>
  <c r="AW256" s="1"/>
  <c r="AR218"/>
  <c r="F218" s="1"/>
  <c r="G218" s="1"/>
  <c r="AR154"/>
  <c r="AZ154" s="1"/>
  <c r="AR470"/>
  <c r="AW470" s="1"/>
  <c r="AR313"/>
  <c r="AR290"/>
  <c r="AR150"/>
  <c r="F150" s="1"/>
  <c r="G150" s="1"/>
  <c r="AR380"/>
  <c r="AR573"/>
  <c r="AR51"/>
  <c r="AY51" s="1"/>
  <c r="AR13"/>
  <c r="F13" s="1"/>
  <c r="G13" s="1"/>
  <c r="AR48"/>
  <c r="AZ48" s="1"/>
  <c r="AR244"/>
  <c r="AY244" s="1"/>
  <c r="AR36"/>
  <c r="AR126"/>
  <c r="AR34"/>
  <c r="AR552"/>
  <c r="F552" s="1"/>
  <c r="G552" s="1"/>
  <c r="AR291"/>
  <c r="AR156"/>
  <c r="F156" s="1"/>
  <c r="G156" s="1"/>
  <c r="AR350"/>
  <c r="AZ350" s="1"/>
  <c r="AR448"/>
  <c r="AR461"/>
  <c r="AR191"/>
  <c r="AR557"/>
  <c r="F557" s="1"/>
  <c r="G557" s="1"/>
  <c r="AR155"/>
  <c r="AR418"/>
  <c r="AZ418" s="1"/>
  <c r="AR465"/>
  <c r="AW465" s="1"/>
  <c r="AR534"/>
  <c r="AR6"/>
  <c r="AW6" s="1"/>
  <c r="AR458"/>
  <c r="AY458" s="1"/>
  <c r="AR485"/>
  <c r="AX485" s="1"/>
  <c r="AR519"/>
  <c r="AR309"/>
  <c r="AW309" s="1"/>
  <c r="AR23"/>
  <c r="AR11"/>
  <c r="AR371"/>
  <c r="AR500"/>
  <c r="AR135"/>
  <c r="AR368"/>
  <c r="F368" s="1"/>
  <c r="G368" s="1"/>
  <c r="AR384"/>
  <c r="AY384" s="1"/>
  <c r="AR506"/>
  <c r="AW506" s="1"/>
  <c r="AR509"/>
  <c r="AR365"/>
  <c r="AY365" s="1"/>
  <c r="AR318"/>
  <c r="AY318" s="1"/>
  <c r="AR479"/>
  <c r="F479" s="1"/>
  <c r="G479" s="1"/>
  <c r="AR560"/>
  <c r="AR30"/>
  <c r="AR4"/>
  <c r="AR408"/>
  <c r="AW408" s="1"/>
  <c r="AR224"/>
  <c r="AR348"/>
  <c r="AZ348" s="1"/>
  <c r="AR40"/>
  <c r="AR14"/>
  <c r="AR386"/>
  <c r="AR249"/>
  <c r="AV249" s="1"/>
  <c r="AR141"/>
  <c r="AZ141" s="1"/>
  <c r="AR199"/>
  <c r="AR133"/>
  <c r="AZ133" s="1"/>
  <c r="AR392"/>
  <c r="AZ392" s="1"/>
  <c r="AR222"/>
  <c r="AY222" s="1"/>
  <c r="AR213"/>
  <c r="AR127"/>
  <c r="AW127" s="1"/>
  <c r="AR89"/>
  <c r="AR217"/>
  <c r="AY217" s="1"/>
  <c r="AR430"/>
  <c r="AZ430" s="1"/>
  <c r="AR171"/>
  <c r="AR355"/>
  <c r="AW355" s="1"/>
  <c r="AR528"/>
  <c r="AR303"/>
  <c r="AR433"/>
  <c r="AX433" s="1"/>
  <c r="AR532"/>
  <c r="F532" s="1"/>
  <c r="G532" s="1"/>
  <c r="AR369"/>
  <c r="F369" s="1"/>
  <c r="G369" s="1"/>
  <c r="AR517"/>
  <c r="AR554"/>
  <c r="F554" s="1"/>
  <c r="G554" s="1"/>
  <c r="AR138"/>
  <c r="AR454"/>
  <c r="AV454" s="1"/>
  <c r="AR162"/>
  <c r="AW162" s="1"/>
  <c r="AR327"/>
  <c r="AR73"/>
  <c r="AW73" s="1"/>
  <c r="AR501"/>
  <c r="AX501" s="1"/>
  <c r="AR486"/>
  <c r="AR134"/>
  <c r="AR336"/>
  <c r="AY336" s="1"/>
  <c r="AR511"/>
  <c r="F511" s="1"/>
  <c r="G511" s="1"/>
  <c r="AR245"/>
  <c r="AZ245" s="1"/>
  <c r="AR491"/>
  <c r="AZ491" s="1"/>
  <c r="AR452"/>
  <c r="AR17"/>
  <c r="AR168"/>
  <c r="AR53"/>
  <c r="AR63"/>
  <c r="AR382"/>
  <c r="F382" s="1"/>
  <c r="G382" s="1"/>
  <c r="AR52"/>
  <c r="AR312"/>
  <c r="AR463"/>
  <c r="AV463" s="1"/>
  <c r="AR204"/>
  <c r="AV204" s="1"/>
  <c r="AR237"/>
  <c r="AX237" s="1"/>
  <c r="AR93"/>
  <c r="AX93" s="1"/>
  <c r="AR221"/>
  <c r="AR391"/>
  <c r="F391" s="1"/>
  <c r="G391" s="1"/>
  <c r="AR260"/>
  <c r="AZ260" s="1"/>
  <c r="AR130"/>
  <c r="AR411"/>
  <c r="AR196"/>
  <c r="AX196" s="1"/>
  <c r="AR275"/>
  <c r="AW275" s="1"/>
  <c r="AR403"/>
  <c r="AR123"/>
  <c r="F123" s="1"/>
  <c r="G123" s="1"/>
  <c r="AR375"/>
  <c r="F375" s="1"/>
  <c r="G375" s="1"/>
  <c r="AR538"/>
  <c r="AR457"/>
  <c r="AX457" s="1"/>
  <c r="AR257"/>
  <c r="AY257" s="1"/>
  <c r="AR488"/>
  <c r="AR556"/>
  <c r="AY556" s="1"/>
  <c r="AR469"/>
  <c r="AX469" s="1"/>
  <c r="AR563"/>
  <c r="F563" s="1"/>
  <c r="G563" s="1"/>
  <c r="AR22"/>
  <c r="AR47"/>
  <c r="AW47" s="1"/>
  <c r="AR210"/>
  <c r="AR322"/>
  <c r="F322" s="1"/>
  <c r="G322" s="1"/>
  <c r="AR555"/>
  <c r="AY555" s="1"/>
  <c r="AR125"/>
  <c r="AR8"/>
  <c r="AR220"/>
  <c r="F220" s="1"/>
  <c r="G220" s="1"/>
  <c r="AR129"/>
  <c r="AR110"/>
  <c r="AR246"/>
  <c r="AR203"/>
  <c r="AV203" s="1"/>
  <c r="AR383"/>
  <c r="AR401"/>
  <c r="AR505"/>
  <c r="F505" s="1"/>
  <c r="G505" s="1"/>
  <c r="AR324"/>
  <c r="AR165"/>
  <c r="AR189"/>
  <c r="F189" s="1"/>
  <c r="G189" s="1"/>
  <c r="AR46"/>
  <c r="AR193"/>
  <c r="AW193" s="1"/>
  <c r="AR341"/>
  <c r="AR310"/>
  <c r="F310" s="1"/>
  <c r="G310" s="1"/>
  <c r="AR255"/>
  <c r="AR273"/>
  <c r="AV273" s="1"/>
  <c r="AR549"/>
  <c r="AR109"/>
  <c r="AR174"/>
  <c r="AY174" s="1"/>
  <c r="AR360"/>
  <c r="F360" s="1"/>
  <c r="G360" s="1"/>
  <c r="AR326"/>
  <c r="AR451"/>
  <c r="AW451" s="1"/>
  <c r="AR3"/>
  <c r="F3" s="1"/>
  <c r="G3" s="1"/>
  <c r="AR416"/>
  <c r="AW416" s="1"/>
  <c r="AR548"/>
  <c r="AR437"/>
  <c r="F437" s="1"/>
  <c r="G437" s="1"/>
  <c r="AR567"/>
  <c r="AR27"/>
  <c r="AY27" s="1"/>
  <c r="AR12"/>
  <c r="F12" s="1"/>
  <c r="G12" s="1"/>
  <c r="AR333"/>
  <c r="AY333" s="1"/>
  <c r="AR80"/>
  <c r="AY80" s="1"/>
  <c r="AR298"/>
  <c r="AR71"/>
  <c r="AR574"/>
  <c r="AR323"/>
  <c r="AR227"/>
  <c r="F227" s="1"/>
  <c r="G227" s="1"/>
  <c r="AR490"/>
  <c r="AX490" s="1"/>
  <c r="AR65"/>
  <c r="AR397"/>
  <c r="AR169"/>
  <c r="F169" s="1"/>
  <c r="G169" s="1"/>
  <c r="AR75"/>
  <c r="AR319"/>
  <c r="AR337"/>
  <c r="AR510"/>
  <c r="AR101"/>
  <c r="AW101" s="1"/>
  <c r="AR96"/>
  <c r="AR181"/>
  <c r="AX181" s="1"/>
  <c r="AR223"/>
  <c r="F223" s="1"/>
  <c r="G223" s="1"/>
  <c r="AR144"/>
  <c r="AR132"/>
  <c r="AR295"/>
  <c r="AR404"/>
  <c r="F404" s="1"/>
  <c r="G404" s="1"/>
  <c r="AR477"/>
  <c r="F477" s="1"/>
  <c r="G477" s="1"/>
  <c r="AR122"/>
  <c r="AX122" s="1"/>
  <c r="AR86"/>
  <c r="AR183"/>
  <c r="AW183" s="1"/>
  <c r="AR499"/>
  <c r="AW499" s="1"/>
  <c r="AR472"/>
  <c r="AZ472" s="1"/>
  <c r="AR58"/>
  <c r="AR175"/>
  <c r="AR111"/>
  <c r="AR456"/>
  <c r="AR281"/>
  <c r="AR330"/>
  <c r="AZ330" s="1"/>
  <c r="AR294"/>
  <c r="AR476"/>
  <c r="AR332"/>
  <c r="AZ332" s="1"/>
  <c r="AR481"/>
  <c r="AR289"/>
  <c r="AR570"/>
  <c r="AR87"/>
  <c r="AV87" s="1"/>
  <c r="AR431"/>
  <c r="AR201"/>
  <c r="AR443"/>
  <c r="AX443" s="1"/>
  <c r="AR108"/>
  <c r="AZ108" s="1"/>
  <c r="AR320"/>
  <c r="AY320" s="1"/>
  <c r="AR405"/>
  <c r="AR546"/>
  <c r="AR19"/>
  <c r="AZ19" s="1"/>
  <c r="AR243"/>
  <c r="AW243" s="1"/>
  <c r="AR250"/>
  <c r="AR33"/>
  <c r="AR284"/>
  <c r="AR248"/>
  <c r="AW248" s="1"/>
  <c r="AR85"/>
  <c r="F85" s="1"/>
  <c r="G85" s="1"/>
  <c r="AR338"/>
  <c r="AR315"/>
  <c r="AY315" s="1"/>
  <c r="AR340"/>
  <c r="AW340" s="1"/>
  <c r="AR239"/>
  <c r="AR504"/>
  <c r="AR473"/>
  <c r="AV473" s="1"/>
  <c r="AR508"/>
  <c r="AZ508" s="1"/>
  <c r="AR316"/>
  <c r="F316" s="1"/>
  <c r="G316" s="1"/>
  <c r="AR292"/>
  <c r="AR482"/>
  <c r="AZ482" s="1"/>
  <c r="AR398"/>
  <c r="AW398" s="1"/>
  <c r="AR188"/>
  <c r="AR159"/>
  <c r="AR541"/>
  <c r="AR407"/>
  <c r="F407" s="1"/>
  <c r="G407" s="1"/>
  <c r="AR253"/>
  <c r="AV253" s="1"/>
  <c r="AR164"/>
  <c r="AR205"/>
  <c r="AR342"/>
  <c r="AR157"/>
  <c r="AR459"/>
  <c r="AR194"/>
  <c r="AR339"/>
  <c r="AY339" s="1"/>
  <c r="AR396"/>
  <c r="AR366"/>
  <c r="AV366" s="1"/>
  <c r="AR385"/>
  <c r="AX385" s="1"/>
  <c r="AR493"/>
  <c r="AV493" s="1"/>
  <c r="AR531"/>
  <c r="AR146"/>
  <c r="AR279"/>
  <c r="AR487"/>
  <c r="AR69"/>
  <c r="AR77"/>
  <c r="AX77" s="1"/>
  <c r="AR314"/>
  <c r="AR41"/>
  <c r="AR558"/>
  <c r="AR287"/>
  <c r="AR544"/>
  <c r="AY544" s="1"/>
  <c r="AR455"/>
  <c r="AR25"/>
  <c r="AW25" s="1"/>
  <c r="AR49"/>
  <c r="AR10"/>
  <c r="AR402"/>
  <c r="F402" s="1"/>
  <c r="G402" s="1"/>
  <c r="AR345"/>
  <c r="F345" s="1"/>
  <c r="G345" s="1"/>
  <c r="AR387"/>
  <c r="AV387" s="1"/>
  <c r="AR231"/>
  <c r="AZ231" s="1"/>
  <c r="AR139"/>
  <c r="F139" s="1"/>
  <c r="G139" s="1"/>
  <c r="AR413"/>
  <c r="F413" s="1"/>
  <c r="G413" s="1"/>
  <c r="AR349"/>
  <c r="AR142"/>
  <c r="AY142" s="1"/>
  <c r="AR131"/>
  <c r="AW131" s="1"/>
  <c r="AR83"/>
  <c r="F83" s="1"/>
  <c r="G83" s="1"/>
  <c r="AR172"/>
  <c r="AX172" s="1"/>
  <c r="AR569"/>
  <c r="AR434"/>
  <c r="AV434" s="1"/>
  <c r="AR252"/>
  <c r="F252" s="1"/>
  <c r="G252" s="1"/>
  <c r="AR415"/>
  <c r="AR60"/>
  <c r="AW60" s="1"/>
  <c r="AR28"/>
  <c r="F28" s="1"/>
  <c r="G28" s="1"/>
  <c r="AR97"/>
  <c r="AW97" s="1"/>
  <c r="AR145"/>
  <c r="F145" s="1"/>
  <c r="G145" s="1"/>
  <c r="AR299"/>
  <c r="AR436"/>
  <c r="AR211"/>
  <c r="F211" s="1"/>
  <c r="G211" s="1"/>
  <c r="AR265"/>
  <c r="AR64"/>
  <c r="AR575"/>
  <c r="AZ575" s="1"/>
  <c r="AR259"/>
  <c r="AR420"/>
  <c r="AR263"/>
  <c r="AR468"/>
  <c r="F468" s="1"/>
  <c r="G468" s="1"/>
  <c r="AR441"/>
  <c r="AV441" s="1"/>
  <c r="AR562"/>
  <c r="AR219"/>
  <c r="AV219" s="1"/>
  <c r="AR331"/>
  <c r="F331" s="1"/>
  <c r="G331" s="1"/>
  <c r="AR466"/>
  <c r="AR550"/>
  <c r="F550" s="1"/>
  <c r="G550" s="1"/>
  <c r="AR230"/>
  <c r="AR521"/>
  <c r="AR536"/>
  <c r="AZ536" s="1"/>
  <c r="AR526"/>
  <c r="AX526" s="1"/>
  <c r="AR572"/>
  <c r="AZ572" s="1"/>
  <c r="AR148"/>
  <c r="AR90"/>
  <c r="AR55"/>
  <c r="AV55" s="1"/>
  <c r="AR98"/>
  <c r="F98" s="1"/>
  <c r="G98" s="1"/>
  <c r="AR152"/>
  <c r="AV152" s="1"/>
  <c r="AR137"/>
  <c r="AR445"/>
  <c r="AX445" s="1"/>
  <c r="AR389"/>
  <c r="AR182"/>
  <c r="AR78"/>
  <c r="AW78" s="1"/>
  <c r="AR195"/>
  <c r="AY195" s="1"/>
  <c r="AR388"/>
  <c r="AR553"/>
  <c r="AR525"/>
  <c r="F525" s="1"/>
  <c r="G525" s="1"/>
  <c r="AR26"/>
  <c r="AX26" s="1"/>
  <c r="AR82"/>
  <c r="AW82" s="1"/>
  <c r="AR5"/>
  <c r="AR242"/>
  <c r="AR358"/>
  <c r="AR206"/>
  <c r="AR160"/>
  <c r="AR522"/>
  <c r="AV522" s="1"/>
  <c r="AR282"/>
  <c r="AR215"/>
  <c r="AR15"/>
  <c r="AX15" s="1"/>
  <c r="AR197"/>
  <c r="AX197" s="1"/>
  <c r="AR406"/>
  <c r="AV406" s="1"/>
  <c r="AR543"/>
  <c r="AV543" s="1"/>
  <c r="AR268"/>
  <c r="AR167"/>
  <c r="AW167" s="1"/>
  <c r="AR121"/>
  <c r="AV121" s="1"/>
  <c r="AR251"/>
  <c r="AR561"/>
  <c r="F561" s="1"/>
  <c r="G561" s="1"/>
  <c r="AR276"/>
  <c r="AR376"/>
  <c r="AR378"/>
  <c r="AR335"/>
  <c r="AR497"/>
  <c r="AW497" s="1"/>
  <c r="AR547"/>
  <c r="AR545"/>
  <c r="F545" s="1"/>
  <c r="G545" s="1"/>
  <c r="AR423"/>
  <c r="AW423" s="1"/>
  <c r="AR372"/>
  <c r="AR467"/>
  <c r="AR489"/>
  <c r="AR359"/>
  <c r="F359" s="1"/>
  <c r="G359" s="1"/>
  <c r="AR427"/>
  <c r="AR202"/>
  <c r="AV202" s="1"/>
  <c r="AR100"/>
  <c r="AR147"/>
  <c r="AR136"/>
  <c r="AV136" s="1"/>
  <c r="AR352"/>
  <c r="AV352" s="1"/>
  <c r="AR325"/>
  <c r="F325" s="1"/>
  <c r="G325" s="1"/>
  <c r="AR530"/>
  <c r="AV530" s="1"/>
  <c r="AR31"/>
  <c r="AR61"/>
  <c r="AR381"/>
  <c r="AR140"/>
  <c r="AR104"/>
  <c r="F104" s="1"/>
  <c r="G104" s="1"/>
  <c r="AR95"/>
  <c r="AX95" s="1"/>
  <c r="AR92"/>
  <c r="AR523"/>
  <c r="AZ523" s="1"/>
  <c r="AR464"/>
  <c r="AR328"/>
  <c r="AY328" s="1"/>
  <c r="AR266"/>
  <c r="F266" s="1"/>
  <c r="G266" s="1"/>
  <c r="AR114"/>
  <c r="AR247"/>
  <c r="F247" s="1"/>
  <c r="G247" s="1"/>
  <c r="AR447"/>
  <c r="AR440"/>
  <c r="AW440" s="1"/>
  <c r="AR173"/>
  <c r="AR68"/>
  <c r="AR301"/>
  <c r="AX301" s="1"/>
  <c r="AR296"/>
  <c r="AW296" s="1"/>
  <c r="AR429"/>
  <c r="AR187"/>
  <c r="AX187" s="1"/>
  <c r="AR390"/>
  <c r="AW390" s="1"/>
  <c r="AR356"/>
  <c r="AX356" s="1"/>
  <c r="AR478"/>
  <c r="F478" s="1"/>
  <c r="G478" s="1"/>
  <c r="AR321"/>
  <c r="AR513"/>
  <c r="AW513" s="1"/>
  <c r="AR516"/>
  <c r="AR568"/>
  <c r="AR7"/>
  <c r="F7" s="1"/>
  <c r="G7" s="1"/>
  <c r="AR84"/>
  <c r="AW84" s="1"/>
  <c r="AR113"/>
  <c r="AW113" s="1"/>
  <c r="AR462"/>
  <c r="AR72"/>
  <c r="AR286"/>
  <c r="AX286" s="1"/>
  <c r="AR200"/>
  <c r="AR128"/>
  <c r="AR208"/>
  <c r="F208" s="1"/>
  <c r="G208" s="1"/>
  <c r="AR179"/>
  <c r="AR374"/>
  <c r="AR370"/>
  <c r="AV370" s="1"/>
  <c r="AR502"/>
  <c r="AR484"/>
  <c r="AZ484" s="1"/>
  <c r="AR498"/>
  <c r="AZ498" s="1"/>
  <c r="AR334"/>
  <c r="AW334" s="1"/>
  <c r="AR70"/>
  <c r="AV70" s="1"/>
  <c r="AR514"/>
  <c r="AR235"/>
  <c r="F235" s="1"/>
  <c r="G235" s="1"/>
  <c r="AR307"/>
  <c r="AR105"/>
  <c r="AR475"/>
  <c r="AR351"/>
  <c r="AX351" s="1"/>
  <c r="AR474"/>
  <c r="F474" s="1"/>
  <c r="G474" s="1"/>
  <c r="H388" l="1"/>
  <c r="H425"/>
  <c r="H395"/>
  <c r="H431"/>
  <c r="H367"/>
  <c r="H385"/>
  <c r="H351"/>
  <c r="AV343"/>
  <c r="AY498"/>
  <c r="AY482"/>
  <c r="AW180"/>
  <c r="AY545"/>
  <c r="AX161"/>
  <c r="AV269"/>
  <c r="AX421"/>
  <c r="AW385"/>
  <c r="F458"/>
  <c r="G458" s="1"/>
  <c r="F482"/>
  <c r="G482" s="1"/>
  <c r="AZ149"/>
  <c r="AZ158"/>
  <c r="AY176"/>
  <c r="H177" s="1"/>
  <c r="AX506"/>
  <c r="AY348"/>
  <c r="AZ494"/>
  <c r="AW343"/>
  <c r="AZ384"/>
  <c r="AW443"/>
  <c r="AY443"/>
  <c r="AZ344"/>
  <c r="AY122"/>
  <c r="AV122"/>
  <c r="AY490"/>
  <c r="AV490"/>
  <c r="H491" s="1"/>
  <c r="AX39"/>
  <c r="AY39"/>
  <c r="AW498"/>
  <c r="AX367"/>
  <c r="AY367"/>
  <c r="AZ219"/>
  <c r="AZ211"/>
  <c r="AW154"/>
  <c r="H155" s="1"/>
  <c r="AX142"/>
  <c r="AV142"/>
  <c r="AZ513"/>
  <c r="AX513"/>
  <c r="AZ356"/>
  <c r="AY356"/>
  <c r="AV296"/>
  <c r="AX296"/>
  <c r="AY301"/>
  <c r="AZ247"/>
  <c r="AZ328"/>
  <c r="AZ104"/>
  <c r="AW283"/>
  <c r="AY283"/>
  <c r="AZ236"/>
  <c r="AY236"/>
  <c r="AX167"/>
  <c r="AY167"/>
  <c r="AZ424"/>
  <c r="AZ320"/>
  <c r="AX499"/>
  <c r="AY499"/>
  <c r="AW482"/>
  <c r="AZ80"/>
  <c r="AW418"/>
  <c r="AZ180"/>
  <c r="AY180"/>
  <c r="AX379"/>
  <c r="AZ190"/>
  <c r="AX545"/>
  <c r="AV315"/>
  <c r="AX6"/>
  <c r="AY465"/>
  <c r="AX465"/>
  <c r="H466" s="1"/>
  <c r="AW350"/>
  <c r="AW552"/>
  <c r="AZ161"/>
  <c r="AY361"/>
  <c r="AW361"/>
  <c r="H362" s="1"/>
  <c r="AZ544"/>
  <c r="AV477"/>
  <c r="AW477"/>
  <c r="AY445"/>
  <c r="AV169"/>
  <c r="AY269"/>
  <c r="AZ345"/>
  <c r="AY334"/>
  <c r="AZ454"/>
  <c r="AZ285"/>
  <c r="AV532"/>
  <c r="AZ421"/>
  <c r="AZ426"/>
  <c r="AW88"/>
  <c r="AX88"/>
  <c r="AZ24"/>
  <c r="AW472"/>
  <c r="AZ214"/>
  <c r="AV385"/>
  <c r="AV520"/>
  <c r="AX520"/>
  <c r="AZ366"/>
  <c r="AV339"/>
  <c r="AY398"/>
  <c r="AX423"/>
  <c r="AY423"/>
  <c r="AY78"/>
  <c r="AV35"/>
  <c r="AW207"/>
  <c r="H208" s="1"/>
  <c r="AV51"/>
  <c r="AX470"/>
  <c r="AX402"/>
  <c r="AV7"/>
  <c r="H8" s="1"/>
  <c r="AW430"/>
  <c r="AV432"/>
  <c r="AX432"/>
  <c r="AZ435"/>
  <c r="AW394"/>
  <c r="AY85"/>
  <c r="AV141"/>
  <c r="AW141"/>
  <c r="AY197"/>
  <c r="H198" s="1"/>
  <c r="AY209"/>
  <c r="AX209"/>
  <c r="AW555"/>
  <c r="AV555"/>
  <c r="AY413"/>
  <c r="AY469"/>
  <c r="AY237"/>
  <c r="H238" s="1"/>
  <c r="AY26"/>
  <c r="AV26"/>
  <c r="AV497"/>
  <c r="AV156"/>
  <c r="H157" s="1"/>
  <c r="AV272"/>
  <c r="AX272"/>
  <c r="AZ492"/>
  <c r="AZ73"/>
  <c r="H74" s="1"/>
  <c r="AX73"/>
  <c r="AZ387"/>
  <c r="AY113"/>
  <c r="AX113"/>
  <c r="AX47"/>
  <c r="AY47"/>
  <c r="AW226"/>
  <c r="H227" s="1"/>
  <c r="AW347"/>
  <c r="AY347"/>
  <c r="AW438"/>
  <c r="H439" s="1"/>
  <c r="AV416"/>
  <c r="AX416"/>
  <c r="AW59"/>
  <c r="AY59"/>
  <c r="AW238"/>
  <c r="AY102"/>
  <c r="AV102"/>
  <c r="AZ308"/>
  <c r="AY308"/>
  <c r="AX183"/>
  <c r="AY183"/>
  <c r="AY77"/>
  <c r="H78" s="1"/>
  <c r="AZ87"/>
  <c r="AW410"/>
  <c r="H411" s="1"/>
  <c r="AZ468"/>
  <c r="AY468"/>
  <c r="AX382"/>
  <c r="AV382"/>
  <c r="H383" s="1"/>
  <c r="F318"/>
  <c r="G318" s="1"/>
  <c r="F275"/>
  <c r="G275" s="1"/>
  <c r="F526"/>
  <c r="G526" s="1"/>
  <c r="F440"/>
  <c r="G440" s="1"/>
  <c r="F449"/>
  <c r="G449" s="1"/>
  <c r="F332"/>
  <c r="G332" s="1"/>
  <c r="F197"/>
  <c r="G197" s="1"/>
  <c r="F209"/>
  <c r="G209" s="1"/>
  <c r="F555"/>
  <c r="G555" s="1"/>
  <c r="F77"/>
  <c r="G77" s="1"/>
  <c r="F418"/>
  <c r="G418" s="1"/>
  <c r="F237"/>
  <c r="G237" s="1"/>
  <c r="F490"/>
  <c r="G490" s="1"/>
  <c r="F356"/>
  <c r="G356" s="1"/>
  <c r="F190"/>
  <c r="G190" s="1"/>
  <c r="F350"/>
  <c r="G350" s="1"/>
  <c r="F544"/>
  <c r="G544" s="1"/>
  <c r="F269"/>
  <c r="G269" s="1"/>
  <c r="F285"/>
  <c r="G285" s="1"/>
  <c r="F88"/>
  <c r="G88" s="1"/>
  <c r="F385"/>
  <c r="G385" s="1"/>
  <c r="F398"/>
  <c r="G398" s="1"/>
  <c r="F348"/>
  <c r="G348" s="1"/>
  <c r="F122"/>
  <c r="G122" s="1"/>
  <c r="F296"/>
  <c r="G296" s="1"/>
  <c r="F433"/>
  <c r="G433" s="1"/>
  <c r="F497"/>
  <c r="G497" s="1"/>
  <c r="F272"/>
  <c r="G272" s="1"/>
  <c r="F113"/>
  <c r="G113" s="1"/>
  <c r="F430"/>
  <c r="G430" s="1"/>
  <c r="F416"/>
  <c r="G416" s="1"/>
  <c r="F432"/>
  <c r="G432" s="1"/>
  <c r="F343"/>
  <c r="G343" s="1"/>
  <c r="F523"/>
  <c r="G523" s="1"/>
  <c r="AY219"/>
  <c r="AW80"/>
  <c r="AY418"/>
  <c r="AW544"/>
  <c r="AW269"/>
  <c r="AX426"/>
  <c r="H427" s="1"/>
  <c r="AY88"/>
  <c r="AZ433"/>
  <c r="AW435"/>
  <c r="AY435"/>
  <c r="AV469"/>
  <c r="AW469"/>
  <c r="AY272"/>
  <c r="AZ347"/>
  <c r="AX238"/>
  <c r="AV238"/>
  <c r="AX87"/>
  <c r="AY87"/>
  <c r="F87"/>
  <c r="G87" s="1"/>
  <c r="F180"/>
  <c r="G180" s="1"/>
  <c r="F161"/>
  <c r="G161" s="1"/>
  <c r="F421"/>
  <c r="G421" s="1"/>
  <c r="F51"/>
  <c r="G51" s="1"/>
  <c r="F498"/>
  <c r="G498" s="1"/>
  <c r="AV149"/>
  <c r="AW149"/>
  <c r="AW158"/>
  <c r="H159" s="1"/>
  <c r="AZ176"/>
  <c r="AY506"/>
  <c r="AV506"/>
  <c r="H507" s="1"/>
  <c r="AV348"/>
  <c r="H349" s="1"/>
  <c r="AW494"/>
  <c r="AX343"/>
  <c r="AY343"/>
  <c r="AW384"/>
  <c r="AV443"/>
  <c r="H444" s="1"/>
  <c r="AW344"/>
  <c r="H345" s="1"/>
  <c r="AZ122"/>
  <c r="AZ490"/>
  <c r="AV39"/>
  <c r="AX498"/>
  <c r="AV367"/>
  <c r="H368" s="1"/>
  <c r="AX219"/>
  <c r="AW211"/>
  <c r="AX154"/>
  <c r="AZ142"/>
  <c r="AV513"/>
  <c r="AV356"/>
  <c r="AY296"/>
  <c r="AV301"/>
  <c r="H302" s="1"/>
  <c r="AW247"/>
  <c r="AW328"/>
  <c r="H329" s="1"/>
  <c r="AX523"/>
  <c r="H524" s="1"/>
  <c r="AY523"/>
  <c r="AW104"/>
  <c r="H105" s="1"/>
  <c r="AX104"/>
  <c r="AV283"/>
  <c r="H284" s="1"/>
  <c r="AV236"/>
  <c r="H237" s="1"/>
  <c r="AV167"/>
  <c r="H168" s="1"/>
  <c r="AW424"/>
  <c r="AW320"/>
  <c r="H321" s="1"/>
  <c r="AV499"/>
  <c r="H500" s="1"/>
  <c r="AX482"/>
  <c r="AV80"/>
  <c r="AX80"/>
  <c r="AW76"/>
  <c r="AX76"/>
  <c r="AX418"/>
  <c r="AV180"/>
  <c r="H181" s="1"/>
  <c r="AW379"/>
  <c r="H380" s="1"/>
  <c r="AY379"/>
  <c r="AW190"/>
  <c r="H191" s="1"/>
  <c r="AV545"/>
  <c r="AZ315"/>
  <c r="AY6"/>
  <c r="AV6"/>
  <c r="AY350"/>
  <c r="AY552"/>
  <c r="AW161"/>
  <c r="H162" s="1"/>
  <c r="AX361"/>
  <c r="AV544"/>
  <c r="AX544"/>
  <c r="AX477"/>
  <c r="AV445"/>
  <c r="H446" s="1"/>
  <c r="AY169"/>
  <c r="AW169"/>
  <c r="AZ269"/>
  <c r="AV345"/>
  <c r="H346" s="1"/>
  <c r="AX334"/>
  <c r="AV334"/>
  <c r="H335" s="1"/>
  <c r="AW454"/>
  <c r="H455" s="1"/>
  <c r="AV285"/>
  <c r="H286" s="1"/>
  <c r="AW285"/>
  <c r="AW532"/>
  <c r="AV421"/>
  <c r="AW421"/>
  <c r="AW426"/>
  <c r="AV88"/>
  <c r="H89" s="1"/>
  <c r="AV472"/>
  <c r="AX472"/>
  <c r="AW214"/>
  <c r="H215" s="1"/>
  <c r="AZ385"/>
  <c r="AW520"/>
  <c r="AW366"/>
  <c r="AZ339"/>
  <c r="AX398"/>
  <c r="AV398"/>
  <c r="AV423"/>
  <c r="AX78"/>
  <c r="AV78"/>
  <c r="H79" s="1"/>
  <c r="AV433"/>
  <c r="AZ35"/>
  <c r="AX207"/>
  <c r="AY207"/>
  <c r="AZ51"/>
  <c r="AY470"/>
  <c r="AV470"/>
  <c r="AY402"/>
  <c r="AV402"/>
  <c r="AZ7"/>
  <c r="AY430"/>
  <c r="AY432"/>
  <c r="AX435"/>
  <c r="AX394"/>
  <c r="AZ85"/>
  <c r="AX141"/>
  <c r="AZ197"/>
  <c r="AV209"/>
  <c r="AW28"/>
  <c r="AX28"/>
  <c r="AZ555"/>
  <c r="AV413"/>
  <c r="H414" s="1"/>
  <c r="AZ469"/>
  <c r="AZ237"/>
  <c r="AZ26"/>
  <c r="AZ497"/>
  <c r="AW272"/>
  <c r="AY492"/>
  <c r="AX387"/>
  <c r="AV113"/>
  <c r="AV47"/>
  <c r="H48" s="1"/>
  <c r="AX226"/>
  <c r="AV347"/>
  <c r="AY438"/>
  <c r="AY416"/>
  <c r="AV59"/>
  <c r="H60" s="1"/>
  <c r="AY238"/>
  <c r="AZ102"/>
  <c r="AV308"/>
  <c r="AV183"/>
  <c r="H184" s="1"/>
  <c r="AZ77"/>
  <c r="AW87"/>
  <c r="H88" s="1"/>
  <c r="AX410"/>
  <c r="AV468"/>
  <c r="AZ382"/>
  <c r="F425"/>
  <c r="G425" s="1"/>
  <c r="F6"/>
  <c r="G6" s="1"/>
  <c r="F167"/>
  <c r="G167" s="1"/>
  <c r="F308"/>
  <c r="G308" s="1"/>
  <c r="F183"/>
  <c r="G183" s="1"/>
  <c r="F80"/>
  <c r="G80" s="1"/>
  <c r="F410"/>
  <c r="G410" s="1"/>
  <c r="F469"/>
  <c r="G469" s="1"/>
  <c r="F443"/>
  <c r="G443" s="1"/>
  <c r="F513"/>
  <c r="G513" s="1"/>
  <c r="F379"/>
  <c r="G379" s="1"/>
  <c r="F465"/>
  <c r="G465" s="1"/>
  <c r="F361"/>
  <c r="G361" s="1"/>
  <c r="F454"/>
  <c r="G454" s="1"/>
  <c r="F426"/>
  <c r="G426" s="1"/>
  <c r="F214"/>
  <c r="G214" s="1"/>
  <c r="F339"/>
  <c r="G339" s="1"/>
  <c r="F176"/>
  <c r="G176" s="1"/>
  <c r="F344"/>
  <c r="G344" s="1"/>
  <c r="F154"/>
  <c r="G154" s="1"/>
  <c r="F78"/>
  <c r="G78" s="1"/>
  <c r="F207"/>
  <c r="G207" s="1"/>
  <c r="F470"/>
  <c r="G470" s="1"/>
  <c r="F387"/>
  <c r="G387" s="1"/>
  <c r="F226"/>
  <c r="G226" s="1"/>
  <c r="F438"/>
  <c r="G438" s="1"/>
  <c r="F238"/>
  <c r="G238" s="1"/>
  <c r="F506"/>
  <c r="G506" s="1"/>
  <c r="F301"/>
  <c r="G301" s="1"/>
  <c r="AV498"/>
  <c r="AW219"/>
  <c r="H220" s="1"/>
  <c r="AW142"/>
  <c r="AW356"/>
  <c r="AZ296"/>
  <c r="AV482"/>
  <c r="H483" s="1"/>
  <c r="AV418"/>
  <c r="AX315"/>
  <c r="AY161"/>
  <c r="AY520"/>
  <c r="AW433"/>
  <c r="AW51"/>
  <c r="F142"/>
  <c r="G142" s="1"/>
  <c r="F315"/>
  <c r="G315" s="1"/>
  <c r="F219"/>
  <c r="G219" s="1"/>
  <c r="AX158"/>
  <c r="AY494"/>
  <c r="AV494"/>
  <c r="H495" s="1"/>
  <c r="AW39"/>
  <c r="AW367"/>
  <c r="AV211"/>
  <c r="H212" s="1"/>
  <c r="AV247"/>
  <c r="H248" s="1"/>
  <c r="AY104"/>
  <c r="AW236"/>
  <c r="AY424"/>
  <c r="AV76"/>
  <c r="H77" s="1"/>
  <c r="AX190"/>
  <c r="AZ545"/>
  <c r="AW545"/>
  <c r="AW315"/>
  <c r="AZ465"/>
  <c r="AV552"/>
  <c r="AX552"/>
  <c r="AZ477"/>
  <c r="AX345"/>
  <c r="AY454"/>
  <c r="AZ532"/>
  <c r="AY532"/>
  <c r="AY426"/>
  <c r="AV24"/>
  <c r="H25" s="1"/>
  <c r="AY24"/>
  <c r="AY214"/>
  <c r="AY385"/>
  <c r="AZ520"/>
  <c r="AX366"/>
  <c r="AW339"/>
  <c r="AY433"/>
  <c r="AX35"/>
  <c r="AY35"/>
  <c r="AX51"/>
  <c r="AW402"/>
  <c r="AX7"/>
  <c r="AY7"/>
  <c r="AV435"/>
  <c r="H436" s="1"/>
  <c r="AX85"/>
  <c r="H86" s="1"/>
  <c r="AZ209"/>
  <c r="AV28"/>
  <c r="AX555"/>
  <c r="AX413"/>
  <c r="AZ156"/>
  <c r="AY156"/>
  <c r="AW492"/>
  <c r="H493" s="1"/>
  <c r="AX492"/>
  <c r="AY73"/>
  <c r="AZ113"/>
  <c r="AX347"/>
  <c r="AX59"/>
  <c r="AX102"/>
  <c r="AW308"/>
  <c r="AW468"/>
  <c r="AX468"/>
  <c r="AY382"/>
  <c r="F346"/>
  <c r="G346" s="1"/>
  <c r="F195"/>
  <c r="G195" s="1"/>
  <c r="F484"/>
  <c r="G484" s="1"/>
  <c r="F55"/>
  <c r="G55" s="1"/>
  <c r="F434"/>
  <c r="G434" s="1"/>
  <c r="F542"/>
  <c r="G542" s="1"/>
  <c r="F193"/>
  <c r="G193" s="1"/>
  <c r="F131"/>
  <c r="G131" s="1"/>
  <c r="F97"/>
  <c r="G97" s="1"/>
  <c r="F336"/>
  <c r="G336" s="1"/>
  <c r="F20"/>
  <c r="G20" s="1"/>
  <c r="F354"/>
  <c r="G354" s="1"/>
  <c r="F187"/>
  <c r="G187" s="1"/>
  <c r="F530"/>
  <c r="G530" s="1"/>
  <c r="F222"/>
  <c r="G222" s="1"/>
  <c r="F365"/>
  <c r="G365" s="1"/>
  <c r="F258"/>
  <c r="G258" s="1"/>
  <c r="F62"/>
  <c r="G62" s="1"/>
  <c r="F417"/>
  <c r="G417" s="1"/>
  <c r="F253"/>
  <c r="G253" s="1"/>
  <c r="F302"/>
  <c r="G302" s="1"/>
  <c r="F280"/>
  <c r="G280" s="1"/>
  <c r="F340"/>
  <c r="G340" s="1"/>
  <c r="F485"/>
  <c r="G485" s="1"/>
  <c r="F60"/>
  <c r="G60" s="1"/>
  <c r="F231"/>
  <c r="G231" s="1"/>
  <c r="F84"/>
  <c r="G84" s="1"/>
  <c r="F392"/>
  <c r="G392" s="1"/>
  <c r="F330"/>
  <c r="G330" s="1"/>
  <c r="F260"/>
  <c r="G260" s="1"/>
  <c r="F463"/>
  <c r="G463" s="1"/>
  <c r="F501"/>
  <c r="G501" s="1"/>
  <c r="F25"/>
  <c r="G25" s="1"/>
  <c r="F451"/>
  <c r="G451" s="1"/>
  <c r="F508"/>
  <c r="G508" s="1"/>
  <c r="F428"/>
  <c r="G428" s="1"/>
  <c r="F70"/>
  <c r="G70" s="1"/>
  <c r="F390"/>
  <c r="G390" s="1"/>
  <c r="F95"/>
  <c r="G95" s="1"/>
  <c r="F136"/>
  <c r="G136" s="1"/>
  <c r="F355"/>
  <c r="G355" s="1"/>
  <c r="F408"/>
  <c r="G408" s="1"/>
  <c r="F120"/>
  <c r="G120" s="1"/>
  <c r="F575"/>
  <c r="G575" s="1"/>
  <c r="F256"/>
  <c r="G256" s="1"/>
  <c r="F162"/>
  <c r="G162" s="1"/>
  <c r="F395"/>
  <c r="G395" s="1"/>
  <c r="F493"/>
  <c r="G493" s="1"/>
  <c r="F166"/>
  <c r="G166" s="1"/>
  <c r="F15"/>
  <c r="G15" s="1"/>
  <c r="F48"/>
  <c r="G48" s="1"/>
  <c r="F203"/>
  <c r="G203" s="1"/>
  <c r="F248"/>
  <c r="G248" s="1"/>
  <c r="F441"/>
  <c r="G441" s="1"/>
  <c r="F257"/>
  <c r="G257" s="1"/>
  <c r="F273"/>
  <c r="G273" s="1"/>
  <c r="F107"/>
  <c r="G107" s="1"/>
  <c r="F217"/>
  <c r="G217" s="1"/>
  <c r="F571"/>
  <c r="G571" s="1"/>
  <c r="F364"/>
  <c r="G364" s="1"/>
  <c r="F42"/>
  <c r="G42" s="1"/>
  <c r="F172"/>
  <c r="G172" s="1"/>
  <c r="F457"/>
  <c r="G457" s="1"/>
  <c r="F196"/>
  <c r="G196" s="1"/>
  <c r="F204"/>
  <c r="G204" s="1"/>
  <c r="F245"/>
  <c r="G245" s="1"/>
  <c r="F116"/>
  <c r="G116" s="1"/>
  <c r="F212"/>
  <c r="G212" s="1"/>
  <c r="F406"/>
  <c r="G406" s="1"/>
  <c r="F152"/>
  <c r="G152" s="1"/>
  <c r="F297"/>
  <c r="G297" s="1"/>
  <c r="F19"/>
  <c r="G19" s="1"/>
  <c r="F352"/>
  <c r="G352" s="1"/>
  <c r="F473"/>
  <c r="G473" s="1"/>
  <c r="F243"/>
  <c r="G243" s="1"/>
  <c r="F121"/>
  <c r="G121" s="1"/>
  <c r="F249"/>
  <c r="G249" s="1"/>
  <c r="F572"/>
  <c r="G572" s="1"/>
  <c r="F54"/>
  <c r="G54" s="1"/>
  <c r="F370"/>
  <c r="G370" s="1"/>
  <c r="F27"/>
  <c r="G27" s="1"/>
  <c r="F565"/>
  <c r="G565" s="1"/>
  <c r="F38"/>
  <c r="G38" s="1"/>
  <c r="F81"/>
  <c r="G81" s="1"/>
  <c r="F543"/>
  <c r="G543" s="1"/>
  <c r="F133"/>
  <c r="G133" s="1"/>
  <c r="F244"/>
  <c r="G244" s="1"/>
  <c r="F181"/>
  <c r="G181" s="1"/>
  <c r="F362"/>
  <c r="G362" s="1"/>
  <c r="K467"/>
  <c r="K463"/>
  <c r="K511"/>
  <c r="K15"/>
  <c r="K563"/>
  <c r="AZ146"/>
  <c r="AV187"/>
  <c r="AX81"/>
  <c r="AY19"/>
  <c r="AX434"/>
  <c r="AZ258"/>
  <c r="AV54"/>
  <c r="AX425"/>
  <c r="AY264"/>
  <c r="AV491"/>
  <c r="AX473"/>
  <c r="AX202"/>
  <c r="AX322"/>
  <c r="AY153"/>
  <c r="AZ98"/>
  <c r="AV369"/>
  <c r="AZ354"/>
  <c r="AW305"/>
  <c r="AZ406"/>
  <c r="AX378"/>
  <c r="AV556"/>
  <c r="AZ305"/>
  <c r="AX338"/>
  <c r="AV67"/>
  <c r="AW536"/>
  <c r="AX150"/>
  <c r="AX246"/>
  <c r="AX297"/>
  <c r="AZ198"/>
  <c r="AX331"/>
  <c r="AV95"/>
  <c r="AY352"/>
  <c r="AZ346"/>
  <c r="AX260"/>
  <c r="AX121"/>
  <c r="AY108"/>
  <c r="AX60"/>
  <c r="AZ566"/>
  <c r="AY351"/>
  <c r="AX536"/>
  <c r="AZ474"/>
  <c r="AW19"/>
  <c r="AZ136"/>
  <c r="AV212"/>
  <c r="AZ458"/>
  <c r="AY463"/>
  <c r="AY508"/>
  <c r="AW153"/>
  <c r="AW369"/>
  <c r="AZ58"/>
  <c r="AZ70"/>
  <c r="AZ393"/>
  <c r="AZ550"/>
  <c r="AZ478"/>
  <c r="AX107"/>
  <c r="AZ318"/>
  <c r="AX84"/>
  <c r="AW222"/>
  <c r="AY243"/>
  <c r="AY484"/>
  <c r="AV286"/>
  <c r="AV266"/>
  <c r="AY266"/>
  <c r="AW325"/>
  <c r="AZ325"/>
  <c r="AY259"/>
  <c r="AX259"/>
  <c r="AV252"/>
  <c r="AY252"/>
  <c r="AZ252"/>
  <c r="AX252"/>
  <c r="AW252"/>
  <c r="AV83"/>
  <c r="AY83"/>
  <c r="AX83"/>
  <c r="AW83"/>
  <c r="AZ157"/>
  <c r="AY157"/>
  <c r="AX157"/>
  <c r="AV289"/>
  <c r="AX289"/>
  <c r="AY289"/>
  <c r="AW289"/>
  <c r="AV404"/>
  <c r="AY404"/>
  <c r="AZ404"/>
  <c r="AV563"/>
  <c r="AY563"/>
  <c r="AX563"/>
  <c r="AW563"/>
  <c r="AZ375"/>
  <c r="AZ391"/>
  <c r="AV391"/>
  <c r="AY391"/>
  <c r="AX391"/>
  <c r="AW554"/>
  <c r="AZ554"/>
  <c r="AV554"/>
  <c r="AY554"/>
  <c r="AV218"/>
  <c r="AY218"/>
  <c r="AW178"/>
  <c r="AZ178"/>
  <c r="AV178"/>
  <c r="AY178"/>
  <c r="AW409"/>
  <c r="AY409"/>
  <c r="AV409"/>
  <c r="AZ409"/>
  <c r="AX512"/>
  <c r="AW512"/>
  <c r="AW288"/>
  <c r="AX288"/>
  <c r="AV288"/>
  <c r="AZ288"/>
  <c r="AW564"/>
  <c r="AV564"/>
  <c r="AY564"/>
  <c r="AZ564"/>
  <c r="AY229"/>
  <c r="AX229"/>
  <c r="AW229"/>
  <c r="AV229"/>
  <c r="AY475"/>
  <c r="AX475"/>
  <c r="AW475"/>
  <c r="AZ475"/>
  <c r="AY235"/>
  <c r="AW235"/>
  <c r="AX235"/>
  <c r="AZ235"/>
  <c r="AX370"/>
  <c r="AW370"/>
  <c r="AZ370"/>
  <c r="AX440"/>
  <c r="AV440"/>
  <c r="AW530"/>
  <c r="AZ359"/>
  <c r="AV359"/>
  <c r="AY359"/>
  <c r="AX359"/>
  <c r="AW561"/>
  <c r="AY561"/>
  <c r="AZ561"/>
  <c r="AV561"/>
  <c r="AX522"/>
  <c r="AX525"/>
  <c r="AW525"/>
  <c r="AV525"/>
  <c r="AZ525"/>
  <c r="AX145"/>
  <c r="AY145"/>
  <c r="AW145"/>
  <c r="AZ145"/>
  <c r="AV172"/>
  <c r="AY172"/>
  <c r="AZ172"/>
  <c r="AY231"/>
  <c r="AX231"/>
  <c r="AV407"/>
  <c r="AY407"/>
  <c r="AX407"/>
  <c r="AW407"/>
  <c r="AY456"/>
  <c r="AX456"/>
  <c r="AW456"/>
  <c r="AV456"/>
  <c r="AZ101"/>
  <c r="AY101"/>
  <c r="AX101"/>
  <c r="AY323"/>
  <c r="AW323"/>
  <c r="AX323"/>
  <c r="AZ323"/>
  <c r="AX27"/>
  <c r="AZ27"/>
  <c r="AV27"/>
  <c r="AX505"/>
  <c r="AW505"/>
  <c r="AZ505"/>
  <c r="AY505"/>
  <c r="AV220"/>
  <c r="AY220"/>
  <c r="AZ220"/>
  <c r="AY275"/>
  <c r="AX275"/>
  <c r="AW260"/>
  <c r="AV168"/>
  <c r="AX168"/>
  <c r="AW168"/>
  <c r="AZ168"/>
  <c r="AY245"/>
  <c r="AX245"/>
  <c r="AW245"/>
  <c r="AV245"/>
  <c r="AV217"/>
  <c r="AX217"/>
  <c r="AZ217"/>
  <c r="AX365"/>
  <c r="AY48"/>
  <c r="AW48"/>
  <c r="AX48"/>
  <c r="AV48"/>
  <c r="AV439"/>
  <c r="AY439"/>
  <c r="AX439"/>
  <c r="AW439"/>
  <c r="AW449"/>
  <c r="AW233"/>
  <c r="AY233"/>
  <c r="AV233"/>
  <c r="AV280"/>
  <c r="AX280"/>
  <c r="AW280"/>
  <c r="AZ280"/>
  <c r="AZ527"/>
  <c r="AV527"/>
  <c r="AY527"/>
  <c r="AX527"/>
  <c r="AV9"/>
  <c r="AX9"/>
  <c r="AW9"/>
  <c r="AZ9"/>
  <c r="AY515"/>
  <c r="AX515"/>
  <c r="AW515"/>
  <c r="AZ515"/>
  <c r="AW428"/>
  <c r="AX428"/>
  <c r="AV223"/>
  <c r="AY152"/>
  <c r="AV390"/>
  <c r="AZ257"/>
  <c r="AW375"/>
  <c r="AZ355"/>
  <c r="AY408"/>
  <c r="AZ83"/>
  <c r="AW493"/>
  <c r="AY15"/>
  <c r="AX554"/>
  <c r="AX404"/>
  <c r="AX409"/>
  <c r="AV508"/>
  <c r="AY305"/>
  <c r="AX305"/>
  <c r="AW442"/>
  <c r="AZ153"/>
  <c r="AX153"/>
  <c r="AY369"/>
  <c r="AX369"/>
  <c r="AZ251"/>
  <c r="AY338"/>
  <c r="AV338"/>
  <c r="AW406"/>
  <c r="AZ67"/>
  <c r="AY378"/>
  <c r="AV378"/>
  <c r="AV536"/>
  <c r="AW566"/>
  <c r="AV13"/>
  <c r="AW13"/>
  <c r="AW58"/>
  <c r="AY150"/>
  <c r="AV150"/>
  <c r="AW474"/>
  <c r="AZ428"/>
  <c r="AY246"/>
  <c r="AV246"/>
  <c r="AV137"/>
  <c r="AY322"/>
  <c r="AV322"/>
  <c r="AZ264"/>
  <c r="AZ223"/>
  <c r="AY189"/>
  <c r="AZ152"/>
  <c r="AW70"/>
  <c r="AW146"/>
  <c r="AW98"/>
  <c r="AZ297"/>
  <c r="AZ316"/>
  <c r="AY393"/>
  <c r="AW393"/>
  <c r="AW198"/>
  <c r="AX19"/>
  <c r="AV19"/>
  <c r="AW550"/>
  <c r="AW331"/>
  <c r="AY331"/>
  <c r="AV281"/>
  <c r="AW478"/>
  <c r="AZ390"/>
  <c r="AZ187"/>
  <c r="AW266"/>
  <c r="AW95"/>
  <c r="AZ530"/>
  <c r="AY325"/>
  <c r="AW352"/>
  <c r="AW136"/>
  <c r="AY202"/>
  <c r="AX354"/>
  <c r="AZ241"/>
  <c r="AW107"/>
  <c r="AW571"/>
  <c r="AV259"/>
  <c r="AW231"/>
  <c r="AV84"/>
  <c r="AY392"/>
  <c r="AX458"/>
  <c r="AY434"/>
  <c r="AW556"/>
  <c r="AX375"/>
  <c r="AY260"/>
  <c r="AW542"/>
  <c r="AX355"/>
  <c r="AX222"/>
  <c r="AZ522"/>
  <c r="AZ243"/>
  <c r="AZ408"/>
  <c r="AZ365"/>
  <c r="AY449"/>
  <c r="AZ120"/>
  <c r="AW258"/>
  <c r="AY572"/>
  <c r="AY370"/>
  <c r="AX417"/>
  <c r="AV101"/>
  <c r="AW27"/>
  <c r="AZ439"/>
  <c r="AW157"/>
  <c r="AX561"/>
  <c r="AY288"/>
  <c r="AV323"/>
  <c r="AW172"/>
  <c r="AY168"/>
  <c r="AW527"/>
  <c r="AW404"/>
  <c r="AX220"/>
  <c r="AW15"/>
  <c r="AZ15"/>
  <c r="AV15"/>
  <c r="AZ441"/>
  <c r="AX441"/>
  <c r="AW441"/>
  <c r="AY441"/>
  <c r="AZ493"/>
  <c r="AY493"/>
  <c r="AX493"/>
  <c r="AX360"/>
  <c r="AV360"/>
  <c r="AW360"/>
  <c r="AZ360"/>
  <c r="AX257"/>
  <c r="AY511"/>
  <c r="AX511"/>
  <c r="AW511"/>
  <c r="AZ511"/>
  <c r="AX368"/>
  <c r="AV368"/>
  <c r="AW368"/>
  <c r="AZ368"/>
  <c r="AW557"/>
  <c r="AV557"/>
  <c r="AZ557"/>
  <c r="AY557"/>
  <c r="AY496"/>
  <c r="AX496"/>
  <c r="AW496"/>
  <c r="AV496"/>
  <c r="AZ166"/>
  <c r="AV166"/>
  <c r="AY166"/>
  <c r="AX166"/>
  <c r="AV270"/>
  <c r="AX270"/>
  <c r="AY270"/>
  <c r="AW270"/>
  <c r="AV234"/>
  <c r="AY234"/>
  <c r="AX234"/>
  <c r="AW234"/>
  <c r="AV225"/>
  <c r="AX225"/>
  <c r="AY225"/>
  <c r="AW225"/>
  <c r="AW351"/>
  <c r="AZ351"/>
  <c r="AV351"/>
  <c r="AV60"/>
  <c r="AY60"/>
  <c r="AZ60"/>
  <c r="AV139"/>
  <c r="AY139"/>
  <c r="AW139"/>
  <c r="AX139"/>
  <c r="AZ253"/>
  <c r="AY253"/>
  <c r="AX253"/>
  <c r="AY473"/>
  <c r="AX108"/>
  <c r="AW108"/>
  <c r="AV108"/>
  <c r="AX332"/>
  <c r="AW332"/>
  <c r="AV332"/>
  <c r="AY332"/>
  <c r="AY132"/>
  <c r="AZ132"/>
  <c r="AX132"/>
  <c r="AW132"/>
  <c r="AZ227"/>
  <c r="AV227"/>
  <c r="AY227"/>
  <c r="AX227"/>
  <c r="AV12"/>
  <c r="AY12"/>
  <c r="AZ12"/>
  <c r="AX12"/>
  <c r="AW12"/>
  <c r="AZ451"/>
  <c r="AV451"/>
  <c r="AY451"/>
  <c r="AX451"/>
  <c r="AW310"/>
  <c r="AZ310"/>
  <c r="AV310"/>
  <c r="AX310"/>
  <c r="AY203"/>
  <c r="AW203"/>
  <c r="AX203"/>
  <c r="AZ203"/>
  <c r="AW93"/>
  <c r="AV93"/>
  <c r="AZ463"/>
  <c r="AY491"/>
  <c r="AW491"/>
  <c r="AW318"/>
  <c r="AZ309"/>
  <c r="AY309"/>
  <c r="AX309"/>
  <c r="AX244"/>
  <c r="AW244"/>
  <c r="AV244"/>
  <c r="AW290"/>
  <c r="AZ290"/>
  <c r="AV290"/>
  <c r="AY290"/>
  <c r="AW186"/>
  <c r="AZ186"/>
  <c r="AV186"/>
  <c r="AY186"/>
  <c r="AV228"/>
  <c r="AY228"/>
  <c r="AZ228"/>
  <c r="AX228"/>
  <c r="AW425"/>
  <c r="AY425"/>
  <c r="AW42"/>
  <c r="AZ42"/>
  <c r="AV42"/>
  <c r="AY42"/>
  <c r="AV346"/>
  <c r="AY346"/>
  <c r="AV143"/>
  <c r="AY143"/>
  <c r="AX143"/>
  <c r="AW143"/>
  <c r="AZ62"/>
  <c r="AV62"/>
  <c r="AX62"/>
  <c r="AY62"/>
  <c r="AX54"/>
  <c r="AW54"/>
  <c r="AZ54"/>
  <c r="AZ442"/>
  <c r="AV251"/>
  <c r="AZ266"/>
  <c r="AX218"/>
  <c r="AV512"/>
  <c r="AX392"/>
  <c r="AZ97"/>
  <c r="AW508"/>
  <c r="AX508"/>
  <c r="AX442"/>
  <c r="AX251"/>
  <c r="AZ338"/>
  <c r="AY406"/>
  <c r="AW67"/>
  <c r="AZ378"/>
  <c r="AY536"/>
  <c r="AX566"/>
  <c r="AX13"/>
  <c r="AX58"/>
  <c r="AZ150"/>
  <c r="AX474"/>
  <c r="AY428"/>
  <c r="AZ246"/>
  <c r="AY137"/>
  <c r="AW137"/>
  <c r="AZ322"/>
  <c r="AW264"/>
  <c r="AX264"/>
  <c r="AW223"/>
  <c r="AZ189"/>
  <c r="AW152"/>
  <c r="AX152"/>
  <c r="AX70"/>
  <c r="AX146"/>
  <c r="AX98"/>
  <c r="AV297"/>
  <c r="AY316"/>
  <c r="AX393"/>
  <c r="AX198"/>
  <c r="AX550"/>
  <c r="AV331"/>
  <c r="AY281"/>
  <c r="AW281"/>
  <c r="AY478"/>
  <c r="AY390"/>
  <c r="AY440"/>
  <c r="AX266"/>
  <c r="AX530"/>
  <c r="AV325"/>
  <c r="AX136"/>
  <c r="AZ218"/>
  <c r="AY354"/>
  <c r="AY107"/>
  <c r="AY512"/>
  <c r="AV425"/>
  <c r="AX318"/>
  <c r="AZ259"/>
  <c r="AW392"/>
  <c r="AX346"/>
  <c r="AZ556"/>
  <c r="AX556"/>
  <c r="AW257"/>
  <c r="AY375"/>
  <c r="AV275"/>
  <c r="AV260"/>
  <c r="AY93"/>
  <c r="AW463"/>
  <c r="AX491"/>
  <c r="AY542"/>
  <c r="AZ473"/>
  <c r="AV222"/>
  <c r="AW522"/>
  <c r="AV408"/>
  <c r="AV365"/>
  <c r="AX449"/>
  <c r="AW120"/>
  <c r="AY525"/>
  <c r="AZ225"/>
  <c r="AV309"/>
  <c r="AZ456"/>
  <c r="AX233"/>
  <c r="AZ496"/>
  <c r="AV157"/>
  <c r="AZ407"/>
  <c r="AV132"/>
  <c r="AY9"/>
  <c r="AZ229"/>
  <c r="AV515"/>
  <c r="AX557"/>
  <c r="AZ244"/>
  <c r="AY310"/>
  <c r="AX178"/>
  <c r="AV145"/>
  <c r="AW359"/>
  <c r="AW220"/>
  <c r="AV511"/>
  <c r="AX97"/>
  <c r="AY97"/>
  <c r="AX273"/>
  <c r="AY273"/>
  <c r="AW273"/>
  <c r="AZ273"/>
  <c r="AW196"/>
  <c r="AV196"/>
  <c r="AY196"/>
  <c r="AZ196"/>
  <c r="AZ162"/>
  <c r="AV162"/>
  <c r="AY162"/>
  <c r="AX162"/>
  <c r="AV355"/>
  <c r="AW485"/>
  <c r="AV485"/>
  <c r="AZ485"/>
  <c r="AY485"/>
  <c r="AW417"/>
  <c r="AZ417"/>
  <c r="AV417"/>
  <c r="AZ262"/>
  <c r="AV262"/>
  <c r="AY262"/>
  <c r="AX262"/>
  <c r="AZ565"/>
  <c r="AY565"/>
  <c r="AX565"/>
  <c r="AW208"/>
  <c r="AX208"/>
  <c r="AV208"/>
  <c r="AZ208"/>
  <c r="AY286"/>
  <c r="AW286"/>
  <c r="AZ286"/>
  <c r="AY84"/>
  <c r="AZ84"/>
  <c r="AW195"/>
  <c r="AZ195"/>
  <c r="AV195"/>
  <c r="AY55"/>
  <c r="AX55"/>
  <c r="AW55"/>
  <c r="AZ55"/>
  <c r="AW526"/>
  <c r="AZ526"/>
  <c r="AV526"/>
  <c r="AY526"/>
  <c r="AX484"/>
  <c r="AW484"/>
  <c r="AV484"/>
  <c r="AY187"/>
  <c r="AW187"/>
  <c r="AZ95"/>
  <c r="AZ352"/>
  <c r="AW202"/>
  <c r="AW121"/>
  <c r="AY121"/>
  <c r="AY543"/>
  <c r="AX543"/>
  <c r="AW543"/>
  <c r="AZ543"/>
  <c r="AZ82"/>
  <c r="AV82"/>
  <c r="AY82"/>
  <c r="AX82"/>
  <c r="AX572"/>
  <c r="AW572"/>
  <c r="AV572"/>
  <c r="AV575"/>
  <c r="AY575"/>
  <c r="AX575"/>
  <c r="AW575"/>
  <c r="AW434"/>
  <c r="AZ131"/>
  <c r="AV131"/>
  <c r="AY131"/>
  <c r="AX131"/>
  <c r="AV25"/>
  <c r="AX25"/>
  <c r="AZ25"/>
  <c r="AV340"/>
  <c r="AY340"/>
  <c r="AZ340"/>
  <c r="AZ248"/>
  <c r="AY248"/>
  <c r="AV248"/>
  <c r="AV243"/>
  <c r="AV330"/>
  <c r="AY330"/>
  <c r="AX330"/>
  <c r="AW330"/>
  <c r="AW181"/>
  <c r="AV181"/>
  <c r="AZ181"/>
  <c r="AY181"/>
  <c r="AX333"/>
  <c r="AW333"/>
  <c r="AZ333"/>
  <c r="AV333"/>
  <c r="AY437"/>
  <c r="AX437"/>
  <c r="AW437"/>
  <c r="AV437"/>
  <c r="AW3"/>
  <c r="AW174"/>
  <c r="AZ174"/>
  <c r="AV174"/>
  <c r="AX174"/>
  <c r="AZ193"/>
  <c r="AV193"/>
  <c r="AX193"/>
  <c r="AY193"/>
  <c r="AW457"/>
  <c r="AZ457"/>
  <c r="AY457"/>
  <c r="AV457"/>
  <c r="AZ123"/>
  <c r="AV123"/>
  <c r="AY123"/>
  <c r="AW123"/>
  <c r="AY204"/>
  <c r="AZ204"/>
  <c r="AX204"/>
  <c r="AW204"/>
  <c r="AX336"/>
  <c r="AV336"/>
  <c r="AW336"/>
  <c r="AZ336"/>
  <c r="AW501"/>
  <c r="AV501"/>
  <c r="AZ501"/>
  <c r="AY501"/>
  <c r="AZ127"/>
  <c r="AV127"/>
  <c r="AY127"/>
  <c r="AX127"/>
  <c r="AY133"/>
  <c r="AX133"/>
  <c r="AW133"/>
  <c r="AV133"/>
  <c r="AX249"/>
  <c r="AZ249"/>
  <c r="AW249"/>
  <c r="AY249"/>
  <c r="AY479"/>
  <c r="AX479"/>
  <c r="AW479"/>
  <c r="AZ479"/>
  <c r="AW458"/>
  <c r="AX256"/>
  <c r="AV256"/>
  <c r="AZ256"/>
  <c r="AY256"/>
  <c r="AZ364"/>
  <c r="AX364"/>
  <c r="AW364"/>
  <c r="AV364"/>
  <c r="AZ38"/>
  <c r="AV38"/>
  <c r="AY38"/>
  <c r="AX38"/>
  <c r="AW81"/>
  <c r="AZ81"/>
  <c r="AV81"/>
  <c r="AX241"/>
  <c r="AY241"/>
  <c r="AV258"/>
  <c r="AX258"/>
  <c r="AV395"/>
  <c r="AY395"/>
  <c r="AW395"/>
  <c r="AX395"/>
  <c r="AW116"/>
  <c r="AV116"/>
  <c r="AY116"/>
  <c r="AZ116"/>
  <c r="AY212"/>
  <c r="AZ212"/>
  <c r="AV57"/>
  <c r="AX57"/>
  <c r="AZ57"/>
  <c r="AW302"/>
  <c r="AZ302"/>
  <c r="AV302"/>
  <c r="AX302"/>
  <c r="AV571"/>
  <c r="AX571"/>
  <c r="AV353"/>
  <c r="AZ353"/>
  <c r="AX353"/>
  <c r="AY353"/>
  <c r="AV362"/>
  <c r="AY362"/>
  <c r="AX362"/>
  <c r="AW362"/>
  <c r="AY20"/>
  <c r="AZ20"/>
  <c r="AX20"/>
  <c r="AW20"/>
  <c r="AW503"/>
  <c r="AZ503"/>
  <c r="AV503"/>
  <c r="AZ13"/>
  <c r="AX189"/>
  <c r="AW316"/>
  <c r="AX316"/>
  <c r="AX325"/>
  <c r="AV542"/>
  <c r="AV305"/>
  <c r="AY442"/>
  <c r="AV442"/>
  <c r="AV153"/>
  <c r="AZ369"/>
  <c r="AW251"/>
  <c r="AY251"/>
  <c r="AW338"/>
  <c r="AX406"/>
  <c r="AX67"/>
  <c r="AY67"/>
  <c r="AW378"/>
  <c r="AY566"/>
  <c r="AV566"/>
  <c r="AY13"/>
  <c r="AY58"/>
  <c r="AV58"/>
  <c r="AW150"/>
  <c r="AY474"/>
  <c r="AV474"/>
  <c r="AW246"/>
  <c r="AZ137"/>
  <c r="AX137"/>
  <c r="AW322"/>
  <c r="AV264"/>
  <c r="AX223"/>
  <c r="AY223"/>
  <c r="AV189"/>
  <c r="AW189"/>
  <c r="AY70"/>
  <c r="AY146"/>
  <c r="AV146"/>
  <c r="AY98"/>
  <c r="AV98"/>
  <c r="AY297"/>
  <c r="AV316"/>
  <c r="AV393"/>
  <c r="AY198"/>
  <c r="AV198"/>
  <c r="AY550"/>
  <c r="AV550"/>
  <c r="AZ331"/>
  <c r="AZ281"/>
  <c r="AX281"/>
  <c r="AX478"/>
  <c r="AV478"/>
  <c r="AX390"/>
  <c r="AZ440"/>
  <c r="AY95"/>
  <c r="AY530"/>
  <c r="AX352"/>
  <c r="AY136"/>
  <c r="AZ202"/>
  <c r="AW218"/>
  <c r="AX212"/>
  <c r="AV354"/>
  <c r="AV241"/>
  <c r="AV107"/>
  <c r="AZ512"/>
  <c r="AV318"/>
  <c r="AZ571"/>
  <c r="AW259"/>
  <c r="AV231"/>
  <c r="AV392"/>
  <c r="AV458"/>
  <c r="AV97"/>
  <c r="AZ434"/>
  <c r="AV257"/>
  <c r="AV375"/>
  <c r="AZ275"/>
  <c r="AZ93"/>
  <c r="AX463"/>
  <c r="AX542"/>
  <c r="AW473"/>
  <c r="AY355"/>
  <c r="AZ222"/>
  <c r="AY522"/>
  <c r="AX243"/>
  <c r="AX408"/>
  <c r="AW365"/>
  <c r="AV449"/>
  <c r="AZ121"/>
  <c r="AV120"/>
  <c r="AX120"/>
  <c r="AX195"/>
  <c r="AZ143"/>
  <c r="AZ139"/>
  <c r="AV505"/>
  <c r="AV565"/>
  <c r="AZ233"/>
  <c r="AW262"/>
  <c r="AW253"/>
  <c r="AW228"/>
  <c r="AW57"/>
  <c r="AY368"/>
  <c r="AV235"/>
  <c r="AX290"/>
  <c r="AZ437"/>
  <c r="AY360"/>
  <c r="AW217"/>
  <c r="AX340"/>
  <c r="AY208"/>
  <c r="AW227"/>
  <c r="AZ563"/>
  <c r="AX123"/>
  <c r="AW391"/>
  <c r="AV479"/>
  <c r="AZ289"/>
  <c r="AX503"/>
  <c r="AV475"/>
  <c r="AY25"/>
  <c r="AX564"/>
  <c r="AX248"/>
  <c r="AW353"/>
  <c r="AZ270"/>
  <c r="AZ234"/>
  <c r="AY3"/>
  <c r="AZ3"/>
  <c r="AX3"/>
  <c r="AV3"/>
  <c r="H170" l="1"/>
  <c r="H419"/>
  <c r="H348"/>
  <c r="H403"/>
  <c r="H434"/>
  <c r="H399"/>
  <c r="H473"/>
  <c r="H422"/>
  <c r="H514"/>
  <c r="H470"/>
  <c r="H103"/>
  <c r="H273"/>
  <c r="H556"/>
  <c r="H52"/>
  <c r="H478"/>
  <c r="H270"/>
  <c r="H553"/>
  <c r="H114"/>
  <c r="H210"/>
  <c r="H424"/>
  <c r="H7"/>
  <c r="H81"/>
  <c r="H357"/>
  <c r="H40"/>
  <c r="H239"/>
  <c r="H27"/>
  <c r="H433"/>
  <c r="H340"/>
  <c r="H386"/>
  <c r="H533"/>
  <c r="H143"/>
  <c r="H123"/>
  <c r="H469"/>
  <c r="H29"/>
  <c r="H499"/>
  <c r="H309"/>
  <c r="H471"/>
  <c r="H545"/>
  <c r="H546"/>
  <c r="H150"/>
  <c r="H417"/>
  <c r="H498"/>
  <c r="H142"/>
  <c r="H36"/>
  <c r="H521"/>
  <c r="H316"/>
  <c r="H297"/>
  <c r="H344"/>
  <c r="H258"/>
  <c r="H4"/>
  <c r="BB4" s="1"/>
  <c r="H557"/>
  <c r="H213"/>
  <c r="H259"/>
  <c r="H407"/>
  <c r="H291"/>
  <c r="H204"/>
  <c r="H226"/>
  <c r="H531"/>
  <c r="H281"/>
  <c r="H392"/>
  <c r="H355"/>
  <c r="H137"/>
  <c r="H429"/>
  <c r="H96"/>
  <c r="H63"/>
  <c r="H43"/>
  <c r="H187"/>
  <c r="H497"/>
  <c r="H409"/>
  <c r="H94"/>
  <c r="H236"/>
  <c r="H506"/>
  <c r="H317"/>
  <c r="H190"/>
  <c r="H154"/>
  <c r="H188"/>
  <c r="H56"/>
  <c r="H287"/>
  <c r="H68"/>
  <c r="H492"/>
  <c r="H566"/>
  <c r="H394"/>
  <c r="H306"/>
  <c r="H504"/>
  <c r="H21"/>
  <c r="H363"/>
  <c r="H58"/>
  <c r="H39"/>
  <c r="H337"/>
  <c r="H194"/>
  <c r="H175"/>
  <c r="H331"/>
  <c r="H249"/>
  <c r="H435"/>
  <c r="H544"/>
  <c r="H122"/>
  <c r="H485"/>
  <c r="H527"/>
  <c r="H486"/>
  <c r="H197"/>
  <c r="H274"/>
  <c r="H158"/>
  <c r="H310"/>
  <c r="H464"/>
  <c r="H426"/>
  <c r="H153"/>
  <c r="H353"/>
  <c r="H20"/>
  <c r="H369"/>
  <c r="H509"/>
  <c r="H254"/>
  <c r="H393"/>
  <c r="H319"/>
  <c r="H147"/>
  <c r="H475"/>
  <c r="H55"/>
  <c r="H442"/>
  <c r="H371"/>
  <c r="H71"/>
  <c r="H474"/>
  <c r="H108"/>
  <c r="H250"/>
  <c r="H205"/>
  <c r="H203"/>
  <c r="H523"/>
  <c r="H370"/>
  <c r="H494"/>
  <c r="H252"/>
  <c r="H218"/>
  <c r="H572"/>
  <c r="H396"/>
  <c r="H365"/>
  <c r="H134"/>
  <c r="H502"/>
  <c r="H334"/>
  <c r="H573"/>
  <c r="H263"/>
  <c r="H356"/>
  <c r="H163"/>
  <c r="H512"/>
  <c r="H516"/>
  <c r="H276"/>
  <c r="H298"/>
  <c r="H245"/>
  <c r="H452"/>
  <c r="H140"/>
  <c r="H61"/>
  <c r="H558"/>
  <c r="H361"/>
  <c r="H324"/>
  <c r="H260"/>
  <c r="H247"/>
  <c r="H151"/>
  <c r="H14"/>
  <c r="H391"/>
  <c r="H10"/>
  <c r="H528"/>
  <c r="H49"/>
  <c r="H289"/>
  <c r="H179"/>
  <c r="H564"/>
  <c r="H405"/>
  <c r="H253"/>
  <c r="H267"/>
  <c r="H223"/>
  <c r="H98"/>
  <c r="H479"/>
  <c r="H567"/>
  <c r="H303"/>
  <c r="H128"/>
  <c r="H244"/>
  <c r="H26"/>
  <c r="H132"/>
  <c r="H418"/>
  <c r="H146"/>
  <c r="H133"/>
  <c r="H261"/>
  <c r="H326"/>
  <c r="H332"/>
  <c r="H144"/>
  <c r="H13"/>
  <c r="H228"/>
  <c r="H333"/>
  <c r="H109"/>
  <c r="H271"/>
  <c r="H167"/>
  <c r="H16"/>
  <c r="H282"/>
  <c r="H138"/>
  <c r="H379"/>
  <c r="H339"/>
  <c r="H234"/>
  <c r="H440"/>
  <c r="H246"/>
  <c r="H169"/>
  <c r="H221"/>
  <c r="H457"/>
  <c r="H408"/>
  <c r="H562"/>
  <c r="H410"/>
  <c r="H555"/>
  <c r="H323"/>
  <c r="H565"/>
  <c r="H219"/>
  <c r="H290"/>
  <c r="H450"/>
  <c r="H376"/>
  <c r="H459"/>
  <c r="H242"/>
  <c r="H551"/>
  <c r="H265"/>
  <c r="H59"/>
  <c r="H476"/>
  <c r="H99"/>
  <c r="H117"/>
  <c r="H82"/>
  <c r="H257"/>
  <c r="H124"/>
  <c r="H438"/>
  <c r="H182"/>
  <c r="H341"/>
  <c r="H480"/>
  <c r="H121"/>
  <c r="H232"/>
  <c r="H199"/>
  <c r="H443"/>
  <c r="H543"/>
  <c r="H354"/>
  <c r="H458"/>
  <c r="H576"/>
  <c r="H83"/>
  <c r="H196"/>
  <c r="H209"/>
  <c r="H366"/>
  <c r="H513"/>
  <c r="H347"/>
  <c r="H229"/>
  <c r="H311"/>
  <c r="H352"/>
  <c r="H235"/>
  <c r="H102"/>
  <c r="H85"/>
  <c r="H537"/>
  <c r="H224"/>
  <c r="H28"/>
  <c r="H173"/>
  <c r="H526"/>
  <c r="H360"/>
  <c r="H441"/>
  <c r="H230"/>
  <c r="H84"/>
  <c r="BB5" l="1"/>
  <c r="BB6" s="1"/>
  <c r="BB7" s="1"/>
  <c r="BB8" s="1"/>
  <c r="BB9" s="1"/>
  <c r="BB10" s="1"/>
  <c r="BB11" s="1"/>
  <c r="BB12" s="1"/>
  <c r="BB13" s="1"/>
  <c r="BB14" s="1"/>
  <c r="BB15" s="1"/>
  <c r="BB16" s="1"/>
  <c r="BB17" s="1"/>
  <c r="BB18" s="1"/>
  <c r="BB19" s="1"/>
  <c r="BB20" s="1"/>
  <c r="BB21" s="1"/>
  <c r="BB22" s="1"/>
  <c r="BB23" s="1"/>
  <c r="BB24" s="1"/>
  <c r="BB25" s="1"/>
  <c r="BB26" s="1"/>
  <c r="BB27" s="1"/>
  <c r="BB28" s="1"/>
  <c r="BB29" s="1"/>
  <c r="BB30" s="1"/>
  <c r="BB31" s="1"/>
  <c r="BB32" s="1"/>
  <c r="BB33" s="1"/>
  <c r="BB34" s="1"/>
  <c r="BB35" s="1"/>
  <c r="BB36" s="1"/>
  <c r="BB37" s="1"/>
  <c r="BB38" s="1"/>
  <c r="BB39" s="1"/>
  <c r="BB40" s="1"/>
  <c r="BB41" s="1"/>
  <c r="BB42" s="1"/>
  <c r="BB43" s="1"/>
  <c r="BB44" s="1"/>
  <c r="BB45" s="1"/>
  <c r="BB46" s="1"/>
  <c r="BB47" s="1"/>
  <c r="BB48" s="1"/>
  <c r="BB49" s="1"/>
  <c r="BB50" s="1"/>
  <c r="BB51" s="1"/>
  <c r="BB52" s="1"/>
  <c r="BB53" s="1"/>
  <c r="BB54" s="1"/>
  <c r="BB55" s="1"/>
  <c r="BB56" s="1"/>
  <c r="BB57" s="1"/>
  <c r="BB58" s="1"/>
  <c r="BB59" s="1"/>
  <c r="BB60" s="1"/>
  <c r="BB61" s="1"/>
  <c r="BB62" s="1"/>
  <c r="BB63" s="1"/>
  <c r="BB64" s="1"/>
  <c r="BB65" s="1"/>
  <c r="BB66" s="1"/>
  <c r="BB67" s="1"/>
  <c r="BB68" s="1"/>
  <c r="BB69" s="1"/>
  <c r="BB70" s="1"/>
  <c r="BB71" s="1"/>
  <c r="BB72" s="1"/>
  <c r="BB73" s="1"/>
  <c r="BB74" s="1"/>
  <c r="BB75" s="1"/>
  <c r="BB76" s="1"/>
  <c r="BB77" s="1"/>
  <c r="BB78" s="1"/>
  <c r="BB79" s="1"/>
  <c r="BB80" s="1"/>
  <c r="BB81" s="1"/>
  <c r="BB82" s="1"/>
  <c r="BB83" s="1"/>
  <c r="BB84" s="1"/>
  <c r="BB85" s="1"/>
  <c r="BB86" s="1"/>
  <c r="BB87" s="1"/>
  <c r="BB88" s="1"/>
  <c r="BB89" s="1"/>
  <c r="BB90" s="1"/>
  <c r="BB91" s="1"/>
  <c r="BB92" s="1"/>
  <c r="BB93" s="1"/>
  <c r="BB94" s="1"/>
  <c r="BB95" s="1"/>
  <c r="BB96" s="1"/>
  <c r="BB97" s="1"/>
  <c r="BB98" s="1"/>
  <c r="BB99" s="1"/>
  <c r="BB100" s="1"/>
  <c r="BB101" s="1"/>
  <c r="BB102" s="1"/>
  <c r="BB103" s="1"/>
  <c r="BB104" s="1"/>
  <c r="BB105" s="1"/>
  <c r="BB106" s="1"/>
  <c r="BB107" s="1"/>
  <c r="BB108" s="1"/>
  <c r="BB109" s="1"/>
  <c r="BB110" s="1"/>
  <c r="BB111" s="1"/>
  <c r="BB112" s="1"/>
  <c r="BB113" s="1"/>
  <c r="BB114" s="1"/>
  <c r="BB115" s="1"/>
  <c r="BB116" s="1"/>
  <c r="BB117" s="1"/>
  <c r="BB118" s="1"/>
  <c r="BB119" s="1"/>
  <c r="BB120" s="1"/>
  <c r="BB121" s="1"/>
  <c r="BB122" s="1"/>
  <c r="BB123" s="1"/>
  <c r="BB124" s="1"/>
  <c r="BB125" s="1"/>
  <c r="BB126" s="1"/>
  <c r="BB127" s="1"/>
  <c r="BB128" s="1"/>
  <c r="BB129" s="1"/>
  <c r="BB130" s="1"/>
  <c r="BB131" s="1"/>
  <c r="BB132" s="1"/>
  <c r="BB133" s="1"/>
  <c r="BB134" s="1"/>
  <c r="BB135" s="1"/>
  <c r="BB136" s="1"/>
  <c r="BB137" s="1"/>
  <c r="BB138" s="1"/>
  <c r="BB139" s="1"/>
  <c r="BB140" s="1"/>
  <c r="BB141" s="1"/>
  <c r="BB142" s="1"/>
  <c r="BB143" s="1"/>
  <c r="BB144" s="1"/>
  <c r="BB145" s="1"/>
  <c r="BB146" s="1"/>
  <c r="BB147" s="1"/>
  <c r="BB148" s="1"/>
  <c r="BB149" s="1"/>
  <c r="BB150" s="1"/>
  <c r="BB151" s="1"/>
  <c r="BB152" s="1"/>
  <c r="BB153" s="1"/>
  <c r="BB154" s="1"/>
  <c r="BB155" s="1"/>
  <c r="BB156" s="1"/>
  <c r="BB157" s="1"/>
  <c r="BB158" s="1"/>
  <c r="BB159" s="1"/>
  <c r="BB160" s="1"/>
  <c r="BB161" s="1"/>
  <c r="BB162" s="1"/>
  <c r="BB163" s="1"/>
  <c r="BB164" s="1"/>
  <c r="BB165" s="1"/>
  <c r="BB166" s="1"/>
  <c r="BB167" s="1"/>
  <c r="BB168" s="1"/>
  <c r="BB169" s="1"/>
  <c r="BB170" s="1"/>
  <c r="BB171" s="1"/>
  <c r="BB172" s="1"/>
  <c r="BB173" s="1"/>
  <c r="BB174" s="1"/>
  <c r="BB175" s="1"/>
  <c r="BB176" s="1"/>
  <c r="BB177" s="1"/>
  <c r="BB178" s="1"/>
  <c r="BB179" s="1"/>
  <c r="BB180" s="1"/>
  <c r="BB181" s="1"/>
  <c r="BB182" s="1"/>
  <c r="BB183" s="1"/>
  <c r="BB184" s="1"/>
  <c r="BB185" s="1"/>
  <c r="BB186" s="1"/>
  <c r="BB187" s="1"/>
  <c r="BB188" s="1"/>
  <c r="BB189" s="1"/>
  <c r="BB190" s="1"/>
  <c r="BB191" s="1"/>
  <c r="BB192" s="1"/>
  <c r="BB193" s="1"/>
  <c r="BB194" s="1"/>
  <c r="BB195" s="1"/>
  <c r="BB196" s="1"/>
  <c r="BB197" s="1"/>
  <c r="BB198" s="1"/>
  <c r="BB199" s="1"/>
  <c r="BB200" s="1"/>
  <c r="BB201" s="1"/>
  <c r="BB202" s="1"/>
  <c r="BB203" s="1"/>
  <c r="BB204" s="1"/>
  <c r="BB205" s="1"/>
  <c r="BB206" s="1"/>
  <c r="BB207" s="1"/>
  <c r="BB208" s="1"/>
  <c r="BB209" s="1"/>
  <c r="BB210" s="1"/>
  <c r="BB211" s="1"/>
  <c r="BB212" s="1"/>
  <c r="BB213" s="1"/>
  <c r="BB214" s="1"/>
  <c r="BB215" s="1"/>
  <c r="BB216" s="1"/>
  <c r="BB217" s="1"/>
  <c r="BB218" s="1"/>
  <c r="BB219" s="1"/>
  <c r="BB220" s="1"/>
  <c r="BB221" s="1"/>
  <c r="BB222" s="1"/>
  <c r="BB223" s="1"/>
  <c r="BB224" s="1"/>
  <c r="BB225" s="1"/>
  <c r="BB226" s="1"/>
  <c r="BB227" s="1"/>
  <c r="BB228" s="1"/>
  <c r="BB229" s="1"/>
  <c r="BB230" s="1"/>
  <c r="BB231" s="1"/>
  <c r="BB232" s="1"/>
  <c r="BB233" s="1"/>
  <c r="BB234" s="1"/>
  <c r="BB235" s="1"/>
  <c r="BB236" s="1"/>
  <c r="BB237" s="1"/>
  <c r="BB238" s="1"/>
  <c r="BB239" s="1"/>
  <c r="BB240" s="1"/>
  <c r="BB241" s="1"/>
  <c r="BB242" s="1"/>
  <c r="BB243" s="1"/>
  <c r="BB244" s="1"/>
  <c r="BB245" s="1"/>
  <c r="BB246" s="1"/>
  <c r="BB247" s="1"/>
  <c r="BB248" s="1"/>
  <c r="BB249" s="1"/>
  <c r="BB250" s="1"/>
  <c r="BB251" s="1"/>
  <c r="BB252" s="1"/>
  <c r="BB253" s="1"/>
  <c r="BB254" s="1"/>
  <c r="BB255" s="1"/>
  <c r="BB256" s="1"/>
  <c r="BB257" s="1"/>
  <c r="BB258" s="1"/>
  <c r="BB259" s="1"/>
  <c r="BB260" s="1"/>
  <c r="BB261" s="1"/>
  <c r="BB262" s="1"/>
  <c r="BB263" s="1"/>
  <c r="BB264" s="1"/>
  <c r="BB265" s="1"/>
  <c r="BB266" s="1"/>
  <c r="BB267" s="1"/>
  <c r="BB268" s="1"/>
  <c r="BB269" s="1"/>
  <c r="BB270" s="1"/>
  <c r="BB271" s="1"/>
  <c r="BB272" s="1"/>
  <c r="BB273" s="1"/>
  <c r="BB274" s="1"/>
  <c r="BB275" s="1"/>
  <c r="BB276" s="1"/>
  <c r="BB277" s="1"/>
  <c r="BB278" s="1"/>
  <c r="BB279" s="1"/>
  <c r="BB280" s="1"/>
  <c r="BB281" s="1"/>
  <c r="BB282" s="1"/>
  <c r="BB283" s="1"/>
  <c r="BB284" s="1"/>
  <c r="BB285" s="1"/>
  <c r="BB286" s="1"/>
  <c r="BB287" s="1"/>
  <c r="BB288" s="1"/>
  <c r="BB289" s="1"/>
  <c r="BB290" s="1"/>
  <c r="BB291" s="1"/>
  <c r="BB292" s="1"/>
  <c r="BB293" s="1"/>
  <c r="BB294" s="1"/>
  <c r="BB295" s="1"/>
  <c r="BB296" s="1"/>
  <c r="BB297" s="1"/>
  <c r="BB298" s="1"/>
  <c r="BB299" s="1"/>
  <c r="BB300" s="1"/>
  <c r="BB301" s="1"/>
  <c r="BB302" s="1"/>
  <c r="BB303" s="1"/>
  <c r="BB304" s="1"/>
  <c r="BB305" s="1"/>
  <c r="BB306" s="1"/>
  <c r="BB307" s="1"/>
  <c r="BB308" s="1"/>
  <c r="BB309" s="1"/>
  <c r="BB310" s="1"/>
  <c r="BB311" s="1"/>
  <c r="BB312" s="1"/>
  <c r="BB313" s="1"/>
  <c r="BB314" s="1"/>
  <c r="BB315" s="1"/>
  <c r="BB316" s="1"/>
  <c r="BB317" s="1"/>
  <c r="BB318" s="1"/>
  <c r="BB319" s="1"/>
  <c r="BB320" s="1"/>
  <c r="BB321" s="1"/>
  <c r="BB322" s="1"/>
  <c r="BB323" s="1"/>
  <c r="BB324" s="1"/>
  <c r="BB325" s="1"/>
  <c r="BB326" s="1"/>
  <c r="BB327" s="1"/>
  <c r="BB328" s="1"/>
  <c r="BB329" s="1"/>
  <c r="BB330" s="1"/>
  <c r="BB331" s="1"/>
  <c r="BB332" s="1"/>
  <c r="BB333" s="1"/>
  <c r="BB334" s="1"/>
  <c r="BB335" s="1"/>
  <c r="BB336" s="1"/>
  <c r="BB337" s="1"/>
  <c r="BB338" s="1"/>
  <c r="BB339" s="1"/>
  <c r="BB340" s="1"/>
  <c r="BB341" s="1"/>
  <c r="BB342" s="1"/>
  <c r="BB343" s="1"/>
  <c r="BB344" s="1"/>
  <c r="BB345" s="1"/>
  <c r="BB346" s="1"/>
  <c r="BB347" s="1"/>
  <c r="BB348" s="1"/>
  <c r="BB349" s="1"/>
  <c r="BB350" s="1"/>
  <c r="BB351" s="1"/>
  <c r="BB352" s="1"/>
  <c r="BB353" s="1"/>
  <c r="BB354" s="1"/>
  <c r="BB355" s="1"/>
  <c r="BB356" s="1"/>
  <c r="BB357" s="1"/>
  <c r="BB358" s="1"/>
  <c r="BB359" s="1"/>
  <c r="BB360" s="1"/>
  <c r="BB361" s="1"/>
  <c r="BB362" s="1"/>
  <c r="BB363" s="1"/>
  <c r="BB364" s="1"/>
  <c r="BB365" s="1"/>
  <c r="BB366" s="1"/>
  <c r="BB367" s="1"/>
  <c r="BB368" s="1"/>
  <c r="BB369" s="1"/>
  <c r="BB370" s="1"/>
  <c r="BB371" s="1"/>
  <c r="BB372" s="1"/>
  <c r="BB373" s="1"/>
  <c r="BB374" s="1"/>
  <c r="BB375" s="1"/>
  <c r="BB376" s="1"/>
  <c r="BB377" s="1"/>
  <c r="BB378" s="1"/>
  <c r="BB379" s="1"/>
  <c r="BB380" s="1"/>
  <c r="BB381" s="1"/>
  <c r="BB382" s="1"/>
  <c r="BB383" s="1"/>
  <c r="BB384" s="1"/>
  <c r="BB385" s="1"/>
  <c r="BB386" s="1"/>
  <c r="BB387" s="1"/>
  <c r="BB388" s="1"/>
  <c r="BB389" s="1"/>
  <c r="BB390" s="1"/>
  <c r="BB391" s="1"/>
  <c r="BB392" s="1"/>
  <c r="BB393" s="1"/>
  <c r="BB394" s="1"/>
  <c r="BB395" s="1"/>
  <c r="BB396" s="1"/>
  <c r="BB397" s="1"/>
  <c r="BB398" s="1"/>
  <c r="BB399" s="1"/>
  <c r="BB400" s="1"/>
  <c r="BB401" s="1"/>
  <c r="BB402" s="1"/>
  <c r="BB403" s="1"/>
  <c r="BB404" s="1"/>
  <c r="BB405" s="1"/>
  <c r="BB406" s="1"/>
  <c r="BB407" s="1"/>
  <c r="BB408" s="1"/>
  <c r="BB409" s="1"/>
  <c r="BB410" s="1"/>
  <c r="BB411" s="1"/>
  <c r="BB412" s="1"/>
  <c r="BB413" s="1"/>
  <c r="BB414" s="1"/>
  <c r="BB415" s="1"/>
  <c r="BB416" s="1"/>
  <c r="BB417" s="1"/>
  <c r="BB418" s="1"/>
  <c r="BB419" s="1"/>
  <c r="BB420" s="1"/>
  <c r="BB421" s="1"/>
  <c r="BB422" s="1"/>
  <c r="BB423" s="1"/>
  <c r="BB424" s="1"/>
  <c r="BB425" s="1"/>
  <c r="BB426" s="1"/>
  <c r="BB427" s="1"/>
  <c r="BB428" s="1"/>
  <c r="BB429" s="1"/>
  <c r="BB430" s="1"/>
  <c r="BB431" s="1"/>
  <c r="BB432" s="1"/>
  <c r="BB433" s="1"/>
  <c r="BB434" s="1"/>
  <c r="BB435" s="1"/>
  <c r="BB436" s="1"/>
  <c r="BB437" s="1"/>
  <c r="BB438" s="1"/>
  <c r="BB439" s="1"/>
  <c r="BB440" s="1"/>
  <c r="BB441" s="1"/>
  <c r="BB442" s="1"/>
  <c r="BB443" s="1"/>
  <c r="BB444" s="1"/>
  <c r="BB445" s="1"/>
  <c r="BB446" s="1"/>
  <c r="BB447" s="1"/>
  <c r="BB448" s="1"/>
  <c r="BB449" s="1"/>
  <c r="BB450" s="1"/>
  <c r="BB451" s="1"/>
  <c r="BB452" s="1"/>
  <c r="BB453" s="1"/>
  <c r="BB454" s="1"/>
  <c r="BB455" s="1"/>
  <c r="BB456" s="1"/>
  <c r="BB457" s="1"/>
  <c r="BB458" s="1"/>
  <c r="BB459" s="1"/>
  <c r="BB460" s="1"/>
  <c r="BB461" s="1"/>
  <c r="BB462" s="1"/>
  <c r="BB463" s="1"/>
  <c r="BB464" s="1"/>
  <c r="BB465" s="1"/>
  <c r="BB466" s="1"/>
  <c r="BB467" s="1"/>
  <c r="BB468" s="1"/>
  <c r="BB469" s="1"/>
  <c r="BB470" s="1"/>
  <c r="BB471" s="1"/>
  <c r="BB472" s="1"/>
  <c r="BB473" s="1"/>
  <c r="BB474" s="1"/>
  <c r="BB475" s="1"/>
  <c r="BB476" s="1"/>
  <c r="BB477" s="1"/>
  <c r="BB478" s="1"/>
  <c r="BB479" s="1"/>
  <c r="BB480" s="1"/>
  <c r="BB481" s="1"/>
  <c r="BB482" s="1"/>
  <c r="BB483" s="1"/>
  <c r="BB484" s="1"/>
  <c r="BB485" s="1"/>
  <c r="BB486" s="1"/>
  <c r="BB487" s="1"/>
  <c r="BB488" s="1"/>
  <c r="BB489" s="1"/>
  <c r="BB490" s="1"/>
  <c r="BB491" s="1"/>
  <c r="BB492" s="1"/>
  <c r="BB493" s="1"/>
  <c r="BB494" s="1"/>
  <c r="BB495" s="1"/>
  <c r="BB496" s="1"/>
  <c r="BB497" s="1"/>
  <c r="BB498" s="1"/>
  <c r="BB499" s="1"/>
  <c r="BB500" s="1"/>
  <c r="BB501" s="1"/>
  <c r="BB502" s="1"/>
  <c r="BB503" s="1"/>
  <c r="BB504" s="1"/>
  <c r="BB505" s="1"/>
  <c r="BB506" s="1"/>
  <c r="BB507" s="1"/>
  <c r="BB508" s="1"/>
  <c r="BB509" s="1"/>
  <c r="BB510" s="1"/>
  <c r="BB511" s="1"/>
  <c r="BB512" s="1"/>
  <c r="BB513" s="1"/>
  <c r="BB514" s="1"/>
  <c r="BB515" s="1"/>
  <c r="BB516" s="1"/>
  <c r="BB517" s="1"/>
  <c r="BB518" s="1"/>
  <c r="BB519" s="1"/>
  <c r="BB520" s="1"/>
  <c r="BB521" s="1"/>
  <c r="BB522" s="1"/>
  <c r="BB523" s="1"/>
  <c r="BB524" s="1"/>
  <c r="BB525" s="1"/>
  <c r="BB526" s="1"/>
  <c r="BB527" s="1"/>
  <c r="BB528" s="1"/>
  <c r="BB529" s="1"/>
  <c r="BB530" s="1"/>
  <c r="BB531" s="1"/>
  <c r="BB532" s="1"/>
  <c r="BB533" s="1"/>
  <c r="BB534" s="1"/>
  <c r="BB535" s="1"/>
  <c r="BB536" s="1"/>
  <c r="BB537" s="1"/>
  <c r="BB538" s="1"/>
  <c r="BB539" s="1"/>
  <c r="BB540" s="1"/>
  <c r="BB541" s="1"/>
  <c r="BB542" s="1"/>
  <c r="BB543" s="1"/>
  <c r="BB544" s="1"/>
  <c r="BB545" s="1"/>
  <c r="BB546" s="1"/>
  <c r="BB547" s="1"/>
  <c r="BB548" s="1"/>
  <c r="BB549" s="1"/>
  <c r="BB550" s="1"/>
  <c r="BB551" s="1"/>
  <c r="BB552" s="1"/>
  <c r="BB553" s="1"/>
  <c r="BB554" s="1"/>
  <c r="BB555" s="1"/>
  <c r="BB556" s="1"/>
  <c r="BB557" s="1"/>
  <c r="BB558" s="1"/>
  <c r="BB559" s="1"/>
  <c r="BB560" s="1"/>
  <c r="BB561" s="1"/>
  <c r="BB562" s="1"/>
  <c r="BB563" s="1"/>
  <c r="BB564" s="1"/>
  <c r="BB565" s="1"/>
  <c r="BB566" s="1"/>
  <c r="BB567" s="1"/>
  <c r="BB568" s="1"/>
  <c r="BB569" s="1"/>
  <c r="BB570" s="1"/>
  <c r="BB571" s="1"/>
  <c r="BB572" s="1"/>
  <c r="BB573" s="1"/>
  <c r="BB574" s="1"/>
  <c r="BB575" s="1"/>
  <c r="BB576" s="1"/>
  <c r="BB577" s="1"/>
  <c r="BB578" s="1"/>
  <c r="BB579" s="1"/>
  <c r="BB580" s="1"/>
  <c r="BB581" s="1"/>
  <c r="BB582" s="1"/>
  <c r="BB583" s="1"/>
  <c r="BB584" s="1"/>
  <c r="BB585" s="1"/>
  <c r="BB586" s="1"/>
  <c r="BB587" s="1"/>
  <c r="BB588" s="1"/>
  <c r="BB589" s="1"/>
  <c r="BB590" s="1"/>
  <c r="BB591" s="1"/>
  <c r="BB592" s="1"/>
  <c r="BB593" s="1"/>
  <c r="BB594" s="1"/>
  <c r="BB595" s="1"/>
  <c r="BB596" s="1"/>
  <c r="BB597" s="1"/>
  <c r="BB598" s="1"/>
  <c r="BB599" s="1"/>
  <c r="BB600" s="1"/>
  <c r="BB601" s="1"/>
  <c r="K4"/>
  <c r="I5"/>
  <c r="J5" s="1"/>
  <c r="H603"/>
  <c r="S5" l="1"/>
  <c r="L5"/>
  <c r="L4"/>
  <c r="I6"/>
  <c r="J6" s="1"/>
  <c r="L6"/>
  <c r="I7" l="1"/>
  <c r="J7" s="1"/>
  <c r="K7" s="1"/>
  <c r="L7" l="1"/>
  <c r="I8"/>
  <c r="J8" s="1"/>
  <c r="K8" s="1"/>
  <c r="L9" s="1"/>
  <c r="L8" l="1"/>
  <c r="I9"/>
  <c r="J9" s="1"/>
  <c r="I10" l="1"/>
  <c r="I11" l="1"/>
  <c r="J11" s="1"/>
  <c r="J10"/>
  <c r="K10" s="1"/>
  <c r="K14"/>
  <c r="I12"/>
  <c r="J12" s="1"/>
  <c r="I13" l="1"/>
  <c r="L10"/>
  <c r="L11"/>
  <c r="L12"/>
  <c r="J13" l="1"/>
  <c r="I14"/>
  <c r="K13"/>
  <c r="L15" s="1"/>
  <c r="I15" l="1"/>
  <c r="I16" s="1"/>
  <c r="J14"/>
  <c r="L13"/>
  <c r="L14"/>
  <c r="I17" l="1"/>
  <c r="J17" s="1"/>
  <c r="J16"/>
  <c r="K16" s="1"/>
  <c r="L16" s="1"/>
  <c r="J15"/>
  <c r="L17" l="1"/>
  <c r="I18"/>
  <c r="J18" s="1"/>
  <c r="I19"/>
  <c r="J19" s="1"/>
  <c r="L18"/>
  <c r="I20"/>
  <c r="L19"/>
  <c r="J20" l="1"/>
  <c r="K20" s="1"/>
  <c r="I21"/>
  <c r="J21" l="1"/>
  <c r="K21" s="1"/>
  <c r="L20"/>
  <c r="I22"/>
  <c r="J22" s="1"/>
  <c r="L21" l="1"/>
  <c r="I23"/>
  <c r="J23" s="1"/>
  <c r="L22" l="1"/>
  <c r="I24"/>
  <c r="J24" s="1"/>
  <c r="L23"/>
  <c r="I25" l="1"/>
  <c r="J25" s="1"/>
  <c r="K25" s="1"/>
  <c r="L24" l="1"/>
  <c r="I26"/>
  <c r="J26" l="1"/>
  <c r="K26" s="1"/>
  <c r="L25"/>
  <c r="I27"/>
  <c r="J27" s="1"/>
  <c r="K27" s="1"/>
  <c r="L26" l="1"/>
  <c r="I28"/>
  <c r="L27"/>
  <c r="J28" l="1"/>
  <c r="K28" s="1"/>
  <c r="I29"/>
  <c r="J29" s="1"/>
  <c r="K29" s="1"/>
  <c r="L28" l="1"/>
  <c r="I30"/>
  <c r="J30" s="1"/>
  <c r="L29" l="1"/>
  <c r="I31"/>
  <c r="J31" s="1"/>
  <c r="L30" l="1"/>
  <c r="I32"/>
  <c r="J32" s="1"/>
  <c r="L31" l="1"/>
  <c r="I33"/>
  <c r="J33" s="1"/>
  <c r="L32" l="1"/>
  <c r="I34"/>
  <c r="J34" s="1"/>
  <c r="L33" l="1"/>
  <c r="I35"/>
  <c r="J35" s="1"/>
  <c r="L34"/>
  <c r="N16" l="1"/>
  <c r="I36"/>
  <c r="J36" s="1"/>
  <c r="K36" s="1"/>
  <c r="L35" l="1"/>
  <c r="I37"/>
  <c r="J37" s="1"/>
  <c r="L36"/>
  <c r="N17" l="1"/>
  <c r="N18"/>
  <c r="I38"/>
  <c r="J38" s="1"/>
  <c r="L37" l="1"/>
  <c r="I39"/>
  <c r="J39" l="1"/>
  <c r="K39" s="1"/>
  <c r="L38"/>
  <c r="N19"/>
  <c r="I40"/>
  <c r="J40" s="1"/>
  <c r="K40" s="1"/>
  <c r="L39" l="1"/>
  <c r="N21" s="1"/>
  <c r="N20"/>
  <c r="I41"/>
  <c r="J41" s="1"/>
  <c r="L40" l="1"/>
  <c r="N22" s="1"/>
  <c r="I42"/>
  <c r="J42" s="1"/>
  <c r="L41" l="1"/>
  <c r="N23" s="1"/>
  <c r="I43"/>
  <c r="J43" l="1"/>
  <c r="K43" s="1"/>
  <c r="L42"/>
  <c r="N24" s="1"/>
  <c r="I44"/>
  <c r="J44" s="1"/>
  <c r="L43" l="1"/>
  <c r="I45"/>
  <c r="J45" s="1"/>
  <c r="L44"/>
  <c r="N26" l="1"/>
  <c r="N25"/>
  <c r="I46"/>
  <c r="J46" s="1"/>
  <c r="L45"/>
  <c r="N27" l="1"/>
  <c r="I47"/>
  <c r="J47" s="1"/>
  <c r="L46" l="1"/>
  <c r="I48"/>
  <c r="J48" s="1"/>
  <c r="K48" s="1"/>
  <c r="L47" l="1"/>
  <c r="N29" s="1"/>
  <c r="N28"/>
  <c r="I49"/>
  <c r="J49" l="1"/>
  <c r="K49" s="1"/>
  <c r="L48"/>
  <c r="I50"/>
  <c r="J50" s="1"/>
  <c r="L49" l="1"/>
  <c r="N31" s="1"/>
  <c r="N30"/>
  <c r="I51"/>
  <c r="J51" s="1"/>
  <c r="L50" l="1"/>
  <c r="I52"/>
  <c r="J52" s="1"/>
  <c r="K52" s="1"/>
  <c r="N32" l="1"/>
  <c r="L51"/>
  <c r="I53"/>
  <c r="J53" s="1"/>
  <c r="L52"/>
  <c r="N34" l="1"/>
  <c r="N33"/>
  <c r="I54"/>
  <c r="J54" s="1"/>
  <c r="L53" l="1"/>
  <c r="N35" s="1"/>
  <c r="I55"/>
  <c r="J55" l="1"/>
  <c r="K55" s="1"/>
  <c r="L54"/>
  <c r="N36" s="1"/>
  <c r="I56"/>
  <c r="J56" l="1"/>
  <c r="K56" s="1"/>
  <c r="L55"/>
  <c r="N37" s="1"/>
  <c r="I57"/>
  <c r="J57" s="1"/>
  <c r="L56" l="1"/>
  <c r="N38" s="1"/>
  <c r="I58"/>
  <c r="J58" l="1"/>
  <c r="K58" s="1"/>
  <c r="L57"/>
  <c r="I59"/>
  <c r="J59" l="1"/>
  <c r="K59" s="1"/>
  <c r="L58"/>
  <c r="N40" s="1"/>
  <c r="N39"/>
  <c r="I60"/>
  <c r="J60" s="1"/>
  <c r="K60" s="1"/>
  <c r="L59" l="1"/>
  <c r="N41" s="1"/>
  <c r="I61"/>
  <c r="J61" l="1"/>
  <c r="K61" s="1"/>
  <c r="L60"/>
  <c r="I62"/>
  <c r="J62" s="1"/>
  <c r="L61" l="1"/>
  <c r="N43" s="1"/>
  <c r="N42"/>
  <c r="I63"/>
  <c r="J63" l="1"/>
  <c r="K63" s="1"/>
  <c r="L62"/>
  <c r="I64"/>
  <c r="J64" s="1"/>
  <c r="L64" l="1"/>
  <c r="N46" s="1"/>
  <c r="N44"/>
  <c r="I65"/>
  <c r="J65" s="1"/>
  <c r="L63" l="1"/>
  <c r="N45" s="1"/>
  <c r="I66"/>
  <c r="J66" s="1"/>
  <c r="L65"/>
  <c r="N47" l="1"/>
  <c r="L66"/>
  <c r="I67"/>
  <c r="J67" s="1"/>
  <c r="I68" l="1"/>
  <c r="N48"/>
  <c r="J68" l="1"/>
  <c r="K68" s="1"/>
  <c r="L68" s="1"/>
  <c r="I69"/>
  <c r="J69" s="1"/>
  <c r="I70" l="1"/>
  <c r="J70" s="1"/>
  <c r="L67"/>
  <c r="N49" s="1"/>
  <c r="N50"/>
  <c r="L69"/>
  <c r="I71" l="1"/>
  <c r="N51"/>
  <c r="L70"/>
  <c r="J71" l="1"/>
  <c r="K71" s="1"/>
  <c r="L71" s="1"/>
  <c r="N53" s="1"/>
  <c r="I72"/>
  <c r="J72" s="1"/>
  <c r="N52"/>
  <c r="I73" l="1"/>
  <c r="J73" s="1"/>
  <c r="L72"/>
  <c r="I74" l="1"/>
  <c r="J74" s="1"/>
  <c r="K74" s="1"/>
  <c r="L73"/>
  <c r="N55" s="1"/>
  <c r="N54"/>
  <c r="I75" l="1"/>
  <c r="J75" s="1"/>
  <c r="L74"/>
  <c r="N56" s="1"/>
  <c r="I76" l="1"/>
  <c r="J76" s="1"/>
  <c r="L75"/>
  <c r="N57" s="1"/>
  <c r="I77" l="1"/>
  <c r="J77" s="1"/>
  <c r="K77" s="1"/>
  <c r="L76"/>
  <c r="N58" s="1"/>
  <c r="I78" l="1"/>
  <c r="J78" s="1"/>
  <c r="K78" s="1"/>
  <c r="L78" s="1"/>
  <c r="L77"/>
  <c r="N59" s="1"/>
  <c r="I79" l="1"/>
  <c r="J79" s="1"/>
  <c r="K79" s="1"/>
  <c r="L79" s="1"/>
  <c r="N60"/>
  <c r="I80" l="1"/>
  <c r="J80" s="1"/>
  <c r="N61"/>
  <c r="I81" l="1"/>
  <c r="J81" s="1"/>
  <c r="K81" s="1"/>
  <c r="L80"/>
  <c r="N62" s="1"/>
  <c r="I82" l="1"/>
  <c r="I83" s="1"/>
  <c r="L81"/>
  <c r="J82" l="1"/>
  <c r="K82" s="1"/>
  <c r="L82" s="1"/>
  <c r="N64" s="1"/>
  <c r="J83"/>
  <c r="K83" s="1"/>
  <c r="N63"/>
  <c r="I84"/>
  <c r="J84" l="1"/>
  <c r="K84" s="1"/>
  <c r="L83"/>
  <c r="N65" s="1"/>
  <c r="I85"/>
  <c r="J85" l="1"/>
  <c r="K85" s="1"/>
  <c r="L84"/>
  <c r="N66" s="1"/>
  <c r="I86"/>
  <c r="J86" s="1"/>
  <c r="K86" s="1"/>
  <c r="L85" l="1"/>
  <c r="N67" s="1"/>
  <c r="I87"/>
  <c r="J87" s="1"/>
  <c r="I88" l="1"/>
  <c r="J88" s="1"/>
  <c r="K88" s="1"/>
  <c r="L86"/>
  <c r="L87" l="1"/>
  <c r="N69" s="1"/>
  <c r="N68"/>
  <c r="I89"/>
  <c r="J89" s="1"/>
  <c r="K89" s="1"/>
  <c r="L88" l="1"/>
  <c r="N70" s="1"/>
  <c r="I90"/>
  <c r="J90" s="1"/>
  <c r="L89"/>
  <c r="N71" l="1"/>
  <c r="I91"/>
  <c r="J91" s="1"/>
  <c r="L90"/>
  <c r="N72" l="1"/>
  <c r="I92"/>
  <c r="J92" s="1"/>
  <c r="L91" l="1"/>
  <c r="N73" s="1"/>
  <c r="I93"/>
  <c r="J93" s="1"/>
  <c r="L92" l="1"/>
  <c r="N74" s="1"/>
  <c r="I94"/>
  <c r="J94" l="1"/>
  <c r="K94" s="1"/>
  <c r="L93"/>
  <c r="N75" s="1"/>
  <c r="I95"/>
  <c r="J95" s="1"/>
  <c r="L94" l="1"/>
  <c r="I96"/>
  <c r="J96" l="1"/>
  <c r="K96" s="1"/>
  <c r="N76"/>
  <c r="L95"/>
  <c r="I97"/>
  <c r="J97" s="1"/>
  <c r="L96" l="1"/>
  <c r="N78" s="1"/>
  <c r="N77"/>
  <c r="I98"/>
  <c r="J98" l="1"/>
  <c r="K98" s="1"/>
  <c r="L97"/>
  <c r="N79" s="1"/>
  <c r="I99"/>
  <c r="J99" l="1"/>
  <c r="K99" s="1"/>
  <c r="I100"/>
  <c r="J100" s="1"/>
  <c r="L98"/>
  <c r="L99" l="1"/>
  <c r="N81" s="1"/>
  <c r="N80"/>
  <c r="I101"/>
  <c r="J101" s="1"/>
  <c r="L100" l="1"/>
  <c r="N82" s="1"/>
  <c r="I102"/>
  <c r="L101"/>
  <c r="J102" l="1"/>
  <c r="K102" s="1"/>
  <c r="N83"/>
  <c r="I103"/>
  <c r="J103" s="1"/>
  <c r="K103" s="1"/>
  <c r="L102" l="1"/>
  <c r="N84" s="1"/>
  <c r="I104"/>
  <c r="J104" s="1"/>
  <c r="L103" l="1"/>
  <c r="N85" s="1"/>
  <c r="I105"/>
  <c r="J105" s="1"/>
  <c r="K105" s="1"/>
  <c r="I106" l="1"/>
  <c r="J106" s="1"/>
  <c r="L104"/>
  <c r="L105" l="1"/>
  <c r="N87" s="1"/>
  <c r="N86"/>
  <c r="I107"/>
  <c r="J107" s="1"/>
  <c r="L106" l="1"/>
  <c r="N88" s="1"/>
  <c r="I108"/>
  <c r="J108" l="1"/>
  <c r="K108" s="1"/>
  <c r="I109"/>
  <c r="L107"/>
  <c r="J109" l="1"/>
  <c r="K109" s="1"/>
  <c r="L108"/>
  <c r="N90" s="1"/>
  <c r="N89"/>
  <c r="I110"/>
  <c r="J110" s="1"/>
  <c r="L109" l="1"/>
  <c r="N91" s="1"/>
  <c r="I111"/>
  <c r="J111" s="1"/>
  <c r="I112" l="1"/>
  <c r="J112" s="1"/>
  <c r="L110"/>
  <c r="L111" l="1"/>
  <c r="N93" s="1"/>
  <c r="N92"/>
  <c r="I113"/>
  <c r="J113" s="1"/>
  <c r="L112"/>
  <c r="N94" l="1"/>
  <c r="I114"/>
  <c r="J114" s="1"/>
  <c r="K114" s="1"/>
  <c r="L113"/>
  <c r="N95" l="1"/>
  <c r="I115"/>
  <c r="J115" s="1"/>
  <c r="L114"/>
  <c r="N96" l="1"/>
  <c r="I116"/>
  <c r="J116" s="1"/>
  <c r="L115" l="1"/>
  <c r="N97" s="1"/>
  <c r="I117"/>
  <c r="J117" l="1"/>
  <c r="K117" s="1"/>
  <c r="I118"/>
  <c r="J118" s="1"/>
  <c r="L116"/>
  <c r="L117" l="1"/>
  <c r="N99" s="1"/>
  <c r="N98"/>
  <c r="I119"/>
  <c r="J119" s="1"/>
  <c r="L118" l="1"/>
  <c r="N100" s="1"/>
  <c r="I120"/>
  <c r="J120" s="1"/>
  <c r="L119" l="1"/>
  <c r="N101" s="1"/>
  <c r="I121"/>
  <c r="J121" l="1"/>
  <c r="K121" s="1"/>
  <c r="I122"/>
  <c r="L120"/>
  <c r="J122" l="1"/>
  <c r="K122" s="1"/>
  <c r="L121"/>
  <c r="N103" s="1"/>
  <c r="N102"/>
  <c r="I123"/>
  <c r="J123" s="1"/>
  <c r="K123" s="1"/>
  <c r="L122" l="1"/>
  <c r="N104" s="1"/>
  <c r="I124"/>
  <c r="J124" l="1"/>
  <c r="K124" s="1"/>
  <c r="L123"/>
  <c r="N105" s="1"/>
  <c r="I125"/>
  <c r="J125" s="1"/>
  <c r="L124" l="1"/>
  <c r="N106" s="1"/>
  <c r="I126"/>
  <c r="J126" s="1"/>
  <c r="I127" l="1"/>
  <c r="J127" s="1"/>
  <c r="L125"/>
  <c r="L126" l="1"/>
  <c r="N108" s="1"/>
  <c r="N107"/>
  <c r="I128"/>
  <c r="J128" l="1"/>
  <c r="K128" s="1"/>
  <c r="L127"/>
  <c r="N109" s="1"/>
  <c r="I129"/>
  <c r="J129" s="1"/>
  <c r="L128" l="1"/>
  <c r="N110" s="1"/>
  <c r="I130"/>
  <c r="J130" s="1"/>
  <c r="L129"/>
  <c r="N111" l="1"/>
  <c r="I131"/>
  <c r="J131" s="1"/>
  <c r="L130" l="1"/>
  <c r="N112" s="1"/>
  <c r="I132"/>
  <c r="J132" l="1"/>
  <c r="K132" s="1"/>
  <c r="L131"/>
  <c r="N113" s="1"/>
  <c r="I133"/>
  <c r="J133" l="1"/>
  <c r="K133" s="1"/>
  <c r="L132"/>
  <c r="N114" s="1"/>
  <c r="I134"/>
  <c r="J134" l="1"/>
  <c r="K134" s="1"/>
  <c r="I135"/>
  <c r="J135" s="1"/>
  <c r="L133"/>
  <c r="L134" l="1"/>
  <c r="N116" s="1"/>
  <c r="N115"/>
  <c r="I136"/>
  <c r="J136" s="1"/>
  <c r="L135"/>
  <c r="N117" l="1"/>
  <c r="I137"/>
  <c r="J137" l="1"/>
  <c r="K137" s="1"/>
  <c r="L136"/>
  <c r="I138"/>
  <c r="J138" l="1"/>
  <c r="K138" s="1"/>
  <c r="L137"/>
  <c r="N119" s="1"/>
  <c r="N118"/>
  <c r="I139"/>
  <c r="J139" s="1"/>
  <c r="I140" l="1"/>
  <c r="L139"/>
  <c r="L138"/>
  <c r="J140" l="1"/>
  <c r="K140" s="1"/>
  <c r="N121"/>
  <c r="N120"/>
  <c r="I141"/>
  <c r="J141" s="1"/>
  <c r="L140" l="1"/>
  <c r="N122" s="1"/>
  <c r="I142"/>
  <c r="J142" s="1"/>
  <c r="K142" s="1"/>
  <c r="I143" l="1"/>
  <c r="J143" s="1"/>
  <c r="K143" s="1"/>
  <c r="L141"/>
  <c r="L142" l="1"/>
  <c r="N124" s="1"/>
  <c r="N123"/>
  <c r="I144"/>
  <c r="J144" l="1"/>
  <c r="K144" s="1"/>
  <c r="L143"/>
  <c r="N125" s="1"/>
  <c r="I145"/>
  <c r="J145" s="1"/>
  <c r="L144" l="1"/>
  <c r="N126" s="1"/>
  <c r="I146"/>
  <c r="L145"/>
  <c r="J146" l="1"/>
  <c r="K146" s="1"/>
  <c r="N127"/>
  <c r="I147"/>
  <c r="J147" l="1"/>
  <c r="K147" s="1"/>
  <c r="L146"/>
  <c r="N128" s="1"/>
  <c r="I148"/>
  <c r="J148" s="1"/>
  <c r="L147" l="1"/>
  <c r="N129" s="1"/>
  <c r="I149"/>
  <c r="J149" s="1"/>
  <c r="L148"/>
  <c r="N130" l="1"/>
  <c r="I150"/>
  <c r="J150" s="1"/>
  <c r="K150" s="1"/>
  <c r="L149" l="1"/>
  <c r="N131" s="1"/>
  <c r="I151"/>
  <c r="J151" l="1"/>
  <c r="K151" s="1"/>
  <c r="I152"/>
  <c r="J152" s="1"/>
  <c r="L150"/>
  <c r="L151" l="1"/>
  <c r="N133" s="1"/>
  <c r="N132"/>
  <c r="I153"/>
  <c r="L152"/>
  <c r="J153" l="1"/>
  <c r="K153" s="1"/>
  <c r="N134"/>
  <c r="I154"/>
  <c r="J154" l="1"/>
  <c r="K154" s="1"/>
  <c r="L153"/>
  <c r="N135" s="1"/>
  <c r="I155"/>
  <c r="J155" s="1"/>
  <c r="K155" s="1"/>
  <c r="L154" l="1"/>
  <c r="N136" s="1"/>
  <c r="I156"/>
  <c r="J156" s="1"/>
  <c r="L155" l="1"/>
  <c r="N137" s="1"/>
  <c r="I157"/>
  <c r="J157" s="1"/>
  <c r="K157" s="1"/>
  <c r="L156" l="1"/>
  <c r="N138" s="1"/>
  <c r="I158"/>
  <c r="J158" l="1"/>
  <c r="K158" s="1"/>
  <c r="L157"/>
  <c r="N139" s="1"/>
  <c r="I159"/>
  <c r="J159" s="1"/>
  <c r="K159" s="1"/>
  <c r="I160" l="1"/>
  <c r="J160" s="1"/>
  <c r="L158"/>
  <c r="L159" l="1"/>
  <c r="N141" s="1"/>
  <c r="N140"/>
  <c r="I161"/>
  <c r="J161" s="1"/>
  <c r="L160" l="1"/>
  <c r="I162"/>
  <c r="J162" s="1"/>
  <c r="K162" s="1"/>
  <c r="L161"/>
  <c r="N142" l="1"/>
  <c r="N143"/>
  <c r="I163"/>
  <c r="J163" l="1"/>
  <c r="K163" s="1"/>
  <c r="L162"/>
  <c r="N144" s="1"/>
  <c r="I164"/>
  <c r="J164" s="1"/>
  <c r="I165" l="1"/>
  <c r="J165" s="1"/>
  <c r="L163"/>
  <c r="N145" l="1"/>
  <c r="L164"/>
  <c r="I166"/>
  <c r="J166" s="1"/>
  <c r="L165" l="1"/>
  <c r="N147" s="1"/>
  <c r="N146"/>
  <c r="I167"/>
  <c r="L166"/>
  <c r="J167" l="1"/>
  <c r="K167" s="1"/>
  <c r="N148"/>
  <c r="I168"/>
  <c r="J168" s="1"/>
  <c r="K168" s="1"/>
  <c r="L167" l="1"/>
  <c r="N149" s="1"/>
  <c r="I169"/>
  <c r="J169" l="1"/>
  <c r="K169" s="1"/>
  <c r="I170"/>
  <c r="J170" s="1"/>
  <c r="K170" s="1"/>
  <c r="L168"/>
  <c r="L169" l="1"/>
  <c r="N151" s="1"/>
  <c r="N150"/>
  <c r="I171"/>
  <c r="J171" s="1"/>
  <c r="L170" l="1"/>
  <c r="I172"/>
  <c r="J172" s="1"/>
  <c r="L171" l="1"/>
  <c r="N153" s="1"/>
  <c r="N152"/>
  <c r="I173"/>
  <c r="J173" l="1"/>
  <c r="K173" s="1"/>
  <c r="L172"/>
  <c r="I174"/>
  <c r="J174" s="1"/>
  <c r="L173" l="1"/>
  <c r="N155" s="1"/>
  <c r="N154"/>
  <c r="I175"/>
  <c r="J175" l="1"/>
  <c r="K175" s="1"/>
  <c r="L174"/>
  <c r="N156" s="1"/>
  <c r="I176"/>
  <c r="J176" s="1"/>
  <c r="L175" l="1"/>
  <c r="N157" s="1"/>
  <c r="I177"/>
  <c r="J177" s="1"/>
  <c r="K177" s="1"/>
  <c r="L176"/>
  <c r="N158" l="1"/>
  <c r="I178"/>
  <c r="J178" s="1"/>
  <c r="L177"/>
  <c r="N159" l="1"/>
  <c r="I179"/>
  <c r="J179" l="1"/>
  <c r="K179" s="1"/>
  <c r="I180"/>
  <c r="J180" s="1"/>
  <c r="L178"/>
  <c r="L179" l="1"/>
  <c r="N161" s="1"/>
  <c r="N160"/>
  <c r="I181"/>
  <c r="J181" s="1"/>
  <c r="K181" s="1"/>
  <c r="L180"/>
  <c r="N162" l="1"/>
  <c r="I182"/>
  <c r="J182" l="1"/>
  <c r="K182" s="1"/>
  <c r="I183"/>
  <c r="J183" s="1"/>
  <c r="L181"/>
  <c r="L182" l="1"/>
  <c r="N164" s="1"/>
  <c r="N163"/>
  <c r="I184"/>
  <c r="J184" s="1"/>
  <c r="K184" s="1"/>
  <c r="L183"/>
  <c r="N165" l="1"/>
  <c r="I185"/>
  <c r="J185" s="1"/>
  <c r="L184" l="1"/>
  <c r="N166" s="1"/>
  <c r="I186"/>
  <c r="J186" s="1"/>
  <c r="L185" l="1"/>
  <c r="N167" s="1"/>
  <c r="I187"/>
  <c r="J187" l="1"/>
  <c r="K187" s="1"/>
  <c r="L186"/>
  <c r="N168" s="1"/>
  <c r="I188"/>
  <c r="J188" l="1"/>
  <c r="K188" s="1"/>
  <c r="I189"/>
  <c r="J189" s="1"/>
  <c r="L187"/>
  <c r="L188" l="1"/>
  <c r="N170" s="1"/>
  <c r="N169"/>
  <c r="I190"/>
  <c r="L189"/>
  <c r="J190" l="1"/>
  <c r="K190" s="1"/>
  <c r="N171"/>
  <c r="I191"/>
  <c r="J191" s="1"/>
  <c r="K191" s="1"/>
  <c r="I192" l="1"/>
  <c r="J192" s="1"/>
  <c r="L190"/>
  <c r="L191" l="1"/>
  <c r="N173" s="1"/>
  <c r="N172"/>
  <c r="I193"/>
  <c r="J193" s="1"/>
  <c r="L192" l="1"/>
  <c r="N174" s="1"/>
  <c r="I194"/>
  <c r="J194" l="1"/>
  <c r="K194" s="1"/>
  <c r="L193"/>
  <c r="I195"/>
  <c r="J195" s="1"/>
  <c r="L194" l="1"/>
  <c r="N176" s="1"/>
  <c r="N175"/>
  <c r="I196"/>
  <c r="L195"/>
  <c r="J196" l="1"/>
  <c r="K196" s="1"/>
  <c r="N177"/>
  <c r="I197"/>
  <c r="J197" l="1"/>
  <c r="K197" s="1"/>
  <c r="L196"/>
  <c r="N178" s="1"/>
  <c r="I198"/>
  <c r="J198" s="1"/>
  <c r="K198" s="1"/>
  <c r="I199" l="1"/>
  <c r="L198"/>
  <c r="L197"/>
  <c r="J199" l="1"/>
  <c r="K199" s="1"/>
  <c r="N179"/>
  <c r="N180"/>
  <c r="I200"/>
  <c r="J200" s="1"/>
  <c r="L199" l="1"/>
  <c r="N181" s="1"/>
  <c r="I201"/>
  <c r="J201" s="1"/>
  <c r="L200" l="1"/>
  <c r="N182" s="1"/>
  <c r="I202"/>
  <c r="J202" s="1"/>
  <c r="L201" l="1"/>
  <c r="N183" s="1"/>
  <c r="I203"/>
  <c r="L202"/>
  <c r="J203" l="1"/>
  <c r="K203" s="1"/>
  <c r="N184"/>
  <c r="I204"/>
  <c r="J204" l="1"/>
  <c r="K204" s="1"/>
  <c r="I205"/>
  <c r="L203"/>
  <c r="J205" l="1"/>
  <c r="K205" s="1"/>
  <c r="N185"/>
  <c r="L204"/>
  <c r="I206"/>
  <c r="J206" s="1"/>
  <c r="L205" l="1"/>
  <c r="N186"/>
  <c r="I207"/>
  <c r="J207" s="1"/>
  <c r="L206" l="1"/>
  <c r="N188" s="1"/>
  <c r="N187"/>
  <c r="I208"/>
  <c r="J208" s="1"/>
  <c r="K208" s="1"/>
  <c r="L207" l="1"/>
  <c r="I209"/>
  <c r="L208"/>
  <c r="J209" l="1"/>
  <c r="K209" s="1"/>
  <c r="N190"/>
  <c r="N189"/>
  <c r="I210"/>
  <c r="J210" s="1"/>
  <c r="K210" s="1"/>
  <c r="L209" l="1"/>
  <c r="N191" s="1"/>
  <c r="I211"/>
  <c r="J211" s="1"/>
  <c r="L210" l="1"/>
  <c r="N192" s="1"/>
  <c r="I212"/>
  <c r="J212" s="1"/>
  <c r="K212" s="1"/>
  <c r="L211" l="1"/>
  <c r="N193" s="1"/>
  <c r="I213"/>
  <c r="L212"/>
  <c r="J213" l="1"/>
  <c r="K213" s="1"/>
  <c r="N194"/>
  <c r="I214"/>
  <c r="J214" s="1"/>
  <c r="L213" l="1"/>
  <c r="N195" s="1"/>
  <c r="I215"/>
  <c r="J215" s="1"/>
  <c r="K215" s="1"/>
  <c r="L214"/>
  <c r="N196" l="1"/>
  <c r="I216"/>
  <c r="J216" s="1"/>
  <c r="L215"/>
  <c r="N197" l="1"/>
  <c r="I217"/>
  <c r="J217" s="1"/>
  <c r="L216" l="1"/>
  <c r="N198" s="1"/>
  <c r="I218"/>
  <c r="J218" l="1"/>
  <c r="K218" s="1"/>
  <c r="L217"/>
  <c r="N199" s="1"/>
  <c r="I219"/>
  <c r="J219" l="1"/>
  <c r="K219" s="1"/>
  <c r="I220"/>
  <c r="J220" s="1"/>
  <c r="K220" s="1"/>
  <c r="L218"/>
  <c r="L219" l="1"/>
  <c r="N201" s="1"/>
  <c r="N200"/>
  <c r="I221"/>
  <c r="L220"/>
  <c r="J221" l="1"/>
  <c r="K221" s="1"/>
  <c r="N202"/>
  <c r="I222"/>
  <c r="J222" s="1"/>
  <c r="L221" l="1"/>
  <c r="N203" s="1"/>
  <c r="I223"/>
  <c r="J223" l="1"/>
  <c r="K223" s="1"/>
  <c r="L222"/>
  <c r="N204" s="1"/>
  <c r="I224"/>
  <c r="J224" l="1"/>
  <c r="K224" s="1"/>
  <c r="L223"/>
  <c r="N205" s="1"/>
  <c r="I225"/>
  <c r="J225" s="1"/>
  <c r="I226" l="1"/>
  <c r="L224"/>
  <c r="J226" l="1"/>
  <c r="K226" s="1"/>
  <c r="L225"/>
  <c r="N207" s="1"/>
  <c r="N206"/>
  <c r="I227"/>
  <c r="J227" s="1"/>
  <c r="K227" s="1"/>
  <c r="L226" l="1"/>
  <c r="I228"/>
  <c r="J228" l="1"/>
  <c r="K228" s="1"/>
  <c r="L227"/>
  <c r="N209" s="1"/>
  <c r="N208"/>
  <c r="I229"/>
  <c r="J229" l="1"/>
  <c r="K229" s="1"/>
  <c r="L228"/>
  <c r="I230"/>
  <c r="J230" l="1"/>
  <c r="K230" s="1"/>
  <c r="L229"/>
  <c r="N211" s="1"/>
  <c r="N210"/>
  <c r="I231"/>
  <c r="J231" s="1"/>
  <c r="L230" l="1"/>
  <c r="I232"/>
  <c r="J232" l="1"/>
  <c r="K232" s="1"/>
  <c r="L231"/>
  <c r="N213" s="1"/>
  <c r="N212"/>
  <c r="I233"/>
  <c r="J233" s="1"/>
  <c r="L233" l="1"/>
  <c r="L232"/>
  <c r="I234"/>
  <c r="J234" l="1"/>
  <c r="K234" s="1"/>
  <c r="N214"/>
  <c r="N215"/>
  <c r="I235"/>
  <c r="J235" l="1"/>
  <c r="K235" s="1"/>
  <c r="L235" s="1"/>
  <c r="L234"/>
  <c r="I236"/>
  <c r="J236" l="1"/>
  <c r="K236" s="1"/>
  <c r="N216"/>
  <c r="N217"/>
  <c r="I237"/>
  <c r="J237" s="1"/>
  <c r="K237" s="1"/>
  <c r="L237" l="1"/>
  <c r="L236"/>
  <c r="I238"/>
  <c r="J238" s="1"/>
  <c r="K238" s="1"/>
  <c r="N218" l="1"/>
  <c r="N219"/>
  <c r="I239"/>
  <c r="J239" s="1"/>
  <c r="K239" s="1"/>
  <c r="L238" l="1"/>
  <c r="N220" s="1"/>
  <c r="I240"/>
  <c r="J240" s="1"/>
  <c r="I241" l="1"/>
  <c r="J241" s="1"/>
  <c r="L239"/>
  <c r="L240"/>
  <c r="N221" l="1"/>
  <c r="N222"/>
  <c r="I242"/>
  <c r="J242" l="1"/>
  <c r="K242" s="1"/>
  <c r="L241"/>
  <c r="N223" s="1"/>
  <c r="I243"/>
  <c r="J243" s="1"/>
  <c r="L242" l="1"/>
  <c r="N224" s="1"/>
  <c r="I244"/>
  <c r="J244" l="1"/>
  <c r="K244" s="1"/>
  <c r="L243"/>
  <c r="N225" s="1"/>
  <c r="I245"/>
  <c r="J245" l="1"/>
  <c r="K245" s="1"/>
  <c r="L244"/>
  <c r="N226" s="1"/>
  <c r="I246"/>
  <c r="J246" l="1"/>
  <c r="K246" s="1"/>
  <c r="I247"/>
  <c r="L245"/>
  <c r="J247" l="1"/>
  <c r="K247" s="1"/>
  <c r="L246"/>
  <c r="N228" s="1"/>
  <c r="N227"/>
  <c r="I248"/>
  <c r="J248" s="1"/>
  <c r="K248" s="1"/>
  <c r="L247" l="1"/>
  <c r="N229" s="1"/>
  <c r="I249"/>
  <c r="J249" l="1"/>
  <c r="K249" s="1"/>
  <c r="L248"/>
  <c r="N230" s="1"/>
  <c r="I250"/>
  <c r="J250" l="1"/>
  <c r="K250" s="1"/>
  <c r="L249"/>
  <c r="N231" s="1"/>
  <c r="I251"/>
  <c r="J251" s="1"/>
  <c r="I252" l="1"/>
  <c r="L251"/>
  <c r="L250"/>
  <c r="J252" l="1"/>
  <c r="K252" s="1"/>
  <c r="N232"/>
  <c r="N233"/>
  <c r="I253"/>
  <c r="J253" l="1"/>
  <c r="K253" s="1"/>
  <c r="L252"/>
  <c r="N234" s="1"/>
  <c r="I254"/>
  <c r="J254" l="1"/>
  <c r="K254" s="1"/>
  <c r="L253"/>
  <c r="N235" s="1"/>
  <c r="I255"/>
  <c r="J255" s="1"/>
  <c r="L254" l="1"/>
  <c r="N236" s="1"/>
  <c r="I256"/>
  <c r="J256" s="1"/>
  <c r="L255" l="1"/>
  <c r="N237" s="1"/>
  <c r="I257"/>
  <c r="J257" l="1"/>
  <c r="K257" s="1"/>
  <c r="L256"/>
  <c r="N238" s="1"/>
  <c r="I258"/>
  <c r="J258" l="1"/>
  <c r="K258" s="1"/>
  <c r="L257"/>
  <c r="N239" s="1"/>
  <c r="I259"/>
  <c r="J259" l="1"/>
  <c r="K259" s="1"/>
  <c r="L258"/>
  <c r="N240" s="1"/>
  <c r="I260"/>
  <c r="J260" l="1"/>
  <c r="K260" s="1"/>
  <c r="I261"/>
  <c r="L259"/>
  <c r="J261" l="1"/>
  <c r="K261" s="1"/>
  <c r="N241"/>
  <c r="L260"/>
  <c r="I262"/>
  <c r="J262" s="1"/>
  <c r="L261" l="1"/>
  <c r="N243" s="1"/>
  <c r="N242"/>
  <c r="I263"/>
  <c r="J263" l="1"/>
  <c r="K263" s="1"/>
  <c r="L262"/>
  <c r="N244" s="1"/>
  <c r="I264"/>
  <c r="J264" s="1"/>
  <c r="I265" l="1"/>
  <c r="L263"/>
  <c r="J265" l="1"/>
  <c r="K265" s="1"/>
  <c r="L264"/>
  <c r="N246" s="1"/>
  <c r="N245"/>
  <c r="I266"/>
  <c r="J266" s="1"/>
  <c r="L265" l="1"/>
  <c r="N247" s="1"/>
  <c r="I267"/>
  <c r="J267" l="1"/>
  <c r="K267" s="1"/>
  <c r="L266"/>
  <c r="N248" s="1"/>
  <c r="I268"/>
  <c r="J268" s="1"/>
  <c r="I269" l="1"/>
  <c r="J269" s="1"/>
  <c r="L267"/>
  <c r="L268" l="1"/>
  <c r="N250" s="1"/>
  <c r="N249"/>
  <c r="I270"/>
  <c r="J270" s="1"/>
  <c r="K270" s="1"/>
  <c r="L269" l="1"/>
  <c r="N251" s="1"/>
  <c r="I271"/>
  <c r="J271" l="1"/>
  <c r="K271" s="1"/>
  <c r="L270"/>
  <c r="N252" s="1"/>
  <c r="I272"/>
  <c r="J272" s="1"/>
  <c r="L271" l="1"/>
  <c r="N253" s="1"/>
  <c r="I273"/>
  <c r="J273" s="1"/>
  <c r="K273" s="1"/>
  <c r="I274" l="1"/>
  <c r="L272"/>
  <c r="J274" l="1"/>
  <c r="K274" s="1"/>
  <c r="L273"/>
  <c r="N255" s="1"/>
  <c r="N254"/>
  <c r="I275"/>
  <c r="J275" s="1"/>
  <c r="L274" l="1"/>
  <c r="N256" s="1"/>
  <c r="I276"/>
  <c r="J276" l="1"/>
  <c r="K276" s="1"/>
  <c r="L275"/>
  <c r="N257" s="1"/>
  <c r="I277"/>
  <c r="J277" s="1"/>
  <c r="L276" l="1"/>
  <c r="N258" s="1"/>
  <c r="I278"/>
  <c r="J278" s="1"/>
  <c r="L277" l="1"/>
  <c r="N259" s="1"/>
  <c r="I279"/>
  <c r="J279" s="1"/>
  <c r="L278"/>
  <c r="N260" l="1"/>
  <c r="I280"/>
  <c r="J280" s="1"/>
  <c r="I281" l="1"/>
  <c r="L280"/>
  <c r="L279"/>
  <c r="J281" l="1"/>
  <c r="K281" s="1"/>
  <c r="N262"/>
  <c r="N261"/>
  <c r="I282"/>
  <c r="J282" l="1"/>
  <c r="K282" s="1"/>
  <c r="L281"/>
  <c r="N263" s="1"/>
  <c r="I283"/>
  <c r="J283" s="1"/>
  <c r="L282" l="1"/>
  <c r="N264" s="1"/>
  <c r="I284"/>
  <c r="J284" s="1"/>
  <c r="K284" s="1"/>
  <c r="L283" l="1"/>
  <c r="N265" s="1"/>
  <c r="I285"/>
  <c r="J285" s="1"/>
  <c r="L284" l="1"/>
  <c r="N266" s="1"/>
  <c r="I286"/>
  <c r="J286" s="1"/>
  <c r="K286" s="1"/>
  <c r="L285" l="1"/>
  <c r="N267" s="1"/>
  <c r="I287"/>
  <c r="J287" l="1"/>
  <c r="K287" s="1"/>
  <c r="L286"/>
  <c r="N268" s="1"/>
  <c r="I288"/>
  <c r="J288" s="1"/>
  <c r="L287" l="1"/>
  <c r="N269" s="1"/>
  <c r="I289"/>
  <c r="J289" l="1"/>
  <c r="K289" s="1"/>
  <c r="I290"/>
  <c r="L288"/>
  <c r="J290" l="1"/>
  <c r="K290" s="1"/>
  <c r="L289"/>
  <c r="N271" s="1"/>
  <c r="N270"/>
  <c r="I291"/>
  <c r="J291" l="1"/>
  <c r="K291" s="1"/>
  <c r="L290"/>
  <c r="I292"/>
  <c r="J292" s="1"/>
  <c r="N272" l="1"/>
  <c r="L291"/>
  <c r="I293"/>
  <c r="J293" s="1"/>
  <c r="L292"/>
  <c r="N274" l="1"/>
  <c r="N273"/>
  <c r="I294"/>
  <c r="J294" s="1"/>
  <c r="L293" l="1"/>
  <c r="N275" s="1"/>
  <c r="I295"/>
  <c r="J295" s="1"/>
  <c r="L294" l="1"/>
  <c r="L295"/>
  <c r="I296"/>
  <c r="J296" s="1"/>
  <c r="N277" l="1"/>
  <c r="N276"/>
  <c r="I297"/>
  <c r="J297" s="1"/>
  <c r="K297" s="1"/>
  <c r="L296" l="1"/>
  <c r="N278" s="1"/>
  <c r="I298"/>
  <c r="J298" l="1"/>
  <c r="K298" s="1"/>
  <c r="L297"/>
  <c r="N279" s="1"/>
  <c r="I299"/>
  <c r="J299" s="1"/>
  <c r="L298" l="1"/>
  <c r="N280" s="1"/>
  <c r="I300"/>
  <c r="J300" s="1"/>
  <c r="I301" l="1"/>
  <c r="J301" s="1"/>
  <c r="L300"/>
  <c r="L299"/>
  <c r="N281" l="1"/>
  <c r="N282"/>
  <c r="I302"/>
  <c r="J302" s="1"/>
  <c r="K302" s="1"/>
  <c r="L301" l="1"/>
  <c r="L302"/>
  <c r="I303"/>
  <c r="J303" l="1"/>
  <c r="K303" s="1"/>
  <c r="N284"/>
  <c r="N283"/>
  <c r="I304"/>
  <c r="J304" s="1"/>
  <c r="L303" l="1"/>
  <c r="N285" s="1"/>
  <c r="I305"/>
  <c r="J305" s="1"/>
  <c r="I306" l="1"/>
  <c r="L304"/>
  <c r="J306" l="1"/>
  <c r="K306" s="1"/>
  <c r="L305"/>
  <c r="N287" s="1"/>
  <c r="N286"/>
  <c r="I307"/>
  <c r="J307" s="1"/>
  <c r="L306" l="1"/>
  <c r="I308"/>
  <c r="J308" s="1"/>
  <c r="L307" l="1"/>
  <c r="N289" s="1"/>
  <c r="N288"/>
  <c r="I309"/>
  <c r="J309" s="1"/>
  <c r="K309" s="1"/>
  <c r="L308" l="1"/>
  <c r="N290" s="1"/>
  <c r="I310"/>
  <c r="L309"/>
  <c r="J310" l="1"/>
  <c r="K310" s="1"/>
  <c r="N291"/>
  <c r="I311"/>
  <c r="J311" l="1"/>
  <c r="K311" s="1"/>
  <c r="I312"/>
  <c r="J312" s="1"/>
  <c r="L310"/>
  <c r="L311" l="1"/>
  <c r="N293" s="1"/>
  <c r="N292"/>
  <c r="I313"/>
  <c r="J313" s="1"/>
  <c r="L312" l="1"/>
  <c r="N294" s="1"/>
  <c r="I314"/>
  <c r="J314" s="1"/>
  <c r="L313" l="1"/>
  <c r="N295" s="1"/>
  <c r="I315"/>
  <c r="J315" s="1"/>
  <c r="L314" l="1"/>
  <c r="N296" s="1"/>
  <c r="I316"/>
  <c r="J316" s="1"/>
  <c r="K316" s="1"/>
  <c r="L315" l="1"/>
  <c r="N297" s="1"/>
  <c r="I317"/>
  <c r="J317" l="1"/>
  <c r="K317" s="1"/>
  <c r="L316"/>
  <c r="N298" s="1"/>
  <c r="I318"/>
  <c r="J318" s="1"/>
  <c r="L317" l="1"/>
  <c r="N299" s="1"/>
  <c r="I319"/>
  <c r="J319" l="1"/>
  <c r="K319" s="1"/>
  <c r="L318"/>
  <c r="N300" s="1"/>
  <c r="I320"/>
  <c r="J320" s="1"/>
  <c r="L319" l="1"/>
  <c r="N301" s="1"/>
  <c r="I321"/>
  <c r="J321" s="1"/>
  <c r="K321" s="1"/>
  <c r="I322" l="1"/>
  <c r="J322" s="1"/>
  <c r="L320"/>
  <c r="L321" l="1"/>
  <c r="N303" s="1"/>
  <c r="N302"/>
  <c r="I323"/>
  <c r="J323" l="1"/>
  <c r="K323" s="1"/>
  <c r="L322"/>
  <c r="N304" s="1"/>
  <c r="I324"/>
  <c r="J324" l="1"/>
  <c r="K324" s="1"/>
  <c r="I325"/>
  <c r="J325" s="1"/>
  <c r="L323"/>
  <c r="L324" l="1"/>
  <c r="N306" s="1"/>
  <c r="N305"/>
  <c r="I326"/>
  <c r="L325"/>
  <c r="J326" l="1"/>
  <c r="K326" s="1"/>
  <c r="N307"/>
  <c r="I327"/>
  <c r="J327" s="1"/>
  <c r="L326" l="1"/>
  <c r="N308" s="1"/>
  <c r="I328"/>
  <c r="J328" s="1"/>
  <c r="L327"/>
  <c r="N309" l="1"/>
  <c r="I329"/>
  <c r="J329" s="1"/>
  <c r="K329" s="1"/>
  <c r="L328"/>
  <c r="N310" l="1"/>
  <c r="I330"/>
  <c r="J330" s="1"/>
  <c r="L329" l="1"/>
  <c r="N311" s="1"/>
  <c r="I331"/>
  <c r="L330"/>
  <c r="J331" l="1"/>
  <c r="K331" s="1"/>
  <c r="N312"/>
  <c r="I332"/>
  <c r="J332" l="1"/>
  <c r="K332" s="1"/>
  <c r="L331"/>
  <c r="N313" s="1"/>
  <c r="I333"/>
  <c r="J333" l="1"/>
  <c r="K333" s="1"/>
  <c r="L332"/>
  <c r="N314" s="1"/>
  <c r="I334"/>
  <c r="J334" l="1"/>
  <c r="K334" s="1"/>
  <c r="L333"/>
  <c r="N315" s="1"/>
  <c r="I335"/>
  <c r="J335" s="1"/>
  <c r="K335" s="1"/>
  <c r="L334" l="1"/>
  <c r="N316" s="1"/>
  <c r="I336"/>
  <c r="J336" s="1"/>
  <c r="L335" l="1"/>
  <c r="N317" s="1"/>
  <c r="I337"/>
  <c r="J337" l="1"/>
  <c r="K337" s="1"/>
  <c r="I338"/>
  <c r="J338" s="1"/>
  <c r="L336"/>
  <c r="L337" l="1"/>
  <c r="N319" s="1"/>
  <c r="N318"/>
  <c r="I339"/>
  <c r="L338"/>
  <c r="J339" l="1"/>
  <c r="K339" s="1"/>
  <c r="N320"/>
  <c r="I340"/>
  <c r="J340" s="1"/>
  <c r="K340" s="1"/>
  <c r="L339" l="1"/>
  <c r="N321" s="1"/>
  <c r="I341"/>
  <c r="J341" l="1"/>
  <c r="K341" s="1"/>
  <c r="L340"/>
  <c r="N322" s="1"/>
  <c r="I342"/>
  <c r="J342" s="1"/>
  <c r="I343" l="1"/>
  <c r="J343" s="1"/>
  <c r="L341"/>
  <c r="L342" l="1"/>
  <c r="N324" s="1"/>
  <c r="N323"/>
  <c r="I344"/>
  <c r="J344" s="1"/>
  <c r="K344" s="1"/>
  <c r="L343" l="1"/>
  <c r="I345"/>
  <c r="J345" s="1"/>
  <c r="K345" s="1"/>
  <c r="L344" l="1"/>
  <c r="N326" s="1"/>
  <c r="L345"/>
  <c r="N327" s="1"/>
  <c r="N325"/>
  <c r="I346"/>
  <c r="J346" s="1"/>
  <c r="K346" s="1"/>
  <c r="I347" l="1"/>
  <c r="J347" l="1"/>
  <c r="K347" s="1"/>
  <c r="L346"/>
  <c r="N328" s="1"/>
  <c r="I348"/>
  <c r="J348" s="1"/>
  <c r="K348" s="1"/>
  <c r="L347" l="1"/>
  <c r="L348"/>
  <c r="I349"/>
  <c r="J349" s="1"/>
  <c r="K349" s="1"/>
  <c r="N330" l="1"/>
  <c r="N329"/>
  <c r="I350"/>
  <c r="J350" s="1"/>
  <c r="L349"/>
  <c r="N331" l="1"/>
  <c r="I351"/>
  <c r="J351" s="1"/>
  <c r="K351" s="1"/>
  <c r="L350" l="1"/>
  <c r="L351"/>
  <c r="I352"/>
  <c r="J352" l="1"/>
  <c r="K352" s="1"/>
  <c r="N333"/>
  <c r="N332"/>
  <c r="I353"/>
  <c r="J353" l="1"/>
  <c r="K353" s="1"/>
  <c r="L352"/>
  <c r="I354"/>
  <c r="J354" l="1"/>
  <c r="K354" s="1"/>
  <c r="L353"/>
  <c r="N335" s="1"/>
  <c r="N334"/>
  <c r="I355"/>
  <c r="J355" l="1"/>
  <c r="K355" s="1"/>
  <c r="L355" s="1"/>
  <c r="L354"/>
  <c r="I356"/>
  <c r="J356" l="1"/>
  <c r="K356" s="1"/>
  <c r="N337"/>
  <c r="N336"/>
  <c r="I357"/>
  <c r="J357" s="1"/>
  <c r="K357" s="1"/>
  <c r="L356" l="1"/>
  <c r="N338" s="1"/>
  <c r="I358"/>
  <c r="J358" s="1"/>
  <c r="L357" l="1"/>
  <c r="N339" s="1"/>
  <c r="I359"/>
  <c r="J359" s="1"/>
  <c r="L358"/>
  <c r="N340" l="1"/>
  <c r="I360"/>
  <c r="J360" l="1"/>
  <c r="K360" s="1"/>
  <c r="I361"/>
  <c r="L359"/>
  <c r="J361" l="1"/>
  <c r="K361" s="1"/>
  <c r="L360"/>
  <c r="N342" s="1"/>
  <c r="N341"/>
  <c r="I362"/>
  <c r="J362" s="1"/>
  <c r="K362" s="1"/>
  <c r="L361" l="1"/>
  <c r="N343" s="1"/>
  <c r="I363"/>
  <c r="J363" l="1"/>
  <c r="K363" s="1"/>
  <c r="L362"/>
  <c r="N344" s="1"/>
  <c r="I364"/>
  <c r="J364" s="1"/>
  <c r="L363" l="1"/>
  <c r="N345" s="1"/>
  <c r="I365"/>
  <c r="J365" l="1"/>
  <c r="K365" s="1"/>
  <c r="L364"/>
  <c r="N346" s="1"/>
  <c r="I366"/>
  <c r="J366" l="1"/>
  <c r="K366" s="1"/>
  <c r="L365"/>
  <c r="N347" s="1"/>
  <c r="I367"/>
  <c r="J367" s="1"/>
  <c r="K367" s="1"/>
  <c r="L366" l="1"/>
  <c r="N348" s="1"/>
  <c r="I368"/>
  <c r="J368" s="1"/>
  <c r="K368" s="1"/>
  <c r="L367"/>
  <c r="N349" l="1"/>
  <c r="I369"/>
  <c r="J369" l="1"/>
  <c r="K369" s="1"/>
  <c r="L368"/>
  <c r="N350" s="1"/>
  <c r="I370"/>
  <c r="J370" l="1"/>
  <c r="K370" s="1"/>
  <c r="L369"/>
  <c r="N351" s="1"/>
  <c r="I371"/>
  <c r="J371" l="1"/>
  <c r="K371" s="1"/>
  <c r="I372"/>
  <c r="J372" s="1"/>
  <c r="L370"/>
  <c r="L371" l="1"/>
  <c r="N353" s="1"/>
  <c r="N352"/>
  <c r="I373"/>
  <c r="J373" s="1"/>
  <c r="L372" l="1"/>
  <c r="I374"/>
  <c r="J374" s="1"/>
  <c r="L374" l="1"/>
  <c r="N354"/>
  <c r="I375"/>
  <c r="J375" s="1"/>
  <c r="L373" l="1"/>
  <c r="N355" s="1"/>
  <c r="N356"/>
  <c r="I376"/>
  <c r="J376" l="1"/>
  <c r="K376" s="1"/>
  <c r="L375"/>
  <c r="N357" s="1"/>
  <c r="I377"/>
  <c r="J377" s="1"/>
  <c r="I378" l="1"/>
  <c r="J378" s="1"/>
  <c r="L377"/>
  <c r="L376"/>
  <c r="N359" l="1"/>
  <c r="N358"/>
  <c r="I379"/>
  <c r="J379" l="1"/>
  <c r="K379" s="1"/>
  <c r="L379" s="1"/>
  <c r="L378"/>
  <c r="I380"/>
  <c r="J380" s="1"/>
  <c r="K380" s="1"/>
  <c r="N360" l="1"/>
  <c r="N361"/>
  <c r="I381"/>
  <c r="J381" s="1"/>
  <c r="L381" l="1"/>
  <c r="L380"/>
  <c r="I382"/>
  <c r="J382" s="1"/>
  <c r="N362" l="1"/>
  <c r="N363"/>
  <c r="I383"/>
  <c r="J383" s="1"/>
  <c r="K383" s="1"/>
  <c r="L382" l="1"/>
  <c r="N364" s="1"/>
  <c r="I384"/>
  <c r="J384" s="1"/>
  <c r="L383" l="1"/>
  <c r="N365" s="1"/>
  <c r="I385"/>
  <c r="J385" s="1"/>
  <c r="K385" s="1"/>
  <c r="L384"/>
  <c r="N366" l="1"/>
  <c r="I386"/>
  <c r="J386" s="1"/>
  <c r="K386" s="1"/>
  <c r="I387" l="1"/>
  <c r="J387" s="1"/>
  <c r="L385"/>
  <c r="L386" l="1"/>
  <c r="N368" s="1"/>
  <c r="N367"/>
  <c r="I388"/>
  <c r="J388" s="1"/>
  <c r="K388" s="1"/>
  <c r="L387" l="1"/>
  <c r="N369" s="1"/>
  <c r="I389"/>
  <c r="J389" s="1"/>
  <c r="L388" l="1"/>
  <c r="N370" s="1"/>
  <c r="I390"/>
  <c r="J390" s="1"/>
  <c r="I391" l="1"/>
  <c r="L389"/>
  <c r="L390"/>
  <c r="J391" l="1"/>
  <c r="K391" s="1"/>
  <c r="N371"/>
  <c r="N372"/>
  <c r="I392"/>
  <c r="J392" l="1"/>
  <c r="K392" s="1"/>
  <c r="L392" s="1"/>
  <c r="L391"/>
  <c r="I393"/>
  <c r="J393" l="1"/>
  <c r="K393" s="1"/>
  <c r="N374"/>
  <c r="N373"/>
  <c r="I394"/>
  <c r="J394" l="1"/>
  <c r="K394" s="1"/>
  <c r="L393"/>
  <c r="N375" s="1"/>
  <c r="I395"/>
  <c r="J395" s="1"/>
  <c r="K395" s="1"/>
  <c r="L394" l="1"/>
  <c r="N376" s="1"/>
  <c r="I396"/>
  <c r="J396" l="1"/>
  <c r="K396" s="1"/>
  <c r="L395"/>
  <c r="N377" s="1"/>
  <c r="I397"/>
  <c r="J397" s="1"/>
  <c r="I398" l="1"/>
  <c r="J398" s="1"/>
  <c r="L397"/>
  <c r="L396"/>
  <c r="N379" l="1"/>
  <c r="N378"/>
  <c r="I399"/>
  <c r="J399" s="1"/>
  <c r="K399" s="1"/>
  <c r="L398"/>
  <c r="N380" l="1"/>
  <c r="I400"/>
  <c r="J400" s="1"/>
  <c r="L399"/>
  <c r="N381" l="1"/>
  <c r="I401"/>
  <c r="J401" s="1"/>
  <c r="L400"/>
  <c r="N382" l="1"/>
  <c r="I402"/>
  <c r="J402" s="1"/>
  <c r="L401"/>
  <c r="N383" l="1"/>
  <c r="I403"/>
  <c r="J403" s="1"/>
  <c r="K403" s="1"/>
  <c r="L402"/>
  <c r="N384" l="1"/>
  <c r="I404"/>
  <c r="J404" s="1"/>
  <c r="L403"/>
  <c r="N385" l="1"/>
  <c r="I405"/>
  <c r="L404"/>
  <c r="J405" l="1"/>
  <c r="K405" s="1"/>
  <c r="N386"/>
  <c r="I406"/>
  <c r="J406" s="1"/>
  <c r="L405" l="1"/>
  <c r="N387" s="1"/>
  <c r="I407"/>
  <c r="J407" l="1"/>
  <c r="K407" s="1"/>
  <c r="I408"/>
  <c r="L406"/>
  <c r="J408" l="1"/>
  <c r="K408" s="1"/>
  <c r="L407"/>
  <c r="N389" s="1"/>
  <c r="N388"/>
  <c r="I409"/>
  <c r="J409" l="1"/>
  <c r="K409" s="1"/>
  <c r="L408"/>
  <c r="N390" s="1"/>
  <c r="I410"/>
  <c r="J410" l="1"/>
  <c r="K410" s="1"/>
  <c r="L409"/>
  <c r="N391" s="1"/>
  <c r="I411"/>
  <c r="J411" s="1"/>
  <c r="K411" s="1"/>
  <c r="L410" l="1"/>
  <c r="N392" s="1"/>
  <c r="I412"/>
  <c r="J412" s="1"/>
  <c r="L411" l="1"/>
  <c r="N393" s="1"/>
  <c r="I413"/>
  <c r="J413" s="1"/>
  <c r="I414" l="1"/>
  <c r="J414" s="1"/>
  <c r="K414" s="1"/>
  <c r="L412"/>
  <c r="L413" l="1"/>
  <c r="N395" s="1"/>
  <c r="N394"/>
  <c r="I415"/>
  <c r="J415" s="1"/>
  <c r="L414" l="1"/>
  <c r="N396" s="1"/>
  <c r="I416"/>
  <c r="J416" s="1"/>
  <c r="L415" l="1"/>
  <c r="N397" s="1"/>
  <c r="I417"/>
  <c r="J417" s="1"/>
  <c r="K417" s="1"/>
  <c r="L416"/>
  <c r="N398" l="1"/>
  <c r="I418"/>
  <c r="J418" l="1"/>
  <c r="K418" s="1"/>
  <c r="I419"/>
  <c r="J419" s="1"/>
  <c r="K419" s="1"/>
  <c r="L417"/>
  <c r="L418" l="1"/>
  <c r="N400" s="1"/>
  <c r="N399"/>
  <c r="I420"/>
  <c r="J420" s="1"/>
  <c r="L419"/>
  <c r="N401" l="1"/>
  <c r="I421"/>
  <c r="J421" s="1"/>
  <c r="L420" l="1"/>
  <c r="N402" s="1"/>
  <c r="I422"/>
  <c r="J422" s="1"/>
  <c r="K422" s="1"/>
  <c r="L421" l="1"/>
  <c r="N403" s="1"/>
  <c r="I423"/>
  <c r="J423" s="1"/>
  <c r="L422" l="1"/>
  <c r="N404" s="1"/>
  <c r="I424"/>
  <c r="J424" s="1"/>
  <c r="K424" s="1"/>
  <c r="L423"/>
  <c r="N405" l="1"/>
  <c r="I425"/>
  <c r="J425" s="1"/>
  <c r="K425" s="1"/>
  <c r="I426" l="1"/>
  <c r="L425"/>
  <c r="L424"/>
  <c r="J426" l="1"/>
  <c r="K426" s="1"/>
  <c r="N407"/>
  <c r="N406"/>
  <c r="I427"/>
  <c r="J427" s="1"/>
  <c r="K427" s="1"/>
  <c r="L426" l="1"/>
  <c r="N408" s="1"/>
  <c r="I428"/>
  <c r="J428" s="1"/>
  <c r="L427" l="1"/>
  <c r="N409" s="1"/>
  <c r="I429"/>
  <c r="J429" l="1"/>
  <c r="K429" s="1"/>
  <c r="I430"/>
  <c r="J430" s="1"/>
  <c r="L428"/>
  <c r="L429" l="1"/>
  <c r="N411" s="1"/>
  <c r="N410"/>
  <c r="I431"/>
  <c r="J431" s="1"/>
  <c r="K431" s="1"/>
  <c r="L430"/>
  <c r="N412" l="1"/>
  <c r="I432"/>
  <c r="J432" s="1"/>
  <c r="L431" l="1"/>
  <c r="N413" s="1"/>
  <c r="I433"/>
  <c r="J433" s="1"/>
  <c r="K433" s="1"/>
  <c r="L432" l="1"/>
  <c r="N414" s="1"/>
  <c r="I434"/>
  <c r="J434" s="1"/>
  <c r="K434" s="1"/>
  <c r="L433" l="1"/>
  <c r="N415" s="1"/>
  <c r="I435"/>
  <c r="J435" l="1"/>
  <c r="K435" s="1"/>
  <c r="L434"/>
  <c r="N416" s="1"/>
  <c r="I436"/>
  <c r="J436" s="1"/>
  <c r="K436" s="1"/>
  <c r="I437" l="1"/>
  <c r="J437" s="1"/>
  <c r="L435"/>
  <c r="L436"/>
  <c r="N417" l="1"/>
  <c r="N418"/>
  <c r="I438"/>
  <c r="J438" l="1"/>
  <c r="K438" s="1"/>
  <c r="L437"/>
  <c r="I439"/>
  <c r="J439" s="1"/>
  <c r="K439" s="1"/>
  <c r="L438" l="1"/>
  <c r="N420" s="1"/>
  <c r="N419"/>
  <c r="I440"/>
  <c r="J440" l="1"/>
  <c r="K440" s="1"/>
  <c r="L439"/>
  <c r="N421" s="1"/>
  <c r="I441"/>
  <c r="J441" l="1"/>
  <c r="K441" s="1"/>
  <c r="I442"/>
  <c r="L440"/>
  <c r="J442" l="1"/>
  <c r="K442" s="1"/>
  <c r="L441"/>
  <c r="N423" s="1"/>
  <c r="N422"/>
  <c r="I443"/>
  <c r="J443" l="1"/>
  <c r="K443" s="1"/>
  <c r="L442"/>
  <c r="N424" s="1"/>
  <c r="I444"/>
  <c r="J444" s="1"/>
  <c r="K444" s="1"/>
  <c r="I445" l="1"/>
  <c r="J445" s="1"/>
  <c r="L443"/>
  <c r="L444" l="1"/>
  <c r="N426" s="1"/>
  <c r="N425"/>
  <c r="I446"/>
  <c r="J446" s="1"/>
  <c r="K446" s="1"/>
  <c r="L445"/>
  <c r="N427" l="1"/>
  <c r="I447"/>
  <c r="J447" s="1"/>
  <c r="I448" l="1"/>
  <c r="J448" s="1"/>
  <c r="L446"/>
  <c r="L447" l="1"/>
  <c r="N429" s="1"/>
  <c r="N428"/>
  <c r="I449"/>
  <c r="J449" s="1"/>
  <c r="L448" l="1"/>
  <c r="I450"/>
  <c r="L449"/>
  <c r="J450" l="1"/>
  <c r="K450" s="1"/>
  <c r="N431"/>
  <c r="N430"/>
  <c r="I451"/>
  <c r="J451" s="1"/>
  <c r="L450" l="1"/>
  <c r="N432" s="1"/>
  <c r="I452"/>
  <c r="J452" l="1"/>
  <c r="K452" s="1"/>
  <c r="L451"/>
  <c r="N433" s="1"/>
  <c r="I453"/>
  <c r="J453" s="1"/>
  <c r="I454" l="1"/>
  <c r="J454" s="1"/>
  <c r="L452"/>
  <c r="L453" l="1"/>
  <c r="N435" s="1"/>
  <c r="N434"/>
  <c r="I455"/>
  <c r="J455" s="1"/>
  <c r="K455" s="1"/>
  <c r="L454" l="1"/>
  <c r="N436" s="1"/>
  <c r="I456"/>
  <c r="J456" s="1"/>
  <c r="L455" l="1"/>
  <c r="N437" s="1"/>
  <c r="I457"/>
  <c r="J457" l="1"/>
  <c r="K457" s="1"/>
  <c r="I458"/>
  <c r="L456"/>
  <c r="K458" l="1"/>
  <c r="J458"/>
  <c r="L457"/>
  <c r="N439" s="1"/>
  <c r="N438"/>
  <c r="I459"/>
  <c r="J459" l="1"/>
  <c r="K459" s="1"/>
  <c r="L458"/>
  <c r="I460"/>
  <c r="J460" s="1"/>
  <c r="L459" l="1"/>
  <c r="N441" s="1"/>
  <c r="N440"/>
  <c r="I461"/>
  <c r="J461" s="1"/>
  <c r="L460" l="1"/>
  <c r="I462"/>
  <c r="J462" s="1"/>
  <c r="L461"/>
  <c r="N443" l="1"/>
  <c r="N442"/>
  <c r="I463"/>
  <c r="J463" s="1"/>
  <c r="L462"/>
  <c r="N444" l="1"/>
  <c r="I464"/>
  <c r="J464" l="1"/>
  <c r="K464" s="1"/>
  <c r="L463"/>
  <c r="N445" s="1"/>
  <c r="I465"/>
  <c r="J465" s="1"/>
  <c r="L464" l="1"/>
  <c r="N446" s="1"/>
  <c r="I466"/>
  <c r="J466" s="1"/>
  <c r="K466" s="1"/>
  <c r="L465" l="1"/>
  <c r="N447" s="1"/>
  <c r="I467"/>
  <c r="J467" s="1"/>
  <c r="L466"/>
  <c r="N448" l="1"/>
  <c r="I468"/>
  <c r="J468" s="1"/>
  <c r="L467"/>
  <c r="N449" l="1"/>
  <c r="I469"/>
  <c r="J469" s="1"/>
  <c r="K469" s="1"/>
  <c r="I470" l="1"/>
  <c r="J470" s="1"/>
  <c r="K470" s="1"/>
  <c r="L469"/>
  <c r="L468"/>
  <c r="N450" l="1"/>
  <c r="N451"/>
  <c r="I471"/>
  <c r="J471" s="1"/>
  <c r="K471" s="1"/>
  <c r="L470" l="1"/>
  <c r="N452" s="1"/>
  <c r="I472"/>
  <c r="J472" s="1"/>
  <c r="I473" l="1"/>
  <c r="J473" s="1"/>
  <c r="K473" s="1"/>
  <c r="L471"/>
  <c r="L472" l="1"/>
  <c r="N454" s="1"/>
  <c r="N453"/>
  <c r="I474"/>
  <c r="K474" l="1"/>
  <c r="J474"/>
  <c r="L473"/>
  <c r="N455" s="1"/>
  <c r="I475"/>
  <c r="J475" l="1"/>
  <c r="K475" s="1"/>
  <c r="I476"/>
  <c r="L474"/>
  <c r="J476" l="1"/>
  <c r="K476" s="1"/>
  <c r="L475"/>
  <c r="N457" s="1"/>
  <c r="N456"/>
  <c r="I477"/>
  <c r="J477" s="1"/>
  <c r="L476" l="1"/>
  <c r="I478"/>
  <c r="J478" s="1"/>
  <c r="K478" s="1"/>
  <c r="L477" l="1"/>
  <c r="N459" s="1"/>
  <c r="N458"/>
  <c r="I479"/>
  <c r="J479" l="1"/>
  <c r="K479" s="1"/>
  <c r="L478"/>
  <c r="N460" s="1"/>
  <c r="I480"/>
  <c r="J480" l="1"/>
  <c r="K480" s="1"/>
  <c r="L479"/>
  <c r="N461" s="1"/>
  <c r="I481"/>
  <c r="J481" s="1"/>
  <c r="L480" l="1"/>
  <c r="N462" s="1"/>
  <c r="I482"/>
  <c r="J482" s="1"/>
  <c r="I483" l="1"/>
  <c r="J483" s="1"/>
  <c r="K483" s="1"/>
  <c r="L481"/>
  <c r="L482" l="1"/>
  <c r="N464" s="1"/>
  <c r="N463"/>
  <c r="I484"/>
  <c r="J484" s="1"/>
  <c r="L483" l="1"/>
  <c r="N465" s="1"/>
  <c r="I485"/>
  <c r="J485" l="1"/>
  <c r="K485" s="1"/>
  <c r="I486"/>
  <c r="L484"/>
  <c r="J486" l="1"/>
  <c r="K486" s="1"/>
  <c r="L485"/>
  <c r="N467" s="1"/>
  <c r="N466"/>
  <c r="I487"/>
  <c r="J487" s="1"/>
  <c r="L486" l="1"/>
  <c r="N468" s="1"/>
  <c r="I488"/>
  <c r="J488" s="1"/>
  <c r="I489" l="1"/>
  <c r="J489" s="1"/>
  <c r="L488"/>
  <c r="L487"/>
  <c r="N469" l="1"/>
  <c r="N470"/>
  <c r="I490"/>
  <c r="J490" s="1"/>
  <c r="L489"/>
  <c r="N471" l="1"/>
  <c r="I491"/>
  <c r="J491" s="1"/>
  <c r="K491" s="1"/>
  <c r="L490"/>
  <c r="N472" l="1"/>
  <c r="I492"/>
  <c r="K492" l="1"/>
  <c r="J492"/>
  <c r="I493"/>
  <c r="J493" s="1"/>
  <c r="K493" s="1"/>
  <c r="L491"/>
  <c r="L492" l="1"/>
  <c r="N474" s="1"/>
  <c r="N473"/>
  <c r="I494"/>
  <c r="J494" l="1"/>
  <c r="K494" s="1"/>
  <c r="L493"/>
  <c r="N475" s="1"/>
  <c r="I495"/>
  <c r="J495" s="1"/>
  <c r="K495" s="1"/>
  <c r="L494" l="1"/>
  <c r="N476" s="1"/>
  <c r="I496"/>
  <c r="J496" s="1"/>
  <c r="I497" l="1"/>
  <c r="L496"/>
  <c r="L495"/>
  <c r="J497" l="1"/>
  <c r="K497" s="1"/>
  <c r="N477"/>
  <c r="N478"/>
  <c r="I498"/>
  <c r="J498" s="1"/>
  <c r="K498" s="1"/>
  <c r="L497" l="1"/>
  <c r="I499"/>
  <c r="J499" s="1"/>
  <c r="K499" s="1"/>
  <c r="L498" l="1"/>
  <c r="N480" s="1"/>
  <c r="N479"/>
  <c r="I500"/>
  <c r="J500" s="1"/>
  <c r="K500" s="1"/>
  <c r="L499"/>
  <c r="N481" l="1"/>
  <c r="I501"/>
  <c r="J501" s="1"/>
  <c r="L500"/>
  <c r="N482" l="1"/>
  <c r="I502"/>
  <c r="K502" l="1"/>
  <c r="J502"/>
  <c r="L501"/>
  <c r="N483" s="1"/>
  <c r="I503"/>
  <c r="J503" s="1"/>
  <c r="L502" l="1"/>
  <c r="N484" s="1"/>
  <c r="I504"/>
  <c r="K504" l="1"/>
  <c r="J504"/>
  <c r="L503"/>
  <c r="N485" s="1"/>
  <c r="I505"/>
  <c r="J505" s="1"/>
  <c r="L504" l="1"/>
  <c r="N486" s="1"/>
  <c r="I506"/>
  <c r="K506" l="1"/>
  <c r="J506"/>
  <c r="I507"/>
  <c r="J507" s="1"/>
  <c r="K507" s="1"/>
  <c r="L505"/>
  <c r="L506" l="1"/>
  <c r="N488" s="1"/>
  <c r="N487"/>
  <c r="I508"/>
  <c r="J508" s="1"/>
  <c r="L507" l="1"/>
  <c r="N489" s="1"/>
  <c r="I509"/>
  <c r="L508"/>
  <c r="J509" l="1"/>
  <c r="K509" s="1"/>
  <c r="N490"/>
  <c r="I510"/>
  <c r="J510" s="1"/>
  <c r="L509" l="1"/>
  <c r="N491" s="1"/>
  <c r="I511"/>
  <c r="J511" s="1"/>
  <c r="L510" l="1"/>
  <c r="N492" s="1"/>
  <c r="I512"/>
  <c r="J512" l="1"/>
  <c r="K512" s="1"/>
  <c r="I513"/>
  <c r="L511"/>
  <c r="J513" l="1"/>
  <c r="K513" s="1"/>
  <c r="L512"/>
  <c r="N494" s="1"/>
  <c r="N493"/>
  <c r="I514"/>
  <c r="J514" s="1"/>
  <c r="K514" s="1"/>
  <c r="L513" l="1"/>
  <c r="N495" s="1"/>
  <c r="I515"/>
  <c r="J515" s="1"/>
  <c r="L514" l="1"/>
  <c r="N496" s="1"/>
  <c r="I516"/>
  <c r="J516" l="1"/>
  <c r="K516" s="1"/>
  <c r="L515"/>
  <c r="I517"/>
  <c r="J517" s="1"/>
  <c r="L516" l="1"/>
  <c r="N498" s="1"/>
  <c r="N497"/>
  <c r="I518"/>
  <c r="J518" s="1"/>
  <c r="L517"/>
  <c r="N499" l="1"/>
  <c r="I519"/>
  <c r="J519" s="1"/>
  <c r="I520" l="1"/>
  <c r="J520" s="1"/>
  <c r="L519"/>
  <c r="L518"/>
  <c r="N500" l="1"/>
  <c r="N501"/>
  <c r="I521"/>
  <c r="J521" s="1"/>
  <c r="K521" s="1"/>
  <c r="L520" l="1"/>
  <c r="N502" s="1"/>
  <c r="I522"/>
  <c r="J522" s="1"/>
  <c r="L521" l="1"/>
  <c r="N503" s="1"/>
  <c r="I523"/>
  <c r="J523" l="1"/>
  <c r="K523" s="1"/>
  <c r="I524"/>
  <c r="J524" s="1"/>
  <c r="K524" s="1"/>
  <c r="L522"/>
  <c r="L523" l="1"/>
  <c r="N505" s="1"/>
  <c r="N504"/>
  <c r="I525"/>
  <c r="J525" s="1"/>
  <c r="L524" l="1"/>
  <c r="N506" s="1"/>
  <c r="I526"/>
  <c r="J526" l="1"/>
  <c r="K526" s="1"/>
  <c r="L525"/>
  <c r="N507" s="1"/>
  <c r="I527"/>
  <c r="J527" l="1"/>
  <c r="K527" s="1"/>
  <c r="L526"/>
  <c r="N508" s="1"/>
  <c r="I528"/>
  <c r="J528" l="1"/>
  <c r="K528" s="1"/>
  <c r="L527"/>
  <c r="N509" s="1"/>
  <c r="I529"/>
  <c r="J529" s="1"/>
  <c r="I530" l="1"/>
  <c r="J530" s="1"/>
  <c r="L528"/>
  <c r="L529" l="1"/>
  <c r="N511" s="1"/>
  <c r="N510"/>
  <c r="I531"/>
  <c r="L530"/>
  <c r="J531" l="1"/>
  <c r="K531" s="1"/>
  <c r="N512"/>
  <c r="I532"/>
  <c r="J532" s="1"/>
  <c r="I533" l="1"/>
  <c r="J533" s="1"/>
  <c r="K533" s="1"/>
  <c r="L532"/>
  <c r="L531"/>
  <c r="N514" l="1"/>
  <c r="N513"/>
  <c r="I534"/>
  <c r="J534" s="1"/>
  <c r="I535" l="1"/>
  <c r="J535" s="1"/>
  <c r="L533"/>
  <c r="L534" l="1"/>
  <c r="N516" s="1"/>
  <c r="N515"/>
  <c r="I536"/>
  <c r="J536" s="1"/>
  <c r="L535" l="1"/>
  <c r="N517" s="1"/>
  <c r="I537"/>
  <c r="J537" l="1"/>
  <c r="K537" s="1"/>
  <c r="L536"/>
  <c r="I538"/>
  <c r="J538" s="1"/>
  <c r="L537" l="1"/>
  <c r="N519" s="1"/>
  <c r="N518"/>
  <c r="I539"/>
  <c r="J539" s="1"/>
  <c r="L539" l="1"/>
  <c r="L538"/>
  <c r="I540"/>
  <c r="J540" s="1"/>
  <c r="N520" l="1"/>
  <c r="N521"/>
  <c r="I541"/>
  <c r="J541" s="1"/>
  <c r="L540" l="1"/>
  <c r="N522" s="1"/>
  <c r="I542"/>
  <c r="J542" s="1"/>
  <c r="L541"/>
  <c r="N523" l="1"/>
  <c r="I543"/>
  <c r="J543" l="1"/>
  <c r="K543" s="1"/>
  <c r="L542"/>
  <c r="N524" s="1"/>
  <c r="I544"/>
  <c r="J544" l="1"/>
  <c r="K544" s="1"/>
  <c r="L543"/>
  <c r="N525" s="1"/>
  <c r="I545"/>
  <c r="J545" s="1"/>
  <c r="K545" s="1"/>
  <c r="L544" l="1"/>
  <c r="I546"/>
  <c r="J546" s="1"/>
  <c r="K546" s="1"/>
  <c r="L545"/>
  <c r="N526" l="1"/>
  <c r="N527"/>
  <c r="I547"/>
  <c r="J547" s="1"/>
  <c r="L546"/>
  <c r="N528" l="1"/>
  <c r="I548"/>
  <c r="J548" s="1"/>
  <c r="L547" l="1"/>
  <c r="N529" s="1"/>
  <c r="I549"/>
  <c r="J549" s="1"/>
  <c r="L548" l="1"/>
  <c r="N530" s="1"/>
  <c r="I550"/>
  <c r="J550" s="1"/>
  <c r="I551" l="1"/>
  <c r="L550"/>
  <c r="L549"/>
  <c r="J551" l="1"/>
  <c r="K551" s="1"/>
  <c r="N531"/>
  <c r="N532"/>
  <c r="I552"/>
  <c r="J552" s="1"/>
  <c r="I553" l="1"/>
  <c r="J553" s="1"/>
  <c r="K553" s="1"/>
  <c r="L551"/>
  <c r="L552" l="1"/>
  <c r="N534" s="1"/>
  <c r="N533"/>
  <c r="I554"/>
  <c r="J554" s="1"/>
  <c r="I555" l="1"/>
  <c r="L553"/>
  <c r="L554"/>
  <c r="J555" l="1"/>
  <c r="K555" s="1"/>
  <c r="N535"/>
  <c r="N536"/>
  <c r="I556"/>
  <c r="J556" s="1"/>
  <c r="K556" s="1"/>
  <c r="L555" l="1"/>
  <c r="N537" s="1"/>
  <c r="I557"/>
  <c r="L556"/>
  <c r="J557" l="1"/>
  <c r="K557" s="1"/>
  <c r="N538"/>
  <c r="I558"/>
  <c r="J558" l="1"/>
  <c r="K558" s="1"/>
  <c r="L557"/>
  <c r="N539" s="1"/>
  <c r="I559"/>
  <c r="J559" s="1"/>
  <c r="I560" l="1"/>
  <c r="J560" s="1"/>
  <c r="L558"/>
  <c r="L559"/>
  <c r="N541" l="1"/>
  <c r="N540"/>
  <c r="I561"/>
  <c r="J561" s="1"/>
  <c r="L560"/>
  <c r="N542" l="1"/>
  <c r="I562"/>
  <c r="K562" l="1"/>
  <c r="J562"/>
  <c r="L561"/>
  <c r="N543" s="1"/>
  <c r="I563"/>
  <c r="J563" s="1"/>
  <c r="I564" l="1"/>
  <c r="L562"/>
  <c r="J564" l="1"/>
  <c r="K564" s="1"/>
  <c r="L563"/>
  <c r="N545" s="1"/>
  <c r="N544"/>
  <c r="I565"/>
  <c r="J565" l="1"/>
  <c r="K565" s="1"/>
  <c r="L564"/>
  <c r="N546" s="1"/>
  <c r="I566"/>
  <c r="J566" l="1"/>
  <c r="K566" s="1"/>
  <c r="L565"/>
  <c r="N547" s="1"/>
  <c r="I567"/>
  <c r="J567" l="1"/>
  <c r="K567" s="1"/>
  <c r="L566"/>
  <c r="N548" s="1"/>
  <c r="I568"/>
  <c r="J568" s="1"/>
  <c r="I569" l="1"/>
  <c r="J569" s="1"/>
  <c r="L568"/>
  <c r="L567"/>
  <c r="N550" l="1"/>
  <c r="N549"/>
  <c r="I570"/>
  <c r="J570" s="1"/>
  <c r="L569"/>
  <c r="N551" l="1"/>
  <c r="I571"/>
  <c r="J571" s="1"/>
  <c r="I572" l="1"/>
  <c r="L570"/>
  <c r="L571"/>
  <c r="J572" l="1"/>
  <c r="K572" s="1"/>
  <c r="N552"/>
  <c r="I573"/>
  <c r="N553"/>
  <c r="J573" l="1"/>
  <c r="K573" s="1"/>
  <c r="I574"/>
  <c r="J574" s="1"/>
  <c r="L572"/>
  <c r="L573" l="1"/>
  <c r="N555" s="1"/>
  <c r="I575"/>
  <c r="J575" s="1"/>
  <c r="N554"/>
  <c r="I576" l="1"/>
  <c r="J576" s="1"/>
  <c r="K576" s="1"/>
  <c r="L574"/>
  <c r="L576" l="1"/>
  <c r="L575"/>
  <c r="N556"/>
  <c r="P2" l="1"/>
  <c r="N558"/>
  <c r="N557"/>
  <c r="P3"/>
  <c r="P5"/>
  <c r="P4"/>
</calcChain>
</file>

<file path=xl/sharedStrings.xml><?xml version="1.0" encoding="utf-8"?>
<sst xmlns="http://schemas.openxmlformats.org/spreadsheetml/2006/main" count="72" uniqueCount="55">
  <si>
    <t>Num</t>
  </si>
  <si>
    <t>Doz</t>
  </si>
  <si>
    <t>W/L</t>
  </si>
  <si>
    <t>Prog</t>
  </si>
  <si>
    <t>Total</t>
  </si>
  <si>
    <t>Max</t>
  </si>
  <si>
    <t>Min</t>
  </si>
  <si>
    <t>Lev</t>
  </si>
  <si>
    <t>ProgLvl</t>
  </si>
  <si>
    <t>Losses</t>
  </si>
  <si>
    <t>Max prog.</t>
  </si>
  <si>
    <t>MaxProg Lvl</t>
  </si>
  <si>
    <t>Paste Spins in  Col. C2</t>
  </si>
  <si>
    <t>1-2</t>
  </si>
  <si>
    <t>1-3</t>
  </si>
  <si>
    <t>2-1</t>
  </si>
  <si>
    <t>2-3</t>
  </si>
  <si>
    <t>3-1</t>
  </si>
  <si>
    <t>3-2</t>
  </si>
  <si>
    <t>Bet</t>
  </si>
  <si>
    <t>--&gt; Num</t>
  </si>
  <si>
    <t>Win Stop</t>
  </si>
  <si>
    <t>Stop Loss</t>
  </si>
  <si>
    <t xml:space="preserve"> Mit (-)Zeichen !!</t>
  </si>
  <si>
    <t>Change Progression in Col. V</t>
  </si>
  <si>
    <t>Sec</t>
  </si>
  <si>
    <t>Doz/Sec</t>
  </si>
  <si>
    <t>Bet1</t>
  </si>
  <si>
    <t>Bet2</t>
  </si>
  <si>
    <t>Bet3</t>
  </si>
  <si>
    <t>Bet4</t>
  </si>
  <si>
    <t>Bet5</t>
  </si>
  <si>
    <t>Bet Selection Sector</t>
  </si>
  <si>
    <t>Bet Selection Dozzen</t>
  </si>
  <si>
    <t>Check Bet</t>
  </si>
  <si>
    <t>Bet DZ/Sec</t>
  </si>
  <si>
    <t>0-2-4-6</t>
  </si>
  <si>
    <t>1-5-8-10-11</t>
  </si>
  <si>
    <t>3-7-9-12</t>
  </si>
  <si>
    <t>13-15-17-19-21</t>
  </si>
  <si>
    <t>16-20-23-24</t>
  </si>
  <si>
    <t>14-18-22</t>
  </si>
  <si>
    <t>25-27-32-34</t>
  </si>
  <si>
    <t>30-33-36</t>
  </si>
  <si>
    <t>26-28-29-31-35</t>
  </si>
  <si>
    <t>BN1</t>
  </si>
  <si>
    <t>BN2</t>
  </si>
  <si>
    <t>BN3</t>
  </si>
  <si>
    <t>BN4</t>
  </si>
  <si>
    <t>BN5</t>
  </si>
  <si>
    <t xml:space="preserve"> </t>
  </si>
  <si>
    <t>Betting numbers</t>
  </si>
  <si>
    <t>Check Bet and DZ/Sec</t>
  </si>
  <si>
    <t>Max Loss</t>
  </si>
  <si>
    <t>Bet Numbers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</si>
</sst>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medium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medium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medium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medium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medium">
        <color theme="0" tint="-4.9989318521683403E-2"/>
      </bottom>
      <diagonal/>
    </border>
    <border>
      <left style="thin">
        <color theme="0" tint="-4.9989318521683403E-2"/>
      </left>
      <right style="medium">
        <color theme="0" tint="-4.9989318521683403E-2"/>
      </right>
      <top style="thin">
        <color theme="0" tint="-4.9989318521683403E-2"/>
      </top>
      <bottom style="medium">
        <color theme="0" tint="-4.9989318521683403E-2"/>
      </bottom>
      <diagonal/>
    </border>
    <border>
      <left style="medium">
        <color theme="0" tint="-4.9989318521683403E-2"/>
      </left>
      <right/>
      <top style="medium">
        <color theme="0" tint="-4.9989318521683403E-2"/>
      </top>
      <bottom/>
      <diagonal/>
    </border>
    <border>
      <left/>
      <right/>
      <top style="medium">
        <color theme="0" tint="-4.9989318521683403E-2"/>
      </top>
      <bottom/>
      <diagonal/>
    </border>
    <border>
      <left/>
      <right style="medium">
        <color theme="0" tint="-4.9989318521683403E-2"/>
      </right>
      <top style="medium">
        <color theme="0" tint="-4.9989318521683403E-2"/>
      </top>
      <bottom/>
      <diagonal/>
    </border>
    <border>
      <left style="medium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 style="medium">
        <color theme="0" tint="-4.9989318521683403E-2"/>
      </right>
      <top/>
      <bottom style="thin">
        <color theme="0" tint="-4.9989318521683403E-2"/>
      </bottom>
      <diagonal/>
    </border>
    <border>
      <left style="medium">
        <color theme="0" tint="-4.9989318521683403E-2"/>
      </left>
      <right style="thin">
        <color theme="0" tint="-4.9989318521683403E-2"/>
      </right>
      <top style="medium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medium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medium">
        <color theme="0" tint="-4.9989318521683403E-2"/>
      </right>
      <top style="medium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/>
      <diagonal/>
    </border>
    <border>
      <left/>
      <right/>
      <top style="thin">
        <color theme="0" tint="-4.9989318521683403E-2"/>
      </top>
      <bottom/>
      <diagonal/>
    </border>
    <border>
      <left/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02">
    <xf numFmtId="0" fontId="0" fillId="0" borderId="0" xfId="0"/>
    <xf numFmtId="1" fontId="0" fillId="0" borderId="1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2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0" fillId="0" borderId="0" xfId="0" applyAlignment="1">
      <alignment horizontal="right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Border="1"/>
    <xf numFmtId="1" fontId="0" fillId="0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 applyBorder="1"/>
    <xf numFmtId="49" fontId="0" fillId="5" borderId="1" xfId="0" applyNumberForma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1" fontId="0" fillId="9" borderId="1" xfId="0" applyNumberFormat="1" applyFill="1" applyBorder="1" applyAlignment="1">
      <alignment horizontal="center"/>
    </xf>
    <xf numFmtId="49" fontId="1" fillId="0" borderId="0" xfId="0" applyNumberFormat="1" applyFont="1" applyAlignment="1">
      <alignment horizontal="left"/>
    </xf>
    <xf numFmtId="1" fontId="0" fillId="0" borderId="0" xfId="0" applyNumberFormat="1" applyBorder="1" applyAlignment="1">
      <alignment horizontal="left"/>
    </xf>
    <xf numFmtId="1" fontId="2" fillId="10" borderId="11" xfId="0" applyNumberFormat="1" applyFont="1" applyFill="1" applyBorder="1" applyAlignment="1">
      <alignment horizontal="center"/>
    </xf>
    <xf numFmtId="1" fontId="2" fillId="10" borderId="14" xfId="0" applyNumberFormat="1" applyFont="1" applyFill="1" applyBorder="1" applyAlignment="1">
      <alignment horizontal="center"/>
    </xf>
    <xf numFmtId="1" fontId="0" fillId="11" borderId="15" xfId="0" applyNumberFormat="1" applyFill="1" applyBorder="1" applyAlignment="1"/>
    <xf numFmtId="1" fontId="0" fillId="11" borderId="16" xfId="0" applyNumberFormat="1" applyFill="1" applyBorder="1" applyAlignment="1"/>
    <xf numFmtId="0" fontId="0" fillId="0" borderId="1" xfId="0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0" fontId="2" fillId="0" borderId="0" xfId="0" applyFont="1"/>
    <xf numFmtId="1" fontId="5" fillId="2" borderId="3" xfId="0" applyNumberFormat="1" applyFont="1" applyFill="1" applyBorder="1" applyAlignment="1">
      <alignment horizontal="center" vertical="center"/>
    </xf>
    <xf numFmtId="1" fontId="5" fillId="2" borderId="4" xfId="0" applyNumberFormat="1" applyFont="1" applyFill="1" applyBorder="1" applyAlignment="1">
      <alignment horizontal="center" vertical="center"/>
    </xf>
    <xf numFmtId="1" fontId="5" fillId="2" borderId="5" xfId="0" applyNumberFormat="1" applyFont="1" applyFill="1" applyBorder="1" applyAlignment="1">
      <alignment horizontal="center" vertical="center"/>
    </xf>
    <xf numFmtId="1" fontId="5" fillId="2" borderId="6" xfId="0" applyNumberFormat="1" applyFont="1" applyFill="1" applyBorder="1" applyAlignment="1">
      <alignment horizontal="center" vertical="center"/>
    </xf>
    <xf numFmtId="1" fontId="5" fillId="2" borderId="7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4" fillId="2" borderId="3" xfId="0" applyNumberFormat="1" applyFont="1" applyFill="1" applyBorder="1" applyAlignment="1">
      <alignment horizontal="center" vertical="center"/>
    </xf>
    <xf numFmtId="1" fontId="4" fillId="2" borderId="4" xfId="0" applyNumberFormat="1" applyFont="1" applyFill="1" applyBorder="1" applyAlignment="1">
      <alignment horizontal="center" vertical="center"/>
    </xf>
    <xf numFmtId="1" fontId="4" fillId="2" borderId="5" xfId="0" applyNumberFormat="1" applyFont="1" applyFill="1" applyBorder="1" applyAlignment="1">
      <alignment horizontal="center" vertical="center"/>
    </xf>
    <xf numFmtId="1" fontId="4" fillId="2" borderId="6" xfId="0" applyNumberFormat="1" applyFont="1" applyFill="1" applyBorder="1" applyAlignment="1">
      <alignment horizontal="center" vertical="center"/>
    </xf>
    <xf numFmtId="1" fontId="4" fillId="2" borderId="7" xfId="0" applyNumberFormat="1" applyFont="1" applyFill="1" applyBorder="1" applyAlignment="1">
      <alignment horizontal="center" vertical="center"/>
    </xf>
    <xf numFmtId="1" fontId="4" fillId="2" borderId="8" xfId="0" applyNumberFormat="1" applyFont="1" applyFill="1" applyBorder="1" applyAlignment="1">
      <alignment horizontal="center" vertical="center"/>
    </xf>
    <xf numFmtId="1" fontId="2" fillId="10" borderId="9" xfId="0" applyNumberFormat="1" applyFont="1" applyFill="1" applyBorder="1" applyAlignment="1">
      <alignment horizontal="center"/>
    </xf>
    <xf numFmtId="1" fontId="2" fillId="10" borderId="10" xfId="0" applyNumberFormat="1" applyFont="1" applyFill="1" applyBorder="1" applyAlignment="1">
      <alignment horizontal="center"/>
    </xf>
    <xf numFmtId="1" fontId="2" fillId="10" borderId="12" xfId="0" applyNumberFormat="1" applyFont="1" applyFill="1" applyBorder="1" applyAlignment="1">
      <alignment horizontal="center"/>
    </xf>
    <xf numFmtId="1" fontId="2" fillId="10" borderId="13" xfId="0" applyNumberFormat="1" applyFont="1" applyFill="1" applyBorder="1" applyAlignment="1">
      <alignment horizontal="center"/>
    </xf>
    <xf numFmtId="0" fontId="0" fillId="0" borderId="17" xfId="0" applyBorder="1"/>
    <xf numFmtId="0" fontId="0" fillId="6" borderId="18" xfId="0" applyFill="1" applyBorder="1" applyAlignment="1">
      <alignment horizontal="center"/>
    </xf>
    <xf numFmtId="0" fontId="6" fillId="12" borderId="18" xfId="0" applyFont="1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20" xfId="0" applyFill="1" applyBorder="1" applyAlignment="1">
      <alignment horizontal="center"/>
    </xf>
    <xf numFmtId="0" fontId="6" fillId="12" borderId="19" xfId="0" applyFont="1" applyFill="1" applyBorder="1" applyAlignment="1">
      <alignment horizontal="center"/>
    </xf>
    <xf numFmtId="0" fontId="6" fillId="12" borderId="20" xfId="0" applyFont="1" applyFill="1" applyBorder="1" applyAlignment="1">
      <alignment horizontal="center"/>
    </xf>
    <xf numFmtId="0" fontId="6" fillId="12" borderId="21" xfId="0" applyFont="1" applyFill="1" applyBorder="1" applyAlignment="1">
      <alignment horizontal="center"/>
    </xf>
    <xf numFmtId="0" fontId="0" fillId="6" borderId="22" xfId="0" applyFill="1" applyBorder="1" applyAlignment="1">
      <alignment horizontal="center"/>
    </xf>
    <xf numFmtId="0" fontId="6" fillId="12" borderId="23" xfId="0" applyFont="1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6" borderId="27" xfId="0" applyFill="1" applyBorder="1" applyAlignment="1">
      <alignment horizontal="center"/>
    </xf>
    <xf numFmtId="0" fontId="6" fillId="12" borderId="28" xfId="0" applyFont="1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0" fillId="6" borderId="30" xfId="0" applyFill="1" applyBorder="1" applyAlignment="1">
      <alignment horizontal="center"/>
    </xf>
    <xf numFmtId="0" fontId="6" fillId="12" borderId="31" xfId="0" applyFont="1" applyFill="1" applyBorder="1" applyAlignment="1">
      <alignment horizontal="center"/>
    </xf>
    <xf numFmtId="0" fontId="0" fillId="6" borderId="32" xfId="0" applyFill="1" applyBorder="1" applyAlignment="1">
      <alignment horizontal="center"/>
    </xf>
    <xf numFmtId="0" fontId="0" fillId="6" borderId="28" xfId="0" applyFill="1" applyBorder="1" applyAlignment="1">
      <alignment horizontal="center"/>
    </xf>
    <xf numFmtId="0" fontId="6" fillId="12" borderId="30" xfId="0" applyFont="1" applyFill="1" applyBorder="1" applyAlignment="1">
      <alignment horizontal="center"/>
    </xf>
    <xf numFmtId="0" fontId="0" fillId="6" borderId="31" xfId="0" applyFill="1" applyBorder="1" applyAlignment="1">
      <alignment horizontal="center"/>
    </xf>
    <xf numFmtId="0" fontId="6" fillId="12" borderId="32" xfId="0" applyFont="1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6" fillId="12" borderId="22" xfId="0" applyFont="1" applyFill="1" applyBorder="1" applyAlignment="1">
      <alignment horizontal="center"/>
    </xf>
    <xf numFmtId="0" fontId="0" fillId="6" borderId="23" xfId="0" applyFill="1" applyBorder="1" applyAlignment="1">
      <alignment horizontal="center"/>
    </xf>
    <xf numFmtId="0" fontId="0" fillId="0" borderId="36" xfId="0" applyBorder="1"/>
    <xf numFmtId="0" fontId="0" fillId="0" borderId="36" xfId="0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49" fontId="0" fillId="0" borderId="36" xfId="0" applyNumberFormat="1" applyFill="1" applyBorder="1" applyAlignment="1">
      <alignment horizontal="center"/>
    </xf>
    <xf numFmtId="1" fontId="0" fillId="0" borderId="36" xfId="0" applyNumberFormat="1" applyBorder="1" applyAlignment="1">
      <alignment horizontal="center"/>
    </xf>
    <xf numFmtId="49" fontId="0" fillId="0" borderId="36" xfId="0" applyNumberFormat="1" applyBorder="1"/>
    <xf numFmtId="1" fontId="0" fillId="0" borderId="36" xfId="0" applyNumberFormat="1" applyBorder="1" applyAlignment="1">
      <alignment horizontal="center"/>
    </xf>
    <xf numFmtId="49" fontId="0" fillId="0" borderId="16" xfId="0" applyNumberFormat="1" applyFill="1" applyBorder="1" applyAlignment="1">
      <alignment horizontal="center"/>
    </xf>
    <xf numFmtId="1" fontId="0" fillId="0" borderId="16" xfId="0" applyNumberFormat="1" applyBorder="1" applyAlignment="1">
      <alignment horizontal="center"/>
    </xf>
    <xf numFmtId="1" fontId="2" fillId="9" borderId="37" xfId="0" applyNumberFormat="1" applyFont="1" applyFill="1" applyBorder="1" applyAlignment="1">
      <alignment horizontal="center" vertical="center" textRotation="180"/>
    </xf>
    <xf numFmtId="1" fontId="2" fillId="9" borderId="38" xfId="0" applyNumberFormat="1" applyFont="1" applyFill="1" applyBorder="1" applyAlignment="1">
      <alignment horizontal="center" vertical="center" textRotation="180"/>
    </xf>
    <xf numFmtId="1" fontId="2" fillId="9" borderId="39" xfId="0" applyNumberFormat="1" applyFont="1" applyFill="1" applyBorder="1" applyAlignment="1">
      <alignment horizontal="center" vertical="center" textRotation="180"/>
    </xf>
    <xf numFmtId="1" fontId="2" fillId="9" borderId="40" xfId="0" applyNumberFormat="1" applyFont="1" applyFill="1" applyBorder="1" applyAlignment="1">
      <alignment horizontal="center" textRotation="180"/>
    </xf>
    <xf numFmtId="1" fontId="0" fillId="0" borderId="0" xfId="0" applyNumberFormat="1" applyFill="1" applyBorder="1" applyAlignment="1">
      <alignment textRotation="180"/>
    </xf>
    <xf numFmtId="49" fontId="0" fillId="0" borderId="36" xfId="0" applyNumberFormat="1" applyFill="1" applyBorder="1" applyAlignment="1">
      <alignment horizontal="center"/>
    </xf>
    <xf numFmtId="0" fontId="0" fillId="0" borderId="36" xfId="0" applyFill="1" applyBorder="1" applyAlignment="1">
      <alignment horizontal="center"/>
    </xf>
    <xf numFmtId="1" fontId="0" fillId="2" borderId="36" xfId="0" applyNumberFormat="1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1" fontId="0" fillId="6" borderId="36" xfId="0" applyNumberFormat="1" applyFill="1" applyBorder="1" applyAlignment="1">
      <alignment horizontal="center"/>
    </xf>
    <xf numFmtId="0" fontId="0" fillId="6" borderId="36" xfId="0" applyFill="1" applyBorder="1" applyAlignment="1">
      <alignment horizontal="center"/>
    </xf>
    <xf numFmtId="1" fontId="0" fillId="7" borderId="36" xfId="0" applyNumberFormat="1" applyFill="1" applyBorder="1" applyAlignment="1">
      <alignment horizontal="center"/>
    </xf>
    <xf numFmtId="1" fontId="3" fillId="7" borderId="36" xfId="0" applyNumberFormat="1" applyFont="1" applyFill="1" applyBorder="1" applyAlignment="1">
      <alignment horizontal="center"/>
    </xf>
    <xf numFmtId="0" fontId="1" fillId="0" borderId="0" xfId="0" applyFont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49" fontId="0" fillId="5" borderId="1" xfId="0" applyNumberForma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gnatus%20DZ%20Movement%20with%20Bet%20Selection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umber-Dozzen"/>
      <sheetName val="Forum"/>
      <sheetName val="Tabelle3"/>
    </sheetNames>
    <sheetDataSet>
      <sheetData sheetId="0">
        <row r="2">
          <cell r="A2">
            <v>4</v>
          </cell>
          <cell r="B2">
            <v>1</v>
          </cell>
        </row>
        <row r="3">
          <cell r="A3">
            <v>6</v>
          </cell>
          <cell r="B3">
            <v>1</v>
          </cell>
        </row>
        <row r="4">
          <cell r="A4">
            <v>13</v>
          </cell>
          <cell r="B4">
            <v>1</v>
          </cell>
        </row>
        <row r="5">
          <cell r="A5">
            <v>15</v>
          </cell>
          <cell r="B5">
            <v>1</v>
          </cell>
        </row>
        <row r="6">
          <cell r="A6">
            <v>17</v>
          </cell>
          <cell r="B6">
            <v>1</v>
          </cell>
        </row>
        <row r="7">
          <cell r="A7">
            <v>19</v>
          </cell>
          <cell r="B7">
            <v>1</v>
          </cell>
        </row>
        <row r="8">
          <cell r="A8">
            <v>21</v>
          </cell>
          <cell r="B8">
            <v>1</v>
          </cell>
        </row>
        <row r="9">
          <cell r="A9">
            <v>25</v>
          </cell>
          <cell r="B9">
            <v>1</v>
          </cell>
        </row>
        <row r="10">
          <cell r="A10">
            <v>27</v>
          </cell>
          <cell r="B10">
            <v>1</v>
          </cell>
        </row>
        <row r="11">
          <cell r="A11">
            <v>32</v>
          </cell>
          <cell r="B11">
            <v>1</v>
          </cell>
        </row>
        <row r="12">
          <cell r="A12">
            <v>34</v>
          </cell>
          <cell r="B12">
            <v>1</v>
          </cell>
        </row>
        <row r="13">
          <cell r="A13">
            <v>0</v>
          </cell>
          <cell r="B13">
            <v>1</v>
          </cell>
        </row>
        <row r="14">
          <cell r="A14">
            <v>2</v>
          </cell>
          <cell r="B14">
            <v>1</v>
          </cell>
        </row>
        <row r="15">
          <cell r="A15">
            <v>1</v>
          </cell>
          <cell r="B15">
            <v>2</v>
          </cell>
        </row>
        <row r="16">
          <cell r="A16">
            <v>5</v>
          </cell>
          <cell r="B16">
            <v>2</v>
          </cell>
        </row>
        <row r="17">
          <cell r="A17">
            <v>8</v>
          </cell>
          <cell r="B17">
            <v>2</v>
          </cell>
        </row>
        <row r="18">
          <cell r="A18">
            <v>10</v>
          </cell>
          <cell r="B18">
            <v>2</v>
          </cell>
        </row>
        <row r="19">
          <cell r="A19">
            <v>11</v>
          </cell>
          <cell r="B19">
            <v>2</v>
          </cell>
        </row>
        <row r="20">
          <cell r="A20">
            <v>16</v>
          </cell>
          <cell r="B20">
            <v>2</v>
          </cell>
        </row>
        <row r="21">
          <cell r="A21">
            <v>20</v>
          </cell>
          <cell r="B21">
            <v>2</v>
          </cell>
        </row>
        <row r="22">
          <cell r="A22">
            <v>23</v>
          </cell>
          <cell r="B22">
            <v>2</v>
          </cell>
        </row>
        <row r="23">
          <cell r="A23">
            <v>24</v>
          </cell>
          <cell r="B23">
            <v>2</v>
          </cell>
        </row>
        <row r="24">
          <cell r="A24">
            <v>30</v>
          </cell>
          <cell r="B24">
            <v>2</v>
          </cell>
        </row>
        <row r="25">
          <cell r="A25">
            <v>33</v>
          </cell>
          <cell r="B25">
            <v>2</v>
          </cell>
        </row>
        <row r="26">
          <cell r="A26">
            <v>36</v>
          </cell>
          <cell r="B26">
            <v>2</v>
          </cell>
        </row>
        <row r="27">
          <cell r="A27">
            <v>3</v>
          </cell>
          <cell r="B27">
            <v>3</v>
          </cell>
        </row>
        <row r="28">
          <cell r="A28">
            <v>7</v>
          </cell>
          <cell r="B28">
            <v>3</v>
          </cell>
        </row>
        <row r="29">
          <cell r="A29">
            <v>14</v>
          </cell>
          <cell r="B29">
            <v>3</v>
          </cell>
        </row>
        <row r="30">
          <cell r="A30">
            <v>18</v>
          </cell>
          <cell r="B30">
            <v>3</v>
          </cell>
        </row>
        <row r="31">
          <cell r="A31">
            <v>22</v>
          </cell>
          <cell r="B31">
            <v>3</v>
          </cell>
        </row>
        <row r="32">
          <cell r="A32">
            <v>35</v>
          </cell>
          <cell r="B32">
            <v>3</v>
          </cell>
        </row>
        <row r="33">
          <cell r="A33">
            <v>9</v>
          </cell>
          <cell r="B33">
            <v>3</v>
          </cell>
        </row>
        <row r="34">
          <cell r="A34">
            <v>12</v>
          </cell>
          <cell r="B34">
            <v>3</v>
          </cell>
        </row>
        <row r="35">
          <cell r="A35">
            <v>26</v>
          </cell>
          <cell r="B35">
            <v>3</v>
          </cell>
        </row>
        <row r="36">
          <cell r="A36">
            <v>29</v>
          </cell>
          <cell r="B36">
            <v>3</v>
          </cell>
        </row>
        <row r="37">
          <cell r="A37">
            <v>28</v>
          </cell>
          <cell r="B37">
            <v>3</v>
          </cell>
        </row>
        <row r="38">
          <cell r="A38">
            <v>31</v>
          </cell>
          <cell r="B38">
            <v>3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A603"/>
  <sheetViews>
    <sheetView tabSelected="1" topLeftCell="B1" workbookViewId="0">
      <selection activeCell="G13" sqref="G13"/>
    </sheetView>
  </sheetViews>
  <sheetFormatPr baseColWidth="10" defaultRowHeight="15"/>
  <cols>
    <col min="1" max="1" width="4.5703125" style="7" hidden="1" customWidth="1"/>
    <col min="2" max="2" width="1.42578125" customWidth="1"/>
    <col min="3" max="3" width="6.7109375" style="98" customWidth="1"/>
    <col min="4" max="4" width="6.28515625" customWidth="1"/>
    <col min="5" max="5" width="6.140625" customWidth="1"/>
    <col min="6" max="6" width="8" style="18" customWidth="1"/>
    <col min="7" max="7" width="18.28515625" style="18" customWidth="1"/>
    <col min="8" max="8" width="6.85546875" customWidth="1"/>
    <col min="9" max="9" width="7.42578125" hidden="1" customWidth="1"/>
    <col min="10" max="10" width="7.42578125" customWidth="1"/>
    <col min="11" max="11" width="8.42578125" customWidth="1"/>
    <col min="12" max="12" width="10" customWidth="1"/>
    <col min="13" max="14" width="3.140625" style="12" customWidth="1"/>
    <col min="15" max="15" width="11.28515625" style="12" customWidth="1"/>
    <col min="16" max="16" width="6.5703125" style="12" customWidth="1"/>
    <col min="17" max="17" width="3.140625" style="12" customWidth="1"/>
    <col min="18" max="18" width="10.85546875" style="12" customWidth="1"/>
    <col min="19" max="19" width="9" style="12" customWidth="1"/>
    <col min="20" max="21" width="3.140625" style="12" customWidth="1"/>
    <col min="22" max="22" width="5.85546875" style="7" customWidth="1"/>
    <col min="23" max="23" width="5.85546875" style="101" customWidth="1"/>
    <col min="24" max="25" width="3.140625" style="12" hidden="1" customWidth="1"/>
    <col min="26" max="31" width="4.85546875" style="12" hidden="1" customWidth="1"/>
    <col min="32" max="32" width="2" hidden="1" customWidth="1"/>
    <col min="33" max="33" width="3.140625" style="12" hidden="1" customWidth="1"/>
    <col min="34" max="39" width="4.85546875" style="12" hidden="1" customWidth="1"/>
    <col min="40" max="40" width="2.28515625" style="12" hidden="1" customWidth="1"/>
    <col min="41" max="41" width="3.140625" style="12" hidden="1" customWidth="1"/>
    <col min="42" max="44" width="4.85546875" style="12" hidden="1" customWidth="1"/>
    <col min="45" max="45" width="6.5703125" style="12" hidden="1" customWidth="1"/>
    <col min="46" max="46" width="1.5703125" style="12" hidden="1" customWidth="1"/>
    <col min="47" max="52" width="4.85546875" style="12" hidden="1" customWidth="1"/>
    <col min="53" max="53" width="1.7109375" style="12" hidden="1" customWidth="1"/>
    <col min="54" max="56" width="4.85546875" style="12" hidden="1" customWidth="1"/>
    <col min="57" max="66" width="4.85546875" style="12" customWidth="1"/>
    <col min="67" max="68" width="11.42578125" customWidth="1"/>
  </cols>
  <sheetData>
    <row r="1" spans="1:66" ht="15" customHeight="1">
      <c r="B1" s="20" t="s">
        <v>20</v>
      </c>
      <c r="C1" s="96"/>
      <c r="D1" s="26" t="s">
        <v>1</v>
      </c>
      <c r="E1" s="26" t="s">
        <v>25</v>
      </c>
      <c r="F1" s="17" t="s">
        <v>19</v>
      </c>
      <c r="G1" s="17" t="s">
        <v>54</v>
      </c>
      <c r="H1" s="1" t="s">
        <v>2</v>
      </c>
      <c r="I1" s="11" t="s">
        <v>8</v>
      </c>
      <c r="J1" s="2" t="s">
        <v>3</v>
      </c>
      <c r="K1" s="3" t="s">
        <v>2</v>
      </c>
      <c r="L1" s="4" t="s">
        <v>4</v>
      </c>
      <c r="M1" s="9"/>
      <c r="N1" s="11"/>
      <c r="O1" s="11"/>
      <c r="P1" s="11"/>
      <c r="Q1" s="11"/>
      <c r="R1" s="11"/>
      <c r="S1" s="11"/>
      <c r="T1" s="11"/>
      <c r="U1" s="9"/>
      <c r="V1" s="13" t="s">
        <v>7</v>
      </c>
      <c r="W1" s="99" t="s">
        <v>3</v>
      </c>
      <c r="X1" s="9"/>
      <c r="Y1" s="86" t="s">
        <v>33</v>
      </c>
      <c r="Z1" s="88" t="s">
        <v>13</v>
      </c>
      <c r="AA1" s="81" t="s">
        <v>14</v>
      </c>
      <c r="AB1" s="16" t="s">
        <v>15</v>
      </c>
      <c r="AC1" s="16" t="s">
        <v>16</v>
      </c>
      <c r="AD1" s="16" t="s">
        <v>17</v>
      </c>
      <c r="AE1" s="16" t="s">
        <v>18</v>
      </c>
      <c r="AG1" s="83" t="s">
        <v>32</v>
      </c>
      <c r="AH1" s="16" t="s">
        <v>13</v>
      </c>
      <c r="AI1" s="16" t="s">
        <v>14</v>
      </c>
      <c r="AJ1" s="16" t="s">
        <v>15</v>
      </c>
      <c r="AK1" s="16" t="s">
        <v>16</v>
      </c>
      <c r="AL1" s="16" t="s">
        <v>17</v>
      </c>
      <c r="AM1" s="16" t="s">
        <v>18</v>
      </c>
      <c r="AN1" s="75"/>
      <c r="AO1" s="83" t="s">
        <v>52</v>
      </c>
      <c r="AP1" s="77" t="s">
        <v>34</v>
      </c>
      <c r="AQ1" s="77"/>
      <c r="AR1" s="77" t="s">
        <v>35</v>
      </c>
      <c r="AS1" s="77"/>
      <c r="AT1" s="75"/>
      <c r="AU1" s="83" t="s">
        <v>51</v>
      </c>
      <c r="AV1" s="88" t="s">
        <v>45</v>
      </c>
      <c r="AW1" s="88" t="s">
        <v>46</v>
      </c>
      <c r="AX1" s="88" t="s">
        <v>47</v>
      </c>
      <c r="AY1" s="88" t="s">
        <v>48</v>
      </c>
      <c r="AZ1" s="88" t="s">
        <v>49</v>
      </c>
      <c r="BA1" s="75"/>
      <c r="BB1" s="88" t="s">
        <v>9</v>
      </c>
      <c r="BC1" s="75"/>
      <c r="BD1" s="75"/>
      <c r="BE1" s="75"/>
      <c r="BF1" s="75"/>
      <c r="BG1" s="75"/>
      <c r="BH1" s="75"/>
      <c r="BI1" s="75"/>
      <c r="BJ1" s="75"/>
      <c r="BK1" s="75"/>
      <c r="BL1" s="75"/>
      <c r="BM1" s="75"/>
      <c r="BN1" s="75"/>
    </row>
    <row r="2" spans="1:66" ht="15" customHeight="1">
      <c r="A2" s="7">
        <v>1</v>
      </c>
      <c r="B2" s="5"/>
      <c r="C2" s="97">
        <v>22</v>
      </c>
      <c r="D2" s="6">
        <f>IF(C2="","",VLOOKUP(C2,'Number-Dozzen'!$A$2:$C$38,3,0))</f>
        <v>2</v>
      </c>
      <c r="E2" s="6">
        <f>IF(C2="","",VLOOKUP(C2,'[1]Number-Dozzen'!$A$2:$B$38,2,0))</f>
        <v>3</v>
      </c>
      <c r="F2" s="19" t="str">
        <f>IF(C2="","",IF(AP2="","",AR2))</f>
        <v/>
      </c>
      <c r="G2" s="19" t="str">
        <f>IF(C2="","",IF(F2="","",VLOOKUP(F2,'Number-Dozzen'!$F$2:$L$10,7,0)))</f>
        <v/>
      </c>
      <c r="H2" s="1"/>
      <c r="I2" s="1">
        <v>1</v>
      </c>
      <c r="J2" s="1">
        <f>IF(C2="","",1)</f>
        <v>1</v>
      </c>
      <c r="K2" s="1" t="str">
        <f t="shared" ref="K2:K3" si="0">IF(H2="","",IF(H2="l",-12*J2,IF(H2="w",24*J2)))</f>
        <v/>
      </c>
      <c r="L2" s="15"/>
      <c r="M2" s="10"/>
      <c r="N2" s="11"/>
      <c r="O2" s="90" t="s">
        <v>5</v>
      </c>
      <c r="P2" s="91">
        <f>MAX(L2:L601)</f>
        <v>36</v>
      </c>
      <c r="Q2" s="11"/>
      <c r="R2" s="11"/>
      <c r="S2" s="11"/>
      <c r="T2" s="11"/>
      <c r="U2" s="10"/>
      <c r="V2" s="14">
        <v>1</v>
      </c>
      <c r="W2" s="100">
        <v>1</v>
      </c>
      <c r="X2" s="10"/>
      <c r="Y2" s="86"/>
      <c r="Z2" s="80"/>
      <c r="AA2" s="82"/>
      <c r="AB2" s="1"/>
      <c r="AC2" s="1"/>
      <c r="AD2" s="1"/>
      <c r="AE2" s="1"/>
      <c r="AG2" s="84"/>
      <c r="AH2" s="1"/>
      <c r="AI2" s="1"/>
      <c r="AJ2" s="1"/>
      <c r="AK2" s="1"/>
      <c r="AL2" s="1"/>
      <c r="AM2" s="1"/>
      <c r="AN2" s="11"/>
      <c r="AO2" s="84"/>
      <c r="AP2" s="78"/>
      <c r="AQ2" s="78"/>
      <c r="AR2" s="78"/>
      <c r="AS2" s="78"/>
      <c r="AT2" s="11"/>
      <c r="AU2" s="84"/>
      <c r="AV2" s="89"/>
      <c r="AW2" s="89"/>
      <c r="AX2" s="89"/>
      <c r="AY2" s="89"/>
      <c r="AZ2" s="89"/>
      <c r="BA2" s="76"/>
      <c r="BB2" s="89">
        <v>0</v>
      </c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</row>
    <row r="3" spans="1:66" ht="15" customHeight="1">
      <c r="A3" s="7">
        <v>2</v>
      </c>
      <c r="B3" s="5"/>
      <c r="C3" s="97">
        <v>24</v>
      </c>
      <c r="D3" s="6">
        <f>IF(C3="","",VLOOKUP(C3,'Number-Dozzen'!$A$2:$C$38,3,0))</f>
        <v>2</v>
      </c>
      <c r="E3" s="6">
        <f>IF(C3="","",VLOOKUP(C3,'[1]Number-Dozzen'!$A$2:$B$38,2,0))</f>
        <v>2</v>
      </c>
      <c r="F3" s="19" t="str">
        <f t="shared" ref="F3:F9" si="1">IF(C3="","",IF(AP3="","",AR3))</f>
        <v/>
      </c>
      <c r="G3" s="19" t="str">
        <f>IF(C3="","",IF(F3="","",VLOOKUP(F3,'Number-Dozzen'!$F$2:$L$10,7,0)))</f>
        <v/>
      </c>
      <c r="H3" s="1" t="str">
        <f t="shared" ref="H3:H9" si="2">IF(AP2=1,IF(COUNTIF(AV2:AZ2,C3)=1,"W","L"),"")</f>
        <v/>
      </c>
      <c r="I3" s="1">
        <f t="shared" ref="I3:I66" si="3">IF(H2="W",1,IF(H2="L",I2+1,I2))</f>
        <v>1</v>
      </c>
      <c r="J3" s="1">
        <f t="shared" ref="J3:J67" si="4">IF(C2="","",VLOOKUP(I3,$V$2:$W$100,2,0))</f>
        <v>1</v>
      </c>
      <c r="K3" s="1" t="str">
        <f t="shared" si="0"/>
        <v/>
      </c>
      <c r="L3" s="1"/>
      <c r="M3" s="11"/>
      <c r="N3" s="11"/>
      <c r="O3" s="92" t="s">
        <v>6</v>
      </c>
      <c r="P3" s="93">
        <f>MIN(L2:L601)</f>
        <v>-108</v>
      </c>
      <c r="Q3" s="11"/>
      <c r="R3" s="11"/>
      <c r="S3" s="11"/>
      <c r="T3" s="11"/>
      <c r="U3" s="11"/>
      <c r="V3" s="14">
        <v>2</v>
      </c>
      <c r="W3" s="100">
        <v>1</v>
      </c>
      <c r="X3" s="11"/>
      <c r="Y3" s="86"/>
      <c r="Z3" s="80" t="str">
        <f>IF(AND(D2=2,D3=1),3,"")</f>
        <v/>
      </c>
      <c r="AA3" s="82" t="str">
        <f>IF(AND(D2=3,D3=1),2,"")</f>
        <v/>
      </c>
      <c r="AB3" s="1" t="str">
        <f>IF(AND(D2=1,D3=2),3,"")</f>
        <v/>
      </c>
      <c r="AC3" s="1" t="str">
        <f>IF(AND(D2=3,D3=2),1,"")</f>
        <v/>
      </c>
      <c r="AD3" s="1" t="str">
        <f>IF(AND(D2=1,D3=3),2,"")</f>
        <v/>
      </c>
      <c r="AE3" s="1" t="str">
        <f>IF(AND(D3=2,D3=3),1,"")</f>
        <v/>
      </c>
      <c r="AG3" s="84"/>
      <c r="AH3" s="1" t="str">
        <f>IF(AND(E2=2,E3=1),3,"")</f>
        <v/>
      </c>
      <c r="AI3" s="1" t="str">
        <f>IF(AND(E2=3,E3=1),2,"")</f>
        <v/>
      </c>
      <c r="AJ3" s="1" t="str">
        <f>IF(AND(E2=1,E3=2),3,"")</f>
        <v/>
      </c>
      <c r="AK3" s="1">
        <f>IF(AND(E2=3,E3=2),1,"")</f>
        <v>1</v>
      </c>
      <c r="AL3" s="1" t="str">
        <f>IF(AND(E2=1,E3=3),2,"")</f>
        <v/>
      </c>
      <c r="AM3" s="1" t="str">
        <f>IF(AND(E2=2,E3=3),1,"")</f>
        <v/>
      </c>
      <c r="AN3" s="11"/>
      <c r="AO3" s="84"/>
      <c r="AP3" s="78" t="str">
        <f>IF(AND(SUM(AH3:AM3)&gt;0,SUM(Z3:AE3)&gt;0),1,"")</f>
        <v/>
      </c>
      <c r="AQ3" s="78"/>
      <c r="AR3" s="78" t="str">
        <f>IF(AP3=1,SUM(Z3:AE3)*10+SUM(AH3:AM3),"")</f>
        <v/>
      </c>
      <c r="AS3" s="78"/>
      <c r="AT3" s="11"/>
      <c r="AU3" s="84"/>
      <c r="AV3" s="80" t="str">
        <f>IF(AP3=1,VLOOKUP(AR3,'Number-Dozzen'!$F$2:$K$10,2,0),"")</f>
        <v/>
      </c>
      <c r="AW3" s="80" t="str">
        <f>IF(AP3=1,VLOOKUP(AR3,'Number-Dozzen'!$F$2:$K$10,3,0),"")</f>
        <v/>
      </c>
      <c r="AX3" s="80" t="str">
        <f>IF(AP3=1,VLOOKUP(AR3,'Number-Dozzen'!$F$2:$K$10,4,0),"")</f>
        <v/>
      </c>
      <c r="AY3" s="80" t="str">
        <f>IF(AP3=1,VLOOKUP(AR3,'Number-Dozzen'!$F$2:$K$10,5,0),"")</f>
        <v/>
      </c>
      <c r="AZ3" s="80" t="str">
        <f>IF(AP3=1,VLOOKUP(AR3,'Number-Dozzen'!$F$2:$K$10,6,0),"")</f>
        <v/>
      </c>
      <c r="BA3" s="11"/>
      <c r="BB3" s="80">
        <v>0</v>
      </c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</row>
    <row r="4" spans="1:66">
      <c r="A4" s="7">
        <v>3</v>
      </c>
      <c r="B4" s="5"/>
      <c r="C4" s="97">
        <v>13</v>
      </c>
      <c r="D4" s="6">
        <f>IF(C4="","",VLOOKUP(C4,'Number-Dozzen'!$A$2:$C$38,3,0))</f>
        <v>2</v>
      </c>
      <c r="E4" s="6">
        <f>IF(C4="","",VLOOKUP(C4,'[1]Number-Dozzen'!$A$2:$B$38,2,0))</f>
        <v>1</v>
      </c>
      <c r="F4" s="19" t="str">
        <f t="shared" si="1"/>
        <v/>
      </c>
      <c r="G4" s="19" t="str">
        <f>IF(C4="","",IF(F4="","",VLOOKUP(F4,'Number-Dozzen'!$F$2:$L$10,7,0)))</f>
        <v/>
      </c>
      <c r="H4" s="1" t="str">
        <f t="shared" si="2"/>
        <v/>
      </c>
      <c r="I4" s="1">
        <f t="shared" si="3"/>
        <v>1</v>
      </c>
      <c r="J4" s="1">
        <f t="shared" si="4"/>
        <v>1</v>
      </c>
      <c r="K4" s="1" t="str">
        <f>IF(H4="","",IF(H4="l",-4*J4,IF(H4="w",32*J4)))</f>
        <v/>
      </c>
      <c r="L4" s="1">
        <f>IF(C4="","",SUM($K$2:K4))</f>
        <v>0</v>
      </c>
      <c r="M4" s="11"/>
      <c r="N4" s="11"/>
      <c r="O4" s="94" t="s">
        <v>10</v>
      </c>
      <c r="P4" s="94">
        <f>MAX(J2:J601)</f>
        <v>1</v>
      </c>
      <c r="Q4" s="11"/>
      <c r="R4" s="11"/>
      <c r="S4" s="11"/>
      <c r="T4" s="11"/>
      <c r="U4" s="11"/>
      <c r="V4" s="14">
        <v>3</v>
      </c>
      <c r="W4" s="100">
        <v>1</v>
      </c>
      <c r="X4" s="11"/>
      <c r="Y4" s="86"/>
      <c r="Z4" s="80" t="str">
        <f t="shared" ref="Z4:Z67" si="5">IF(AND(D3=2,D4=1),3,"")</f>
        <v/>
      </c>
      <c r="AA4" s="82" t="str">
        <f t="shared" ref="AA4:AA67" si="6">IF(AND(D3=3,D4=1),2,"")</f>
        <v/>
      </c>
      <c r="AB4" s="1" t="str">
        <f t="shared" ref="AB4:AB67" si="7">IF(AND(D3=1,D4=2),3,"")</f>
        <v/>
      </c>
      <c r="AC4" s="1" t="str">
        <f t="shared" ref="AC4:AC67" si="8">IF(AND(D3=3,D4=2),1,"")</f>
        <v/>
      </c>
      <c r="AD4" s="1" t="str">
        <f t="shared" ref="AD4:AD67" si="9">IF(AND(D3=1,D4=3),2,"")</f>
        <v/>
      </c>
      <c r="AE4" s="1" t="str">
        <f t="shared" ref="AE4:AE67" si="10">IF(AND(D4=2,D4=3),1,"")</f>
        <v/>
      </c>
      <c r="AG4" s="84"/>
      <c r="AH4" s="1">
        <f t="shared" ref="AH4:AH67" si="11">IF(AND(E3=2,E4=1),3,"")</f>
        <v>3</v>
      </c>
      <c r="AI4" s="1" t="str">
        <f t="shared" ref="AI4:AI67" si="12">IF(AND(E3=3,E4=1),2,"")</f>
        <v/>
      </c>
      <c r="AJ4" s="1" t="str">
        <f t="shared" ref="AJ4:AJ67" si="13">IF(AND(E3=1,E4=2),3,"")</f>
        <v/>
      </c>
      <c r="AK4" s="1" t="str">
        <f t="shared" ref="AK4:AK67" si="14">IF(AND(E3=3,E4=2),1,"")</f>
        <v/>
      </c>
      <c r="AL4" s="1" t="str">
        <f t="shared" ref="AL4:AL67" si="15">IF(AND(E3=1,E4=3),2,"")</f>
        <v/>
      </c>
      <c r="AM4" s="1" t="str">
        <f t="shared" ref="AM4:AM67" si="16">IF(AND(E3=2,E4=3),1,"")</f>
        <v/>
      </c>
      <c r="AN4" s="11"/>
      <c r="AO4" s="84"/>
      <c r="AP4" s="78" t="str">
        <f>IF(AND(SUM(AH4:AM4)&gt;0,SUM(Z4:AE4)&gt;0),1,"")</f>
        <v/>
      </c>
      <c r="AQ4" s="78"/>
      <c r="AR4" s="78" t="str">
        <f>IF(AP4=1,SUM(Z4:AE4)*10+SUM(AH4:AM4),"")</f>
        <v/>
      </c>
      <c r="AS4" s="78"/>
      <c r="AT4" s="11"/>
      <c r="AU4" s="84"/>
      <c r="AV4" s="80" t="str">
        <f>IF(AP4=1,VLOOKUP(AR4,'Number-Dozzen'!$F$2:$K$10,2,0),"")</f>
        <v/>
      </c>
      <c r="AW4" s="80" t="str">
        <f>IF(AP4=1,VLOOKUP(AR4,'Number-Dozzen'!$F$2:$K$10,3,0),"")</f>
        <v/>
      </c>
      <c r="AX4" s="80" t="str">
        <f>IF(AP4=1,VLOOKUP(AR4,'Number-Dozzen'!$F$2:$K$10,4,0),"")</f>
        <v/>
      </c>
      <c r="AY4" s="80" t="str">
        <f>IF(AP4=1,VLOOKUP(AR4,'Number-Dozzen'!$F$2:$K$10,5,0),"")</f>
        <v/>
      </c>
      <c r="AZ4" s="80" t="str">
        <f>IF(AP4=1,VLOOKUP(AR4,'Number-Dozzen'!$F$2:$K$10,6,0),"")</f>
        <v/>
      </c>
      <c r="BA4" s="11"/>
      <c r="BB4" s="80">
        <f>IF(H4="L",BB3+1,IF(H4="w",1,BB3))</f>
        <v>0</v>
      </c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</row>
    <row r="5" spans="1:66">
      <c r="A5" s="7">
        <v>4</v>
      </c>
      <c r="B5" s="5"/>
      <c r="C5" s="97">
        <v>24</v>
      </c>
      <c r="D5" s="6">
        <f>IF(C5="","",VLOOKUP(C5,'Number-Dozzen'!$A$2:$C$38,3,0))</f>
        <v>2</v>
      </c>
      <c r="E5" s="6">
        <f>IF(C5="","",VLOOKUP(C5,'[1]Number-Dozzen'!$A$2:$B$38,2,0))</f>
        <v>2</v>
      </c>
      <c r="F5" s="19" t="str">
        <f t="shared" si="1"/>
        <v/>
      </c>
      <c r="G5" s="19" t="str">
        <f>IF(C5="","",IF(F5="","",VLOOKUP(F5,'Number-Dozzen'!$F$2:$L$10,7,0)))</f>
        <v/>
      </c>
      <c r="H5" s="1" t="str">
        <f t="shared" si="2"/>
        <v/>
      </c>
      <c r="I5" s="1">
        <f t="shared" si="3"/>
        <v>1</v>
      </c>
      <c r="J5" s="1">
        <f t="shared" si="4"/>
        <v>1</v>
      </c>
      <c r="K5" s="1" t="str">
        <f t="shared" ref="K5:K68" si="17">IF(H5="","",IF(H5="l",-4*J5,IF(H5="w",32*J5)))</f>
        <v/>
      </c>
      <c r="L5" s="1">
        <f>IF(C5="","",SUM($K$2:K5))</f>
        <v>0</v>
      </c>
      <c r="M5" s="11"/>
      <c r="N5" s="11"/>
      <c r="O5" s="95" t="s">
        <v>11</v>
      </c>
      <c r="P5" s="94">
        <f>MAX(I2:I601)</f>
        <v>28</v>
      </c>
      <c r="Q5" s="11"/>
      <c r="R5" s="92" t="s">
        <v>53</v>
      </c>
      <c r="S5" s="92">
        <f>MAX(BB2:BB601)</f>
        <v>28</v>
      </c>
      <c r="T5" s="11"/>
      <c r="U5" s="11"/>
      <c r="V5" s="14">
        <v>4</v>
      </c>
      <c r="W5" s="100">
        <v>1</v>
      </c>
      <c r="X5" s="11"/>
      <c r="Y5" s="86"/>
      <c r="Z5" s="80" t="str">
        <f t="shared" si="5"/>
        <v/>
      </c>
      <c r="AA5" s="82" t="str">
        <f t="shared" si="6"/>
        <v/>
      </c>
      <c r="AB5" s="1" t="str">
        <f t="shared" si="7"/>
        <v/>
      </c>
      <c r="AC5" s="1" t="str">
        <f t="shared" si="8"/>
        <v/>
      </c>
      <c r="AD5" s="1" t="str">
        <f t="shared" si="9"/>
        <v/>
      </c>
      <c r="AE5" s="1" t="str">
        <f t="shared" si="10"/>
        <v/>
      </c>
      <c r="AG5" s="84"/>
      <c r="AH5" s="1" t="str">
        <f t="shared" si="11"/>
        <v/>
      </c>
      <c r="AI5" s="1" t="str">
        <f t="shared" si="12"/>
        <v/>
      </c>
      <c r="AJ5" s="1">
        <f t="shared" si="13"/>
        <v>3</v>
      </c>
      <c r="AK5" s="1" t="str">
        <f t="shared" si="14"/>
        <v/>
      </c>
      <c r="AL5" s="1" t="str">
        <f t="shared" si="15"/>
        <v/>
      </c>
      <c r="AM5" s="1" t="str">
        <f t="shared" si="16"/>
        <v/>
      </c>
      <c r="AN5" s="11"/>
      <c r="AO5" s="84"/>
      <c r="AP5" s="78" t="str">
        <f>IF(AND(SUM(AH5:AM5)&gt;0,SUM(Z5:AE5)&gt;0),1,"")</f>
        <v/>
      </c>
      <c r="AQ5" s="78"/>
      <c r="AR5" s="78" t="str">
        <f>IF(AP5=1,SUM(Z5:AE5)*10+SUM(AH5:AM5),"")</f>
        <v/>
      </c>
      <c r="AS5" s="78"/>
      <c r="AT5" s="11"/>
      <c r="AU5" s="84"/>
      <c r="AV5" s="80" t="str">
        <f>IF(AP5=1,VLOOKUP(AR5,'Number-Dozzen'!$F$2:$K$10,2,0),"")</f>
        <v/>
      </c>
      <c r="AW5" s="80" t="str">
        <f>IF(AP5=1,VLOOKUP(AR5,'Number-Dozzen'!$F$2:$K$10,3,0),"")</f>
        <v/>
      </c>
      <c r="AX5" s="80" t="str">
        <f>IF(AP5=1,VLOOKUP(AR5,'Number-Dozzen'!$F$2:$K$10,4,0),"")</f>
        <v/>
      </c>
      <c r="AY5" s="80" t="str">
        <f>IF(AP5=1,VLOOKUP(AR5,'Number-Dozzen'!$F$2:$K$10,5,0),"")</f>
        <v/>
      </c>
      <c r="AZ5" s="80" t="str">
        <f>IF(AP5=1,VLOOKUP(AR5,'Number-Dozzen'!$F$2:$K$10,6,0),"")</f>
        <v/>
      </c>
      <c r="BA5" s="11"/>
      <c r="BB5" s="80">
        <f>IF(H5="L",BB4+1,IF(H5="w",1,BB4))</f>
        <v>0</v>
      </c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</row>
    <row r="6" spans="1:66" ht="15.75" thickBot="1">
      <c r="A6" s="7">
        <v>5</v>
      </c>
      <c r="B6" s="5"/>
      <c r="C6" s="97">
        <v>2</v>
      </c>
      <c r="D6" s="6">
        <f>IF(C6="","",VLOOKUP(C6,'Number-Dozzen'!$A$2:$C$38,3,0))</f>
        <v>1</v>
      </c>
      <c r="E6" s="6">
        <f>IF(C6="","",VLOOKUP(C6,'[1]Number-Dozzen'!$A$2:$B$38,2,0))</f>
        <v>1</v>
      </c>
      <c r="F6" s="19">
        <f t="shared" si="1"/>
        <v>33</v>
      </c>
      <c r="G6" s="19" t="str">
        <f>IF(C6="","",IF(F6="","",VLOOKUP(F6,'Number-Dozzen'!$F$2:$L$10,7,0)))</f>
        <v>26-28-29-31-35</v>
      </c>
      <c r="H6" s="1" t="str">
        <f t="shared" si="2"/>
        <v/>
      </c>
      <c r="I6" s="1">
        <f t="shared" si="3"/>
        <v>1</v>
      </c>
      <c r="J6" s="1">
        <f t="shared" si="4"/>
        <v>1</v>
      </c>
      <c r="K6" s="1" t="str">
        <f t="shared" si="17"/>
        <v/>
      </c>
      <c r="L6" s="1">
        <f>IF(C6="","",SUM($K$2:K6))</f>
        <v>0</v>
      </c>
      <c r="M6" s="11"/>
      <c r="N6" s="11"/>
      <c r="O6" s="11"/>
      <c r="P6" s="11"/>
      <c r="Q6" s="11"/>
      <c r="R6" s="11"/>
      <c r="S6" s="11"/>
      <c r="T6" s="11"/>
      <c r="U6" s="11"/>
      <c r="V6" s="14">
        <v>5</v>
      </c>
      <c r="W6" s="100">
        <v>1</v>
      </c>
      <c r="X6" s="11"/>
      <c r="Y6" s="86"/>
      <c r="Z6" s="80">
        <f t="shared" si="5"/>
        <v>3</v>
      </c>
      <c r="AA6" s="82" t="str">
        <f t="shared" si="6"/>
        <v/>
      </c>
      <c r="AB6" s="1" t="str">
        <f t="shared" si="7"/>
        <v/>
      </c>
      <c r="AC6" s="1" t="str">
        <f t="shared" si="8"/>
        <v/>
      </c>
      <c r="AD6" s="1" t="str">
        <f t="shared" si="9"/>
        <v/>
      </c>
      <c r="AE6" s="1" t="str">
        <f t="shared" si="10"/>
        <v/>
      </c>
      <c r="AG6" s="84"/>
      <c r="AH6" s="1">
        <f t="shared" si="11"/>
        <v>3</v>
      </c>
      <c r="AI6" s="1" t="str">
        <f t="shared" si="12"/>
        <v/>
      </c>
      <c r="AJ6" s="1" t="str">
        <f t="shared" si="13"/>
        <v/>
      </c>
      <c r="AK6" s="1" t="str">
        <f t="shared" si="14"/>
        <v/>
      </c>
      <c r="AL6" s="1" t="str">
        <f t="shared" si="15"/>
        <v/>
      </c>
      <c r="AM6" s="1" t="str">
        <f t="shared" si="16"/>
        <v/>
      </c>
      <c r="AN6" s="11"/>
      <c r="AO6" s="84"/>
      <c r="AP6" s="78">
        <f>IF(AND(SUM(AH6:AM6)&gt;0,SUM(Z6:AE6)&gt;0),1,"")</f>
        <v>1</v>
      </c>
      <c r="AQ6" s="78"/>
      <c r="AR6" s="78">
        <f>IF(AP6=1,SUM(Z6:AE6)*10+SUM(AH6:AM6),"")</f>
        <v>33</v>
      </c>
      <c r="AS6" s="78"/>
      <c r="AT6" s="11"/>
      <c r="AU6" s="84"/>
      <c r="AV6" s="80">
        <f>IF(AP6=1,VLOOKUP(AR6,'Number-Dozzen'!$F$2:$K$10,2,0),"")</f>
        <v>26</v>
      </c>
      <c r="AW6" s="80">
        <f>IF(AP6=1,VLOOKUP(AR6,'Number-Dozzen'!$F$2:$K$10,3,0),"")</f>
        <v>28</v>
      </c>
      <c r="AX6" s="80">
        <f>IF(AP6=1,VLOOKUP(AR6,'Number-Dozzen'!$F$2:$K$10,4,0),"")</f>
        <v>29</v>
      </c>
      <c r="AY6" s="80">
        <f>IF(AP6=1,VLOOKUP(AR6,'Number-Dozzen'!$F$2:$K$10,5,0),"")</f>
        <v>31</v>
      </c>
      <c r="AZ6" s="80">
        <f>IF(AP6=1,VLOOKUP(AR6,'Number-Dozzen'!$F$2:$K$10,6,0),"")</f>
        <v>35</v>
      </c>
      <c r="BA6" s="11"/>
      <c r="BB6" s="80">
        <f t="shared" ref="BB6:BB69" si="18">IF(H6="L",BB5+1,IF(H6="w",1,BB5))</f>
        <v>0</v>
      </c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</row>
    <row r="7" spans="1:66">
      <c r="A7" s="7">
        <v>6</v>
      </c>
      <c r="B7" s="5"/>
      <c r="C7" s="97">
        <v>18</v>
      </c>
      <c r="D7" s="6">
        <f>IF(C7="","",VLOOKUP(C7,'Number-Dozzen'!$A$2:$C$38,3,0))</f>
        <v>2</v>
      </c>
      <c r="E7" s="6">
        <f>IF(C7="","",VLOOKUP(C7,'[1]Number-Dozzen'!$A$2:$B$38,2,0))</f>
        <v>3</v>
      </c>
      <c r="F7" s="19">
        <f t="shared" si="1"/>
        <v>32</v>
      </c>
      <c r="G7" s="19" t="str">
        <f>IF(C7="","",IF(F7="","",VLOOKUP(F7,'Number-Dozzen'!$F$2:$L$10,7,0)))</f>
        <v>30-33-36</v>
      </c>
      <c r="H7" s="1" t="str">
        <f t="shared" si="2"/>
        <v>L</v>
      </c>
      <c r="I7" s="1">
        <f t="shared" si="3"/>
        <v>1</v>
      </c>
      <c r="J7" s="1">
        <f t="shared" si="4"/>
        <v>1</v>
      </c>
      <c r="K7" s="1">
        <f t="shared" si="17"/>
        <v>-4</v>
      </c>
      <c r="L7" s="1">
        <f>IF(C7="","",SUM($K$2:K7))</f>
        <v>-4</v>
      </c>
      <c r="M7" s="11"/>
      <c r="N7" s="41" t="s">
        <v>21</v>
      </c>
      <c r="O7" s="42"/>
      <c r="P7" s="22">
        <v>50</v>
      </c>
      <c r="Q7" s="11"/>
      <c r="R7" s="11"/>
      <c r="S7" s="11"/>
      <c r="T7" s="11"/>
      <c r="U7" s="11"/>
      <c r="V7" s="14">
        <v>6</v>
      </c>
      <c r="W7" s="100">
        <v>1</v>
      </c>
      <c r="X7" s="11"/>
      <c r="Y7" s="86"/>
      <c r="Z7" s="80" t="str">
        <f t="shared" si="5"/>
        <v/>
      </c>
      <c r="AA7" s="82" t="str">
        <f t="shared" si="6"/>
        <v/>
      </c>
      <c r="AB7" s="1">
        <f t="shared" si="7"/>
        <v>3</v>
      </c>
      <c r="AC7" s="1" t="str">
        <f t="shared" si="8"/>
        <v/>
      </c>
      <c r="AD7" s="1" t="str">
        <f t="shared" si="9"/>
        <v/>
      </c>
      <c r="AE7" s="1" t="str">
        <f t="shared" si="10"/>
        <v/>
      </c>
      <c r="AG7" s="85"/>
      <c r="AH7" s="1" t="str">
        <f t="shared" si="11"/>
        <v/>
      </c>
      <c r="AI7" s="1" t="str">
        <f t="shared" si="12"/>
        <v/>
      </c>
      <c r="AJ7" s="1" t="str">
        <f t="shared" si="13"/>
        <v/>
      </c>
      <c r="AK7" s="1" t="str">
        <f t="shared" si="14"/>
        <v/>
      </c>
      <c r="AL7" s="1">
        <f t="shared" si="15"/>
        <v>2</v>
      </c>
      <c r="AM7" s="1" t="str">
        <f t="shared" si="16"/>
        <v/>
      </c>
      <c r="AN7" s="11"/>
      <c r="AO7" s="85"/>
      <c r="AP7" s="78">
        <f>IF(AND(SUM(AH7:AM7)&gt;0,SUM(Z7:AE7)&gt;0),1,"")</f>
        <v>1</v>
      </c>
      <c r="AQ7" s="78"/>
      <c r="AR7" s="78">
        <f>IF(AP7=1,SUM(Z7:AE7)*10+SUM(AH7:AM7),"")</f>
        <v>32</v>
      </c>
      <c r="AS7" s="78"/>
      <c r="AT7" s="11"/>
      <c r="AU7" s="85"/>
      <c r="AV7" s="80">
        <f>IF(AP7=1,VLOOKUP(AR7,'Number-Dozzen'!$F$2:$K$10,2,0),"")</f>
        <v>30</v>
      </c>
      <c r="AW7" s="80">
        <f>IF(AP7=1,VLOOKUP(AR7,'Number-Dozzen'!$F$2:$K$10,3,0),"")</f>
        <v>33</v>
      </c>
      <c r="AX7" s="80">
        <f>IF(AP7=1,VLOOKUP(AR7,'Number-Dozzen'!$F$2:$K$10,4,0),"")</f>
        <v>36</v>
      </c>
      <c r="AY7" s="80" t="str">
        <f>IF(AP7=1,VLOOKUP(AR7,'Number-Dozzen'!$F$2:$K$10,5,0),"")</f>
        <v xml:space="preserve"> </v>
      </c>
      <c r="AZ7" s="80" t="str">
        <f>IF(AP7=1,VLOOKUP(AR7,'Number-Dozzen'!$F$2:$K$10,6,0),"")</f>
        <v xml:space="preserve"> </v>
      </c>
      <c r="BA7" s="11"/>
      <c r="BB7" s="80">
        <f t="shared" si="18"/>
        <v>1</v>
      </c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</row>
    <row r="8" spans="1:66" ht="15.75" thickBot="1">
      <c r="A8" s="7">
        <v>7</v>
      </c>
      <c r="B8" s="5"/>
      <c r="C8" s="97">
        <v>25</v>
      </c>
      <c r="D8" s="6">
        <f>IF(C8="","",VLOOKUP(C8,'Number-Dozzen'!$A$2:$C$38,3,0))</f>
        <v>3</v>
      </c>
      <c r="E8" s="6">
        <f>IF(C8="","",VLOOKUP(C8,'[1]Number-Dozzen'!$A$2:$B$38,2,0))</f>
        <v>1</v>
      </c>
      <c r="F8" s="19" t="str">
        <f t="shared" si="1"/>
        <v/>
      </c>
      <c r="G8" s="19" t="str">
        <f>IF(C8="","",IF(F8="","",VLOOKUP(F8,'Number-Dozzen'!$F$2:$L$10,7,0)))</f>
        <v/>
      </c>
      <c r="H8" s="1" t="str">
        <f t="shared" si="2"/>
        <v>L</v>
      </c>
      <c r="I8" s="1">
        <f t="shared" si="3"/>
        <v>2</v>
      </c>
      <c r="J8" s="1">
        <f t="shared" si="4"/>
        <v>1</v>
      </c>
      <c r="K8" s="1">
        <f t="shared" si="17"/>
        <v>-4</v>
      </c>
      <c r="L8" s="1">
        <f>IF(C8="","",SUM($K$2:K8))</f>
        <v>-8</v>
      </c>
      <c r="M8" s="11"/>
      <c r="N8" s="43" t="s">
        <v>22</v>
      </c>
      <c r="O8" s="44"/>
      <c r="P8" s="23">
        <v>-100</v>
      </c>
      <c r="Q8" s="21" t="s">
        <v>23</v>
      </c>
      <c r="R8" s="11"/>
      <c r="S8" s="11"/>
      <c r="T8" s="11"/>
      <c r="U8" s="11"/>
      <c r="V8" s="14">
        <v>7</v>
      </c>
      <c r="W8" s="100">
        <v>1</v>
      </c>
      <c r="X8" s="11"/>
      <c r="Y8" s="87"/>
      <c r="Z8" s="80" t="str">
        <f t="shared" si="5"/>
        <v/>
      </c>
      <c r="AA8" s="82" t="str">
        <f t="shared" si="6"/>
        <v/>
      </c>
      <c r="AB8" s="1" t="str">
        <f t="shared" si="7"/>
        <v/>
      </c>
      <c r="AC8" s="1" t="str">
        <f t="shared" si="8"/>
        <v/>
      </c>
      <c r="AD8" s="1" t="str">
        <f t="shared" si="9"/>
        <v/>
      </c>
      <c r="AE8" s="1" t="str">
        <f t="shared" si="10"/>
        <v/>
      </c>
      <c r="AG8" s="21"/>
      <c r="AH8" s="1" t="str">
        <f t="shared" si="11"/>
        <v/>
      </c>
      <c r="AI8" s="1">
        <f t="shared" si="12"/>
        <v>2</v>
      </c>
      <c r="AJ8" s="1" t="str">
        <f t="shared" si="13"/>
        <v/>
      </c>
      <c r="AK8" s="1" t="str">
        <f t="shared" si="14"/>
        <v/>
      </c>
      <c r="AL8" s="1" t="str">
        <f t="shared" si="15"/>
        <v/>
      </c>
      <c r="AM8" s="1" t="str">
        <f t="shared" si="16"/>
        <v/>
      </c>
      <c r="AN8" s="11"/>
      <c r="AO8" s="11"/>
      <c r="AP8" s="78" t="str">
        <f>IF(AND(SUM(AH8:AM8)&gt;0,SUM(Z8:AE8)&gt;0),1,"")</f>
        <v/>
      </c>
      <c r="AQ8" s="78"/>
      <c r="AR8" s="78" t="str">
        <f>IF(AP8=1,SUM(Z8:AE8)*10+SUM(AH8:AM8),"")</f>
        <v/>
      </c>
      <c r="AS8" s="78"/>
      <c r="AT8" s="11"/>
      <c r="AU8" s="11"/>
      <c r="AV8" s="80" t="str">
        <f>IF(AP8=1,VLOOKUP(AR8,'Number-Dozzen'!$F$2:$K$10,2,0),"")</f>
        <v/>
      </c>
      <c r="AW8" s="80" t="str">
        <f>IF(AP8=1,VLOOKUP(AR8,'Number-Dozzen'!$F$2:$K$10,3,0),"")</f>
        <v/>
      </c>
      <c r="AX8" s="80" t="str">
        <f>IF(AP8=1,VLOOKUP(AR8,'Number-Dozzen'!$F$2:$K$10,4,0),"")</f>
        <v/>
      </c>
      <c r="AY8" s="80" t="str">
        <f>IF(AP8=1,VLOOKUP(AR8,'Number-Dozzen'!$F$2:$K$10,5,0),"")</f>
        <v/>
      </c>
      <c r="AZ8" s="80" t="str">
        <f>IF(AP8=1,VLOOKUP(AR8,'Number-Dozzen'!$F$2:$K$10,6,0),"")</f>
        <v/>
      </c>
      <c r="BA8" s="11"/>
      <c r="BB8" s="80">
        <f t="shared" si="18"/>
        <v>2</v>
      </c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</row>
    <row r="9" spans="1:66" ht="15.75" thickBot="1">
      <c r="A9" s="7">
        <v>8</v>
      </c>
      <c r="B9" s="5"/>
      <c r="C9" s="97">
        <v>14</v>
      </c>
      <c r="D9" s="6">
        <f>IF(C9="","",VLOOKUP(C9,'Number-Dozzen'!$A$2:$C$38,3,0))</f>
        <v>2</v>
      </c>
      <c r="E9" s="6">
        <f>IF(C9="","",VLOOKUP(C9,'[1]Number-Dozzen'!$A$2:$B$38,2,0))</f>
        <v>3</v>
      </c>
      <c r="F9" s="19">
        <f t="shared" si="1"/>
        <v>12</v>
      </c>
      <c r="G9" s="19" t="str">
        <f>IF(C9="","",IF(F9="","",VLOOKUP(F9,'Number-Dozzen'!$F$2:$L$10,7,0)))</f>
        <v>1-5-8-10-11</v>
      </c>
      <c r="H9" s="1" t="str">
        <f t="shared" si="2"/>
        <v/>
      </c>
      <c r="I9" s="1">
        <f t="shared" si="3"/>
        <v>3</v>
      </c>
      <c r="J9" s="1">
        <f t="shared" si="4"/>
        <v>1</v>
      </c>
      <c r="K9" s="1" t="str">
        <f t="shared" si="17"/>
        <v/>
      </c>
      <c r="L9" s="1">
        <f>IF(C9="","",SUM($K$2:K9))</f>
        <v>-8</v>
      </c>
      <c r="M9" s="11"/>
      <c r="N9" s="11"/>
      <c r="O9" s="11"/>
      <c r="P9" s="11"/>
      <c r="Q9" s="11"/>
      <c r="R9" s="11"/>
      <c r="S9" s="11"/>
      <c r="T9" s="11"/>
      <c r="U9" s="11"/>
      <c r="V9" s="14">
        <v>8</v>
      </c>
      <c r="W9" s="100">
        <v>1</v>
      </c>
      <c r="X9" s="11"/>
      <c r="Y9" s="87"/>
      <c r="Z9" s="80" t="str">
        <f t="shared" si="5"/>
        <v/>
      </c>
      <c r="AA9" s="82" t="str">
        <f t="shared" si="6"/>
        <v/>
      </c>
      <c r="AB9" s="1" t="str">
        <f t="shared" si="7"/>
        <v/>
      </c>
      <c r="AC9" s="1">
        <f t="shared" si="8"/>
        <v>1</v>
      </c>
      <c r="AD9" s="1" t="str">
        <f t="shared" si="9"/>
        <v/>
      </c>
      <c r="AE9" s="1" t="str">
        <f t="shared" si="10"/>
        <v/>
      </c>
      <c r="AG9" s="11"/>
      <c r="AH9" s="1" t="str">
        <f t="shared" si="11"/>
        <v/>
      </c>
      <c r="AI9" s="1" t="str">
        <f t="shared" si="12"/>
        <v/>
      </c>
      <c r="AJ9" s="1" t="str">
        <f t="shared" si="13"/>
        <v/>
      </c>
      <c r="AK9" s="1" t="str">
        <f t="shared" si="14"/>
        <v/>
      </c>
      <c r="AL9" s="1">
        <f t="shared" si="15"/>
        <v>2</v>
      </c>
      <c r="AM9" s="1" t="str">
        <f t="shared" si="16"/>
        <v/>
      </c>
      <c r="AN9" s="11"/>
      <c r="AO9" s="11"/>
      <c r="AP9" s="78">
        <f>IF(AND(SUM(AH9:AM9)&gt;0,SUM(Z9:AE9)&gt;0),1,"")</f>
        <v>1</v>
      </c>
      <c r="AQ9" s="78"/>
      <c r="AR9" s="78">
        <f>IF(AP9=1,SUM(Z9:AE9)*10+SUM(AH9:AM9),"")</f>
        <v>12</v>
      </c>
      <c r="AS9" s="78"/>
      <c r="AT9" s="11"/>
      <c r="AU9" s="11"/>
      <c r="AV9" s="80">
        <f>IF(AP9=1,VLOOKUP(AR9,'Number-Dozzen'!$F$2:$K$10,2,0),"")</f>
        <v>1</v>
      </c>
      <c r="AW9" s="80">
        <f>IF(AP9=1,VLOOKUP(AR9,'Number-Dozzen'!$F$2:$K$10,3,0),"")</f>
        <v>5</v>
      </c>
      <c r="AX9" s="80">
        <f>IF(AP9=1,VLOOKUP(AR9,'Number-Dozzen'!$F$2:$K$10,4,0),"")</f>
        <v>8</v>
      </c>
      <c r="AY9" s="80">
        <f>IF(AP9=1,VLOOKUP(AR9,'Number-Dozzen'!$F$2:$K$10,5,0),"")</f>
        <v>10</v>
      </c>
      <c r="AZ9" s="80">
        <f>IF(AP9=1,VLOOKUP(AR9,'Number-Dozzen'!$F$2:$K$10,6,0),"")</f>
        <v>11</v>
      </c>
      <c r="BA9" s="11"/>
      <c r="BB9" s="80">
        <f t="shared" si="18"/>
        <v>2</v>
      </c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</row>
    <row r="10" spans="1:66">
      <c r="A10" s="7">
        <v>9</v>
      </c>
      <c r="B10" s="5"/>
      <c r="C10" s="97">
        <v>29</v>
      </c>
      <c r="D10" s="6">
        <f>IF(C10="","",VLOOKUP(C10,'Number-Dozzen'!$A$2:$C$38,3,0))</f>
        <v>3</v>
      </c>
      <c r="E10" s="6">
        <f>IF(C10="","",VLOOKUP(C10,'[1]Number-Dozzen'!$A$2:$B$38,2,0))</f>
        <v>3</v>
      </c>
      <c r="F10" s="19" t="str">
        <f t="shared" ref="F10:F28" si="19">IF(C10="","",IF(AP10="","",AR10))</f>
        <v/>
      </c>
      <c r="G10" s="19" t="str">
        <f>IF(C10="","",IF(F10="","",VLOOKUP(F10,'Number-Dozzen'!$F$2:$L$10,7,0)))</f>
        <v/>
      </c>
      <c r="H10" s="1" t="str">
        <f t="shared" ref="H10:H69" si="20">IF(AP9=1,IF(COUNTIF(AV9:AZ9,C10)=1,"W","L"),"")</f>
        <v>L</v>
      </c>
      <c r="I10" s="1">
        <f t="shared" si="3"/>
        <v>3</v>
      </c>
      <c r="J10" s="1">
        <f t="shared" si="4"/>
        <v>1</v>
      </c>
      <c r="K10" s="1">
        <f t="shared" si="17"/>
        <v>-4</v>
      </c>
      <c r="L10" s="1">
        <f>IF(C10="","",SUM($K$2:K10))</f>
        <v>-12</v>
      </c>
      <c r="M10" s="11"/>
      <c r="N10" s="29" t="s">
        <v>12</v>
      </c>
      <c r="O10" s="30"/>
      <c r="P10" s="30"/>
      <c r="Q10" s="30"/>
      <c r="R10" s="30"/>
      <c r="S10" s="30"/>
      <c r="T10" s="31"/>
      <c r="U10" s="11"/>
      <c r="V10" s="14">
        <v>9</v>
      </c>
      <c r="W10" s="100">
        <v>1</v>
      </c>
      <c r="X10" s="11"/>
      <c r="Y10" s="11"/>
      <c r="Z10" s="80" t="str">
        <f t="shared" si="5"/>
        <v/>
      </c>
      <c r="AA10" s="82" t="str">
        <f t="shared" si="6"/>
        <v/>
      </c>
      <c r="AB10" s="1" t="str">
        <f t="shared" si="7"/>
        <v/>
      </c>
      <c r="AC10" s="1" t="str">
        <f t="shared" si="8"/>
        <v/>
      </c>
      <c r="AD10" s="1" t="str">
        <f t="shared" si="9"/>
        <v/>
      </c>
      <c r="AE10" s="1" t="str">
        <f t="shared" si="10"/>
        <v/>
      </c>
      <c r="AG10" s="11"/>
      <c r="AH10" s="1" t="str">
        <f t="shared" si="11"/>
        <v/>
      </c>
      <c r="AI10" s="1" t="str">
        <f t="shared" si="12"/>
        <v/>
      </c>
      <c r="AJ10" s="1" t="str">
        <f t="shared" si="13"/>
        <v/>
      </c>
      <c r="AK10" s="1" t="str">
        <f t="shared" si="14"/>
        <v/>
      </c>
      <c r="AL10" s="1" t="str">
        <f t="shared" si="15"/>
        <v/>
      </c>
      <c r="AM10" s="1" t="str">
        <f t="shared" si="16"/>
        <v/>
      </c>
      <c r="AN10" s="11"/>
      <c r="AO10" s="11"/>
      <c r="AP10" s="78" t="str">
        <f>IF(AND(SUM(AH10:AM10)&gt;0,SUM(Z10:AE10)&gt;0),1,"")</f>
        <v/>
      </c>
      <c r="AQ10" s="78"/>
      <c r="AR10" s="78" t="str">
        <f>IF(AP10=1,SUM(Z10:AE10)*10+SUM(AH10:AM10),"")</f>
        <v/>
      </c>
      <c r="AS10" s="78"/>
      <c r="AT10" s="11"/>
      <c r="AU10" s="11"/>
      <c r="AV10" s="80" t="str">
        <f>IF(AP10=1,VLOOKUP(AR10,'Number-Dozzen'!$F$2:$K$10,2,0),"")</f>
        <v/>
      </c>
      <c r="AW10" s="80" t="str">
        <f>IF(AP10=1,VLOOKUP(AR10,'Number-Dozzen'!$F$2:$K$10,3,0),"")</f>
        <v/>
      </c>
      <c r="AX10" s="80" t="str">
        <f>IF(AP10=1,VLOOKUP(AR10,'Number-Dozzen'!$F$2:$K$10,4,0),"")</f>
        <v/>
      </c>
      <c r="AY10" s="80" t="str">
        <f>IF(AP10=1,VLOOKUP(AR10,'Number-Dozzen'!$F$2:$K$10,5,0),"")</f>
        <v/>
      </c>
      <c r="AZ10" s="80" t="str">
        <f>IF(AP10=1,VLOOKUP(AR10,'Number-Dozzen'!$F$2:$K$10,6,0),"")</f>
        <v/>
      </c>
      <c r="BA10" s="11"/>
      <c r="BB10" s="80">
        <f t="shared" si="18"/>
        <v>3</v>
      </c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</row>
    <row r="11" spans="1:66" ht="15.75" thickBot="1">
      <c r="A11" s="7">
        <v>10</v>
      </c>
      <c r="B11" s="5"/>
      <c r="C11" s="97">
        <v>30</v>
      </c>
      <c r="D11" s="6">
        <f>IF(C11="","",VLOOKUP(C11,'Number-Dozzen'!$A$2:$C$38,3,0))</f>
        <v>3</v>
      </c>
      <c r="E11" s="6">
        <f>IF(C11="","",VLOOKUP(C11,'[1]Number-Dozzen'!$A$2:$B$38,2,0))</f>
        <v>2</v>
      </c>
      <c r="F11" s="19" t="str">
        <f t="shared" si="19"/>
        <v/>
      </c>
      <c r="G11" s="19" t="str">
        <f>IF(C11="","",IF(F11="","",VLOOKUP(F11,'Number-Dozzen'!$F$2:$L$10,7,0)))</f>
        <v/>
      </c>
      <c r="H11" s="1" t="str">
        <f t="shared" si="20"/>
        <v/>
      </c>
      <c r="I11" s="1">
        <f t="shared" ref="I11:I13" si="21">IF(H10="W",1,IF(H10="L",I10+1,I10))</f>
        <v>4</v>
      </c>
      <c r="J11" s="1">
        <f t="shared" si="4"/>
        <v>1</v>
      </c>
      <c r="K11" s="1" t="str">
        <f t="shared" si="17"/>
        <v/>
      </c>
      <c r="L11" s="1">
        <f>IF(C11="","",SUM($K$2:K11))</f>
        <v>-12</v>
      </c>
      <c r="M11" s="11"/>
      <c r="N11" s="32"/>
      <c r="O11" s="33"/>
      <c r="P11" s="33"/>
      <c r="Q11" s="33"/>
      <c r="R11" s="33"/>
      <c r="S11" s="33"/>
      <c r="T11" s="34"/>
      <c r="U11" s="11"/>
      <c r="V11" s="14">
        <v>10</v>
      </c>
      <c r="W11" s="100">
        <v>1</v>
      </c>
      <c r="X11" s="11"/>
      <c r="Y11" s="11"/>
      <c r="Z11" s="80" t="str">
        <f t="shared" si="5"/>
        <v/>
      </c>
      <c r="AA11" s="82" t="str">
        <f t="shared" si="6"/>
        <v/>
      </c>
      <c r="AB11" s="1" t="str">
        <f t="shared" si="7"/>
        <v/>
      </c>
      <c r="AC11" s="1" t="str">
        <f t="shared" si="8"/>
        <v/>
      </c>
      <c r="AD11" s="1" t="str">
        <f t="shared" si="9"/>
        <v/>
      </c>
      <c r="AE11" s="1" t="str">
        <f t="shared" si="10"/>
        <v/>
      </c>
      <c r="AG11" s="11"/>
      <c r="AH11" s="1" t="str">
        <f t="shared" si="11"/>
        <v/>
      </c>
      <c r="AI11" s="1" t="str">
        <f t="shared" si="12"/>
        <v/>
      </c>
      <c r="AJ11" s="1" t="str">
        <f t="shared" si="13"/>
        <v/>
      </c>
      <c r="AK11" s="1">
        <f t="shared" si="14"/>
        <v>1</v>
      </c>
      <c r="AL11" s="1" t="str">
        <f t="shared" si="15"/>
        <v/>
      </c>
      <c r="AM11" s="1" t="str">
        <f t="shared" si="16"/>
        <v/>
      </c>
      <c r="AN11" s="11"/>
      <c r="AO11" s="11"/>
      <c r="AP11" s="78" t="str">
        <f>IF(AND(SUM(AH11:AM11)&gt;0,SUM(Z11:AE11)&gt;0),1,"")</f>
        <v/>
      </c>
      <c r="AQ11" s="78"/>
      <c r="AR11" s="78" t="str">
        <f>IF(AP11=1,SUM(Z11:AE11)*10+SUM(AH11:AM11),"")</f>
        <v/>
      </c>
      <c r="AS11" s="78"/>
      <c r="AT11" s="11"/>
      <c r="AU11" s="11"/>
      <c r="AV11" s="80" t="str">
        <f>IF(AP11=1,VLOOKUP(AR11,'Number-Dozzen'!$F$2:$K$10,2,0),"")</f>
        <v/>
      </c>
      <c r="AW11" s="80" t="str">
        <f>IF(AP11=1,VLOOKUP(AR11,'Number-Dozzen'!$F$2:$K$10,3,0),"")</f>
        <v/>
      </c>
      <c r="AX11" s="80" t="str">
        <f>IF(AP11=1,VLOOKUP(AR11,'Number-Dozzen'!$F$2:$K$10,4,0),"")</f>
        <v/>
      </c>
      <c r="AY11" s="80" t="str">
        <f>IF(AP11=1,VLOOKUP(AR11,'Number-Dozzen'!$F$2:$K$10,5,0),"")</f>
        <v/>
      </c>
      <c r="AZ11" s="80" t="str">
        <f>IF(AP11=1,VLOOKUP(AR11,'Number-Dozzen'!$F$2:$K$10,6,0),"")</f>
        <v/>
      </c>
      <c r="BA11" s="11"/>
      <c r="BB11" s="80">
        <f t="shared" si="18"/>
        <v>3</v>
      </c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</row>
    <row r="12" spans="1:66" ht="15.75" thickBot="1">
      <c r="A12" s="7">
        <v>11</v>
      </c>
      <c r="B12" s="5"/>
      <c r="C12" s="97">
        <v>26</v>
      </c>
      <c r="D12" s="6">
        <f>IF(C12="","",VLOOKUP(C12,'Number-Dozzen'!$A$2:$C$38,3,0))</f>
        <v>3</v>
      </c>
      <c r="E12" s="6">
        <f>IF(C12="","",VLOOKUP(C12,'[1]Number-Dozzen'!$A$2:$B$38,2,0))</f>
        <v>3</v>
      </c>
      <c r="F12" s="19" t="str">
        <f t="shared" si="19"/>
        <v/>
      </c>
      <c r="G12" s="19" t="str">
        <f>IF(C12="","",IF(F12="","",VLOOKUP(F12,'Number-Dozzen'!$F$2:$L$10,7,0)))</f>
        <v/>
      </c>
      <c r="H12" s="1" t="str">
        <f t="shared" si="20"/>
        <v/>
      </c>
      <c r="I12" s="1">
        <f t="shared" si="21"/>
        <v>4</v>
      </c>
      <c r="J12" s="1">
        <f t="shared" si="4"/>
        <v>1</v>
      </c>
      <c r="K12" s="1" t="str">
        <f t="shared" si="17"/>
        <v/>
      </c>
      <c r="L12" s="1">
        <f>IF(C12="","",SUM($K$2:K12))</f>
        <v>-12</v>
      </c>
      <c r="M12" s="11"/>
      <c r="N12" s="11"/>
      <c r="O12" s="11"/>
      <c r="P12" s="11"/>
      <c r="Q12" s="11"/>
      <c r="R12" s="11"/>
      <c r="S12" s="11"/>
      <c r="T12" s="11"/>
      <c r="U12" s="11"/>
      <c r="V12" s="14">
        <v>11</v>
      </c>
      <c r="W12" s="100">
        <v>1</v>
      </c>
      <c r="X12" s="11"/>
      <c r="Y12" s="11"/>
      <c r="Z12" s="80" t="str">
        <f t="shared" si="5"/>
        <v/>
      </c>
      <c r="AA12" s="82" t="str">
        <f t="shared" si="6"/>
        <v/>
      </c>
      <c r="AB12" s="1" t="str">
        <f t="shared" si="7"/>
        <v/>
      </c>
      <c r="AC12" s="1" t="str">
        <f t="shared" si="8"/>
        <v/>
      </c>
      <c r="AD12" s="1" t="str">
        <f t="shared" si="9"/>
        <v/>
      </c>
      <c r="AE12" s="1" t="str">
        <f t="shared" si="10"/>
        <v/>
      </c>
      <c r="AG12" s="11"/>
      <c r="AH12" s="1" t="str">
        <f t="shared" si="11"/>
        <v/>
      </c>
      <c r="AI12" s="1" t="str">
        <f t="shared" si="12"/>
        <v/>
      </c>
      <c r="AJ12" s="1" t="str">
        <f t="shared" si="13"/>
        <v/>
      </c>
      <c r="AK12" s="1" t="str">
        <f t="shared" si="14"/>
        <v/>
      </c>
      <c r="AL12" s="1" t="str">
        <f t="shared" si="15"/>
        <v/>
      </c>
      <c r="AM12" s="1">
        <f t="shared" si="16"/>
        <v>1</v>
      </c>
      <c r="AN12" s="11"/>
      <c r="AO12" s="11"/>
      <c r="AP12" s="78" t="str">
        <f>IF(AND(SUM(AH12:AM12)&gt;0,SUM(Z12:AE12)&gt;0),1,"")</f>
        <v/>
      </c>
      <c r="AQ12" s="78"/>
      <c r="AR12" s="78" t="str">
        <f>IF(AP12=1,SUM(Z12:AE12)*10+SUM(AH12:AM12),"")</f>
        <v/>
      </c>
      <c r="AS12" s="78"/>
      <c r="AT12" s="11"/>
      <c r="AU12" s="11"/>
      <c r="AV12" s="80" t="str">
        <f>IF(AP12=1,VLOOKUP(AR12,'Number-Dozzen'!$F$2:$K$10,2,0),"")</f>
        <v/>
      </c>
      <c r="AW12" s="80" t="str">
        <f>IF(AP12=1,VLOOKUP(AR12,'Number-Dozzen'!$F$2:$K$10,3,0),"")</f>
        <v/>
      </c>
      <c r="AX12" s="80" t="str">
        <f>IF(AP12=1,VLOOKUP(AR12,'Number-Dozzen'!$F$2:$K$10,4,0),"")</f>
        <v/>
      </c>
      <c r="AY12" s="80" t="str">
        <f>IF(AP12=1,VLOOKUP(AR12,'Number-Dozzen'!$F$2:$K$10,5,0),"")</f>
        <v/>
      </c>
      <c r="AZ12" s="80" t="str">
        <f>IF(AP12=1,VLOOKUP(AR12,'Number-Dozzen'!$F$2:$K$10,6,0),"")</f>
        <v/>
      </c>
      <c r="BA12" s="11"/>
      <c r="BB12" s="80">
        <f t="shared" si="18"/>
        <v>3</v>
      </c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</row>
    <row r="13" spans="1:66">
      <c r="A13" s="7">
        <v>12</v>
      </c>
      <c r="B13" s="5"/>
      <c r="C13" s="97">
        <v>18</v>
      </c>
      <c r="D13" s="6">
        <f>IF(C13="","",VLOOKUP(C13,'Number-Dozzen'!$A$2:$C$38,3,0))</f>
        <v>2</v>
      </c>
      <c r="E13" s="6">
        <f>IF(C13="","",VLOOKUP(C13,'[1]Number-Dozzen'!$A$2:$B$38,2,0))</f>
        <v>3</v>
      </c>
      <c r="F13" s="19" t="str">
        <f t="shared" si="19"/>
        <v/>
      </c>
      <c r="G13" s="19" t="str">
        <f>IF(C13="","",IF(F13="","",VLOOKUP(F13,'Number-Dozzen'!$F$2:$L$10,7,0)))</f>
        <v/>
      </c>
      <c r="H13" s="1" t="str">
        <f t="shared" si="20"/>
        <v/>
      </c>
      <c r="I13" s="1">
        <f t="shared" si="21"/>
        <v>4</v>
      </c>
      <c r="J13" s="1">
        <f t="shared" si="4"/>
        <v>1</v>
      </c>
      <c r="K13" s="1" t="str">
        <f t="shared" si="17"/>
        <v/>
      </c>
      <c r="L13" s="1">
        <f>IF(C13="","",SUM($K$2:K13))</f>
        <v>-12</v>
      </c>
      <c r="M13" s="11"/>
      <c r="N13" s="35" t="s">
        <v>24</v>
      </c>
      <c r="O13" s="36"/>
      <c r="P13" s="36"/>
      <c r="Q13" s="36"/>
      <c r="R13" s="36"/>
      <c r="S13" s="36"/>
      <c r="T13" s="37"/>
      <c r="U13" s="11"/>
      <c r="V13" s="14">
        <v>12</v>
      </c>
      <c r="W13" s="100">
        <v>1</v>
      </c>
      <c r="X13" s="11"/>
      <c r="Y13" s="11"/>
      <c r="Z13" s="80" t="str">
        <f t="shared" si="5"/>
        <v/>
      </c>
      <c r="AA13" s="82" t="str">
        <f t="shared" si="6"/>
        <v/>
      </c>
      <c r="AB13" s="1" t="str">
        <f t="shared" si="7"/>
        <v/>
      </c>
      <c r="AC13" s="1">
        <f t="shared" si="8"/>
        <v>1</v>
      </c>
      <c r="AD13" s="1" t="str">
        <f t="shared" si="9"/>
        <v/>
      </c>
      <c r="AE13" s="1" t="str">
        <f t="shared" si="10"/>
        <v/>
      </c>
      <c r="AG13" s="11"/>
      <c r="AH13" s="1" t="str">
        <f t="shared" si="11"/>
        <v/>
      </c>
      <c r="AI13" s="1" t="str">
        <f t="shared" si="12"/>
        <v/>
      </c>
      <c r="AJ13" s="1" t="str">
        <f t="shared" si="13"/>
        <v/>
      </c>
      <c r="AK13" s="1" t="str">
        <f t="shared" si="14"/>
        <v/>
      </c>
      <c r="AL13" s="1" t="str">
        <f t="shared" si="15"/>
        <v/>
      </c>
      <c r="AM13" s="1" t="str">
        <f t="shared" si="16"/>
        <v/>
      </c>
      <c r="AN13" s="11"/>
      <c r="AO13" s="11"/>
      <c r="AP13" s="78" t="str">
        <f>IF(AND(SUM(AH13:AM13)&gt;0,SUM(Z13:AE13)&gt;0),1,"")</f>
        <v/>
      </c>
      <c r="AQ13" s="78"/>
      <c r="AR13" s="78" t="str">
        <f>IF(AP13=1,SUM(Z13:AE13)*10+SUM(AH13:AM13),"")</f>
        <v/>
      </c>
      <c r="AS13" s="78"/>
      <c r="AT13" s="11"/>
      <c r="AU13" s="11"/>
      <c r="AV13" s="80" t="str">
        <f>IF(AP13=1,VLOOKUP(AR13,'Number-Dozzen'!$F$2:$K$10,2,0),"")</f>
        <v/>
      </c>
      <c r="AW13" s="80" t="str">
        <f>IF(AP13=1,VLOOKUP(AR13,'Number-Dozzen'!$F$2:$K$10,3,0),"")</f>
        <v/>
      </c>
      <c r="AX13" s="80" t="str">
        <f>IF(AP13=1,VLOOKUP(AR13,'Number-Dozzen'!$F$2:$K$10,4,0),"")</f>
        <v/>
      </c>
      <c r="AY13" s="80" t="str">
        <f>IF(AP13=1,VLOOKUP(AR13,'Number-Dozzen'!$F$2:$K$10,5,0),"")</f>
        <v/>
      </c>
      <c r="AZ13" s="80" t="str">
        <f>IF(AP13=1,VLOOKUP(AR13,'Number-Dozzen'!$F$2:$K$10,6,0),"")</f>
        <v/>
      </c>
      <c r="BA13" s="11"/>
      <c r="BB13" s="80">
        <f t="shared" si="18"/>
        <v>3</v>
      </c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</row>
    <row r="14" spans="1:66" ht="15.75" thickBot="1">
      <c r="A14" s="7">
        <v>13</v>
      </c>
      <c r="B14" s="5"/>
      <c r="C14" s="97">
        <v>18</v>
      </c>
      <c r="D14" s="6">
        <f>IF(C14="","",VLOOKUP(C14,'Number-Dozzen'!$A$2:$C$38,3,0))</f>
        <v>2</v>
      </c>
      <c r="E14" s="6">
        <f>IF(C14="","",VLOOKUP(C14,'[1]Number-Dozzen'!$A$2:$B$38,2,0))</f>
        <v>3</v>
      </c>
      <c r="F14" s="19" t="str">
        <f t="shared" si="19"/>
        <v/>
      </c>
      <c r="G14" s="19" t="str">
        <f>IF(C14="","",IF(F14="","",VLOOKUP(F14,'Number-Dozzen'!$F$2:$L$10,7,0)))</f>
        <v/>
      </c>
      <c r="H14" s="1" t="str">
        <f t="shared" si="20"/>
        <v/>
      </c>
      <c r="I14" s="1">
        <f t="shared" si="3"/>
        <v>4</v>
      </c>
      <c r="J14" s="1">
        <f t="shared" si="4"/>
        <v>1</v>
      </c>
      <c r="K14" s="1" t="str">
        <f t="shared" si="17"/>
        <v/>
      </c>
      <c r="L14" s="1">
        <f>IF(C14="","",SUM($K$2:K14))</f>
        <v>-12</v>
      </c>
      <c r="M14" s="11"/>
      <c r="N14" s="38"/>
      <c r="O14" s="39"/>
      <c r="P14" s="39"/>
      <c r="Q14" s="39"/>
      <c r="R14" s="39"/>
      <c r="S14" s="39"/>
      <c r="T14" s="40"/>
      <c r="U14" s="11"/>
      <c r="V14" s="14">
        <v>13</v>
      </c>
      <c r="W14" s="100">
        <v>1</v>
      </c>
      <c r="X14" s="11"/>
      <c r="Y14" s="11"/>
      <c r="Z14" s="80" t="str">
        <f t="shared" si="5"/>
        <v/>
      </c>
      <c r="AA14" s="82" t="str">
        <f t="shared" si="6"/>
        <v/>
      </c>
      <c r="AB14" s="1" t="str">
        <f t="shared" si="7"/>
        <v/>
      </c>
      <c r="AC14" s="1" t="str">
        <f t="shared" si="8"/>
        <v/>
      </c>
      <c r="AD14" s="1" t="str">
        <f t="shared" si="9"/>
        <v/>
      </c>
      <c r="AE14" s="1" t="str">
        <f t="shared" si="10"/>
        <v/>
      </c>
      <c r="AG14" s="11"/>
      <c r="AH14" s="1" t="str">
        <f t="shared" si="11"/>
        <v/>
      </c>
      <c r="AI14" s="1" t="str">
        <f t="shared" si="12"/>
        <v/>
      </c>
      <c r="AJ14" s="1" t="str">
        <f t="shared" si="13"/>
        <v/>
      </c>
      <c r="AK14" s="1" t="str">
        <f t="shared" si="14"/>
        <v/>
      </c>
      <c r="AL14" s="1" t="str">
        <f t="shared" si="15"/>
        <v/>
      </c>
      <c r="AM14" s="1" t="str">
        <f t="shared" si="16"/>
        <v/>
      </c>
      <c r="AN14" s="11"/>
      <c r="AO14" s="11"/>
      <c r="AP14" s="78" t="str">
        <f>IF(AND(SUM(AH14:AM14)&gt;0,SUM(Z14:AE14)&gt;0),1,"")</f>
        <v/>
      </c>
      <c r="AQ14" s="78"/>
      <c r="AR14" s="78" t="str">
        <f>IF(AP14=1,SUM(Z14:AE14)*10+SUM(AH14:AM14),"")</f>
        <v/>
      </c>
      <c r="AS14" s="78"/>
      <c r="AT14" s="11"/>
      <c r="AU14" s="11"/>
      <c r="AV14" s="80" t="str">
        <f>IF(AP14=1,VLOOKUP(AR14,'Number-Dozzen'!$F$2:$K$10,2,0),"")</f>
        <v/>
      </c>
      <c r="AW14" s="80" t="str">
        <f>IF(AP14=1,VLOOKUP(AR14,'Number-Dozzen'!$F$2:$K$10,3,0),"")</f>
        <v/>
      </c>
      <c r="AX14" s="80" t="str">
        <f>IF(AP14=1,VLOOKUP(AR14,'Number-Dozzen'!$F$2:$K$10,4,0),"")</f>
        <v/>
      </c>
      <c r="AY14" s="80" t="str">
        <f>IF(AP14=1,VLOOKUP(AR14,'Number-Dozzen'!$F$2:$K$10,5,0),"")</f>
        <v/>
      </c>
      <c r="AZ14" s="80" t="str">
        <f>IF(AP14=1,VLOOKUP(AR14,'Number-Dozzen'!$F$2:$K$10,6,0),"")</f>
        <v/>
      </c>
      <c r="BA14" s="11"/>
      <c r="BB14" s="80">
        <f t="shared" si="18"/>
        <v>3</v>
      </c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</row>
    <row r="15" spans="1:66">
      <c r="A15" s="7">
        <v>14</v>
      </c>
      <c r="B15" s="5"/>
      <c r="C15" s="97">
        <v>31</v>
      </c>
      <c r="D15" s="6">
        <f>IF(C15="","",VLOOKUP(C15,'Number-Dozzen'!$A$2:$C$38,3,0))</f>
        <v>3</v>
      </c>
      <c r="E15" s="6">
        <f>IF(C15="","",VLOOKUP(C15,'[1]Number-Dozzen'!$A$2:$B$38,2,0))</f>
        <v>3</v>
      </c>
      <c r="F15" s="19" t="str">
        <f t="shared" si="19"/>
        <v/>
      </c>
      <c r="G15" s="19" t="str">
        <f>IF(C15="","",IF(F15="","",VLOOKUP(F15,'Number-Dozzen'!$F$2:$L$10,7,0)))</f>
        <v/>
      </c>
      <c r="H15" s="1" t="str">
        <f t="shared" si="20"/>
        <v/>
      </c>
      <c r="I15" s="1">
        <f t="shared" si="3"/>
        <v>4</v>
      </c>
      <c r="J15" s="1">
        <f t="shared" si="4"/>
        <v>1</v>
      </c>
      <c r="K15" s="1" t="str">
        <f t="shared" si="17"/>
        <v/>
      </c>
      <c r="L15" s="1">
        <f>IF(C15="","",SUM($K$2:K15))</f>
        <v>-12</v>
      </c>
      <c r="M15" s="11"/>
      <c r="N15" s="11"/>
      <c r="Q15" s="11"/>
      <c r="R15" s="11"/>
      <c r="S15" s="11"/>
      <c r="T15" s="11"/>
      <c r="U15" s="11"/>
      <c r="V15" s="14">
        <v>14</v>
      </c>
      <c r="W15" s="100">
        <v>1</v>
      </c>
      <c r="X15" s="11"/>
      <c r="Y15" s="11"/>
      <c r="Z15" s="80" t="str">
        <f t="shared" si="5"/>
        <v/>
      </c>
      <c r="AA15" s="82" t="str">
        <f t="shared" si="6"/>
        <v/>
      </c>
      <c r="AB15" s="1" t="str">
        <f t="shared" si="7"/>
        <v/>
      </c>
      <c r="AC15" s="1" t="str">
        <f t="shared" si="8"/>
        <v/>
      </c>
      <c r="AD15" s="1" t="str">
        <f t="shared" si="9"/>
        <v/>
      </c>
      <c r="AE15" s="1" t="str">
        <f t="shared" si="10"/>
        <v/>
      </c>
      <c r="AG15" s="11"/>
      <c r="AH15" s="1" t="str">
        <f t="shared" si="11"/>
        <v/>
      </c>
      <c r="AI15" s="1" t="str">
        <f t="shared" si="12"/>
        <v/>
      </c>
      <c r="AJ15" s="1" t="str">
        <f t="shared" si="13"/>
        <v/>
      </c>
      <c r="AK15" s="1" t="str">
        <f t="shared" si="14"/>
        <v/>
      </c>
      <c r="AL15" s="1" t="str">
        <f t="shared" si="15"/>
        <v/>
      </c>
      <c r="AM15" s="1" t="str">
        <f t="shared" si="16"/>
        <v/>
      </c>
      <c r="AN15" s="11"/>
      <c r="AO15" s="11"/>
      <c r="AP15" s="78" t="str">
        <f>IF(AND(SUM(AH15:AM15)&gt;0,SUM(Z15:AE15)&gt;0),1,"")</f>
        <v/>
      </c>
      <c r="AQ15" s="78"/>
      <c r="AR15" s="78" t="str">
        <f>IF(AP15=1,SUM(Z15:AE15)*10+SUM(AH15:AM15),"")</f>
        <v/>
      </c>
      <c r="AS15" s="78"/>
      <c r="AT15" s="11"/>
      <c r="AU15" s="11"/>
      <c r="AV15" s="80" t="str">
        <f>IF(AP15=1,VLOOKUP(AR15,'Number-Dozzen'!$F$2:$K$10,2,0),"")</f>
        <v/>
      </c>
      <c r="AW15" s="80" t="str">
        <f>IF(AP15=1,VLOOKUP(AR15,'Number-Dozzen'!$F$2:$K$10,3,0),"")</f>
        <v/>
      </c>
      <c r="AX15" s="80" t="str">
        <f>IF(AP15=1,VLOOKUP(AR15,'Number-Dozzen'!$F$2:$K$10,4,0),"")</f>
        <v/>
      </c>
      <c r="AY15" s="80" t="str">
        <f>IF(AP15=1,VLOOKUP(AR15,'Number-Dozzen'!$F$2:$K$10,5,0),"")</f>
        <v/>
      </c>
      <c r="AZ15" s="80" t="str">
        <f>IF(AP15=1,VLOOKUP(AR15,'Number-Dozzen'!$F$2:$K$10,6,0),"")</f>
        <v/>
      </c>
      <c r="BA15" s="11"/>
      <c r="BB15" s="80">
        <f t="shared" si="18"/>
        <v>3</v>
      </c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</row>
    <row r="16" spans="1:66">
      <c r="A16" s="7">
        <v>15</v>
      </c>
      <c r="B16" s="5"/>
      <c r="C16" s="97">
        <v>26</v>
      </c>
      <c r="D16" s="6">
        <f>IF(C16="","",VLOOKUP(C16,'Number-Dozzen'!$A$2:$C$38,3,0))</f>
        <v>3</v>
      </c>
      <c r="E16" s="6">
        <f>IF(C16="","",VLOOKUP(C16,'[1]Number-Dozzen'!$A$2:$B$38,2,0))</f>
        <v>3</v>
      </c>
      <c r="F16" s="19" t="str">
        <f t="shared" si="19"/>
        <v/>
      </c>
      <c r="G16" s="19" t="str">
        <f>IF(C16="","",IF(F16="","",VLOOKUP(F16,'Number-Dozzen'!$F$2:$L$10,7,0)))</f>
        <v/>
      </c>
      <c r="H16" s="1" t="str">
        <f t="shared" si="20"/>
        <v/>
      </c>
      <c r="I16" s="1">
        <f t="shared" si="3"/>
        <v>4</v>
      </c>
      <c r="J16" s="1">
        <f t="shared" si="4"/>
        <v>1</v>
      </c>
      <c r="K16" s="1" t="str">
        <f t="shared" si="17"/>
        <v/>
      </c>
      <c r="L16" s="1">
        <f>IF(C16="","",SUM($K$2:K16))</f>
        <v>-12</v>
      </c>
      <c r="M16" s="11"/>
      <c r="N16" s="24" t="str">
        <f>IF(L34="","",IF(L34&gt;=$P$7,"Win Goal !!",IF(L34&lt;=$P$8,"Stopp Loss !!","")))</f>
        <v/>
      </c>
      <c r="O16" s="25"/>
      <c r="P16" s="11"/>
      <c r="Q16" s="11"/>
      <c r="R16" s="11"/>
      <c r="S16" s="11"/>
      <c r="T16" s="11"/>
      <c r="U16" s="11"/>
      <c r="V16" s="14">
        <v>15</v>
      </c>
      <c r="W16" s="100">
        <v>1</v>
      </c>
      <c r="X16" s="11"/>
      <c r="Y16" s="11"/>
      <c r="Z16" s="80" t="str">
        <f t="shared" si="5"/>
        <v/>
      </c>
      <c r="AA16" s="82" t="str">
        <f t="shared" si="6"/>
        <v/>
      </c>
      <c r="AB16" s="1" t="str">
        <f t="shared" si="7"/>
        <v/>
      </c>
      <c r="AC16" s="1" t="str">
        <f t="shared" si="8"/>
        <v/>
      </c>
      <c r="AD16" s="1" t="str">
        <f t="shared" si="9"/>
        <v/>
      </c>
      <c r="AE16" s="1" t="str">
        <f t="shared" si="10"/>
        <v/>
      </c>
      <c r="AG16" s="11"/>
      <c r="AH16" s="1" t="str">
        <f t="shared" si="11"/>
        <v/>
      </c>
      <c r="AI16" s="1" t="str">
        <f t="shared" si="12"/>
        <v/>
      </c>
      <c r="AJ16" s="1" t="str">
        <f t="shared" si="13"/>
        <v/>
      </c>
      <c r="AK16" s="1" t="str">
        <f t="shared" si="14"/>
        <v/>
      </c>
      <c r="AL16" s="1" t="str">
        <f t="shared" si="15"/>
        <v/>
      </c>
      <c r="AM16" s="1" t="str">
        <f t="shared" si="16"/>
        <v/>
      </c>
      <c r="AN16" s="11"/>
      <c r="AO16" s="11"/>
      <c r="AP16" s="78" t="str">
        <f>IF(AND(SUM(AH16:AM16)&gt;0,SUM(Z16:AE16)&gt;0),1,"")</f>
        <v/>
      </c>
      <c r="AQ16" s="78"/>
      <c r="AR16" s="78" t="str">
        <f>IF(AP16=1,SUM(Z16:AE16)*10+SUM(AH16:AM16),"")</f>
        <v/>
      </c>
      <c r="AS16" s="78"/>
      <c r="AT16" s="11"/>
      <c r="AU16" s="11"/>
      <c r="AV16" s="80" t="str">
        <f>IF(AP16=1,VLOOKUP(AR16,'Number-Dozzen'!$F$2:$K$10,2,0),"")</f>
        <v/>
      </c>
      <c r="AW16" s="80" t="str">
        <f>IF(AP16=1,VLOOKUP(AR16,'Number-Dozzen'!$F$2:$K$10,3,0),"")</f>
        <v/>
      </c>
      <c r="AX16" s="80" t="str">
        <f>IF(AP16=1,VLOOKUP(AR16,'Number-Dozzen'!$F$2:$K$10,4,0),"")</f>
        <v/>
      </c>
      <c r="AY16" s="80" t="str">
        <f>IF(AP16=1,VLOOKUP(AR16,'Number-Dozzen'!$F$2:$K$10,5,0),"")</f>
        <v/>
      </c>
      <c r="AZ16" s="80" t="str">
        <f>IF(AP16=1,VLOOKUP(AR16,'Number-Dozzen'!$F$2:$K$10,6,0),"")</f>
        <v/>
      </c>
      <c r="BA16" s="11"/>
      <c r="BB16" s="80">
        <f t="shared" si="18"/>
        <v>3</v>
      </c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</row>
    <row r="17" spans="1:68">
      <c r="A17" s="7">
        <v>16</v>
      </c>
      <c r="B17" s="5"/>
      <c r="C17" s="97">
        <v>25</v>
      </c>
      <c r="D17" s="6">
        <f>IF(C17="","",VLOOKUP(C17,'Number-Dozzen'!$A$2:$C$38,3,0))</f>
        <v>3</v>
      </c>
      <c r="E17" s="6">
        <f>IF(C17="","",VLOOKUP(C17,'[1]Number-Dozzen'!$A$2:$B$38,2,0))</f>
        <v>1</v>
      </c>
      <c r="F17" s="19" t="str">
        <f t="shared" si="19"/>
        <v/>
      </c>
      <c r="G17" s="19" t="str">
        <f>IF(C17="","",IF(F17="","",VLOOKUP(F17,'Number-Dozzen'!$F$2:$L$10,7,0)))</f>
        <v/>
      </c>
      <c r="H17" s="1" t="str">
        <f t="shared" si="20"/>
        <v/>
      </c>
      <c r="I17" s="1">
        <f t="shared" si="3"/>
        <v>4</v>
      </c>
      <c r="J17" s="1">
        <f t="shared" si="4"/>
        <v>1</v>
      </c>
      <c r="K17" s="1" t="str">
        <f t="shared" si="17"/>
        <v/>
      </c>
      <c r="L17" s="1">
        <f>IF(C17="","",SUM($K$2:K17))</f>
        <v>-12</v>
      </c>
      <c r="M17" s="11"/>
      <c r="N17" s="24" t="str">
        <f>IF(L35="","",IF(L35&gt;=$P$7,"Win Goal !!",IF(L35&lt;=$P$8,"Stopp Loss !!","")))</f>
        <v/>
      </c>
      <c r="O17" s="25"/>
      <c r="P17" s="11"/>
      <c r="Q17" s="11"/>
      <c r="R17" s="11"/>
      <c r="S17" s="11"/>
      <c r="T17" s="11"/>
      <c r="U17" s="11"/>
      <c r="V17" s="14">
        <v>16</v>
      </c>
      <c r="W17" s="100">
        <v>1</v>
      </c>
      <c r="X17" s="11"/>
      <c r="Y17" s="11"/>
      <c r="Z17" s="80" t="str">
        <f t="shared" si="5"/>
        <v/>
      </c>
      <c r="AA17" s="82" t="str">
        <f t="shared" si="6"/>
        <v/>
      </c>
      <c r="AB17" s="1" t="str">
        <f t="shared" si="7"/>
        <v/>
      </c>
      <c r="AC17" s="1" t="str">
        <f t="shared" si="8"/>
        <v/>
      </c>
      <c r="AD17" s="1" t="str">
        <f t="shared" si="9"/>
        <v/>
      </c>
      <c r="AE17" s="1" t="str">
        <f t="shared" si="10"/>
        <v/>
      </c>
      <c r="AG17" s="11"/>
      <c r="AH17" s="1" t="str">
        <f t="shared" si="11"/>
        <v/>
      </c>
      <c r="AI17" s="1">
        <f t="shared" si="12"/>
        <v>2</v>
      </c>
      <c r="AJ17" s="1" t="str">
        <f t="shared" si="13"/>
        <v/>
      </c>
      <c r="AK17" s="1" t="str">
        <f t="shared" si="14"/>
        <v/>
      </c>
      <c r="AL17" s="1" t="str">
        <f t="shared" si="15"/>
        <v/>
      </c>
      <c r="AM17" s="1" t="str">
        <f t="shared" si="16"/>
        <v/>
      </c>
      <c r="AN17" s="11"/>
      <c r="AO17" s="11"/>
      <c r="AP17" s="78" t="str">
        <f>IF(AND(SUM(AH17:AM17)&gt;0,SUM(Z17:AE17)&gt;0),1,"")</f>
        <v/>
      </c>
      <c r="AQ17" s="78"/>
      <c r="AR17" s="78" t="str">
        <f>IF(AP17=1,SUM(Z17:AE17)*10+SUM(AH17:AM17),"")</f>
        <v/>
      </c>
      <c r="AS17" s="78"/>
      <c r="AT17" s="11"/>
      <c r="AU17" s="11"/>
      <c r="AV17" s="80" t="str">
        <f>IF(AP17=1,VLOOKUP(AR17,'Number-Dozzen'!$F$2:$K$10,2,0),"")</f>
        <v/>
      </c>
      <c r="AW17" s="80" t="str">
        <f>IF(AP17=1,VLOOKUP(AR17,'Number-Dozzen'!$F$2:$K$10,3,0),"")</f>
        <v/>
      </c>
      <c r="AX17" s="80" t="str">
        <f>IF(AP17=1,VLOOKUP(AR17,'Number-Dozzen'!$F$2:$K$10,4,0),"")</f>
        <v/>
      </c>
      <c r="AY17" s="80" t="str">
        <f>IF(AP17=1,VLOOKUP(AR17,'Number-Dozzen'!$F$2:$K$10,5,0),"")</f>
        <v/>
      </c>
      <c r="AZ17" s="80" t="str">
        <f>IF(AP17=1,VLOOKUP(AR17,'Number-Dozzen'!$F$2:$K$10,6,0),"")</f>
        <v/>
      </c>
      <c r="BA17" s="11"/>
      <c r="BB17" s="80">
        <f t="shared" si="18"/>
        <v>3</v>
      </c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</row>
    <row r="18" spans="1:68">
      <c r="A18" s="7">
        <v>17</v>
      </c>
      <c r="B18" s="5"/>
      <c r="C18" s="97">
        <v>35</v>
      </c>
      <c r="D18" s="6">
        <f>IF(C18="","",VLOOKUP(C18,'Number-Dozzen'!$A$2:$C$38,3,0))</f>
        <v>3</v>
      </c>
      <c r="E18" s="6">
        <f>IF(C18="","",VLOOKUP(C18,'[1]Number-Dozzen'!$A$2:$B$38,2,0))</f>
        <v>3</v>
      </c>
      <c r="F18" s="19" t="str">
        <f t="shared" si="19"/>
        <v/>
      </c>
      <c r="G18" s="19" t="str">
        <f>IF(C18="","",IF(F18="","",VLOOKUP(F18,'Number-Dozzen'!$F$2:$L$10,7,0)))</f>
        <v/>
      </c>
      <c r="H18" s="1" t="str">
        <f t="shared" si="20"/>
        <v/>
      </c>
      <c r="I18" s="1">
        <f t="shared" si="3"/>
        <v>4</v>
      </c>
      <c r="J18" s="1">
        <f t="shared" si="4"/>
        <v>1</v>
      </c>
      <c r="K18" s="1" t="str">
        <f t="shared" si="17"/>
        <v/>
      </c>
      <c r="L18" s="1">
        <f>IF(C18="","",SUM($K$2:K18))</f>
        <v>-12</v>
      </c>
      <c r="M18" s="11"/>
      <c r="N18" s="24" t="str">
        <f t="shared" ref="N18:N81" si="22">IF(L36="","",IF(L36&gt;=$P$7,"Win Goal !!",IF(L36&lt;=$P$8,"Stopp Loss !!","")))</f>
        <v/>
      </c>
      <c r="O18" s="25"/>
      <c r="P18" s="11"/>
      <c r="Q18" s="11"/>
      <c r="R18" s="11"/>
      <c r="S18" s="11"/>
      <c r="T18" s="11"/>
      <c r="U18" s="11"/>
      <c r="V18" s="14">
        <v>17</v>
      </c>
      <c r="W18" s="100">
        <v>1</v>
      </c>
      <c r="X18" s="11"/>
      <c r="Y18" s="11"/>
      <c r="Z18" s="80" t="str">
        <f t="shared" si="5"/>
        <v/>
      </c>
      <c r="AA18" s="82" t="str">
        <f t="shared" si="6"/>
        <v/>
      </c>
      <c r="AB18" s="1" t="str">
        <f t="shared" si="7"/>
        <v/>
      </c>
      <c r="AC18" s="1" t="str">
        <f t="shared" si="8"/>
        <v/>
      </c>
      <c r="AD18" s="1" t="str">
        <f t="shared" si="9"/>
        <v/>
      </c>
      <c r="AE18" s="1" t="str">
        <f t="shared" si="10"/>
        <v/>
      </c>
      <c r="AG18" s="11"/>
      <c r="AH18" s="1" t="str">
        <f t="shared" si="11"/>
        <v/>
      </c>
      <c r="AI18" s="1" t="str">
        <f t="shared" si="12"/>
        <v/>
      </c>
      <c r="AJ18" s="1" t="str">
        <f t="shared" si="13"/>
        <v/>
      </c>
      <c r="AK18" s="1" t="str">
        <f t="shared" si="14"/>
        <v/>
      </c>
      <c r="AL18" s="1">
        <f t="shared" si="15"/>
        <v>2</v>
      </c>
      <c r="AM18" s="1" t="str">
        <f t="shared" si="16"/>
        <v/>
      </c>
      <c r="AN18" s="11"/>
      <c r="AO18" s="11"/>
      <c r="AP18" s="78" t="str">
        <f>IF(AND(SUM(AH18:AM18)&gt;0,SUM(Z18:AE18)&gt;0),1,"")</f>
        <v/>
      </c>
      <c r="AQ18" s="78"/>
      <c r="AR18" s="78" t="str">
        <f>IF(AP18=1,SUM(Z18:AE18)*10+SUM(AH18:AM18),"")</f>
        <v/>
      </c>
      <c r="AS18" s="78"/>
      <c r="AT18" s="11"/>
      <c r="AU18" s="11"/>
      <c r="AV18" s="80" t="str">
        <f>IF(AP18=1,VLOOKUP(AR18,'Number-Dozzen'!$F$2:$K$10,2,0),"")</f>
        <v/>
      </c>
      <c r="AW18" s="80" t="str">
        <f>IF(AP18=1,VLOOKUP(AR18,'Number-Dozzen'!$F$2:$K$10,3,0),"")</f>
        <v/>
      </c>
      <c r="AX18" s="80" t="str">
        <f>IF(AP18=1,VLOOKUP(AR18,'Number-Dozzen'!$F$2:$K$10,4,0),"")</f>
        <v/>
      </c>
      <c r="AY18" s="80" t="str">
        <f>IF(AP18=1,VLOOKUP(AR18,'Number-Dozzen'!$F$2:$K$10,5,0),"")</f>
        <v/>
      </c>
      <c r="AZ18" s="80" t="str">
        <f>IF(AP18=1,VLOOKUP(AR18,'Number-Dozzen'!$F$2:$K$10,6,0),"")</f>
        <v/>
      </c>
      <c r="BA18" s="11"/>
      <c r="BB18" s="80">
        <f t="shared" si="18"/>
        <v>3</v>
      </c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</row>
    <row r="19" spans="1:68">
      <c r="A19" s="7">
        <v>18</v>
      </c>
      <c r="B19" s="5"/>
      <c r="C19" s="97">
        <v>14</v>
      </c>
      <c r="D19" s="6">
        <f>IF(C19="","",VLOOKUP(C19,'Number-Dozzen'!$A$2:$C$38,3,0))</f>
        <v>2</v>
      </c>
      <c r="E19" s="6">
        <f>IF(C19="","",VLOOKUP(C19,'[1]Number-Dozzen'!$A$2:$B$38,2,0))</f>
        <v>3</v>
      </c>
      <c r="F19" s="19" t="str">
        <f t="shared" si="19"/>
        <v/>
      </c>
      <c r="G19" s="19" t="str">
        <f>IF(C19="","",IF(F19="","",VLOOKUP(F19,'Number-Dozzen'!$F$2:$L$10,7,0)))</f>
        <v/>
      </c>
      <c r="H19" s="1" t="str">
        <f t="shared" si="20"/>
        <v/>
      </c>
      <c r="I19" s="1">
        <f t="shared" si="3"/>
        <v>4</v>
      </c>
      <c r="J19" s="1">
        <f t="shared" si="4"/>
        <v>1</v>
      </c>
      <c r="K19" s="1" t="str">
        <f t="shared" si="17"/>
        <v/>
      </c>
      <c r="L19" s="1">
        <f>IF(C19="","",SUM($K$2:K19))</f>
        <v>-12</v>
      </c>
      <c r="M19" s="11"/>
      <c r="N19" s="24" t="str">
        <f t="shared" si="22"/>
        <v/>
      </c>
      <c r="O19" s="25"/>
      <c r="P19" s="11"/>
      <c r="Q19" s="11"/>
      <c r="R19" s="11"/>
      <c r="S19" s="11"/>
      <c r="T19" s="11"/>
      <c r="U19" s="11"/>
      <c r="V19" s="14">
        <v>18</v>
      </c>
      <c r="W19" s="100">
        <v>1</v>
      </c>
      <c r="X19" s="11"/>
      <c r="Y19" s="11"/>
      <c r="Z19" s="80" t="str">
        <f t="shared" si="5"/>
        <v/>
      </c>
      <c r="AA19" s="82" t="str">
        <f t="shared" si="6"/>
        <v/>
      </c>
      <c r="AB19" s="1" t="str">
        <f t="shared" si="7"/>
        <v/>
      </c>
      <c r="AC19" s="1">
        <f t="shared" si="8"/>
        <v>1</v>
      </c>
      <c r="AD19" s="1" t="str">
        <f t="shared" si="9"/>
        <v/>
      </c>
      <c r="AE19" s="1" t="str">
        <f t="shared" si="10"/>
        <v/>
      </c>
      <c r="AG19" s="11"/>
      <c r="AH19" s="1" t="str">
        <f t="shared" si="11"/>
        <v/>
      </c>
      <c r="AI19" s="1" t="str">
        <f t="shared" si="12"/>
        <v/>
      </c>
      <c r="AJ19" s="1" t="str">
        <f t="shared" si="13"/>
        <v/>
      </c>
      <c r="AK19" s="1" t="str">
        <f t="shared" si="14"/>
        <v/>
      </c>
      <c r="AL19" s="1" t="str">
        <f t="shared" si="15"/>
        <v/>
      </c>
      <c r="AM19" s="1" t="str">
        <f t="shared" si="16"/>
        <v/>
      </c>
      <c r="AN19" s="11"/>
      <c r="AO19" s="11"/>
      <c r="AP19" s="78" t="str">
        <f>IF(AND(SUM(AH19:AM19)&gt;0,SUM(Z19:AE19)&gt;0),1,"")</f>
        <v/>
      </c>
      <c r="AQ19" s="78"/>
      <c r="AR19" s="78" t="str">
        <f>IF(AP19=1,SUM(Z19:AE19)*10+SUM(AH19:AM19),"")</f>
        <v/>
      </c>
      <c r="AS19" s="78"/>
      <c r="AT19" s="11"/>
      <c r="AU19" s="11"/>
      <c r="AV19" s="80" t="str">
        <f>IF(AP19=1,VLOOKUP(AR19,'Number-Dozzen'!$F$2:$K$10,2,0),"")</f>
        <v/>
      </c>
      <c r="AW19" s="80" t="str">
        <f>IF(AP19=1,VLOOKUP(AR19,'Number-Dozzen'!$F$2:$K$10,3,0),"")</f>
        <v/>
      </c>
      <c r="AX19" s="80" t="str">
        <f>IF(AP19=1,VLOOKUP(AR19,'Number-Dozzen'!$F$2:$K$10,4,0),"")</f>
        <v/>
      </c>
      <c r="AY19" s="80" t="str">
        <f>IF(AP19=1,VLOOKUP(AR19,'Number-Dozzen'!$F$2:$K$10,5,0),"")</f>
        <v/>
      </c>
      <c r="AZ19" s="80" t="str">
        <f>IF(AP19=1,VLOOKUP(AR19,'Number-Dozzen'!$F$2:$K$10,6,0),"")</f>
        <v/>
      </c>
      <c r="BA19" s="11"/>
      <c r="BB19" s="80">
        <f t="shared" si="18"/>
        <v>3</v>
      </c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</row>
    <row r="20" spans="1:68">
      <c r="A20" s="7">
        <v>19</v>
      </c>
      <c r="B20" s="5"/>
      <c r="C20" s="97">
        <v>3</v>
      </c>
      <c r="D20" s="6">
        <f>IF(C20="","",VLOOKUP(C20,'Number-Dozzen'!$A$2:$C$38,3,0))</f>
        <v>1</v>
      </c>
      <c r="E20" s="6">
        <f>IF(C20="","",VLOOKUP(C20,'[1]Number-Dozzen'!$A$2:$B$38,2,0))</f>
        <v>3</v>
      </c>
      <c r="F20" s="19" t="str">
        <f t="shared" si="19"/>
        <v/>
      </c>
      <c r="G20" s="19" t="str">
        <f>IF(C20="","",IF(F20="","",VLOOKUP(F20,'Number-Dozzen'!$F$2:$L$10,7,0)))</f>
        <v/>
      </c>
      <c r="H20" s="1" t="str">
        <f t="shared" si="20"/>
        <v/>
      </c>
      <c r="I20" s="1">
        <f t="shared" si="3"/>
        <v>4</v>
      </c>
      <c r="J20" s="1">
        <f t="shared" si="4"/>
        <v>1</v>
      </c>
      <c r="K20" s="1" t="str">
        <f t="shared" si="17"/>
        <v/>
      </c>
      <c r="L20" s="1">
        <f>IF(C20="","",SUM($K$2:K20))</f>
        <v>-12</v>
      </c>
      <c r="M20" s="11"/>
      <c r="N20" s="24" t="str">
        <f t="shared" si="22"/>
        <v/>
      </c>
      <c r="O20" s="25"/>
      <c r="P20" s="11"/>
      <c r="Q20" s="11"/>
      <c r="R20" s="11"/>
      <c r="S20" s="11"/>
      <c r="T20" s="11"/>
      <c r="U20" s="11"/>
      <c r="V20" s="14">
        <v>19</v>
      </c>
      <c r="W20" s="100">
        <v>1</v>
      </c>
      <c r="X20" s="11"/>
      <c r="Y20" s="11"/>
      <c r="Z20" s="80">
        <f t="shared" si="5"/>
        <v>3</v>
      </c>
      <c r="AA20" s="82" t="str">
        <f t="shared" si="6"/>
        <v/>
      </c>
      <c r="AB20" s="1" t="str">
        <f t="shared" si="7"/>
        <v/>
      </c>
      <c r="AC20" s="1" t="str">
        <f t="shared" si="8"/>
        <v/>
      </c>
      <c r="AD20" s="1" t="str">
        <f t="shared" si="9"/>
        <v/>
      </c>
      <c r="AE20" s="1" t="str">
        <f t="shared" si="10"/>
        <v/>
      </c>
      <c r="AG20" s="11"/>
      <c r="AH20" s="1" t="str">
        <f t="shared" si="11"/>
        <v/>
      </c>
      <c r="AI20" s="1" t="str">
        <f t="shared" si="12"/>
        <v/>
      </c>
      <c r="AJ20" s="1" t="str">
        <f t="shared" si="13"/>
        <v/>
      </c>
      <c r="AK20" s="1" t="str">
        <f t="shared" si="14"/>
        <v/>
      </c>
      <c r="AL20" s="1" t="str">
        <f t="shared" si="15"/>
        <v/>
      </c>
      <c r="AM20" s="1" t="str">
        <f t="shared" si="16"/>
        <v/>
      </c>
      <c r="AN20" s="11"/>
      <c r="AO20" s="11"/>
      <c r="AP20" s="78" t="str">
        <f>IF(AND(SUM(AH20:AM20)&gt;0,SUM(Z20:AE20)&gt;0),1,"")</f>
        <v/>
      </c>
      <c r="AQ20" s="78"/>
      <c r="AR20" s="78" t="str">
        <f>IF(AP20=1,SUM(Z20:AE20)*10+SUM(AH20:AM20),"")</f>
        <v/>
      </c>
      <c r="AS20" s="78"/>
      <c r="AT20" s="11"/>
      <c r="AU20" s="11"/>
      <c r="AV20" s="80" t="str">
        <f>IF(AP20=1,VLOOKUP(AR20,'Number-Dozzen'!$F$2:$K$10,2,0),"")</f>
        <v/>
      </c>
      <c r="AW20" s="80" t="str">
        <f>IF(AP20=1,VLOOKUP(AR20,'Number-Dozzen'!$F$2:$K$10,3,0),"")</f>
        <v/>
      </c>
      <c r="AX20" s="80" t="str">
        <f>IF(AP20=1,VLOOKUP(AR20,'Number-Dozzen'!$F$2:$K$10,4,0),"")</f>
        <v/>
      </c>
      <c r="AY20" s="80" t="str">
        <f>IF(AP20=1,VLOOKUP(AR20,'Number-Dozzen'!$F$2:$K$10,5,0),"")</f>
        <v/>
      </c>
      <c r="AZ20" s="80" t="str">
        <f>IF(AP20=1,VLOOKUP(AR20,'Number-Dozzen'!$F$2:$K$10,6,0),"")</f>
        <v/>
      </c>
      <c r="BA20" s="11"/>
      <c r="BB20" s="80">
        <f t="shared" si="18"/>
        <v>3</v>
      </c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</row>
    <row r="21" spans="1:68">
      <c r="A21" s="7">
        <v>20</v>
      </c>
      <c r="B21" s="5"/>
      <c r="C21" s="97">
        <v>29</v>
      </c>
      <c r="D21" s="6">
        <f>IF(C21="","",VLOOKUP(C21,'Number-Dozzen'!$A$2:$C$38,3,0))</f>
        <v>3</v>
      </c>
      <c r="E21" s="6">
        <f>IF(C21="","",VLOOKUP(C21,'[1]Number-Dozzen'!$A$2:$B$38,2,0))</f>
        <v>3</v>
      </c>
      <c r="F21" s="19" t="str">
        <f t="shared" si="19"/>
        <v/>
      </c>
      <c r="G21" s="19" t="str">
        <f>IF(C21="","",IF(F21="","",VLOOKUP(F21,'Number-Dozzen'!$F$2:$L$10,7,0)))</f>
        <v/>
      </c>
      <c r="H21" s="1" t="str">
        <f t="shared" si="20"/>
        <v/>
      </c>
      <c r="I21" s="1">
        <f t="shared" si="3"/>
        <v>4</v>
      </c>
      <c r="J21" s="1">
        <f t="shared" si="4"/>
        <v>1</v>
      </c>
      <c r="K21" s="1" t="str">
        <f t="shared" si="17"/>
        <v/>
      </c>
      <c r="L21" s="1">
        <f>IF(C21="","",SUM($K$2:K21))</f>
        <v>-12</v>
      </c>
      <c r="M21" s="11"/>
      <c r="N21" s="24" t="str">
        <f t="shared" si="22"/>
        <v/>
      </c>
      <c r="O21" s="25"/>
      <c r="P21" s="11"/>
      <c r="Q21" s="11"/>
      <c r="R21" s="11"/>
      <c r="S21" s="11"/>
      <c r="T21" s="11"/>
      <c r="U21" s="11"/>
      <c r="V21" s="14">
        <v>20</v>
      </c>
      <c r="W21" s="100">
        <v>1</v>
      </c>
      <c r="X21" s="11"/>
      <c r="Y21" s="11"/>
      <c r="Z21" s="80" t="str">
        <f t="shared" si="5"/>
        <v/>
      </c>
      <c r="AA21" s="82" t="str">
        <f t="shared" si="6"/>
        <v/>
      </c>
      <c r="AB21" s="1" t="str">
        <f t="shared" si="7"/>
        <v/>
      </c>
      <c r="AC21" s="1" t="str">
        <f t="shared" si="8"/>
        <v/>
      </c>
      <c r="AD21" s="1">
        <f t="shared" si="9"/>
        <v>2</v>
      </c>
      <c r="AE21" s="1" t="str">
        <f t="shared" si="10"/>
        <v/>
      </c>
      <c r="AG21" s="11"/>
      <c r="AH21" s="1" t="str">
        <f t="shared" si="11"/>
        <v/>
      </c>
      <c r="AI21" s="1" t="str">
        <f t="shared" si="12"/>
        <v/>
      </c>
      <c r="AJ21" s="1" t="str">
        <f t="shared" si="13"/>
        <v/>
      </c>
      <c r="AK21" s="1" t="str">
        <f t="shared" si="14"/>
        <v/>
      </c>
      <c r="AL21" s="1" t="str">
        <f t="shared" si="15"/>
        <v/>
      </c>
      <c r="AM21" s="1" t="str">
        <f t="shared" si="16"/>
        <v/>
      </c>
      <c r="AN21" s="11"/>
      <c r="AO21" s="11"/>
      <c r="AP21" s="78" t="str">
        <f>IF(AND(SUM(AH21:AM21)&gt;0,SUM(Z21:AE21)&gt;0),1,"")</f>
        <v/>
      </c>
      <c r="AQ21" s="78"/>
      <c r="AR21" s="78" t="str">
        <f>IF(AP21=1,SUM(Z21:AE21)*10+SUM(AH21:AM21),"")</f>
        <v/>
      </c>
      <c r="AS21" s="78"/>
      <c r="AT21" s="11"/>
      <c r="AU21" s="11"/>
      <c r="AV21" s="80" t="str">
        <f>IF(AP21=1,VLOOKUP(AR21,'Number-Dozzen'!$F$2:$K$10,2,0),"")</f>
        <v/>
      </c>
      <c r="AW21" s="80" t="str">
        <f>IF(AP21=1,VLOOKUP(AR21,'Number-Dozzen'!$F$2:$K$10,3,0),"")</f>
        <v/>
      </c>
      <c r="AX21" s="80" t="str">
        <f>IF(AP21=1,VLOOKUP(AR21,'Number-Dozzen'!$F$2:$K$10,4,0),"")</f>
        <v/>
      </c>
      <c r="AY21" s="80" t="str">
        <f>IF(AP21=1,VLOOKUP(AR21,'Number-Dozzen'!$F$2:$K$10,5,0),"")</f>
        <v/>
      </c>
      <c r="AZ21" s="80" t="str">
        <f>IF(AP21=1,VLOOKUP(AR21,'Number-Dozzen'!$F$2:$K$10,6,0),"")</f>
        <v/>
      </c>
      <c r="BA21" s="11"/>
      <c r="BB21" s="80">
        <f t="shared" si="18"/>
        <v>3</v>
      </c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</row>
    <row r="22" spans="1:68">
      <c r="A22" s="7">
        <v>21</v>
      </c>
      <c r="B22" s="5"/>
      <c r="C22" s="97">
        <v>3</v>
      </c>
      <c r="D22" s="6">
        <f>IF(C22="","",VLOOKUP(C22,'Number-Dozzen'!$A$2:$C$38,3,0))</f>
        <v>1</v>
      </c>
      <c r="E22" s="6">
        <f>IF(C22="","",VLOOKUP(C22,'[1]Number-Dozzen'!$A$2:$B$38,2,0))</f>
        <v>3</v>
      </c>
      <c r="F22" s="19" t="str">
        <f t="shared" si="19"/>
        <v/>
      </c>
      <c r="G22" s="19" t="str">
        <f>IF(C22="","",IF(F22="","",VLOOKUP(F22,'Number-Dozzen'!$F$2:$L$10,7,0)))</f>
        <v/>
      </c>
      <c r="H22" s="1" t="str">
        <f t="shared" si="20"/>
        <v/>
      </c>
      <c r="I22" s="1">
        <f t="shared" si="3"/>
        <v>4</v>
      </c>
      <c r="J22" s="1">
        <f t="shared" si="4"/>
        <v>1</v>
      </c>
      <c r="K22" s="1" t="str">
        <f t="shared" si="17"/>
        <v/>
      </c>
      <c r="L22" s="1">
        <f>IF(C22="","",SUM($K$2:K22))</f>
        <v>-12</v>
      </c>
      <c r="M22" s="11"/>
      <c r="N22" s="24" t="str">
        <f t="shared" si="22"/>
        <v/>
      </c>
      <c r="O22" s="25"/>
      <c r="P22" s="11"/>
      <c r="Q22" s="11"/>
      <c r="R22" s="11"/>
      <c r="S22" s="11"/>
      <c r="T22" s="11"/>
      <c r="U22" s="11"/>
      <c r="V22" s="14">
        <v>21</v>
      </c>
      <c r="W22" s="100">
        <v>1</v>
      </c>
      <c r="X22" s="11"/>
      <c r="Y22" s="11"/>
      <c r="Z22" s="80" t="str">
        <f t="shared" si="5"/>
        <v/>
      </c>
      <c r="AA22" s="82">
        <f t="shared" si="6"/>
        <v>2</v>
      </c>
      <c r="AB22" s="1" t="str">
        <f t="shared" si="7"/>
        <v/>
      </c>
      <c r="AC22" s="1" t="str">
        <f t="shared" si="8"/>
        <v/>
      </c>
      <c r="AD22" s="1" t="str">
        <f t="shared" si="9"/>
        <v/>
      </c>
      <c r="AE22" s="1" t="str">
        <f t="shared" si="10"/>
        <v/>
      </c>
      <c r="AG22" s="11"/>
      <c r="AH22" s="1" t="str">
        <f t="shared" si="11"/>
        <v/>
      </c>
      <c r="AI22" s="1" t="str">
        <f t="shared" si="12"/>
        <v/>
      </c>
      <c r="AJ22" s="1" t="str">
        <f t="shared" si="13"/>
        <v/>
      </c>
      <c r="AK22" s="1" t="str">
        <f t="shared" si="14"/>
        <v/>
      </c>
      <c r="AL22" s="1" t="str">
        <f t="shared" si="15"/>
        <v/>
      </c>
      <c r="AM22" s="1" t="str">
        <f t="shared" si="16"/>
        <v/>
      </c>
      <c r="AN22" s="11"/>
      <c r="AO22" s="27"/>
      <c r="AP22" s="78" t="str">
        <f>IF(AND(SUM(AH22:AM22)&gt;0,SUM(Z22:AE22)&gt;0),1,"")</f>
        <v/>
      </c>
      <c r="AQ22" s="78"/>
      <c r="AR22" s="78" t="str">
        <f>IF(AP22=1,SUM(Z22:AE22)*10+SUM(AH22:AM22),"")</f>
        <v/>
      </c>
      <c r="AS22" s="78"/>
      <c r="AT22" s="11"/>
      <c r="AU22" s="11"/>
      <c r="AV22" s="80" t="str">
        <f>IF(AP22=1,VLOOKUP(AR22,'Number-Dozzen'!$F$2:$K$10,2,0),"")</f>
        <v/>
      </c>
      <c r="AW22" s="80" t="str">
        <f>IF(AP22=1,VLOOKUP(AR22,'Number-Dozzen'!$F$2:$K$10,3,0),"")</f>
        <v/>
      </c>
      <c r="AX22" s="80" t="str">
        <f>IF(AP22=1,VLOOKUP(AR22,'Number-Dozzen'!$F$2:$K$10,4,0),"")</f>
        <v/>
      </c>
      <c r="AY22" s="80" t="str">
        <f>IF(AP22=1,VLOOKUP(AR22,'Number-Dozzen'!$F$2:$K$10,5,0),"")</f>
        <v/>
      </c>
      <c r="AZ22" s="80" t="str">
        <f>IF(AP22=1,VLOOKUP(AR22,'Number-Dozzen'!$F$2:$K$10,6,0),"")</f>
        <v/>
      </c>
      <c r="BA22" s="11"/>
      <c r="BB22" s="80">
        <f t="shared" si="18"/>
        <v>3</v>
      </c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</row>
    <row r="23" spans="1:68" ht="15" customHeight="1">
      <c r="A23" s="7">
        <v>22</v>
      </c>
      <c r="B23" s="5"/>
      <c r="C23" s="97">
        <v>8</v>
      </c>
      <c r="D23" s="6">
        <f>IF(C23="","",VLOOKUP(C23,'Number-Dozzen'!$A$2:$C$38,3,0))</f>
        <v>1</v>
      </c>
      <c r="E23" s="6">
        <f>IF(C23="","",VLOOKUP(C23,'[1]Number-Dozzen'!$A$2:$B$38,2,0))</f>
        <v>2</v>
      </c>
      <c r="F23" s="19" t="str">
        <f t="shared" si="19"/>
        <v/>
      </c>
      <c r="G23" s="19" t="str">
        <f>IF(C23="","",IF(F23="","",VLOOKUP(F23,'Number-Dozzen'!$F$2:$L$10,7,0)))</f>
        <v/>
      </c>
      <c r="H23" s="1" t="str">
        <f t="shared" si="20"/>
        <v/>
      </c>
      <c r="I23" s="1">
        <f t="shared" si="3"/>
        <v>4</v>
      </c>
      <c r="J23" s="1">
        <f t="shared" si="4"/>
        <v>1</v>
      </c>
      <c r="K23" s="1" t="str">
        <f t="shared" si="17"/>
        <v/>
      </c>
      <c r="L23" s="1">
        <f>IF(C23="","",SUM($K$2:K23))</f>
        <v>-12</v>
      </c>
      <c r="M23" s="11"/>
      <c r="N23" s="24" t="str">
        <f t="shared" si="22"/>
        <v/>
      </c>
      <c r="O23" s="25"/>
      <c r="P23" s="11"/>
      <c r="Q23" s="11"/>
      <c r="R23" s="11"/>
      <c r="S23" s="11"/>
      <c r="T23" s="11"/>
      <c r="U23" s="11"/>
      <c r="V23" s="14">
        <v>22</v>
      </c>
      <c r="W23" s="100">
        <v>1</v>
      </c>
      <c r="X23" s="27"/>
      <c r="Y23" s="27"/>
      <c r="Z23" s="80" t="str">
        <f t="shared" si="5"/>
        <v/>
      </c>
      <c r="AA23" s="82" t="str">
        <f t="shared" si="6"/>
        <v/>
      </c>
      <c r="AB23" s="1" t="str">
        <f t="shared" si="7"/>
        <v/>
      </c>
      <c r="AC23" s="1" t="str">
        <f t="shared" si="8"/>
        <v/>
      </c>
      <c r="AD23" s="1" t="str">
        <f t="shared" si="9"/>
        <v/>
      </c>
      <c r="AE23" s="1" t="str">
        <f t="shared" si="10"/>
        <v/>
      </c>
      <c r="AG23" s="27"/>
      <c r="AH23" s="1" t="str">
        <f t="shared" si="11"/>
        <v/>
      </c>
      <c r="AI23" s="1" t="str">
        <f t="shared" si="12"/>
        <v/>
      </c>
      <c r="AJ23" s="1" t="str">
        <f t="shared" si="13"/>
        <v/>
      </c>
      <c r="AK23" s="1">
        <f t="shared" si="14"/>
        <v>1</v>
      </c>
      <c r="AL23" s="1" t="str">
        <f t="shared" si="15"/>
        <v/>
      </c>
      <c r="AM23" s="1" t="str">
        <f t="shared" si="16"/>
        <v/>
      </c>
      <c r="AN23" s="11"/>
      <c r="AO23" s="27"/>
      <c r="AP23" s="78" t="str">
        <f>IF(AND(SUM(AH23:AM23)&gt;0,SUM(Z23:AE23)&gt;0),1,"")</f>
        <v/>
      </c>
      <c r="AQ23" s="78"/>
      <c r="AR23" s="78" t="str">
        <f>IF(AP23=1,SUM(Z23:AE23)*10+SUM(AH23:AM23),"")</f>
        <v/>
      </c>
      <c r="AS23" s="78"/>
      <c r="AT23" s="11"/>
      <c r="AU23" s="27"/>
      <c r="AV23" s="80" t="str">
        <f>IF(AP23=1,VLOOKUP(AR23,'Number-Dozzen'!$F$2:$K$10,2,0),"")</f>
        <v/>
      </c>
      <c r="AW23" s="80" t="str">
        <f>IF(AP23=1,VLOOKUP(AR23,'Number-Dozzen'!$F$2:$K$10,3,0),"")</f>
        <v/>
      </c>
      <c r="AX23" s="80" t="str">
        <f>IF(AP23=1,VLOOKUP(AR23,'Number-Dozzen'!$F$2:$K$10,4,0),"")</f>
        <v/>
      </c>
      <c r="AY23" s="80" t="str">
        <f>IF(AP23=1,VLOOKUP(AR23,'Number-Dozzen'!$F$2:$K$10,5,0),"")</f>
        <v/>
      </c>
      <c r="AZ23" s="80" t="str">
        <f>IF(AP23=1,VLOOKUP(AR23,'Number-Dozzen'!$F$2:$K$10,6,0),"")</f>
        <v/>
      </c>
      <c r="BA23" s="27"/>
      <c r="BB23" s="80">
        <f t="shared" si="18"/>
        <v>3</v>
      </c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8"/>
      <c r="BP23" s="28"/>
    </row>
    <row r="24" spans="1:68" ht="15.75" customHeight="1">
      <c r="A24" s="7">
        <v>23</v>
      </c>
      <c r="B24" s="5"/>
      <c r="C24" s="97">
        <v>15</v>
      </c>
      <c r="D24" s="6">
        <f>IF(C24="","",VLOOKUP(C24,'Number-Dozzen'!$A$2:$C$38,3,0))</f>
        <v>2</v>
      </c>
      <c r="E24" s="6">
        <f>IF(C24="","",VLOOKUP(C24,'[1]Number-Dozzen'!$A$2:$B$38,2,0))</f>
        <v>1</v>
      </c>
      <c r="F24" s="19">
        <f t="shared" si="19"/>
        <v>33</v>
      </c>
      <c r="G24" s="19" t="str">
        <f>IF(C24="","",IF(F24="","",VLOOKUP(F24,'Number-Dozzen'!$F$2:$L$10,7,0)))</f>
        <v>26-28-29-31-35</v>
      </c>
      <c r="H24" s="1" t="str">
        <f t="shared" si="20"/>
        <v/>
      </c>
      <c r="I24" s="1">
        <f t="shared" si="3"/>
        <v>4</v>
      </c>
      <c r="J24" s="1">
        <f t="shared" si="4"/>
        <v>1</v>
      </c>
      <c r="K24" s="1" t="str">
        <f t="shared" si="17"/>
        <v/>
      </c>
      <c r="L24" s="1">
        <f>IF(C24="","",SUM($K$2:K24))</f>
        <v>-12</v>
      </c>
      <c r="M24" s="11"/>
      <c r="N24" s="24" t="str">
        <f t="shared" si="22"/>
        <v/>
      </c>
      <c r="O24" s="25"/>
      <c r="P24" s="11"/>
      <c r="Q24" s="11"/>
      <c r="R24" s="11"/>
      <c r="S24" s="11"/>
      <c r="T24" s="11"/>
      <c r="U24" s="11"/>
      <c r="V24" s="14">
        <v>23</v>
      </c>
      <c r="W24" s="100">
        <v>1</v>
      </c>
      <c r="X24" s="27"/>
      <c r="Y24" s="27"/>
      <c r="Z24" s="80" t="str">
        <f t="shared" si="5"/>
        <v/>
      </c>
      <c r="AA24" s="82" t="str">
        <f t="shared" si="6"/>
        <v/>
      </c>
      <c r="AB24" s="1">
        <f t="shared" si="7"/>
        <v>3</v>
      </c>
      <c r="AC24" s="1" t="str">
        <f t="shared" si="8"/>
        <v/>
      </c>
      <c r="AD24" s="1" t="str">
        <f t="shared" si="9"/>
        <v/>
      </c>
      <c r="AE24" s="1" t="str">
        <f t="shared" si="10"/>
        <v/>
      </c>
      <c r="AG24" s="27"/>
      <c r="AH24" s="1">
        <f t="shared" si="11"/>
        <v>3</v>
      </c>
      <c r="AI24" s="1" t="str">
        <f t="shared" si="12"/>
        <v/>
      </c>
      <c r="AJ24" s="1" t="str">
        <f t="shared" si="13"/>
        <v/>
      </c>
      <c r="AK24" s="1" t="str">
        <f t="shared" si="14"/>
        <v/>
      </c>
      <c r="AL24" s="1" t="str">
        <f t="shared" si="15"/>
        <v/>
      </c>
      <c r="AM24" s="1" t="str">
        <f t="shared" si="16"/>
        <v/>
      </c>
      <c r="AN24" s="11"/>
      <c r="AO24" s="27"/>
      <c r="AP24" s="78">
        <f>IF(AND(SUM(AH24:AM24)&gt;0,SUM(Z24:AE24)&gt;0),1,"")</f>
        <v>1</v>
      </c>
      <c r="AQ24" s="78"/>
      <c r="AR24" s="78">
        <f>IF(AP24=1,SUM(Z24:AE24)*10+SUM(AH24:AM24),"")</f>
        <v>33</v>
      </c>
      <c r="AS24" s="78"/>
      <c r="AT24" s="11"/>
      <c r="AU24" s="27"/>
      <c r="AV24" s="80">
        <f>IF(AP24=1,VLOOKUP(AR24,'Number-Dozzen'!$F$2:$K$10,2,0),"")</f>
        <v>26</v>
      </c>
      <c r="AW24" s="80">
        <f>IF(AP24=1,VLOOKUP(AR24,'Number-Dozzen'!$F$2:$K$10,3,0),"")</f>
        <v>28</v>
      </c>
      <c r="AX24" s="80">
        <f>IF(AP24=1,VLOOKUP(AR24,'Number-Dozzen'!$F$2:$K$10,4,0),"")</f>
        <v>29</v>
      </c>
      <c r="AY24" s="80">
        <f>IF(AP24=1,VLOOKUP(AR24,'Number-Dozzen'!$F$2:$K$10,5,0),"")</f>
        <v>31</v>
      </c>
      <c r="AZ24" s="80">
        <f>IF(AP24=1,VLOOKUP(AR24,'Number-Dozzen'!$F$2:$K$10,6,0),"")</f>
        <v>35</v>
      </c>
      <c r="BA24" s="27"/>
      <c r="BB24" s="80">
        <f t="shared" si="18"/>
        <v>3</v>
      </c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8"/>
      <c r="BP24" s="28"/>
    </row>
    <row r="25" spans="1:68">
      <c r="A25" s="7">
        <v>24</v>
      </c>
      <c r="B25" s="5"/>
      <c r="C25" s="97">
        <v>3</v>
      </c>
      <c r="D25" s="6">
        <f>IF(C25="","",VLOOKUP(C25,'Number-Dozzen'!$A$2:$C$38,3,0))</f>
        <v>1</v>
      </c>
      <c r="E25" s="6">
        <f>IF(C25="","",VLOOKUP(C25,'[1]Number-Dozzen'!$A$2:$B$38,2,0))</f>
        <v>3</v>
      </c>
      <c r="F25" s="19">
        <f t="shared" si="19"/>
        <v>32</v>
      </c>
      <c r="G25" s="19" t="str">
        <f>IF(C25="","",IF(F25="","",VLOOKUP(F25,'Number-Dozzen'!$F$2:$L$10,7,0)))</f>
        <v>30-33-36</v>
      </c>
      <c r="H25" s="1" t="str">
        <f t="shared" si="20"/>
        <v>L</v>
      </c>
      <c r="I25" s="1">
        <f t="shared" si="3"/>
        <v>4</v>
      </c>
      <c r="J25" s="1">
        <f t="shared" si="4"/>
        <v>1</v>
      </c>
      <c r="K25" s="1">
        <f t="shared" si="17"/>
        <v>-4</v>
      </c>
      <c r="L25" s="1">
        <f>IF(C25="","",SUM($K$2:K25))</f>
        <v>-16</v>
      </c>
      <c r="M25" s="11"/>
      <c r="N25" s="24" t="str">
        <f t="shared" si="22"/>
        <v/>
      </c>
      <c r="O25" s="25"/>
      <c r="P25" s="11"/>
      <c r="Q25" s="11"/>
      <c r="R25" s="11"/>
      <c r="S25" s="11"/>
      <c r="T25" s="11"/>
      <c r="U25" s="11"/>
      <c r="V25" s="14">
        <v>24</v>
      </c>
      <c r="W25" s="100">
        <v>1</v>
      </c>
      <c r="X25" s="27"/>
      <c r="Y25" s="27"/>
      <c r="Z25" s="80">
        <f t="shared" si="5"/>
        <v>3</v>
      </c>
      <c r="AA25" s="82" t="str">
        <f t="shared" si="6"/>
        <v/>
      </c>
      <c r="AB25" s="1" t="str">
        <f t="shared" si="7"/>
        <v/>
      </c>
      <c r="AC25" s="1" t="str">
        <f t="shared" si="8"/>
        <v/>
      </c>
      <c r="AD25" s="1" t="str">
        <f t="shared" si="9"/>
        <v/>
      </c>
      <c r="AE25" s="1" t="str">
        <f t="shared" si="10"/>
        <v/>
      </c>
      <c r="AG25" s="27"/>
      <c r="AH25" s="1" t="str">
        <f t="shared" si="11"/>
        <v/>
      </c>
      <c r="AI25" s="1" t="str">
        <f t="shared" si="12"/>
        <v/>
      </c>
      <c r="AJ25" s="1" t="str">
        <f t="shared" si="13"/>
        <v/>
      </c>
      <c r="AK25" s="1" t="str">
        <f t="shared" si="14"/>
        <v/>
      </c>
      <c r="AL25" s="1">
        <f t="shared" si="15"/>
        <v>2</v>
      </c>
      <c r="AM25" s="1" t="str">
        <f t="shared" si="16"/>
        <v/>
      </c>
      <c r="AN25" s="11"/>
      <c r="AO25" s="27"/>
      <c r="AP25" s="78">
        <f>IF(AND(SUM(AH25:AM25)&gt;0,SUM(Z25:AE25)&gt;0),1,"")</f>
        <v>1</v>
      </c>
      <c r="AQ25" s="78"/>
      <c r="AR25" s="78">
        <f>IF(AP25=1,SUM(Z25:AE25)*10+SUM(AH25:AM25),"")</f>
        <v>32</v>
      </c>
      <c r="AS25" s="78"/>
      <c r="AT25" s="11"/>
      <c r="AU25" s="27"/>
      <c r="AV25" s="80">
        <f>IF(AP25=1,VLOOKUP(AR25,'Number-Dozzen'!$F$2:$K$10,2,0),"")</f>
        <v>30</v>
      </c>
      <c r="AW25" s="80">
        <f>IF(AP25=1,VLOOKUP(AR25,'Number-Dozzen'!$F$2:$K$10,3,0),"")</f>
        <v>33</v>
      </c>
      <c r="AX25" s="80">
        <f>IF(AP25=1,VLOOKUP(AR25,'Number-Dozzen'!$F$2:$K$10,4,0),"")</f>
        <v>36</v>
      </c>
      <c r="AY25" s="80" t="str">
        <f>IF(AP25=1,VLOOKUP(AR25,'Number-Dozzen'!$F$2:$K$10,5,0),"")</f>
        <v xml:space="preserve"> </v>
      </c>
      <c r="AZ25" s="80" t="str">
        <f>IF(AP25=1,VLOOKUP(AR25,'Number-Dozzen'!$F$2:$K$10,6,0),"")</f>
        <v xml:space="preserve"> </v>
      </c>
      <c r="BA25" s="27"/>
      <c r="BB25" s="80">
        <f t="shared" si="18"/>
        <v>4</v>
      </c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8"/>
      <c r="BP25" s="28"/>
    </row>
    <row r="26" spans="1:68" ht="15" customHeight="1">
      <c r="A26" s="7">
        <v>25</v>
      </c>
      <c r="B26" s="5"/>
      <c r="C26" s="97">
        <v>36</v>
      </c>
      <c r="D26" s="6">
        <f>IF(C26="","",VLOOKUP(C26,'Number-Dozzen'!$A$2:$C$38,3,0))</f>
        <v>3</v>
      </c>
      <c r="E26" s="6">
        <f>IF(C26="","",VLOOKUP(C26,'[1]Number-Dozzen'!$A$2:$B$38,2,0))</f>
        <v>2</v>
      </c>
      <c r="F26" s="19">
        <f t="shared" si="19"/>
        <v>21</v>
      </c>
      <c r="G26" s="19" t="str">
        <f>IF(C26="","",IF(F26="","",VLOOKUP(F26,'Number-Dozzen'!$F$2:$L$10,7,0)))</f>
        <v>13-15-17-19-21</v>
      </c>
      <c r="H26" s="1" t="str">
        <f t="shared" si="20"/>
        <v>W</v>
      </c>
      <c r="I26" s="1">
        <f t="shared" si="3"/>
        <v>5</v>
      </c>
      <c r="J26" s="1">
        <f t="shared" si="4"/>
        <v>1</v>
      </c>
      <c r="K26" s="1">
        <f t="shared" si="17"/>
        <v>32</v>
      </c>
      <c r="L26" s="1">
        <f>IF(C26="","",SUM($K$2:K26))</f>
        <v>16</v>
      </c>
      <c r="M26" s="11"/>
      <c r="N26" s="24" t="str">
        <f t="shared" si="22"/>
        <v/>
      </c>
      <c r="O26" s="25"/>
      <c r="P26" s="11"/>
      <c r="Q26" s="11"/>
      <c r="R26" s="11"/>
      <c r="S26" s="11"/>
      <c r="T26" s="11"/>
      <c r="U26" s="11"/>
      <c r="V26" s="14">
        <v>25</v>
      </c>
      <c r="W26" s="100">
        <v>1</v>
      </c>
      <c r="X26" s="27"/>
      <c r="Y26" s="27"/>
      <c r="Z26" s="80" t="str">
        <f t="shared" si="5"/>
        <v/>
      </c>
      <c r="AA26" s="82" t="str">
        <f t="shared" si="6"/>
        <v/>
      </c>
      <c r="AB26" s="1" t="str">
        <f t="shared" si="7"/>
        <v/>
      </c>
      <c r="AC26" s="1" t="str">
        <f t="shared" si="8"/>
        <v/>
      </c>
      <c r="AD26" s="1">
        <f t="shared" si="9"/>
        <v>2</v>
      </c>
      <c r="AE26" s="1" t="str">
        <f t="shared" si="10"/>
        <v/>
      </c>
      <c r="AG26" s="27"/>
      <c r="AH26" s="1" t="str">
        <f t="shared" si="11"/>
        <v/>
      </c>
      <c r="AI26" s="1" t="str">
        <f t="shared" si="12"/>
        <v/>
      </c>
      <c r="AJ26" s="1" t="str">
        <f t="shared" si="13"/>
        <v/>
      </c>
      <c r="AK26" s="1">
        <f t="shared" si="14"/>
        <v>1</v>
      </c>
      <c r="AL26" s="1" t="str">
        <f t="shared" si="15"/>
        <v/>
      </c>
      <c r="AM26" s="1" t="str">
        <f t="shared" si="16"/>
        <v/>
      </c>
      <c r="AN26" s="11"/>
      <c r="AO26" s="11"/>
      <c r="AP26" s="78">
        <f>IF(AND(SUM(AH26:AM26)&gt;0,SUM(Z26:AE26)&gt;0),1,"")</f>
        <v>1</v>
      </c>
      <c r="AQ26" s="78"/>
      <c r="AR26" s="78">
        <f>IF(AP26=1,SUM(Z26:AE26)*10+SUM(AH26:AM26),"")</f>
        <v>21</v>
      </c>
      <c r="AS26" s="78"/>
      <c r="AT26" s="11"/>
      <c r="AU26" s="27"/>
      <c r="AV26" s="80">
        <f>IF(AP26=1,VLOOKUP(AR26,'Number-Dozzen'!$F$2:$K$10,2,0),"")</f>
        <v>13</v>
      </c>
      <c r="AW26" s="80">
        <f>IF(AP26=1,VLOOKUP(AR26,'Number-Dozzen'!$F$2:$K$10,3,0),"")</f>
        <v>15</v>
      </c>
      <c r="AX26" s="80">
        <f>IF(AP26=1,VLOOKUP(AR26,'Number-Dozzen'!$F$2:$K$10,4,0),"")</f>
        <v>17</v>
      </c>
      <c r="AY26" s="80">
        <f>IF(AP26=1,VLOOKUP(AR26,'Number-Dozzen'!$F$2:$K$10,5,0),"")</f>
        <v>19</v>
      </c>
      <c r="AZ26" s="80">
        <f>IF(AP26=1,VLOOKUP(AR26,'Number-Dozzen'!$F$2:$K$10,6,0),"")</f>
        <v>21</v>
      </c>
      <c r="BA26" s="27"/>
      <c r="BB26" s="80">
        <f t="shared" si="18"/>
        <v>1</v>
      </c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8"/>
      <c r="BP26" s="28"/>
    </row>
    <row r="27" spans="1:68" ht="15.75" customHeight="1">
      <c r="A27" s="7">
        <v>26</v>
      </c>
      <c r="B27" s="5"/>
      <c r="C27" s="97">
        <v>31</v>
      </c>
      <c r="D27" s="6">
        <f>IF(C27="","",VLOOKUP(C27,'Number-Dozzen'!$A$2:$C$38,3,0))</f>
        <v>3</v>
      </c>
      <c r="E27" s="6">
        <f>IF(C27="","",VLOOKUP(C27,'[1]Number-Dozzen'!$A$2:$B$38,2,0))</f>
        <v>3</v>
      </c>
      <c r="F27" s="19" t="str">
        <f t="shared" si="19"/>
        <v/>
      </c>
      <c r="G27" s="19" t="str">
        <f>IF(C27="","",IF(F27="","",VLOOKUP(F27,'Number-Dozzen'!$F$2:$L$10,7,0)))</f>
        <v/>
      </c>
      <c r="H27" s="1" t="str">
        <f t="shared" si="20"/>
        <v>L</v>
      </c>
      <c r="I27" s="1">
        <f t="shared" si="3"/>
        <v>1</v>
      </c>
      <c r="J27" s="1">
        <f t="shared" si="4"/>
        <v>1</v>
      </c>
      <c r="K27" s="1">
        <f t="shared" si="17"/>
        <v>-4</v>
      </c>
      <c r="L27" s="1">
        <f>IF(C27="","",SUM($K$2:K27))</f>
        <v>12</v>
      </c>
      <c r="M27" s="11"/>
      <c r="N27" s="24" t="str">
        <f t="shared" si="22"/>
        <v/>
      </c>
      <c r="O27" s="25"/>
      <c r="P27" s="11"/>
      <c r="Q27" s="11"/>
      <c r="R27" s="11"/>
      <c r="S27" s="11"/>
      <c r="T27" s="11"/>
      <c r="U27" s="11"/>
      <c r="V27" s="14">
        <v>26</v>
      </c>
      <c r="W27" s="100">
        <v>1</v>
      </c>
      <c r="X27" s="11"/>
      <c r="Y27" s="11"/>
      <c r="Z27" s="80" t="str">
        <f t="shared" si="5"/>
        <v/>
      </c>
      <c r="AA27" s="82" t="str">
        <f t="shared" si="6"/>
        <v/>
      </c>
      <c r="AB27" s="1" t="str">
        <f t="shared" si="7"/>
        <v/>
      </c>
      <c r="AC27" s="1" t="str">
        <f t="shared" si="8"/>
        <v/>
      </c>
      <c r="AD27" s="1" t="str">
        <f t="shared" si="9"/>
        <v/>
      </c>
      <c r="AE27" s="1" t="str">
        <f t="shared" si="10"/>
        <v/>
      </c>
      <c r="AG27" s="11"/>
      <c r="AH27" s="1" t="str">
        <f t="shared" si="11"/>
        <v/>
      </c>
      <c r="AI27" s="1" t="str">
        <f t="shared" si="12"/>
        <v/>
      </c>
      <c r="AJ27" s="1" t="str">
        <f t="shared" si="13"/>
        <v/>
      </c>
      <c r="AK27" s="1" t="str">
        <f t="shared" si="14"/>
        <v/>
      </c>
      <c r="AL27" s="1" t="str">
        <f t="shared" si="15"/>
        <v/>
      </c>
      <c r="AM27" s="1">
        <f t="shared" si="16"/>
        <v>1</v>
      </c>
      <c r="AN27" s="11"/>
      <c r="AO27" s="11"/>
      <c r="AP27" s="78" t="str">
        <f>IF(AND(SUM(AH27:AM27)&gt;0,SUM(Z27:AE27)&gt;0),1,"")</f>
        <v/>
      </c>
      <c r="AQ27" s="78"/>
      <c r="AR27" s="78" t="str">
        <f>IF(AP27=1,SUM(Z27:AE27)*10+SUM(AH27:AM27),"")</f>
        <v/>
      </c>
      <c r="AS27" s="78"/>
      <c r="AT27" s="11"/>
      <c r="AU27" s="11"/>
      <c r="AV27" s="80" t="str">
        <f>IF(AP27=1,VLOOKUP(AR27,'Number-Dozzen'!$F$2:$K$10,2,0),"")</f>
        <v/>
      </c>
      <c r="AW27" s="80" t="str">
        <f>IF(AP27=1,VLOOKUP(AR27,'Number-Dozzen'!$F$2:$K$10,3,0),"")</f>
        <v/>
      </c>
      <c r="AX27" s="80" t="str">
        <f>IF(AP27=1,VLOOKUP(AR27,'Number-Dozzen'!$F$2:$K$10,4,0),"")</f>
        <v/>
      </c>
      <c r="AY27" s="80" t="str">
        <f>IF(AP27=1,VLOOKUP(AR27,'Number-Dozzen'!$F$2:$K$10,5,0),"")</f>
        <v/>
      </c>
      <c r="AZ27" s="80" t="str">
        <f>IF(AP27=1,VLOOKUP(AR27,'Number-Dozzen'!$F$2:$K$10,6,0),"")</f>
        <v/>
      </c>
      <c r="BA27" s="11"/>
      <c r="BB27" s="80">
        <f t="shared" si="18"/>
        <v>2</v>
      </c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</row>
    <row r="28" spans="1:68">
      <c r="A28" s="7">
        <v>27</v>
      </c>
      <c r="B28" s="5"/>
      <c r="C28" s="97">
        <v>20</v>
      </c>
      <c r="D28" s="6">
        <f>IF(C28="","",VLOOKUP(C28,'Number-Dozzen'!$A$2:$C$38,3,0))</f>
        <v>2</v>
      </c>
      <c r="E28" s="6">
        <f>IF(C28="","",VLOOKUP(C28,'[1]Number-Dozzen'!$A$2:$B$38,2,0))</f>
        <v>2</v>
      </c>
      <c r="F28" s="19">
        <f t="shared" si="19"/>
        <v>11</v>
      </c>
      <c r="G28" s="19" t="str">
        <f>IF(C28="","",IF(F28="","",VLOOKUP(F28,'Number-Dozzen'!$F$2:$L$10,7,0)))</f>
        <v>0-2-4-6</v>
      </c>
      <c r="H28" s="1" t="str">
        <f t="shared" si="20"/>
        <v/>
      </c>
      <c r="I28" s="1">
        <f t="shared" si="3"/>
        <v>2</v>
      </c>
      <c r="J28" s="1">
        <f t="shared" si="4"/>
        <v>1</v>
      </c>
      <c r="K28" s="1" t="str">
        <f t="shared" si="17"/>
        <v/>
      </c>
      <c r="L28" s="1">
        <f>IF(C28="","",SUM($K$2:K28))</f>
        <v>12</v>
      </c>
      <c r="M28" s="11"/>
      <c r="N28" s="24" t="str">
        <f t="shared" si="22"/>
        <v/>
      </c>
      <c r="O28" s="25"/>
      <c r="P28" s="11"/>
      <c r="Q28" s="11"/>
      <c r="R28" s="11"/>
      <c r="S28" s="11"/>
      <c r="T28" s="11"/>
      <c r="U28" s="11"/>
      <c r="V28" s="14">
        <v>27</v>
      </c>
      <c r="W28" s="100">
        <v>1</v>
      </c>
      <c r="X28" s="11"/>
      <c r="Y28" s="11"/>
      <c r="Z28" s="80" t="str">
        <f t="shared" si="5"/>
        <v/>
      </c>
      <c r="AA28" s="82" t="str">
        <f t="shared" si="6"/>
        <v/>
      </c>
      <c r="AB28" s="1" t="str">
        <f t="shared" si="7"/>
        <v/>
      </c>
      <c r="AC28" s="1">
        <f t="shared" si="8"/>
        <v>1</v>
      </c>
      <c r="AD28" s="1" t="str">
        <f t="shared" si="9"/>
        <v/>
      </c>
      <c r="AE28" s="1" t="str">
        <f t="shared" si="10"/>
        <v/>
      </c>
      <c r="AG28" s="11"/>
      <c r="AH28" s="1" t="str">
        <f t="shared" si="11"/>
        <v/>
      </c>
      <c r="AI28" s="1" t="str">
        <f t="shared" si="12"/>
        <v/>
      </c>
      <c r="AJ28" s="1" t="str">
        <f t="shared" si="13"/>
        <v/>
      </c>
      <c r="AK28" s="1">
        <f t="shared" si="14"/>
        <v>1</v>
      </c>
      <c r="AL28" s="1" t="str">
        <f t="shared" si="15"/>
        <v/>
      </c>
      <c r="AM28" s="1" t="str">
        <f t="shared" si="16"/>
        <v/>
      </c>
      <c r="AN28" s="11"/>
      <c r="AO28" s="11"/>
      <c r="AP28" s="78">
        <f>IF(AND(SUM(AH28:AM28)&gt;0,SUM(Z28:AE28)&gt;0),1,"")</f>
        <v>1</v>
      </c>
      <c r="AQ28" s="78"/>
      <c r="AR28" s="78">
        <f>IF(AP28=1,SUM(Z28:AE28)*10+SUM(AH28:AM28),"")</f>
        <v>11</v>
      </c>
      <c r="AS28" s="78"/>
      <c r="AT28" s="11"/>
      <c r="AU28" s="11"/>
      <c r="AV28" s="80">
        <f>IF(AP28=1,VLOOKUP(AR28,'Number-Dozzen'!$F$2:$K$10,2,0),"")</f>
        <v>0</v>
      </c>
      <c r="AW28" s="80">
        <f>IF(AP28=1,VLOOKUP(AR28,'Number-Dozzen'!$F$2:$K$10,3,0),"")</f>
        <v>2</v>
      </c>
      <c r="AX28" s="80">
        <f>IF(AP28=1,VLOOKUP(AR28,'Number-Dozzen'!$F$2:$K$10,4,0),"")</f>
        <v>4</v>
      </c>
      <c r="AY28" s="80">
        <f>IF(AP28=1,VLOOKUP(AR28,'Number-Dozzen'!$F$2:$K$10,5,0),"")</f>
        <v>6</v>
      </c>
      <c r="AZ28" s="80" t="str">
        <f>IF(AP28=1,VLOOKUP(AR28,'Number-Dozzen'!$F$2:$K$10,6,0),"")</f>
        <v xml:space="preserve"> </v>
      </c>
      <c r="BA28" s="11"/>
      <c r="BB28" s="80">
        <f t="shared" si="18"/>
        <v>2</v>
      </c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</row>
    <row r="29" spans="1:68">
      <c r="A29" s="7">
        <v>28</v>
      </c>
      <c r="B29" s="5"/>
      <c r="C29" s="97">
        <v>16</v>
      </c>
      <c r="D29" s="6">
        <f>IF(C29="","",VLOOKUP(C29,'Number-Dozzen'!$A$2:$C$38,3,0))</f>
        <v>2</v>
      </c>
      <c r="E29" s="6">
        <f>IF(C29="","",VLOOKUP(C29,'[1]Number-Dozzen'!$A$2:$B$38,2,0))</f>
        <v>2</v>
      </c>
      <c r="F29" s="19" t="str">
        <f t="shared" ref="F29:F92" si="23">IF(C29="","",IF(AP29="","",AR29))</f>
        <v/>
      </c>
      <c r="G29" s="19" t="str">
        <f>IF(C29="","",IF(F29="","",VLOOKUP(F29,'Number-Dozzen'!$F$2:$L$10,7,0)))</f>
        <v/>
      </c>
      <c r="H29" s="1" t="str">
        <f t="shared" si="20"/>
        <v>L</v>
      </c>
      <c r="I29" s="1">
        <f t="shared" si="3"/>
        <v>2</v>
      </c>
      <c r="J29" s="1">
        <f t="shared" si="4"/>
        <v>1</v>
      </c>
      <c r="K29" s="1">
        <f t="shared" si="17"/>
        <v>-4</v>
      </c>
      <c r="L29" s="1">
        <f>IF(C29="","",SUM($K$2:K29))</f>
        <v>8</v>
      </c>
      <c r="M29" s="11"/>
      <c r="N29" s="24" t="str">
        <f t="shared" si="22"/>
        <v/>
      </c>
      <c r="O29" s="25"/>
      <c r="P29" s="11"/>
      <c r="Q29" s="11"/>
      <c r="R29" s="11"/>
      <c r="S29" s="11"/>
      <c r="T29" s="11"/>
      <c r="U29" s="11"/>
      <c r="V29" s="14">
        <v>28</v>
      </c>
      <c r="W29" s="100">
        <v>1</v>
      </c>
      <c r="X29" s="11"/>
      <c r="Y29" s="11"/>
      <c r="Z29" s="80" t="str">
        <f t="shared" si="5"/>
        <v/>
      </c>
      <c r="AA29" s="82" t="str">
        <f t="shared" si="6"/>
        <v/>
      </c>
      <c r="AB29" s="1" t="str">
        <f t="shared" si="7"/>
        <v/>
      </c>
      <c r="AC29" s="1" t="str">
        <f t="shared" si="8"/>
        <v/>
      </c>
      <c r="AD29" s="1" t="str">
        <f t="shared" si="9"/>
        <v/>
      </c>
      <c r="AE29" s="1" t="str">
        <f t="shared" si="10"/>
        <v/>
      </c>
      <c r="AG29" s="11"/>
      <c r="AH29" s="1" t="str">
        <f t="shared" si="11"/>
        <v/>
      </c>
      <c r="AI29" s="1" t="str">
        <f t="shared" si="12"/>
        <v/>
      </c>
      <c r="AJ29" s="1" t="str">
        <f t="shared" si="13"/>
        <v/>
      </c>
      <c r="AK29" s="1" t="str">
        <f t="shared" si="14"/>
        <v/>
      </c>
      <c r="AL29" s="1" t="str">
        <f t="shared" si="15"/>
        <v/>
      </c>
      <c r="AM29" s="1" t="str">
        <f t="shared" si="16"/>
        <v/>
      </c>
      <c r="AN29" s="11"/>
      <c r="AO29" s="11"/>
      <c r="AP29" s="78" t="str">
        <f>IF(AND(SUM(AH29:AM29)&gt;0,SUM(Z29:AE29)&gt;0),1,"")</f>
        <v/>
      </c>
      <c r="AQ29" s="78"/>
      <c r="AR29" s="78" t="str">
        <f>IF(AP29=1,SUM(Z29:AE29)*10+SUM(AH29:AM29),"")</f>
        <v/>
      </c>
      <c r="AS29" s="78"/>
      <c r="AT29" s="11"/>
      <c r="AU29" s="11"/>
      <c r="AV29" s="80" t="str">
        <f>IF(AP29=1,VLOOKUP(AR29,'Number-Dozzen'!$F$2:$K$10,2,0),"")</f>
        <v/>
      </c>
      <c r="AW29" s="80" t="str">
        <f>IF(AP29=1,VLOOKUP(AR29,'Number-Dozzen'!$F$2:$K$10,3,0),"")</f>
        <v/>
      </c>
      <c r="AX29" s="80" t="str">
        <f>IF(AP29=1,VLOOKUP(AR29,'Number-Dozzen'!$F$2:$K$10,4,0),"")</f>
        <v/>
      </c>
      <c r="AY29" s="80" t="str">
        <f>IF(AP29=1,VLOOKUP(AR29,'Number-Dozzen'!$F$2:$K$10,5,0),"")</f>
        <v/>
      </c>
      <c r="AZ29" s="80" t="str">
        <f>IF(AP29=1,VLOOKUP(AR29,'Number-Dozzen'!$F$2:$K$10,6,0),"")</f>
        <v/>
      </c>
      <c r="BA29" s="11"/>
      <c r="BB29" s="80">
        <f t="shared" si="18"/>
        <v>3</v>
      </c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</row>
    <row r="30" spans="1:68">
      <c r="A30" s="7">
        <v>29</v>
      </c>
      <c r="B30" s="5"/>
      <c r="C30" s="97">
        <v>15</v>
      </c>
      <c r="D30" s="6">
        <f>IF(C30="","",VLOOKUP(C30,'Number-Dozzen'!$A$2:$C$38,3,0))</f>
        <v>2</v>
      </c>
      <c r="E30" s="6">
        <f>IF(C30="","",VLOOKUP(C30,'[1]Number-Dozzen'!$A$2:$B$38,2,0))</f>
        <v>1</v>
      </c>
      <c r="F30" s="19" t="str">
        <f t="shared" si="23"/>
        <v/>
      </c>
      <c r="G30" s="19" t="str">
        <f>IF(C30="","",IF(F30="","",VLOOKUP(F30,'Number-Dozzen'!$F$2:$L$10,7,0)))</f>
        <v/>
      </c>
      <c r="H30" s="1" t="str">
        <f t="shared" si="20"/>
        <v/>
      </c>
      <c r="I30" s="1">
        <f t="shared" si="3"/>
        <v>3</v>
      </c>
      <c r="J30" s="1">
        <f t="shared" si="4"/>
        <v>1</v>
      </c>
      <c r="K30" s="1" t="str">
        <f t="shared" si="17"/>
        <v/>
      </c>
      <c r="L30" s="1">
        <f>IF(C30="","",SUM($K$2:K30))</f>
        <v>8</v>
      </c>
      <c r="M30" s="11"/>
      <c r="N30" s="24" t="str">
        <f t="shared" si="22"/>
        <v/>
      </c>
      <c r="O30" s="25"/>
      <c r="P30" s="11"/>
      <c r="Q30" s="11"/>
      <c r="R30" s="11"/>
      <c r="S30" s="11"/>
      <c r="T30" s="11"/>
      <c r="U30" s="11"/>
      <c r="V30" s="14">
        <v>29</v>
      </c>
      <c r="W30" s="100">
        <v>1</v>
      </c>
      <c r="X30" s="11"/>
      <c r="Y30" s="11"/>
      <c r="Z30" s="80" t="str">
        <f t="shared" si="5"/>
        <v/>
      </c>
      <c r="AA30" s="82" t="str">
        <f t="shared" si="6"/>
        <v/>
      </c>
      <c r="AB30" s="1" t="str">
        <f t="shared" si="7"/>
        <v/>
      </c>
      <c r="AC30" s="1" t="str">
        <f t="shared" si="8"/>
        <v/>
      </c>
      <c r="AD30" s="1" t="str">
        <f t="shared" si="9"/>
        <v/>
      </c>
      <c r="AE30" s="1" t="str">
        <f t="shared" si="10"/>
        <v/>
      </c>
      <c r="AG30" s="11"/>
      <c r="AH30" s="1">
        <f t="shared" si="11"/>
        <v>3</v>
      </c>
      <c r="AI30" s="1" t="str">
        <f t="shared" si="12"/>
        <v/>
      </c>
      <c r="AJ30" s="1" t="str">
        <f t="shared" si="13"/>
        <v/>
      </c>
      <c r="AK30" s="1" t="str">
        <f t="shared" si="14"/>
        <v/>
      </c>
      <c r="AL30" s="1" t="str">
        <f t="shared" si="15"/>
        <v/>
      </c>
      <c r="AM30" s="1" t="str">
        <f t="shared" si="16"/>
        <v/>
      </c>
      <c r="AN30" s="11"/>
      <c r="AO30" s="11"/>
      <c r="AP30" s="78" t="str">
        <f>IF(AND(SUM(AH30:AM30)&gt;0,SUM(Z30:AE30)&gt;0),1,"")</f>
        <v/>
      </c>
      <c r="AQ30" s="78"/>
      <c r="AR30" s="78" t="str">
        <f>IF(AP30=1,SUM(Z30:AE30)*10+SUM(AH30:AM30),"")</f>
        <v/>
      </c>
      <c r="AS30" s="78"/>
      <c r="AT30" s="11"/>
      <c r="AU30" s="11"/>
      <c r="AV30" s="80" t="str">
        <f>IF(AP30=1,VLOOKUP(AR30,'Number-Dozzen'!$F$2:$K$10,2,0),"")</f>
        <v/>
      </c>
      <c r="AW30" s="80" t="str">
        <f>IF(AP30=1,VLOOKUP(AR30,'Number-Dozzen'!$F$2:$K$10,3,0),"")</f>
        <v/>
      </c>
      <c r="AX30" s="80" t="str">
        <f>IF(AP30=1,VLOOKUP(AR30,'Number-Dozzen'!$F$2:$K$10,4,0),"")</f>
        <v/>
      </c>
      <c r="AY30" s="80" t="str">
        <f>IF(AP30=1,VLOOKUP(AR30,'Number-Dozzen'!$F$2:$K$10,5,0),"")</f>
        <v/>
      </c>
      <c r="AZ30" s="80" t="str">
        <f>IF(AP30=1,VLOOKUP(AR30,'Number-Dozzen'!$F$2:$K$10,6,0),"")</f>
        <v/>
      </c>
      <c r="BA30" s="11"/>
      <c r="BB30" s="80">
        <f t="shared" si="18"/>
        <v>3</v>
      </c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</row>
    <row r="31" spans="1:68">
      <c r="A31" s="7">
        <v>30</v>
      </c>
      <c r="B31" s="5"/>
      <c r="C31" s="97">
        <v>2</v>
      </c>
      <c r="D31" s="6">
        <f>IF(C31="","",VLOOKUP(C31,'Number-Dozzen'!$A$2:$C$38,3,0))</f>
        <v>1</v>
      </c>
      <c r="E31" s="6">
        <f>IF(C31="","",VLOOKUP(C31,'[1]Number-Dozzen'!$A$2:$B$38,2,0))</f>
        <v>1</v>
      </c>
      <c r="F31" s="19" t="str">
        <f t="shared" si="23"/>
        <v/>
      </c>
      <c r="G31" s="19" t="str">
        <f>IF(C31="","",IF(F31="","",VLOOKUP(F31,'Number-Dozzen'!$F$2:$L$10,7,0)))</f>
        <v/>
      </c>
      <c r="H31" s="1" t="str">
        <f t="shared" si="20"/>
        <v/>
      </c>
      <c r="I31" s="1">
        <f t="shared" si="3"/>
        <v>3</v>
      </c>
      <c r="J31" s="1">
        <f t="shared" si="4"/>
        <v>1</v>
      </c>
      <c r="K31" s="1" t="str">
        <f t="shared" si="17"/>
        <v/>
      </c>
      <c r="L31" s="1">
        <f>IF(C31="","",SUM($K$2:K31))</f>
        <v>8</v>
      </c>
      <c r="M31" s="11"/>
      <c r="N31" s="24" t="str">
        <f t="shared" si="22"/>
        <v/>
      </c>
      <c r="O31" s="25"/>
      <c r="P31" s="11"/>
      <c r="Q31" s="11"/>
      <c r="R31" s="11"/>
      <c r="S31" s="11"/>
      <c r="T31" s="11"/>
      <c r="U31" s="11"/>
      <c r="V31" s="14">
        <v>30</v>
      </c>
      <c r="W31" s="100">
        <v>1</v>
      </c>
      <c r="X31" s="11"/>
      <c r="Y31" s="11"/>
      <c r="Z31" s="80">
        <f t="shared" si="5"/>
        <v>3</v>
      </c>
      <c r="AA31" s="82" t="str">
        <f t="shared" si="6"/>
        <v/>
      </c>
      <c r="AB31" s="1" t="str">
        <f t="shared" si="7"/>
        <v/>
      </c>
      <c r="AC31" s="1" t="str">
        <f t="shared" si="8"/>
        <v/>
      </c>
      <c r="AD31" s="1" t="str">
        <f t="shared" si="9"/>
        <v/>
      </c>
      <c r="AE31" s="1" t="str">
        <f t="shared" si="10"/>
        <v/>
      </c>
      <c r="AG31" s="11"/>
      <c r="AH31" s="1" t="str">
        <f t="shared" si="11"/>
        <v/>
      </c>
      <c r="AI31" s="1" t="str">
        <f t="shared" si="12"/>
        <v/>
      </c>
      <c r="AJ31" s="1" t="str">
        <f t="shared" si="13"/>
        <v/>
      </c>
      <c r="AK31" s="1" t="str">
        <f t="shared" si="14"/>
        <v/>
      </c>
      <c r="AL31" s="1" t="str">
        <f t="shared" si="15"/>
        <v/>
      </c>
      <c r="AM31" s="1" t="str">
        <f t="shared" si="16"/>
        <v/>
      </c>
      <c r="AN31" s="11"/>
      <c r="AO31" s="11"/>
      <c r="AP31" s="78" t="str">
        <f>IF(AND(SUM(AH31:AM31)&gt;0,SUM(Z31:AE31)&gt;0),1,"")</f>
        <v/>
      </c>
      <c r="AQ31" s="78"/>
      <c r="AR31" s="78" t="str">
        <f>IF(AP31=1,SUM(Z31:AE31)*10+SUM(AH31:AM31),"")</f>
        <v/>
      </c>
      <c r="AS31" s="78"/>
      <c r="AT31" s="11"/>
      <c r="AU31" s="11"/>
      <c r="AV31" s="80" t="str">
        <f>IF(AP31=1,VLOOKUP(AR31,'Number-Dozzen'!$F$2:$K$10,2,0),"")</f>
        <v/>
      </c>
      <c r="AW31" s="80" t="str">
        <f>IF(AP31=1,VLOOKUP(AR31,'Number-Dozzen'!$F$2:$K$10,3,0),"")</f>
        <v/>
      </c>
      <c r="AX31" s="80" t="str">
        <f>IF(AP31=1,VLOOKUP(AR31,'Number-Dozzen'!$F$2:$K$10,4,0),"")</f>
        <v/>
      </c>
      <c r="AY31" s="80" t="str">
        <f>IF(AP31=1,VLOOKUP(AR31,'Number-Dozzen'!$F$2:$K$10,5,0),"")</f>
        <v/>
      </c>
      <c r="AZ31" s="80" t="str">
        <f>IF(AP31=1,VLOOKUP(AR31,'Number-Dozzen'!$F$2:$K$10,6,0),"")</f>
        <v/>
      </c>
      <c r="BA31" s="11"/>
      <c r="BB31" s="80">
        <f t="shared" si="18"/>
        <v>3</v>
      </c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</row>
    <row r="32" spans="1:68">
      <c r="A32" s="7">
        <v>31</v>
      </c>
      <c r="B32" s="5"/>
      <c r="C32" s="97">
        <v>13</v>
      </c>
      <c r="D32" s="6">
        <f>IF(C32="","",VLOOKUP(C32,'Number-Dozzen'!$A$2:$C$38,3,0))</f>
        <v>2</v>
      </c>
      <c r="E32" s="6">
        <f>IF(C32="","",VLOOKUP(C32,'[1]Number-Dozzen'!$A$2:$B$38,2,0))</f>
        <v>1</v>
      </c>
      <c r="F32" s="19" t="str">
        <f t="shared" si="23"/>
        <v/>
      </c>
      <c r="G32" s="19" t="str">
        <f>IF(C32="","",IF(F32="","",VLOOKUP(F32,'Number-Dozzen'!$F$2:$L$10,7,0)))</f>
        <v/>
      </c>
      <c r="H32" s="1" t="str">
        <f t="shared" si="20"/>
        <v/>
      </c>
      <c r="I32" s="1">
        <f t="shared" si="3"/>
        <v>3</v>
      </c>
      <c r="J32" s="1">
        <f t="shared" si="4"/>
        <v>1</v>
      </c>
      <c r="K32" s="1" t="str">
        <f t="shared" si="17"/>
        <v/>
      </c>
      <c r="L32" s="1">
        <f>IF(C32="","",SUM($K$2:K32))</f>
        <v>8</v>
      </c>
      <c r="M32" s="11"/>
      <c r="N32" s="24" t="str">
        <f t="shared" si="22"/>
        <v/>
      </c>
      <c r="O32" s="25"/>
      <c r="P32" s="11"/>
      <c r="Q32" s="11"/>
      <c r="R32" s="11"/>
      <c r="S32" s="11"/>
      <c r="T32" s="11"/>
      <c r="U32" s="11"/>
      <c r="V32" s="14">
        <v>31</v>
      </c>
      <c r="W32" s="100">
        <v>1</v>
      </c>
      <c r="X32" s="11"/>
      <c r="Y32" s="11"/>
      <c r="Z32" s="80" t="str">
        <f t="shared" si="5"/>
        <v/>
      </c>
      <c r="AA32" s="82" t="str">
        <f t="shared" si="6"/>
        <v/>
      </c>
      <c r="AB32" s="1">
        <f t="shared" si="7"/>
        <v>3</v>
      </c>
      <c r="AC32" s="1" t="str">
        <f t="shared" si="8"/>
        <v/>
      </c>
      <c r="AD32" s="1" t="str">
        <f t="shared" si="9"/>
        <v/>
      </c>
      <c r="AE32" s="1" t="str">
        <f t="shared" si="10"/>
        <v/>
      </c>
      <c r="AG32" s="11"/>
      <c r="AH32" s="1" t="str">
        <f t="shared" si="11"/>
        <v/>
      </c>
      <c r="AI32" s="1" t="str">
        <f t="shared" si="12"/>
        <v/>
      </c>
      <c r="AJ32" s="1" t="str">
        <f t="shared" si="13"/>
        <v/>
      </c>
      <c r="AK32" s="1" t="str">
        <f t="shared" si="14"/>
        <v/>
      </c>
      <c r="AL32" s="1" t="str">
        <f t="shared" si="15"/>
        <v/>
      </c>
      <c r="AM32" s="1" t="str">
        <f t="shared" si="16"/>
        <v/>
      </c>
      <c r="AN32" s="11"/>
      <c r="AO32" s="11"/>
      <c r="AP32" s="78" t="str">
        <f>IF(AND(SUM(AH32:AM32)&gt;0,SUM(Z32:AE32)&gt;0),1,"")</f>
        <v/>
      </c>
      <c r="AQ32" s="78"/>
      <c r="AR32" s="78" t="str">
        <f>IF(AP32=1,SUM(Z32:AE32)*10+SUM(AH32:AM32),"")</f>
        <v/>
      </c>
      <c r="AS32" s="78"/>
      <c r="AT32" s="11"/>
      <c r="AU32" s="11"/>
      <c r="AV32" s="80" t="str">
        <f>IF(AP32=1,VLOOKUP(AR32,'Number-Dozzen'!$F$2:$K$10,2,0),"")</f>
        <v/>
      </c>
      <c r="AW32" s="80" t="str">
        <f>IF(AP32=1,VLOOKUP(AR32,'Number-Dozzen'!$F$2:$K$10,3,0),"")</f>
        <v/>
      </c>
      <c r="AX32" s="80" t="str">
        <f>IF(AP32=1,VLOOKUP(AR32,'Number-Dozzen'!$F$2:$K$10,4,0),"")</f>
        <v/>
      </c>
      <c r="AY32" s="80" t="str">
        <f>IF(AP32=1,VLOOKUP(AR32,'Number-Dozzen'!$F$2:$K$10,5,0),"")</f>
        <v/>
      </c>
      <c r="AZ32" s="80" t="str">
        <f>IF(AP32=1,VLOOKUP(AR32,'Number-Dozzen'!$F$2:$K$10,6,0),"")</f>
        <v/>
      </c>
      <c r="BA32" s="11"/>
      <c r="BB32" s="80">
        <f t="shared" si="18"/>
        <v>3</v>
      </c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</row>
    <row r="33" spans="1:66">
      <c r="A33" s="7">
        <v>32</v>
      </c>
      <c r="B33" s="5"/>
      <c r="C33" s="97">
        <v>20</v>
      </c>
      <c r="D33" s="6">
        <f>IF(C33="","",VLOOKUP(C33,'Number-Dozzen'!$A$2:$C$38,3,0))</f>
        <v>2</v>
      </c>
      <c r="E33" s="6">
        <f>IF(C33="","",VLOOKUP(C33,'[1]Number-Dozzen'!$A$2:$B$38,2,0))</f>
        <v>2</v>
      </c>
      <c r="F33" s="19" t="str">
        <f t="shared" si="23"/>
        <v/>
      </c>
      <c r="G33" s="19" t="str">
        <f>IF(C33="","",IF(F33="","",VLOOKUP(F33,'Number-Dozzen'!$F$2:$L$10,7,0)))</f>
        <v/>
      </c>
      <c r="H33" s="1" t="str">
        <f t="shared" si="20"/>
        <v/>
      </c>
      <c r="I33" s="1">
        <f t="shared" si="3"/>
        <v>3</v>
      </c>
      <c r="J33" s="1">
        <f t="shared" si="4"/>
        <v>1</v>
      </c>
      <c r="K33" s="1" t="str">
        <f t="shared" si="17"/>
        <v/>
      </c>
      <c r="L33" s="1">
        <f>IF(C33="","",SUM($K$2:K33))</f>
        <v>8</v>
      </c>
      <c r="M33" s="11"/>
      <c r="N33" s="24" t="str">
        <f t="shared" si="22"/>
        <v/>
      </c>
      <c r="O33" s="25"/>
      <c r="P33" s="11"/>
      <c r="Q33" s="11"/>
      <c r="R33" s="11"/>
      <c r="S33" s="11"/>
      <c r="T33" s="11"/>
      <c r="U33" s="11"/>
      <c r="V33" s="14">
        <v>32</v>
      </c>
      <c r="W33" s="100">
        <v>1</v>
      </c>
      <c r="X33" s="11"/>
      <c r="Y33" s="11"/>
      <c r="Z33" s="80" t="str">
        <f t="shared" si="5"/>
        <v/>
      </c>
      <c r="AA33" s="82" t="str">
        <f t="shared" si="6"/>
        <v/>
      </c>
      <c r="AB33" s="1" t="str">
        <f t="shared" si="7"/>
        <v/>
      </c>
      <c r="AC33" s="1" t="str">
        <f t="shared" si="8"/>
        <v/>
      </c>
      <c r="AD33" s="1" t="str">
        <f t="shared" si="9"/>
        <v/>
      </c>
      <c r="AE33" s="1" t="str">
        <f t="shared" si="10"/>
        <v/>
      </c>
      <c r="AG33" s="11"/>
      <c r="AH33" s="1" t="str">
        <f t="shared" si="11"/>
        <v/>
      </c>
      <c r="AI33" s="1" t="str">
        <f t="shared" si="12"/>
        <v/>
      </c>
      <c r="AJ33" s="1">
        <f t="shared" si="13"/>
        <v>3</v>
      </c>
      <c r="AK33" s="1" t="str">
        <f t="shared" si="14"/>
        <v/>
      </c>
      <c r="AL33" s="1" t="str">
        <f t="shared" si="15"/>
        <v/>
      </c>
      <c r="AM33" s="1" t="str">
        <f t="shared" si="16"/>
        <v/>
      </c>
      <c r="AN33" s="11"/>
      <c r="AO33" s="11"/>
      <c r="AP33" s="78" t="str">
        <f>IF(AND(SUM(AH33:AM33)&gt;0,SUM(Z33:AE33)&gt;0),1,"")</f>
        <v/>
      </c>
      <c r="AQ33" s="78"/>
      <c r="AR33" s="78" t="str">
        <f>IF(AP33=1,SUM(Z33:AE33)*10+SUM(AH33:AM33),"")</f>
        <v/>
      </c>
      <c r="AS33" s="78"/>
      <c r="AT33" s="11"/>
      <c r="AU33" s="11"/>
      <c r="AV33" s="80" t="str">
        <f>IF(AP33=1,VLOOKUP(AR33,'Number-Dozzen'!$F$2:$K$10,2,0),"")</f>
        <v/>
      </c>
      <c r="AW33" s="80" t="str">
        <f>IF(AP33=1,VLOOKUP(AR33,'Number-Dozzen'!$F$2:$K$10,3,0),"")</f>
        <v/>
      </c>
      <c r="AX33" s="80" t="str">
        <f>IF(AP33=1,VLOOKUP(AR33,'Number-Dozzen'!$F$2:$K$10,4,0),"")</f>
        <v/>
      </c>
      <c r="AY33" s="80" t="str">
        <f>IF(AP33=1,VLOOKUP(AR33,'Number-Dozzen'!$F$2:$K$10,5,0),"")</f>
        <v/>
      </c>
      <c r="AZ33" s="80" t="str">
        <f>IF(AP33=1,VLOOKUP(AR33,'Number-Dozzen'!$F$2:$K$10,6,0),"")</f>
        <v/>
      </c>
      <c r="BA33" s="11"/>
      <c r="BB33" s="80">
        <f t="shared" si="18"/>
        <v>3</v>
      </c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</row>
    <row r="34" spans="1:66">
      <c r="A34" s="7">
        <v>33</v>
      </c>
      <c r="B34" s="5"/>
      <c r="C34" s="97">
        <v>8</v>
      </c>
      <c r="D34" s="6">
        <f>IF(C34="","",VLOOKUP(C34,'Number-Dozzen'!$A$2:$C$38,3,0))</f>
        <v>1</v>
      </c>
      <c r="E34" s="6">
        <f>IF(C34="","",VLOOKUP(C34,'[1]Number-Dozzen'!$A$2:$B$38,2,0))</f>
        <v>2</v>
      </c>
      <c r="F34" s="19" t="str">
        <f t="shared" si="23"/>
        <v/>
      </c>
      <c r="G34" s="19" t="str">
        <f>IF(C34="","",IF(F34="","",VLOOKUP(F34,'Number-Dozzen'!$F$2:$L$10,7,0)))</f>
        <v/>
      </c>
      <c r="H34" s="1" t="str">
        <f t="shared" si="20"/>
        <v/>
      </c>
      <c r="I34" s="1">
        <f t="shared" si="3"/>
        <v>3</v>
      </c>
      <c r="J34" s="1">
        <f t="shared" si="4"/>
        <v>1</v>
      </c>
      <c r="K34" s="1" t="str">
        <f t="shared" si="17"/>
        <v/>
      </c>
      <c r="L34" s="1">
        <f>IF(C34="","",SUM($K$2:K34))</f>
        <v>8</v>
      </c>
      <c r="M34" s="11"/>
      <c r="N34" s="24" t="str">
        <f t="shared" si="22"/>
        <v/>
      </c>
      <c r="O34" s="25"/>
      <c r="P34" s="11"/>
      <c r="Q34" s="11"/>
      <c r="R34" s="11"/>
      <c r="S34" s="11"/>
      <c r="T34" s="11"/>
      <c r="U34" s="11"/>
      <c r="V34" s="14">
        <v>33</v>
      </c>
      <c r="W34" s="100">
        <v>1</v>
      </c>
      <c r="X34" s="11"/>
      <c r="Y34" s="11"/>
      <c r="Z34" s="80">
        <f t="shared" si="5"/>
        <v>3</v>
      </c>
      <c r="AA34" s="82" t="str">
        <f t="shared" si="6"/>
        <v/>
      </c>
      <c r="AB34" s="1" t="str">
        <f t="shared" si="7"/>
        <v/>
      </c>
      <c r="AC34" s="1" t="str">
        <f t="shared" si="8"/>
        <v/>
      </c>
      <c r="AD34" s="1" t="str">
        <f t="shared" si="9"/>
        <v/>
      </c>
      <c r="AE34" s="1" t="str">
        <f t="shared" si="10"/>
        <v/>
      </c>
      <c r="AG34" s="11"/>
      <c r="AH34" s="1" t="str">
        <f t="shared" si="11"/>
        <v/>
      </c>
      <c r="AI34" s="1" t="str">
        <f t="shared" si="12"/>
        <v/>
      </c>
      <c r="AJ34" s="1" t="str">
        <f t="shared" si="13"/>
        <v/>
      </c>
      <c r="AK34" s="1" t="str">
        <f t="shared" si="14"/>
        <v/>
      </c>
      <c r="AL34" s="1" t="str">
        <f t="shared" si="15"/>
        <v/>
      </c>
      <c r="AM34" s="1" t="str">
        <f t="shared" si="16"/>
        <v/>
      </c>
      <c r="AN34" s="11"/>
      <c r="AO34" s="11"/>
      <c r="AP34" s="78" t="str">
        <f>IF(AND(SUM(AH34:AM34)&gt;0,SUM(Z34:AE34)&gt;0),1,"")</f>
        <v/>
      </c>
      <c r="AQ34" s="78"/>
      <c r="AR34" s="78" t="str">
        <f>IF(AP34=1,SUM(Z34:AE34)*10+SUM(AH34:AM34),"")</f>
        <v/>
      </c>
      <c r="AS34" s="78"/>
      <c r="AT34" s="11"/>
      <c r="AU34" s="11"/>
      <c r="AV34" s="80" t="str">
        <f>IF(AP34=1,VLOOKUP(AR34,'Number-Dozzen'!$F$2:$K$10,2,0),"")</f>
        <v/>
      </c>
      <c r="AW34" s="80" t="str">
        <f>IF(AP34=1,VLOOKUP(AR34,'Number-Dozzen'!$F$2:$K$10,3,0),"")</f>
        <v/>
      </c>
      <c r="AX34" s="80" t="str">
        <f>IF(AP34=1,VLOOKUP(AR34,'Number-Dozzen'!$F$2:$K$10,4,0),"")</f>
        <v/>
      </c>
      <c r="AY34" s="80" t="str">
        <f>IF(AP34=1,VLOOKUP(AR34,'Number-Dozzen'!$F$2:$K$10,5,0),"")</f>
        <v/>
      </c>
      <c r="AZ34" s="80" t="str">
        <f>IF(AP34=1,VLOOKUP(AR34,'Number-Dozzen'!$F$2:$K$10,6,0),"")</f>
        <v/>
      </c>
      <c r="BA34" s="11"/>
      <c r="BB34" s="80">
        <f t="shared" si="18"/>
        <v>3</v>
      </c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</row>
    <row r="35" spans="1:66">
      <c r="A35" s="7">
        <v>34</v>
      </c>
      <c r="B35" s="5"/>
      <c r="C35" s="97">
        <v>32</v>
      </c>
      <c r="D35" s="6">
        <f>IF(C35="","",VLOOKUP(C35,'Number-Dozzen'!$A$2:$C$38,3,0))</f>
        <v>3</v>
      </c>
      <c r="E35" s="6">
        <f>IF(C35="","",VLOOKUP(C35,'[1]Number-Dozzen'!$A$2:$B$38,2,0))</f>
        <v>1</v>
      </c>
      <c r="F35" s="19">
        <f t="shared" si="23"/>
        <v>23</v>
      </c>
      <c r="G35" s="19" t="str">
        <f>IF(C35="","",IF(F35="","",VLOOKUP(F35,'Number-Dozzen'!$F$2:$L$10,7,0)))</f>
        <v>14-18-22</v>
      </c>
      <c r="H35" s="1" t="str">
        <f t="shared" si="20"/>
        <v/>
      </c>
      <c r="I35" s="1">
        <f t="shared" si="3"/>
        <v>3</v>
      </c>
      <c r="J35" s="1">
        <f t="shared" si="4"/>
        <v>1</v>
      </c>
      <c r="K35" s="1" t="str">
        <f t="shared" si="17"/>
        <v/>
      </c>
      <c r="L35" s="1">
        <f>IF(C35="","",SUM($K$2:K35))</f>
        <v>8</v>
      </c>
      <c r="M35" s="11"/>
      <c r="N35" s="24" t="str">
        <f t="shared" si="22"/>
        <v/>
      </c>
      <c r="O35" s="25"/>
      <c r="P35" s="11"/>
      <c r="Q35" s="11"/>
      <c r="R35" s="11"/>
      <c r="S35" s="11"/>
      <c r="T35" s="11"/>
      <c r="U35" s="11"/>
      <c r="V35" s="14">
        <v>34</v>
      </c>
      <c r="W35" s="100">
        <v>1</v>
      </c>
      <c r="X35" s="11"/>
      <c r="Y35" s="11"/>
      <c r="Z35" s="80" t="str">
        <f t="shared" si="5"/>
        <v/>
      </c>
      <c r="AA35" s="82" t="str">
        <f t="shared" si="6"/>
        <v/>
      </c>
      <c r="AB35" s="1" t="str">
        <f t="shared" si="7"/>
        <v/>
      </c>
      <c r="AC35" s="1" t="str">
        <f t="shared" si="8"/>
        <v/>
      </c>
      <c r="AD35" s="1">
        <f t="shared" si="9"/>
        <v>2</v>
      </c>
      <c r="AE35" s="1" t="str">
        <f t="shared" si="10"/>
        <v/>
      </c>
      <c r="AG35" s="11"/>
      <c r="AH35" s="1">
        <f t="shared" si="11"/>
        <v>3</v>
      </c>
      <c r="AI35" s="1" t="str">
        <f t="shared" si="12"/>
        <v/>
      </c>
      <c r="AJ35" s="1" t="str">
        <f t="shared" si="13"/>
        <v/>
      </c>
      <c r="AK35" s="1" t="str">
        <f t="shared" si="14"/>
        <v/>
      </c>
      <c r="AL35" s="1" t="str">
        <f t="shared" si="15"/>
        <v/>
      </c>
      <c r="AM35" s="1" t="str">
        <f t="shared" si="16"/>
        <v/>
      </c>
      <c r="AN35" s="11"/>
      <c r="AO35" s="11"/>
      <c r="AP35" s="78">
        <f>IF(AND(SUM(AH35:AM35)&gt;0,SUM(Z35:AE35)&gt;0),1,"")</f>
        <v>1</v>
      </c>
      <c r="AQ35" s="78"/>
      <c r="AR35" s="78">
        <f>IF(AP35=1,SUM(Z35:AE35)*10+SUM(AH35:AM35),"")</f>
        <v>23</v>
      </c>
      <c r="AS35" s="78"/>
      <c r="AT35" s="11"/>
      <c r="AU35" s="11"/>
      <c r="AV35" s="80">
        <f>IF(AP35=1,VLOOKUP(AR35,'Number-Dozzen'!$F$2:$K$10,2,0),"")</f>
        <v>14</v>
      </c>
      <c r="AW35" s="80">
        <f>IF(AP35=1,VLOOKUP(AR35,'Number-Dozzen'!$F$2:$K$10,3,0),"")</f>
        <v>18</v>
      </c>
      <c r="AX35" s="80">
        <f>IF(AP35=1,VLOOKUP(AR35,'Number-Dozzen'!$F$2:$K$10,4,0),"")</f>
        <v>22</v>
      </c>
      <c r="AY35" s="80" t="str">
        <f>IF(AP35=1,VLOOKUP(AR35,'Number-Dozzen'!$F$2:$K$10,5,0),"")</f>
        <v xml:space="preserve"> </v>
      </c>
      <c r="AZ35" s="80" t="str">
        <f>IF(AP35=1,VLOOKUP(AR35,'Number-Dozzen'!$F$2:$K$10,6,0),"")</f>
        <v xml:space="preserve"> </v>
      </c>
      <c r="BA35" s="11"/>
      <c r="BB35" s="80">
        <f t="shared" si="18"/>
        <v>3</v>
      </c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</row>
    <row r="36" spans="1:66">
      <c r="A36" s="7">
        <v>35</v>
      </c>
      <c r="B36" s="5"/>
      <c r="C36" s="97">
        <v>28</v>
      </c>
      <c r="D36" s="6">
        <f>IF(C36="","",VLOOKUP(C36,'Number-Dozzen'!$A$2:$C$38,3,0))</f>
        <v>3</v>
      </c>
      <c r="E36" s="6">
        <f>IF(C36="","",VLOOKUP(C36,'[1]Number-Dozzen'!$A$2:$B$38,2,0))</f>
        <v>3</v>
      </c>
      <c r="F36" s="19" t="str">
        <f t="shared" si="23"/>
        <v/>
      </c>
      <c r="G36" s="19" t="str">
        <f>IF(C36="","",IF(F36="","",VLOOKUP(F36,'Number-Dozzen'!$F$2:$L$10,7,0)))</f>
        <v/>
      </c>
      <c r="H36" s="1" t="str">
        <f t="shared" si="20"/>
        <v>L</v>
      </c>
      <c r="I36" s="1">
        <f t="shared" si="3"/>
        <v>3</v>
      </c>
      <c r="J36" s="1">
        <f t="shared" si="4"/>
        <v>1</v>
      </c>
      <c r="K36" s="1">
        <f t="shared" si="17"/>
        <v>-4</v>
      </c>
      <c r="L36" s="1">
        <f>IF(C36="","",SUM($K$2:K36))</f>
        <v>4</v>
      </c>
      <c r="M36" s="11"/>
      <c r="N36" s="24" t="str">
        <f t="shared" si="22"/>
        <v/>
      </c>
      <c r="O36" s="25"/>
      <c r="P36" s="11"/>
      <c r="Q36" s="11"/>
      <c r="R36" s="11"/>
      <c r="S36" s="11"/>
      <c r="T36" s="11"/>
      <c r="U36" s="11"/>
      <c r="V36" s="14">
        <v>35</v>
      </c>
      <c r="W36" s="100">
        <v>1</v>
      </c>
      <c r="X36" s="11"/>
      <c r="Y36" s="11"/>
      <c r="Z36" s="80" t="str">
        <f t="shared" si="5"/>
        <v/>
      </c>
      <c r="AA36" s="82" t="str">
        <f t="shared" si="6"/>
        <v/>
      </c>
      <c r="AB36" s="1" t="str">
        <f t="shared" si="7"/>
        <v/>
      </c>
      <c r="AC36" s="1" t="str">
        <f t="shared" si="8"/>
        <v/>
      </c>
      <c r="AD36" s="1" t="str">
        <f t="shared" si="9"/>
        <v/>
      </c>
      <c r="AE36" s="1" t="str">
        <f t="shared" si="10"/>
        <v/>
      </c>
      <c r="AG36" s="11"/>
      <c r="AH36" s="1" t="str">
        <f t="shared" si="11"/>
        <v/>
      </c>
      <c r="AI36" s="1" t="str">
        <f t="shared" si="12"/>
        <v/>
      </c>
      <c r="AJ36" s="1" t="str">
        <f t="shared" si="13"/>
        <v/>
      </c>
      <c r="AK36" s="1" t="str">
        <f t="shared" si="14"/>
        <v/>
      </c>
      <c r="AL36" s="1">
        <f t="shared" si="15"/>
        <v>2</v>
      </c>
      <c r="AM36" s="1" t="str">
        <f t="shared" si="16"/>
        <v/>
      </c>
      <c r="AN36" s="11"/>
      <c r="AO36" s="11"/>
      <c r="AP36" s="78" t="str">
        <f>IF(AND(SUM(AH36:AM36)&gt;0,SUM(Z36:AE36)&gt;0),1,"")</f>
        <v/>
      </c>
      <c r="AQ36" s="78"/>
      <c r="AR36" s="78" t="str">
        <f>IF(AP36=1,SUM(Z36:AE36)*10+SUM(AH36:AM36),"")</f>
        <v/>
      </c>
      <c r="AS36" s="78"/>
      <c r="AT36" s="11"/>
      <c r="AU36" s="11"/>
      <c r="AV36" s="80" t="str">
        <f>IF(AP36=1,VLOOKUP(AR36,'Number-Dozzen'!$F$2:$K$10,2,0),"")</f>
        <v/>
      </c>
      <c r="AW36" s="80" t="str">
        <f>IF(AP36=1,VLOOKUP(AR36,'Number-Dozzen'!$F$2:$K$10,3,0),"")</f>
        <v/>
      </c>
      <c r="AX36" s="80" t="str">
        <f>IF(AP36=1,VLOOKUP(AR36,'Number-Dozzen'!$F$2:$K$10,4,0),"")</f>
        <v/>
      </c>
      <c r="AY36" s="80" t="str">
        <f>IF(AP36=1,VLOOKUP(AR36,'Number-Dozzen'!$F$2:$K$10,5,0),"")</f>
        <v/>
      </c>
      <c r="AZ36" s="80" t="str">
        <f>IF(AP36=1,VLOOKUP(AR36,'Number-Dozzen'!$F$2:$K$10,6,0),"")</f>
        <v/>
      </c>
      <c r="BA36" s="11"/>
      <c r="BB36" s="80">
        <f t="shared" si="18"/>
        <v>4</v>
      </c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</row>
    <row r="37" spans="1:66">
      <c r="A37" s="7">
        <v>36</v>
      </c>
      <c r="B37" s="5"/>
      <c r="C37" s="97">
        <v>0</v>
      </c>
      <c r="D37" s="6">
        <f>IF(C37="","",VLOOKUP(C37,'Number-Dozzen'!$A$2:$C$38,3,0))</f>
        <v>0</v>
      </c>
      <c r="E37" s="6">
        <f>IF(C37="","",VLOOKUP(C37,'[1]Number-Dozzen'!$A$2:$B$38,2,0))</f>
        <v>1</v>
      </c>
      <c r="F37" s="19" t="str">
        <f t="shared" si="23"/>
        <v/>
      </c>
      <c r="G37" s="19" t="str">
        <f>IF(C37="","",IF(F37="","",VLOOKUP(F37,'Number-Dozzen'!$F$2:$L$10,7,0)))</f>
        <v/>
      </c>
      <c r="H37" s="1" t="str">
        <f t="shared" si="20"/>
        <v/>
      </c>
      <c r="I37" s="1">
        <f t="shared" si="3"/>
        <v>4</v>
      </c>
      <c r="J37" s="1">
        <f t="shared" si="4"/>
        <v>1</v>
      </c>
      <c r="K37" s="1" t="str">
        <f t="shared" si="17"/>
        <v/>
      </c>
      <c r="L37" s="1">
        <f>IF(C37="","",SUM($K$2:K37))</f>
        <v>4</v>
      </c>
      <c r="M37" s="11"/>
      <c r="N37" s="24" t="str">
        <f t="shared" si="22"/>
        <v/>
      </c>
      <c r="O37" s="25"/>
      <c r="P37" s="11"/>
      <c r="Q37" s="11"/>
      <c r="R37" s="11"/>
      <c r="S37" s="11"/>
      <c r="T37" s="11"/>
      <c r="U37" s="11"/>
      <c r="V37" s="14">
        <v>36</v>
      </c>
      <c r="W37" s="100">
        <v>1</v>
      </c>
      <c r="X37" s="11"/>
      <c r="Y37" s="11"/>
      <c r="Z37" s="80" t="str">
        <f t="shared" si="5"/>
        <v/>
      </c>
      <c r="AA37" s="82" t="str">
        <f t="shared" si="6"/>
        <v/>
      </c>
      <c r="AB37" s="1" t="str">
        <f t="shared" si="7"/>
        <v/>
      </c>
      <c r="AC37" s="1" t="str">
        <f t="shared" si="8"/>
        <v/>
      </c>
      <c r="AD37" s="1" t="str">
        <f t="shared" si="9"/>
        <v/>
      </c>
      <c r="AE37" s="1" t="str">
        <f t="shared" si="10"/>
        <v/>
      </c>
      <c r="AG37" s="11"/>
      <c r="AH37" s="1" t="str">
        <f t="shared" si="11"/>
        <v/>
      </c>
      <c r="AI37" s="1">
        <f t="shared" si="12"/>
        <v>2</v>
      </c>
      <c r="AJ37" s="1" t="str">
        <f t="shared" si="13"/>
        <v/>
      </c>
      <c r="AK37" s="1" t="str">
        <f t="shared" si="14"/>
        <v/>
      </c>
      <c r="AL37" s="1" t="str">
        <f t="shared" si="15"/>
        <v/>
      </c>
      <c r="AM37" s="1" t="str">
        <f t="shared" si="16"/>
        <v/>
      </c>
      <c r="AN37" s="11"/>
      <c r="AO37" s="11"/>
      <c r="AP37" s="78" t="str">
        <f>IF(AND(SUM(AH37:AM37)&gt;0,SUM(Z37:AE37)&gt;0),1,"")</f>
        <v/>
      </c>
      <c r="AQ37" s="78"/>
      <c r="AR37" s="78" t="str">
        <f>IF(AP37=1,SUM(Z37:AE37)*10+SUM(AH37:AM37),"")</f>
        <v/>
      </c>
      <c r="AS37" s="78"/>
      <c r="AT37" s="11"/>
      <c r="AU37" s="11"/>
      <c r="AV37" s="80" t="str">
        <f>IF(AP37=1,VLOOKUP(AR37,'Number-Dozzen'!$F$2:$K$10,2,0),"")</f>
        <v/>
      </c>
      <c r="AW37" s="80" t="str">
        <f>IF(AP37=1,VLOOKUP(AR37,'Number-Dozzen'!$F$2:$K$10,3,0),"")</f>
        <v/>
      </c>
      <c r="AX37" s="80" t="str">
        <f>IF(AP37=1,VLOOKUP(AR37,'Number-Dozzen'!$F$2:$K$10,4,0),"")</f>
        <v/>
      </c>
      <c r="AY37" s="80" t="str">
        <f>IF(AP37=1,VLOOKUP(AR37,'Number-Dozzen'!$F$2:$K$10,5,0),"")</f>
        <v/>
      </c>
      <c r="AZ37" s="80" t="str">
        <f>IF(AP37=1,VLOOKUP(AR37,'Number-Dozzen'!$F$2:$K$10,6,0),"")</f>
        <v/>
      </c>
      <c r="BA37" s="11"/>
      <c r="BB37" s="80">
        <f t="shared" si="18"/>
        <v>4</v>
      </c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</row>
    <row r="38" spans="1:66">
      <c r="A38" s="7">
        <v>37</v>
      </c>
      <c r="B38" s="5"/>
      <c r="C38" s="97">
        <v>12</v>
      </c>
      <c r="D38" s="6">
        <f>IF(C38="","",VLOOKUP(C38,'Number-Dozzen'!$A$2:$C$38,3,0))</f>
        <v>1</v>
      </c>
      <c r="E38" s="6">
        <f>IF(C38="","",VLOOKUP(C38,'[1]Number-Dozzen'!$A$2:$B$38,2,0))</f>
        <v>3</v>
      </c>
      <c r="F38" s="19" t="str">
        <f t="shared" si="23"/>
        <v/>
      </c>
      <c r="G38" s="19" t="str">
        <f>IF(C38="","",IF(F38="","",VLOOKUP(F38,'Number-Dozzen'!$F$2:$L$10,7,0)))</f>
        <v/>
      </c>
      <c r="H38" s="1" t="str">
        <f t="shared" si="20"/>
        <v/>
      </c>
      <c r="I38" s="1">
        <f t="shared" si="3"/>
        <v>4</v>
      </c>
      <c r="J38" s="1">
        <f t="shared" si="4"/>
        <v>1</v>
      </c>
      <c r="K38" s="1" t="str">
        <f t="shared" si="17"/>
        <v/>
      </c>
      <c r="L38" s="1">
        <f>IF(C38="","",SUM($K$2:K38))</f>
        <v>4</v>
      </c>
      <c r="M38" s="11"/>
      <c r="N38" s="24" t="str">
        <f t="shared" si="22"/>
        <v/>
      </c>
      <c r="O38" s="25"/>
      <c r="P38" s="11"/>
      <c r="Q38" s="11"/>
      <c r="R38" s="11"/>
      <c r="S38" s="11"/>
      <c r="T38" s="11"/>
      <c r="U38" s="11"/>
      <c r="V38" s="14">
        <v>37</v>
      </c>
      <c r="W38" s="100">
        <v>1</v>
      </c>
      <c r="X38" s="11"/>
      <c r="Y38" s="11"/>
      <c r="Z38" s="80" t="str">
        <f t="shared" si="5"/>
        <v/>
      </c>
      <c r="AA38" s="82" t="str">
        <f t="shared" si="6"/>
        <v/>
      </c>
      <c r="AB38" s="1" t="str">
        <f t="shared" si="7"/>
        <v/>
      </c>
      <c r="AC38" s="1" t="str">
        <f t="shared" si="8"/>
        <v/>
      </c>
      <c r="AD38" s="1" t="str">
        <f t="shared" si="9"/>
        <v/>
      </c>
      <c r="AE38" s="1" t="str">
        <f t="shared" si="10"/>
        <v/>
      </c>
      <c r="AG38" s="11"/>
      <c r="AH38" s="1" t="str">
        <f t="shared" si="11"/>
        <v/>
      </c>
      <c r="AI38" s="1" t="str">
        <f t="shared" si="12"/>
        <v/>
      </c>
      <c r="AJ38" s="1" t="str">
        <f t="shared" si="13"/>
        <v/>
      </c>
      <c r="AK38" s="1" t="str">
        <f t="shared" si="14"/>
        <v/>
      </c>
      <c r="AL38" s="1">
        <f t="shared" si="15"/>
        <v>2</v>
      </c>
      <c r="AM38" s="1" t="str">
        <f t="shared" si="16"/>
        <v/>
      </c>
      <c r="AN38" s="11"/>
      <c r="AO38" s="11"/>
      <c r="AP38" s="78" t="str">
        <f>IF(AND(SUM(AH38:AM38)&gt;0,SUM(Z38:AE38)&gt;0),1,"")</f>
        <v/>
      </c>
      <c r="AQ38" s="78"/>
      <c r="AR38" s="78" t="str">
        <f>IF(AP38=1,SUM(Z38:AE38)*10+SUM(AH38:AM38),"")</f>
        <v/>
      </c>
      <c r="AS38" s="78"/>
      <c r="AT38" s="11"/>
      <c r="AU38" s="11"/>
      <c r="AV38" s="80" t="str">
        <f>IF(AP38=1,VLOOKUP(AR38,'Number-Dozzen'!$F$2:$K$10,2,0),"")</f>
        <v/>
      </c>
      <c r="AW38" s="80" t="str">
        <f>IF(AP38=1,VLOOKUP(AR38,'Number-Dozzen'!$F$2:$K$10,3,0),"")</f>
        <v/>
      </c>
      <c r="AX38" s="80" t="str">
        <f>IF(AP38=1,VLOOKUP(AR38,'Number-Dozzen'!$F$2:$K$10,4,0),"")</f>
        <v/>
      </c>
      <c r="AY38" s="80" t="str">
        <f>IF(AP38=1,VLOOKUP(AR38,'Number-Dozzen'!$F$2:$K$10,5,0),"")</f>
        <v/>
      </c>
      <c r="AZ38" s="80" t="str">
        <f>IF(AP38=1,VLOOKUP(AR38,'Number-Dozzen'!$F$2:$K$10,6,0),"")</f>
        <v/>
      </c>
      <c r="BA38" s="11"/>
      <c r="BB38" s="80">
        <f t="shared" si="18"/>
        <v>4</v>
      </c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</row>
    <row r="39" spans="1:66">
      <c r="A39" s="7">
        <v>38</v>
      </c>
      <c r="B39" s="5"/>
      <c r="C39" s="97">
        <v>27</v>
      </c>
      <c r="D39" s="6">
        <f>IF(C39="","",VLOOKUP(C39,'Number-Dozzen'!$A$2:$C$38,3,0))</f>
        <v>3</v>
      </c>
      <c r="E39" s="6">
        <f>IF(C39="","",VLOOKUP(C39,'[1]Number-Dozzen'!$A$2:$B$38,2,0))</f>
        <v>1</v>
      </c>
      <c r="F39" s="19">
        <f t="shared" si="23"/>
        <v>22</v>
      </c>
      <c r="G39" s="19" t="str">
        <f>IF(C39="","",IF(F39="","",VLOOKUP(F39,'Number-Dozzen'!$F$2:$L$10,7,0)))</f>
        <v>16-20-23-24</v>
      </c>
      <c r="H39" s="1" t="str">
        <f t="shared" si="20"/>
        <v/>
      </c>
      <c r="I39" s="1">
        <f t="shared" si="3"/>
        <v>4</v>
      </c>
      <c r="J39" s="1">
        <f t="shared" si="4"/>
        <v>1</v>
      </c>
      <c r="K39" s="1" t="str">
        <f t="shared" si="17"/>
        <v/>
      </c>
      <c r="L39" s="1">
        <f>IF(C39="","",SUM($K$2:K39))</f>
        <v>4</v>
      </c>
      <c r="M39" s="11"/>
      <c r="N39" s="24" t="str">
        <f t="shared" si="22"/>
        <v/>
      </c>
      <c r="O39" s="25"/>
      <c r="P39" s="11"/>
      <c r="Q39" s="11"/>
      <c r="R39" s="11"/>
      <c r="S39" s="11"/>
      <c r="T39" s="11"/>
      <c r="U39" s="11"/>
      <c r="V39" s="14">
        <v>38</v>
      </c>
      <c r="W39" s="100">
        <v>1</v>
      </c>
      <c r="X39" s="11"/>
      <c r="Y39" s="11"/>
      <c r="Z39" s="80" t="str">
        <f t="shared" si="5"/>
        <v/>
      </c>
      <c r="AA39" s="82" t="str">
        <f t="shared" si="6"/>
        <v/>
      </c>
      <c r="AB39" s="1" t="str">
        <f t="shared" si="7"/>
        <v/>
      </c>
      <c r="AC39" s="1" t="str">
        <f t="shared" si="8"/>
        <v/>
      </c>
      <c r="AD39" s="1">
        <f t="shared" si="9"/>
        <v>2</v>
      </c>
      <c r="AE39" s="1" t="str">
        <f t="shared" si="10"/>
        <v/>
      </c>
      <c r="AG39" s="11"/>
      <c r="AH39" s="1" t="str">
        <f t="shared" si="11"/>
        <v/>
      </c>
      <c r="AI39" s="1">
        <f t="shared" si="12"/>
        <v>2</v>
      </c>
      <c r="AJ39" s="1" t="str">
        <f t="shared" si="13"/>
        <v/>
      </c>
      <c r="AK39" s="1" t="str">
        <f t="shared" si="14"/>
        <v/>
      </c>
      <c r="AL39" s="1" t="str">
        <f t="shared" si="15"/>
        <v/>
      </c>
      <c r="AM39" s="1" t="str">
        <f t="shared" si="16"/>
        <v/>
      </c>
      <c r="AN39" s="11"/>
      <c r="AO39" s="11"/>
      <c r="AP39" s="78">
        <f>IF(AND(SUM(AH39:AM39)&gt;0,SUM(Z39:AE39)&gt;0),1,"")</f>
        <v>1</v>
      </c>
      <c r="AQ39" s="78"/>
      <c r="AR39" s="78">
        <f>IF(AP39=1,SUM(Z39:AE39)*10+SUM(AH39:AM39),"")</f>
        <v>22</v>
      </c>
      <c r="AS39" s="78"/>
      <c r="AT39" s="11"/>
      <c r="AU39" s="11"/>
      <c r="AV39" s="80">
        <f>IF(AP39=1,VLOOKUP(AR39,'Number-Dozzen'!$F$2:$K$10,2,0),"")</f>
        <v>16</v>
      </c>
      <c r="AW39" s="80">
        <f>IF(AP39=1,VLOOKUP(AR39,'Number-Dozzen'!$F$2:$K$10,3,0),"")</f>
        <v>20</v>
      </c>
      <c r="AX39" s="80">
        <f>IF(AP39=1,VLOOKUP(AR39,'Number-Dozzen'!$F$2:$K$10,4,0),"")</f>
        <v>23</v>
      </c>
      <c r="AY39" s="80">
        <f>IF(AP39=1,VLOOKUP(AR39,'Number-Dozzen'!$F$2:$K$10,5,0),"")</f>
        <v>24</v>
      </c>
      <c r="AZ39" s="80" t="str">
        <f>IF(AP39=1,VLOOKUP(AR39,'Number-Dozzen'!$F$2:$K$10,6,0),"")</f>
        <v xml:space="preserve"> </v>
      </c>
      <c r="BA39" s="11"/>
      <c r="BB39" s="80">
        <f t="shared" si="18"/>
        <v>4</v>
      </c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</row>
    <row r="40" spans="1:66">
      <c r="A40" s="7">
        <v>39</v>
      </c>
      <c r="B40" s="5"/>
      <c r="C40" s="97">
        <v>32</v>
      </c>
      <c r="D40" s="6">
        <f>IF(C40="","",VLOOKUP(C40,'Number-Dozzen'!$A$2:$C$38,3,0))</f>
        <v>3</v>
      </c>
      <c r="E40" s="6">
        <f>IF(C40="","",VLOOKUP(C40,'[1]Number-Dozzen'!$A$2:$B$38,2,0))</f>
        <v>1</v>
      </c>
      <c r="F40" s="19" t="str">
        <f t="shared" si="23"/>
        <v/>
      </c>
      <c r="G40" s="19" t="str">
        <f>IF(C40="","",IF(F40="","",VLOOKUP(F40,'Number-Dozzen'!$F$2:$L$10,7,0)))</f>
        <v/>
      </c>
      <c r="H40" s="1" t="str">
        <f t="shared" si="20"/>
        <v>L</v>
      </c>
      <c r="I40" s="1">
        <f t="shared" si="3"/>
        <v>4</v>
      </c>
      <c r="J40" s="1">
        <f t="shared" si="4"/>
        <v>1</v>
      </c>
      <c r="K40" s="1">
        <f t="shared" si="17"/>
        <v>-4</v>
      </c>
      <c r="L40" s="1">
        <f>IF(C40="","",SUM($K$2:K40))</f>
        <v>0</v>
      </c>
      <c r="M40" s="11"/>
      <c r="N40" s="24" t="str">
        <f t="shared" si="22"/>
        <v/>
      </c>
      <c r="O40" s="25"/>
      <c r="P40" s="11"/>
      <c r="Q40" s="11"/>
      <c r="R40" s="11"/>
      <c r="S40" s="11"/>
      <c r="T40" s="11"/>
      <c r="U40" s="11"/>
      <c r="V40" s="14">
        <v>39</v>
      </c>
      <c r="W40" s="100">
        <v>1</v>
      </c>
      <c r="X40" s="11"/>
      <c r="Y40" s="11"/>
      <c r="Z40" s="80" t="str">
        <f t="shared" si="5"/>
        <v/>
      </c>
      <c r="AA40" s="82" t="str">
        <f t="shared" si="6"/>
        <v/>
      </c>
      <c r="AB40" s="1" t="str">
        <f t="shared" si="7"/>
        <v/>
      </c>
      <c r="AC40" s="1" t="str">
        <f t="shared" si="8"/>
        <v/>
      </c>
      <c r="AD40" s="1" t="str">
        <f t="shared" si="9"/>
        <v/>
      </c>
      <c r="AE40" s="1" t="str">
        <f t="shared" si="10"/>
        <v/>
      </c>
      <c r="AG40" s="11"/>
      <c r="AH40" s="1" t="str">
        <f t="shared" si="11"/>
        <v/>
      </c>
      <c r="AI40" s="1" t="str">
        <f t="shared" si="12"/>
        <v/>
      </c>
      <c r="AJ40" s="1" t="str">
        <f t="shared" si="13"/>
        <v/>
      </c>
      <c r="AK40" s="1" t="str">
        <f t="shared" si="14"/>
        <v/>
      </c>
      <c r="AL40" s="1" t="str">
        <f t="shared" si="15"/>
        <v/>
      </c>
      <c r="AM40" s="1" t="str">
        <f t="shared" si="16"/>
        <v/>
      </c>
      <c r="AN40" s="11"/>
      <c r="AO40" s="11"/>
      <c r="AP40" s="78" t="str">
        <f>IF(AND(SUM(AH40:AM40)&gt;0,SUM(Z40:AE40)&gt;0),1,"")</f>
        <v/>
      </c>
      <c r="AQ40" s="78"/>
      <c r="AR40" s="78" t="str">
        <f>IF(AP40=1,SUM(Z40:AE40)*10+SUM(AH40:AM40),"")</f>
        <v/>
      </c>
      <c r="AS40" s="78"/>
      <c r="AT40" s="11"/>
      <c r="AU40" s="11"/>
      <c r="AV40" s="80" t="str">
        <f>IF(AP40=1,VLOOKUP(AR40,'Number-Dozzen'!$F$2:$K$10,2,0),"")</f>
        <v/>
      </c>
      <c r="AW40" s="80" t="str">
        <f>IF(AP40=1,VLOOKUP(AR40,'Number-Dozzen'!$F$2:$K$10,3,0),"")</f>
        <v/>
      </c>
      <c r="AX40" s="80" t="str">
        <f>IF(AP40=1,VLOOKUP(AR40,'Number-Dozzen'!$F$2:$K$10,4,0),"")</f>
        <v/>
      </c>
      <c r="AY40" s="80" t="str">
        <f>IF(AP40=1,VLOOKUP(AR40,'Number-Dozzen'!$F$2:$K$10,5,0),"")</f>
        <v/>
      </c>
      <c r="AZ40" s="80" t="str">
        <f>IF(AP40=1,VLOOKUP(AR40,'Number-Dozzen'!$F$2:$K$10,6,0),"")</f>
        <v/>
      </c>
      <c r="BA40" s="11"/>
      <c r="BB40" s="80">
        <f t="shared" si="18"/>
        <v>5</v>
      </c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</row>
    <row r="41" spans="1:66">
      <c r="A41" s="7">
        <v>40</v>
      </c>
      <c r="B41" s="5"/>
      <c r="C41" s="97">
        <v>19</v>
      </c>
      <c r="D41" s="6">
        <f>IF(C41="","",VLOOKUP(C41,'Number-Dozzen'!$A$2:$C$38,3,0))</f>
        <v>2</v>
      </c>
      <c r="E41" s="6">
        <f>IF(C41="","",VLOOKUP(C41,'[1]Number-Dozzen'!$A$2:$B$38,2,0))</f>
        <v>1</v>
      </c>
      <c r="F41" s="19" t="str">
        <f t="shared" si="23"/>
        <v/>
      </c>
      <c r="G41" s="19" t="str">
        <f>IF(C41="","",IF(F41="","",VLOOKUP(F41,'Number-Dozzen'!$F$2:$L$10,7,0)))</f>
        <v/>
      </c>
      <c r="H41" s="1" t="str">
        <f t="shared" si="20"/>
        <v/>
      </c>
      <c r="I41" s="1">
        <f t="shared" si="3"/>
        <v>5</v>
      </c>
      <c r="J41" s="1">
        <f t="shared" si="4"/>
        <v>1</v>
      </c>
      <c r="K41" s="1" t="str">
        <f t="shared" si="17"/>
        <v/>
      </c>
      <c r="L41" s="1">
        <f>IF(C41="","",SUM($K$2:K41))</f>
        <v>0</v>
      </c>
      <c r="M41" s="11"/>
      <c r="N41" s="24" t="str">
        <f t="shared" si="22"/>
        <v/>
      </c>
      <c r="O41" s="25"/>
      <c r="P41" s="11"/>
      <c r="Q41" s="11"/>
      <c r="R41" s="11"/>
      <c r="S41" s="11"/>
      <c r="T41" s="11"/>
      <c r="U41" s="11"/>
      <c r="V41" s="14">
        <v>40</v>
      </c>
      <c r="W41" s="100">
        <v>1</v>
      </c>
      <c r="X41" s="11"/>
      <c r="Y41" s="11"/>
      <c r="Z41" s="80" t="str">
        <f t="shared" si="5"/>
        <v/>
      </c>
      <c r="AA41" s="82" t="str">
        <f t="shared" si="6"/>
        <v/>
      </c>
      <c r="AB41" s="1" t="str">
        <f t="shared" si="7"/>
        <v/>
      </c>
      <c r="AC41" s="1">
        <f t="shared" si="8"/>
        <v>1</v>
      </c>
      <c r="AD41" s="1" t="str">
        <f t="shared" si="9"/>
        <v/>
      </c>
      <c r="AE41" s="1" t="str">
        <f t="shared" si="10"/>
        <v/>
      </c>
      <c r="AG41" s="11"/>
      <c r="AH41" s="1" t="str">
        <f t="shared" si="11"/>
        <v/>
      </c>
      <c r="AI41" s="1" t="str">
        <f t="shared" si="12"/>
        <v/>
      </c>
      <c r="AJ41" s="1" t="str">
        <f t="shared" si="13"/>
        <v/>
      </c>
      <c r="AK41" s="1" t="str">
        <f t="shared" si="14"/>
        <v/>
      </c>
      <c r="AL41" s="1" t="str">
        <f t="shared" si="15"/>
        <v/>
      </c>
      <c r="AM41" s="1" t="str">
        <f t="shared" si="16"/>
        <v/>
      </c>
      <c r="AN41" s="11"/>
      <c r="AO41" s="11"/>
      <c r="AP41" s="78" t="str">
        <f>IF(AND(SUM(AH41:AM41)&gt;0,SUM(Z41:AE41)&gt;0),1,"")</f>
        <v/>
      </c>
      <c r="AQ41" s="78"/>
      <c r="AR41" s="78" t="str">
        <f>IF(AP41=1,SUM(Z41:AE41)*10+SUM(AH41:AM41),"")</f>
        <v/>
      </c>
      <c r="AS41" s="78"/>
      <c r="AT41" s="11"/>
      <c r="AU41" s="11"/>
      <c r="AV41" s="80" t="str">
        <f>IF(AP41=1,VLOOKUP(AR41,'Number-Dozzen'!$F$2:$K$10,2,0),"")</f>
        <v/>
      </c>
      <c r="AW41" s="80" t="str">
        <f>IF(AP41=1,VLOOKUP(AR41,'Number-Dozzen'!$F$2:$K$10,3,0),"")</f>
        <v/>
      </c>
      <c r="AX41" s="80" t="str">
        <f>IF(AP41=1,VLOOKUP(AR41,'Number-Dozzen'!$F$2:$K$10,4,0),"")</f>
        <v/>
      </c>
      <c r="AY41" s="80" t="str">
        <f>IF(AP41=1,VLOOKUP(AR41,'Number-Dozzen'!$F$2:$K$10,5,0),"")</f>
        <v/>
      </c>
      <c r="AZ41" s="80" t="str">
        <f>IF(AP41=1,VLOOKUP(AR41,'Number-Dozzen'!$F$2:$K$10,6,0),"")</f>
        <v/>
      </c>
      <c r="BA41" s="11"/>
      <c r="BB41" s="80">
        <f t="shared" si="18"/>
        <v>5</v>
      </c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</row>
    <row r="42" spans="1:66">
      <c r="A42" s="7">
        <v>41</v>
      </c>
      <c r="B42" s="5"/>
      <c r="C42" s="97">
        <v>5</v>
      </c>
      <c r="D42" s="6">
        <f>IF(C42="","",VLOOKUP(C42,'Number-Dozzen'!$A$2:$C$38,3,0))</f>
        <v>1</v>
      </c>
      <c r="E42" s="6">
        <f>IF(C42="","",VLOOKUP(C42,'[1]Number-Dozzen'!$A$2:$B$38,2,0))</f>
        <v>2</v>
      </c>
      <c r="F42" s="19">
        <f t="shared" si="23"/>
        <v>33</v>
      </c>
      <c r="G42" s="19" t="str">
        <f>IF(C42="","",IF(F42="","",VLOOKUP(F42,'Number-Dozzen'!$F$2:$L$10,7,0)))</f>
        <v>26-28-29-31-35</v>
      </c>
      <c r="H42" s="1" t="str">
        <f t="shared" si="20"/>
        <v/>
      </c>
      <c r="I42" s="1">
        <f t="shared" si="3"/>
        <v>5</v>
      </c>
      <c r="J42" s="1">
        <f t="shared" si="4"/>
        <v>1</v>
      </c>
      <c r="K42" s="1" t="str">
        <f t="shared" si="17"/>
        <v/>
      </c>
      <c r="L42" s="1">
        <f>IF(C42="","",SUM($K$2:K42))</f>
        <v>0</v>
      </c>
      <c r="M42" s="11"/>
      <c r="N42" s="24" t="str">
        <f t="shared" si="22"/>
        <v/>
      </c>
      <c r="O42" s="25"/>
      <c r="P42" s="11"/>
      <c r="Q42" s="11"/>
      <c r="R42" s="11"/>
      <c r="S42" s="11"/>
      <c r="T42" s="11"/>
      <c r="U42" s="11"/>
      <c r="V42" s="14">
        <v>41</v>
      </c>
      <c r="W42" s="100">
        <v>1</v>
      </c>
      <c r="X42" s="11"/>
      <c r="Y42" s="11"/>
      <c r="Z42" s="80">
        <f t="shared" si="5"/>
        <v>3</v>
      </c>
      <c r="AA42" s="82" t="str">
        <f t="shared" si="6"/>
        <v/>
      </c>
      <c r="AB42" s="1" t="str">
        <f t="shared" si="7"/>
        <v/>
      </c>
      <c r="AC42" s="1" t="str">
        <f t="shared" si="8"/>
        <v/>
      </c>
      <c r="AD42" s="1" t="str">
        <f t="shared" si="9"/>
        <v/>
      </c>
      <c r="AE42" s="1" t="str">
        <f t="shared" si="10"/>
        <v/>
      </c>
      <c r="AG42" s="11"/>
      <c r="AH42" s="1" t="str">
        <f t="shared" si="11"/>
        <v/>
      </c>
      <c r="AI42" s="1" t="str">
        <f t="shared" si="12"/>
        <v/>
      </c>
      <c r="AJ42" s="1">
        <f t="shared" si="13"/>
        <v>3</v>
      </c>
      <c r="AK42" s="1" t="str">
        <f t="shared" si="14"/>
        <v/>
      </c>
      <c r="AL42" s="1" t="str">
        <f t="shared" si="15"/>
        <v/>
      </c>
      <c r="AM42" s="1" t="str">
        <f t="shared" si="16"/>
        <v/>
      </c>
      <c r="AN42" s="11"/>
      <c r="AO42" s="11"/>
      <c r="AP42" s="78">
        <f>IF(AND(SUM(AH42:AM42)&gt;0,SUM(Z42:AE42)&gt;0),1,"")</f>
        <v>1</v>
      </c>
      <c r="AQ42" s="78"/>
      <c r="AR42" s="78">
        <f>IF(AP42=1,SUM(Z42:AE42)*10+SUM(AH42:AM42),"")</f>
        <v>33</v>
      </c>
      <c r="AS42" s="78"/>
      <c r="AT42" s="11"/>
      <c r="AU42" s="11"/>
      <c r="AV42" s="80">
        <f>IF(AP42=1,VLOOKUP(AR42,'Number-Dozzen'!$F$2:$K$10,2,0),"")</f>
        <v>26</v>
      </c>
      <c r="AW42" s="80">
        <f>IF(AP42=1,VLOOKUP(AR42,'Number-Dozzen'!$F$2:$K$10,3,0),"")</f>
        <v>28</v>
      </c>
      <c r="AX42" s="80">
        <f>IF(AP42=1,VLOOKUP(AR42,'Number-Dozzen'!$F$2:$K$10,4,0),"")</f>
        <v>29</v>
      </c>
      <c r="AY42" s="80">
        <f>IF(AP42=1,VLOOKUP(AR42,'Number-Dozzen'!$F$2:$K$10,5,0),"")</f>
        <v>31</v>
      </c>
      <c r="AZ42" s="80">
        <f>IF(AP42=1,VLOOKUP(AR42,'Number-Dozzen'!$F$2:$K$10,6,0),"")</f>
        <v>35</v>
      </c>
      <c r="BA42" s="11"/>
      <c r="BB42" s="80">
        <f t="shared" si="18"/>
        <v>5</v>
      </c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</row>
    <row r="43" spans="1:66">
      <c r="A43" s="7">
        <v>42</v>
      </c>
      <c r="B43" s="5"/>
      <c r="C43" s="97">
        <v>11</v>
      </c>
      <c r="D43" s="6">
        <f>IF(C43="","",VLOOKUP(C43,'Number-Dozzen'!$A$2:$C$38,3,0))</f>
        <v>1</v>
      </c>
      <c r="E43" s="6">
        <f>IF(C43="","",VLOOKUP(C43,'[1]Number-Dozzen'!$A$2:$B$38,2,0))</f>
        <v>2</v>
      </c>
      <c r="F43" s="19" t="str">
        <f t="shared" si="23"/>
        <v/>
      </c>
      <c r="G43" s="19" t="str">
        <f>IF(C43="","",IF(F43="","",VLOOKUP(F43,'Number-Dozzen'!$F$2:$L$10,7,0)))</f>
        <v/>
      </c>
      <c r="H43" s="1" t="str">
        <f t="shared" si="20"/>
        <v>L</v>
      </c>
      <c r="I43" s="1">
        <f t="shared" si="3"/>
        <v>5</v>
      </c>
      <c r="J43" s="1">
        <f t="shared" si="4"/>
        <v>1</v>
      </c>
      <c r="K43" s="1">
        <f t="shared" si="17"/>
        <v>-4</v>
      </c>
      <c r="L43" s="1">
        <f>IF(C43="","",SUM($K$2:K43))</f>
        <v>-4</v>
      </c>
      <c r="M43" s="11"/>
      <c r="N43" s="24" t="str">
        <f t="shared" si="22"/>
        <v/>
      </c>
      <c r="O43" s="25"/>
      <c r="P43" s="11"/>
      <c r="Q43" s="11"/>
      <c r="R43" s="11"/>
      <c r="S43" s="11"/>
      <c r="T43" s="11"/>
      <c r="U43" s="11"/>
      <c r="V43" s="14">
        <v>42</v>
      </c>
      <c r="W43" s="100">
        <v>1</v>
      </c>
      <c r="X43" s="11"/>
      <c r="Y43" s="11"/>
      <c r="Z43" s="80" t="str">
        <f t="shared" si="5"/>
        <v/>
      </c>
      <c r="AA43" s="82" t="str">
        <f t="shared" si="6"/>
        <v/>
      </c>
      <c r="AB43" s="1" t="str">
        <f t="shared" si="7"/>
        <v/>
      </c>
      <c r="AC43" s="1" t="str">
        <f t="shared" si="8"/>
        <v/>
      </c>
      <c r="AD43" s="1" t="str">
        <f t="shared" si="9"/>
        <v/>
      </c>
      <c r="AE43" s="1" t="str">
        <f t="shared" si="10"/>
        <v/>
      </c>
      <c r="AG43" s="11"/>
      <c r="AH43" s="1" t="str">
        <f t="shared" si="11"/>
        <v/>
      </c>
      <c r="AI43" s="1" t="str">
        <f t="shared" si="12"/>
        <v/>
      </c>
      <c r="AJ43" s="1" t="str">
        <f t="shared" si="13"/>
        <v/>
      </c>
      <c r="AK43" s="1" t="str">
        <f t="shared" si="14"/>
        <v/>
      </c>
      <c r="AL43" s="1" t="str">
        <f t="shared" si="15"/>
        <v/>
      </c>
      <c r="AM43" s="1" t="str">
        <f t="shared" si="16"/>
        <v/>
      </c>
      <c r="AN43" s="11"/>
      <c r="AO43" s="11"/>
      <c r="AP43" s="78" t="str">
        <f>IF(AND(SUM(AH43:AM43)&gt;0,SUM(Z43:AE43)&gt;0),1,"")</f>
        <v/>
      </c>
      <c r="AQ43" s="78"/>
      <c r="AR43" s="78" t="str">
        <f>IF(AP43=1,SUM(Z43:AE43)*10+SUM(AH43:AM43),"")</f>
        <v/>
      </c>
      <c r="AS43" s="78"/>
      <c r="AT43" s="11"/>
      <c r="AU43" s="11"/>
      <c r="AV43" s="80" t="str">
        <f>IF(AP43=1,VLOOKUP(AR43,'Number-Dozzen'!$F$2:$K$10,2,0),"")</f>
        <v/>
      </c>
      <c r="AW43" s="80" t="str">
        <f>IF(AP43=1,VLOOKUP(AR43,'Number-Dozzen'!$F$2:$K$10,3,0),"")</f>
        <v/>
      </c>
      <c r="AX43" s="80" t="str">
        <f>IF(AP43=1,VLOOKUP(AR43,'Number-Dozzen'!$F$2:$K$10,4,0),"")</f>
        <v/>
      </c>
      <c r="AY43" s="80" t="str">
        <f>IF(AP43=1,VLOOKUP(AR43,'Number-Dozzen'!$F$2:$K$10,5,0),"")</f>
        <v/>
      </c>
      <c r="AZ43" s="80" t="str">
        <f>IF(AP43=1,VLOOKUP(AR43,'Number-Dozzen'!$F$2:$K$10,6,0),"")</f>
        <v/>
      </c>
      <c r="BA43" s="11"/>
      <c r="BB43" s="80">
        <f t="shared" si="18"/>
        <v>6</v>
      </c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</row>
    <row r="44" spans="1:66">
      <c r="A44" s="7">
        <v>43</v>
      </c>
      <c r="B44" s="5"/>
      <c r="C44" s="97">
        <v>23</v>
      </c>
      <c r="D44" s="6">
        <f>IF(C44="","",VLOOKUP(C44,'Number-Dozzen'!$A$2:$C$38,3,0))</f>
        <v>2</v>
      </c>
      <c r="E44" s="6">
        <f>IF(C44="","",VLOOKUP(C44,'[1]Number-Dozzen'!$A$2:$B$38,2,0))</f>
        <v>2</v>
      </c>
      <c r="F44" s="19" t="str">
        <f t="shared" si="23"/>
        <v/>
      </c>
      <c r="G44" s="19" t="str">
        <f>IF(C44="","",IF(F44="","",VLOOKUP(F44,'Number-Dozzen'!$F$2:$L$10,7,0)))</f>
        <v/>
      </c>
      <c r="H44" s="1" t="str">
        <f t="shared" si="20"/>
        <v/>
      </c>
      <c r="I44" s="1">
        <f t="shared" si="3"/>
        <v>6</v>
      </c>
      <c r="J44" s="1">
        <f t="shared" si="4"/>
        <v>1</v>
      </c>
      <c r="K44" s="1" t="str">
        <f t="shared" si="17"/>
        <v/>
      </c>
      <c r="L44" s="1">
        <f>IF(C44="","",SUM($K$2:K44))</f>
        <v>-4</v>
      </c>
      <c r="M44" s="11"/>
      <c r="N44" s="24" t="str">
        <f t="shared" si="22"/>
        <v/>
      </c>
      <c r="O44" s="25"/>
      <c r="P44" s="11"/>
      <c r="Q44" s="11"/>
      <c r="R44" s="11"/>
      <c r="S44" s="11"/>
      <c r="T44" s="11"/>
      <c r="U44" s="11"/>
      <c r="V44" s="14">
        <v>43</v>
      </c>
      <c r="W44" s="100">
        <v>1</v>
      </c>
      <c r="X44" s="11"/>
      <c r="Y44" s="11"/>
      <c r="Z44" s="80" t="str">
        <f t="shared" si="5"/>
        <v/>
      </c>
      <c r="AA44" s="82" t="str">
        <f t="shared" si="6"/>
        <v/>
      </c>
      <c r="AB44" s="1">
        <f t="shared" si="7"/>
        <v>3</v>
      </c>
      <c r="AC44" s="1" t="str">
        <f t="shared" si="8"/>
        <v/>
      </c>
      <c r="AD44" s="1" t="str">
        <f t="shared" si="9"/>
        <v/>
      </c>
      <c r="AE44" s="1" t="str">
        <f t="shared" si="10"/>
        <v/>
      </c>
      <c r="AG44" s="11"/>
      <c r="AH44" s="1" t="str">
        <f t="shared" si="11"/>
        <v/>
      </c>
      <c r="AI44" s="1" t="str">
        <f t="shared" si="12"/>
        <v/>
      </c>
      <c r="AJ44" s="1" t="str">
        <f t="shared" si="13"/>
        <v/>
      </c>
      <c r="AK44" s="1" t="str">
        <f t="shared" si="14"/>
        <v/>
      </c>
      <c r="AL44" s="1" t="str">
        <f t="shared" si="15"/>
        <v/>
      </c>
      <c r="AM44" s="1" t="str">
        <f t="shared" si="16"/>
        <v/>
      </c>
      <c r="AN44" s="11"/>
      <c r="AO44" s="11"/>
      <c r="AP44" s="78" t="str">
        <f>IF(AND(SUM(AH44:AM44)&gt;0,SUM(Z44:AE44)&gt;0),1,"")</f>
        <v/>
      </c>
      <c r="AQ44" s="78"/>
      <c r="AR44" s="78" t="str">
        <f>IF(AP44=1,SUM(Z44:AE44)*10+SUM(AH44:AM44),"")</f>
        <v/>
      </c>
      <c r="AS44" s="78"/>
      <c r="AT44" s="11"/>
      <c r="AU44" s="11"/>
      <c r="AV44" s="80" t="str">
        <f>IF(AP44=1,VLOOKUP(AR44,'Number-Dozzen'!$F$2:$K$10,2,0),"")</f>
        <v/>
      </c>
      <c r="AW44" s="80" t="str">
        <f>IF(AP44=1,VLOOKUP(AR44,'Number-Dozzen'!$F$2:$K$10,3,0),"")</f>
        <v/>
      </c>
      <c r="AX44" s="80" t="str">
        <f>IF(AP44=1,VLOOKUP(AR44,'Number-Dozzen'!$F$2:$K$10,4,0),"")</f>
        <v/>
      </c>
      <c r="AY44" s="80" t="str">
        <f>IF(AP44=1,VLOOKUP(AR44,'Number-Dozzen'!$F$2:$K$10,5,0),"")</f>
        <v/>
      </c>
      <c r="AZ44" s="80" t="str">
        <f>IF(AP44=1,VLOOKUP(AR44,'Number-Dozzen'!$F$2:$K$10,6,0),"")</f>
        <v/>
      </c>
      <c r="BA44" s="11"/>
      <c r="BB44" s="80">
        <f t="shared" si="18"/>
        <v>6</v>
      </c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</row>
    <row r="45" spans="1:66">
      <c r="A45" s="7">
        <v>44</v>
      </c>
      <c r="B45" s="5"/>
      <c r="C45" s="97">
        <v>26</v>
      </c>
      <c r="D45" s="6">
        <f>IF(C45="","",VLOOKUP(C45,'Number-Dozzen'!$A$2:$C$38,3,0))</f>
        <v>3</v>
      </c>
      <c r="E45" s="6">
        <f>IF(C45="","",VLOOKUP(C45,'[1]Number-Dozzen'!$A$2:$B$38,2,0))</f>
        <v>3</v>
      </c>
      <c r="F45" s="19" t="str">
        <f t="shared" si="23"/>
        <v/>
      </c>
      <c r="G45" s="19" t="str">
        <f>IF(C45="","",IF(F45="","",VLOOKUP(F45,'Number-Dozzen'!$F$2:$L$10,7,0)))</f>
        <v/>
      </c>
      <c r="H45" s="1" t="str">
        <f t="shared" si="20"/>
        <v/>
      </c>
      <c r="I45" s="1">
        <f t="shared" si="3"/>
        <v>6</v>
      </c>
      <c r="J45" s="1">
        <f t="shared" si="4"/>
        <v>1</v>
      </c>
      <c r="K45" s="1" t="str">
        <f t="shared" si="17"/>
        <v/>
      </c>
      <c r="L45" s="1">
        <f>IF(C45="","",SUM($K$2:K45))</f>
        <v>-4</v>
      </c>
      <c r="M45" s="11"/>
      <c r="N45" s="24" t="str">
        <f t="shared" si="22"/>
        <v/>
      </c>
      <c r="O45" s="25"/>
      <c r="P45" s="11"/>
      <c r="Q45" s="11"/>
      <c r="R45" s="11"/>
      <c r="S45" s="11"/>
      <c r="T45" s="11"/>
      <c r="U45" s="11"/>
      <c r="V45" s="14">
        <v>44</v>
      </c>
      <c r="W45" s="100">
        <v>1</v>
      </c>
      <c r="X45" s="11"/>
      <c r="Y45" s="11"/>
      <c r="Z45" s="80" t="str">
        <f t="shared" si="5"/>
        <v/>
      </c>
      <c r="AA45" s="82" t="str">
        <f t="shared" si="6"/>
        <v/>
      </c>
      <c r="AB45" s="1" t="str">
        <f t="shared" si="7"/>
        <v/>
      </c>
      <c r="AC45" s="1" t="str">
        <f t="shared" si="8"/>
        <v/>
      </c>
      <c r="AD45" s="1" t="str">
        <f t="shared" si="9"/>
        <v/>
      </c>
      <c r="AE45" s="1" t="str">
        <f t="shared" si="10"/>
        <v/>
      </c>
      <c r="AG45" s="11"/>
      <c r="AH45" s="1" t="str">
        <f t="shared" si="11"/>
        <v/>
      </c>
      <c r="AI45" s="1" t="str">
        <f t="shared" si="12"/>
        <v/>
      </c>
      <c r="AJ45" s="1" t="str">
        <f t="shared" si="13"/>
        <v/>
      </c>
      <c r="AK45" s="1" t="str">
        <f t="shared" si="14"/>
        <v/>
      </c>
      <c r="AL45" s="1" t="str">
        <f t="shared" si="15"/>
        <v/>
      </c>
      <c r="AM45" s="1">
        <f t="shared" si="16"/>
        <v>1</v>
      </c>
      <c r="AN45" s="11"/>
      <c r="AO45" s="11"/>
      <c r="AP45" s="78" t="str">
        <f>IF(AND(SUM(AH45:AM45)&gt;0,SUM(Z45:AE45)&gt;0),1,"")</f>
        <v/>
      </c>
      <c r="AQ45" s="78"/>
      <c r="AR45" s="78" t="str">
        <f>IF(AP45=1,SUM(Z45:AE45)*10+SUM(AH45:AM45),"")</f>
        <v/>
      </c>
      <c r="AS45" s="78"/>
      <c r="AT45" s="11"/>
      <c r="AU45" s="11"/>
      <c r="AV45" s="80" t="str">
        <f>IF(AP45=1,VLOOKUP(AR45,'Number-Dozzen'!$F$2:$K$10,2,0),"")</f>
        <v/>
      </c>
      <c r="AW45" s="80" t="str">
        <f>IF(AP45=1,VLOOKUP(AR45,'Number-Dozzen'!$F$2:$K$10,3,0),"")</f>
        <v/>
      </c>
      <c r="AX45" s="80" t="str">
        <f>IF(AP45=1,VLOOKUP(AR45,'Number-Dozzen'!$F$2:$K$10,4,0),"")</f>
        <v/>
      </c>
      <c r="AY45" s="80" t="str">
        <f>IF(AP45=1,VLOOKUP(AR45,'Number-Dozzen'!$F$2:$K$10,5,0),"")</f>
        <v/>
      </c>
      <c r="AZ45" s="80" t="str">
        <f>IF(AP45=1,VLOOKUP(AR45,'Number-Dozzen'!$F$2:$K$10,6,0),"")</f>
        <v/>
      </c>
      <c r="BA45" s="11"/>
      <c r="BB45" s="80">
        <f t="shared" si="18"/>
        <v>6</v>
      </c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</row>
    <row r="46" spans="1:66">
      <c r="A46" s="7">
        <v>45</v>
      </c>
      <c r="B46" s="5"/>
      <c r="C46" s="97">
        <v>36</v>
      </c>
      <c r="D46" s="6">
        <f>IF(C46="","",VLOOKUP(C46,'Number-Dozzen'!$A$2:$C$38,3,0))</f>
        <v>3</v>
      </c>
      <c r="E46" s="6">
        <f>IF(C46="","",VLOOKUP(C46,'[1]Number-Dozzen'!$A$2:$B$38,2,0))</f>
        <v>2</v>
      </c>
      <c r="F46" s="19" t="str">
        <f t="shared" si="23"/>
        <v/>
      </c>
      <c r="G46" s="19" t="str">
        <f>IF(C46="","",IF(F46="","",VLOOKUP(F46,'Number-Dozzen'!$F$2:$L$10,7,0)))</f>
        <v/>
      </c>
      <c r="H46" s="1" t="str">
        <f t="shared" si="20"/>
        <v/>
      </c>
      <c r="I46" s="1">
        <f t="shared" si="3"/>
        <v>6</v>
      </c>
      <c r="J46" s="1">
        <f t="shared" si="4"/>
        <v>1</v>
      </c>
      <c r="K46" s="1" t="str">
        <f t="shared" si="17"/>
        <v/>
      </c>
      <c r="L46" s="1">
        <f>IF(C46="","",SUM($K$2:K46))</f>
        <v>-4</v>
      </c>
      <c r="M46" s="11"/>
      <c r="N46" s="24" t="str">
        <f t="shared" si="22"/>
        <v/>
      </c>
      <c r="O46" s="25"/>
      <c r="P46" s="11"/>
      <c r="Q46" s="11"/>
      <c r="R46" s="11"/>
      <c r="S46" s="11"/>
      <c r="T46" s="11"/>
      <c r="U46" s="11"/>
      <c r="V46" s="14">
        <v>45</v>
      </c>
      <c r="W46" s="100">
        <v>1</v>
      </c>
      <c r="X46" s="11"/>
      <c r="Y46" s="11"/>
      <c r="Z46" s="80" t="str">
        <f t="shared" si="5"/>
        <v/>
      </c>
      <c r="AA46" s="82" t="str">
        <f t="shared" si="6"/>
        <v/>
      </c>
      <c r="AB46" s="1" t="str">
        <f t="shared" si="7"/>
        <v/>
      </c>
      <c r="AC46" s="1" t="str">
        <f t="shared" si="8"/>
        <v/>
      </c>
      <c r="AD46" s="1" t="str">
        <f t="shared" si="9"/>
        <v/>
      </c>
      <c r="AE46" s="1" t="str">
        <f t="shared" si="10"/>
        <v/>
      </c>
      <c r="AG46" s="11"/>
      <c r="AH46" s="1" t="str">
        <f t="shared" si="11"/>
        <v/>
      </c>
      <c r="AI46" s="1" t="str">
        <f t="shared" si="12"/>
        <v/>
      </c>
      <c r="AJ46" s="1" t="str">
        <f t="shared" si="13"/>
        <v/>
      </c>
      <c r="AK46" s="1">
        <f t="shared" si="14"/>
        <v>1</v>
      </c>
      <c r="AL46" s="1" t="str">
        <f t="shared" si="15"/>
        <v/>
      </c>
      <c r="AM46" s="1" t="str">
        <f t="shared" si="16"/>
        <v/>
      </c>
      <c r="AN46" s="11"/>
      <c r="AO46" s="11"/>
      <c r="AP46" s="78" t="str">
        <f>IF(AND(SUM(AH46:AM46)&gt;0,SUM(Z46:AE46)&gt;0),1,"")</f>
        <v/>
      </c>
      <c r="AQ46" s="78"/>
      <c r="AR46" s="78" t="str">
        <f>IF(AP46=1,SUM(Z46:AE46)*10+SUM(AH46:AM46),"")</f>
        <v/>
      </c>
      <c r="AS46" s="78"/>
      <c r="AT46" s="11"/>
      <c r="AU46" s="11"/>
      <c r="AV46" s="80" t="str">
        <f>IF(AP46=1,VLOOKUP(AR46,'Number-Dozzen'!$F$2:$K$10,2,0),"")</f>
        <v/>
      </c>
      <c r="AW46" s="80" t="str">
        <f>IF(AP46=1,VLOOKUP(AR46,'Number-Dozzen'!$F$2:$K$10,3,0),"")</f>
        <v/>
      </c>
      <c r="AX46" s="80" t="str">
        <f>IF(AP46=1,VLOOKUP(AR46,'Number-Dozzen'!$F$2:$K$10,4,0),"")</f>
        <v/>
      </c>
      <c r="AY46" s="80" t="str">
        <f>IF(AP46=1,VLOOKUP(AR46,'Number-Dozzen'!$F$2:$K$10,5,0),"")</f>
        <v/>
      </c>
      <c r="AZ46" s="80" t="str">
        <f>IF(AP46=1,VLOOKUP(AR46,'Number-Dozzen'!$F$2:$K$10,6,0),"")</f>
        <v/>
      </c>
      <c r="BA46" s="11"/>
      <c r="BB46" s="80">
        <f t="shared" si="18"/>
        <v>6</v>
      </c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</row>
    <row r="47" spans="1:66">
      <c r="A47" s="7">
        <v>46</v>
      </c>
      <c r="B47" s="5"/>
      <c r="C47" s="97">
        <v>2</v>
      </c>
      <c r="D47" s="6">
        <f>IF(C47="","",VLOOKUP(C47,'Number-Dozzen'!$A$2:$C$38,3,0))</f>
        <v>1</v>
      </c>
      <c r="E47" s="6">
        <f>IF(C47="","",VLOOKUP(C47,'[1]Number-Dozzen'!$A$2:$B$38,2,0))</f>
        <v>1</v>
      </c>
      <c r="F47" s="19">
        <f t="shared" si="23"/>
        <v>23</v>
      </c>
      <c r="G47" s="19" t="str">
        <f>IF(C47="","",IF(F47="","",VLOOKUP(F47,'Number-Dozzen'!$F$2:$L$10,7,0)))</f>
        <v>14-18-22</v>
      </c>
      <c r="H47" s="1" t="str">
        <f t="shared" si="20"/>
        <v/>
      </c>
      <c r="I47" s="1">
        <f t="shared" si="3"/>
        <v>6</v>
      </c>
      <c r="J47" s="1">
        <f t="shared" si="4"/>
        <v>1</v>
      </c>
      <c r="K47" s="1" t="str">
        <f t="shared" si="17"/>
        <v/>
      </c>
      <c r="L47" s="1">
        <f>IF(C47="","",SUM($K$2:K47))</f>
        <v>-4</v>
      </c>
      <c r="M47" s="11"/>
      <c r="N47" s="24" t="str">
        <f t="shared" si="22"/>
        <v/>
      </c>
      <c r="O47" s="25"/>
      <c r="P47" s="11"/>
      <c r="Q47" s="11"/>
      <c r="R47" s="11"/>
      <c r="S47" s="11"/>
      <c r="T47" s="11"/>
      <c r="U47" s="11"/>
      <c r="V47" s="14">
        <v>46</v>
      </c>
      <c r="W47" s="100">
        <v>1</v>
      </c>
      <c r="X47" s="11"/>
      <c r="Y47" s="11"/>
      <c r="Z47" s="80" t="str">
        <f t="shared" si="5"/>
        <v/>
      </c>
      <c r="AA47" s="82">
        <f t="shared" si="6"/>
        <v>2</v>
      </c>
      <c r="AB47" s="1" t="str">
        <f t="shared" si="7"/>
        <v/>
      </c>
      <c r="AC47" s="1" t="str">
        <f t="shared" si="8"/>
        <v/>
      </c>
      <c r="AD47" s="1" t="str">
        <f t="shared" si="9"/>
        <v/>
      </c>
      <c r="AE47" s="1" t="str">
        <f t="shared" si="10"/>
        <v/>
      </c>
      <c r="AG47" s="11"/>
      <c r="AH47" s="1">
        <f t="shared" si="11"/>
        <v>3</v>
      </c>
      <c r="AI47" s="1" t="str">
        <f t="shared" si="12"/>
        <v/>
      </c>
      <c r="AJ47" s="1" t="str">
        <f t="shared" si="13"/>
        <v/>
      </c>
      <c r="AK47" s="1" t="str">
        <f t="shared" si="14"/>
        <v/>
      </c>
      <c r="AL47" s="1" t="str">
        <f t="shared" si="15"/>
        <v/>
      </c>
      <c r="AM47" s="1" t="str">
        <f t="shared" si="16"/>
        <v/>
      </c>
      <c r="AN47" s="11"/>
      <c r="AO47" s="11"/>
      <c r="AP47" s="78">
        <f>IF(AND(SUM(AH47:AM47)&gt;0,SUM(Z47:AE47)&gt;0),1,"")</f>
        <v>1</v>
      </c>
      <c r="AQ47" s="78"/>
      <c r="AR47" s="78">
        <f>IF(AP47=1,SUM(Z47:AE47)*10+SUM(AH47:AM47),"")</f>
        <v>23</v>
      </c>
      <c r="AS47" s="78"/>
      <c r="AT47" s="11"/>
      <c r="AU47" s="11"/>
      <c r="AV47" s="80">
        <f>IF(AP47=1,VLOOKUP(AR47,'Number-Dozzen'!$F$2:$K$10,2,0),"")</f>
        <v>14</v>
      </c>
      <c r="AW47" s="80">
        <f>IF(AP47=1,VLOOKUP(AR47,'Number-Dozzen'!$F$2:$K$10,3,0),"")</f>
        <v>18</v>
      </c>
      <c r="AX47" s="80">
        <f>IF(AP47=1,VLOOKUP(AR47,'Number-Dozzen'!$F$2:$K$10,4,0),"")</f>
        <v>22</v>
      </c>
      <c r="AY47" s="80" t="str">
        <f>IF(AP47=1,VLOOKUP(AR47,'Number-Dozzen'!$F$2:$K$10,5,0),"")</f>
        <v xml:space="preserve"> </v>
      </c>
      <c r="AZ47" s="80" t="str">
        <f>IF(AP47=1,VLOOKUP(AR47,'Number-Dozzen'!$F$2:$K$10,6,0),"")</f>
        <v xml:space="preserve"> </v>
      </c>
      <c r="BA47" s="11"/>
      <c r="BB47" s="80">
        <f t="shared" si="18"/>
        <v>6</v>
      </c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</row>
    <row r="48" spans="1:66">
      <c r="A48" s="7">
        <v>47</v>
      </c>
      <c r="B48" s="5"/>
      <c r="C48" s="97">
        <v>33</v>
      </c>
      <c r="D48" s="6">
        <f>IF(C48="","",VLOOKUP(C48,'Number-Dozzen'!$A$2:$C$38,3,0))</f>
        <v>3</v>
      </c>
      <c r="E48" s="6">
        <f>IF(C48="","",VLOOKUP(C48,'[1]Number-Dozzen'!$A$2:$B$38,2,0))</f>
        <v>2</v>
      </c>
      <c r="F48" s="19">
        <f t="shared" si="23"/>
        <v>23</v>
      </c>
      <c r="G48" s="19" t="str">
        <f>IF(C48="","",IF(F48="","",VLOOKUP(F48,'Number-Dozzen'!$F$2:$L$10,7,0)))</f>
        <v>14-18-22</v>
      </c>
      <c r="H48" s="1" t="str">
        <f t="shared" si="20"/>
        <v>L</v>
      </c>
      <c r="I48" s="1">
        <f t="shared" si="3"/>
        <v>6</v>
      </c>
      <c r="J48" s="1">
        <f t="shared" si="4"/>
        <v>1</v>
      </c>
      <c r="K48" s="1">
        <f t="shared" si="17"/>
        <v>-4</v>
      </c>
      <c r="L48" s="1">
        <f>IF(C48="","",SUM($K$2:K48))</f>
        <v>-8</v>
      </c>
      <c r="M48" s="11"/>
      <c r="N48" s="24" t="str">
        <f t="shared" si="22"/>
        <v/>
      </c>
      <c r="O48" s="25"/>
      <c r="P48" s="11"/>
      <c r="Q48" s="11"/>
      <c r="R48" s="11"/>
      <c r="S48" s="11"/>
      <c r="T48" s="11"/>
      <c r="U48" s="11"/>
      <c r="V48" s="14">
        <v>47</v>
      </c>
      <c r="W48" s="100">
        <v>1</v>
      </c>
      <c r="X48" s="11"/>
      <c r="Y48" s="11"/>
      <c r="Z48" s="80" t="str">
        <f t="shared" si="5"/>
        <v/>
      </c>
      <c r="AA48" s="82" t="str">
        <f t="shared" si="6"/>
        <v/>
      </c>
      <c r="AB48" s="1" t="str">
        <f t="shared" si="7"/>
        <v/>
      </c>
      <c r="AC48" s="1" t="str">
        <f t="shared" si="8"/>
        <v/>
      </c>
      <c r="AD48" s="1">
        <f t="shared" si="9"/>
        <v>2</v>
      </c>
      <c r="AE48" s="1" t="str">
        <f t="shared" si="10"/>
        <v/>
      </c>
      <c r="AG48" s="11"/>
      <c r="AH48" s="1" t="str">
        <f t="shared" si="11"/>
        <v/>
      </c>
      <c r="AI48" s="1" t="str">
        <f t="shared" si="12"/>
        <v/>
      </c>
      <c r="AJ48" s="1">
        <f t="shared" si="13"/>
        <v>3</v>
      </c>
      <c r="AK48" s="1" t="str">
        <f t="shared" si="14"/>
        <v/>
      </c>
      <c r="AL48" s="1" t="str">
        <f t="shared" si="15"/>
        <v/>
      </c>
      <c r="AM48" s="1" t="str">
        <f t="shared" si="16"/>
        <v/>
      </c>
      <c r="AN48" s="11"/>
      <c r="AO48" s="11"/>
      <c r="AP48" s="78">
        <f>IF(AND(SUM(AH48:AM48)&gt;0,SUM(Z48:AE48)&gt;0),1,"")</f>
        <v>1</v>
      </c>
      <c r="AQ48" s="78"/>
      <c r="AR48" s="78">
        <f>IF(AP48=1,SUM(Z48:AE48)*10+SUM(AH48:AM48),"")</f>
        <v>23</v>
      </c>
      <c r="AS48" s="78"/>
      <c r="AT48" s="11"/>
      <c r="AU48" s="11"/>
      <c r="AV48" s="80">
        <f>IF(AP48=1,VLOOKUP(AR48,'Number-Dozzen'!$F$2:$K$10,2,0),"")</f>
        <v>14</v>
      </c>
      <c r="AW48" s="80">
        <f>IF(AP48=1,VLOOKUP(AR48,'Number-Dozzen'!$F$2:$K$10,3,0),"")</f>
        <v>18</v>
      </c>
      <c r="AX48" s="80">
        <f>IF(AP48=1,VLOOKUP(AR48,'Number-Dozzen'!$F$2:$K$10,4,0),"")</f>
        <v>22</v>
      </c>
      <c r="AY48" s="80" t="str">
        <f>IF(AP48=1,VLOOKUP(AR48,'Number-Dozzen'!$F$2:$K$10,5,0),"")</f>
        <v xml:space="preserve"> </v>
      </c>
      <c r="AZ48" s="80" t="str">
        <f>IF(AP48=1,VLOOKUP(AR48,'Number-Dozzen'!$F$2:$K$10,6,0),"")</f>
        <v xml:space="preserve"> </v>
      </c>
      <c r="BA48" s="11"/>
      <c r="BB48" s="80">
        <f t="shared" si="18"/>
        <v>7</v>
      </c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</row>
    <row r="49" spans="1:66">
      <c r="A49" s="7">
        <v>48</v>
      </c>
      <c r="B49" s="5"/>
      <c r="C49" s="97">
        <v>25</v>
      </c>
      <c r="D49" s="6">
        <f>IF(C49="","",VLOOKUP(C49,'Number-Dozzen'!$A$2:$C$38,3,0))</f>
        <v>3</v>
      </c>
      <c r="E49" s="6">
        <f>IF(C49="","",VLOOKUP(C49,'[1]Number-Dozzen'!$A$2:$B$38,2,0))</f>
        <v>1</v>
      </c>
      <c r="F49" s="19" t="str">
        <f t="shared" si="23"/>
        <v/>
      </c>
      <c r="G49" s="19" t="str">
        <f>IF(C49="","",IF(F49="","",VLOOKUP(F49,'Number-Dozzen'!$F$2:$L$10,7,0)))</f>
        <v/>
      </c>
      <c r="H49" s="1" t="str">
        <f t="shared" si="20"/>
        <v>L</v>
      </c>
      <c r="I49" s="1">
        <f t="shared" si="3"/>
        <v>7</v>
      </c>
      <c r="J49" s="1">
        <f t="shared" si="4"/>
        <v>1</v>
      </c>
      <c r="K49" s="1">
        <f t="shared" si="17"/>
        <v>-4</v>
      </c>
      <c r="L49" s="1">
        <f>IF(C49="","",SUM($K$2:K49))</f>
        <v>-12</v>
      </c>
      <c r="M49" s="11"/>
      <c r="N49" s="24" t="str">
        <f t="shared" si="22"/>
        <v/>
      </c>
      <c r="O49" s="25"/>
      <c r="P49" s="11"/>
      <c r="Q49" s="11"/>
      <c r="R49" s="11"/>
      <c r="S49" s="11"/>
      <c r="T49" s="11"/>
      <c r="U49" s="11"/>
      <c r="V49" s="14">
        <v>48</v>
      </c>
      <c r="W49" s="100">
        <v>1</v>
      </c>
      <c r="X49" s="11"/>
      <c r="Y49" s="11"/>
      <c r="Z49" s="80" t="str">
        <f t="shared" si="5"/>
        <v/>
      </c>
      <c r="AA49" s="82" t="str">
        <f t="shared" si="6"/>
        <v/>
      </c>
      <c r="AB49" s="1" t="str">
        <f t="shared" si="7"/>
        <v/>
      </c>
      <c r="AC49" s="1" t="str">
        <f t="shared" si="8"/>
        <v/>
      </c>
      <c r="AD49" s="1" t="str">
        <f t="shared" si="9"/>
        <v/>
      </c>
      <c r="AE49" s="1" t="str">
        <f t="shared" si="10"/>
        <v/>
      </c>
      <c r="AG49" s="11"/>
      <c r="AH49" s="1">
        <f t="shared" si="11"/>
        <v>3</v>
      </c>
      <c r="AI49" s="1" t="str">
        <f t="shared" si="12"/>
        <v/>
      </c>
      <c r="AJ49" s="1" t="str">
        <f t="shared" si="13"/>
        <v/>
      </c>
      <c r="AK49" s="1" t="str">
        <f t="shared" si="14"/>
        <v/>
      </c>
      <c r="AL49" s="1" t="str">
        <f t="shared" si="15"/>
        <v/>
      </c>
      <c r="AM49" s="1" t="str">
        <f t="shared" si="16"/>
        <v/>
      </c>
      <c r="AN49" s="11"/>
      <c r="AO49" s="11"/>
      <c r="AP49" s="78" t="str">
        <f>IF(AND(SUM(AH49:AM49)&gt;0,SUM(Z49:AE49)&gt;0),1,"")</f>
        <v/>
      </c>
      <c r="AQ49" s="78"/>
      <c r="AR49" s="78" t="str">
        <f>IF(AP49=1,SUM(Z49:AE49)*10+SUM(AH49:AM49),"")</f>
        <v/>
      </c>
      <c r="AS49" s="78"/>
      <c r="AT49" s="11"/>
      <c r="AU49" s="11"/>
      <c r="AV49" s="80" t="str">
        <f>IF(AP49=1,VLOOKUP(AR49,'Number-Dozzen'!$F$2:$K$10,2,0),"")</f>
        <v/>
      </c>
      <c r="AW49" s="80" t="str">
        <f>IF(AP49=1,VLOOKUP(AR49,'Number-Dozzen'!$F$2:$K$10,3,0),"")</f>
        <v/>
      </c>
      <c r="AX49" s="80" t="str">
        <f>IF(AP49=1,VLOOKUP(AR49,'Number-Dozzen'!$F$2:$K$10,4,0),"")</f>
        <v/>
      </c>
      <c r="AY49" s="80" t="str">
        <f>IF(AP49=1,VLOOKUP(AR49,'Number-Dozzen'!$F$2:$K$10,5,0),"")</f>
        <v/>
      </c>
      <c r="AZ49" s="80" t="str">
        <f>IF(AP49=1,VLOOKUP(AR49,'Number-Dozzen'!$F$2:$K$10,6,0),"")</f>
        <v/>
      </c>
      <c r="BA49" s="11"/>
      <c r="BB49" s="80">
        <f t="shared" si="18"/>
        <v>8</v>
      </c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</row>
    <row r="50" spans="1:66">
      <c r="A50" s="7">
        <v>49</v>
      </c>
      <c r="B50" s="5"/>
      <c r="C50" s="97">
        <v>21</v>
      </c>
      <c r="D50" s="6">
        <f>IF(C50="","",VLOOKUP(C50,'Number-Dozzen'!$A$2:$C$38,3,0))</f>
        <v>2</v>
      </c>
      <c r="E50" s="6">
        <f>IF(C50="","",VLOOKUP(C50,'[1]Number-Dozzen'!$A$2:$B$38,2,0))</f>
        <v>1</v>
      </c>
      <c r="F50" s="19" t="str">
        <f t="shared" si="23"/>
        <v/>
      </c>
      <c r="G50" s="19" t="str">
        <f>IF(C50="","",IF(F50="","",VLOOKUP(F50,'Number-Dozzen'!$F$2:$L$10,7,0)))</f>
        <v/>
      </c>
      <c r="H50" s="1" t="str">
        <f t="shared" si="20"/>
        <v/>
      </c>
      <c r="I50" s="1">
        <f t="shared" si="3"/>
        <v>8</v>
      </c>
      <c r="J50" s="1">
        <f t="shared" si="4"/>
        <v>1</v>
      </c>
      <c r="K50" s="1" t="str">
        <f t="shared" si="17"/>
        <v/>
      </c>
      <c r="L50" s="1">
        <f>IF(C50="","",SUM($K$2:K50))</f>
        <v>-12</v>
      </c>
      <c r="M50" s="11"/>
      <c r="N50" s="24" t="str">
        <f t="shared" si="22"/>
        <v/>
      </c>
      <c r="O50" s="25"/>
      <c r="P50" s="11"/>
      <c r="Q50" s="11"/>
      <c r="R50" s="11"/>
      <c r="S50" s="11"/>
      <c r="T50" s="11"/>
      <c r="U50" s="11"/>
      <c r="V50" s="14">
        <v>49</v>
      </c>
      <c r="W50" s="100">
        <v>1</v>
      </c>
      <c r="X50" s="11"/>
      <c r="Y50" s="11"/>
      <c r="Z50" s="80" t="str">
        <f t="shared" si="5"/>
        <v/>
      </c>
      <c r="AA50" s="82" t="str">
        <f t="shared" si="6"/>
        <v/>
      </c>
      <c r="AB50" s="1" t="str">
        <f t="shared" si="7"/>
        <v/>
      </c>
      <c r="AC50" s="1">
        <f t="shared" si="8"/>
        <v>1</v>
      </c>
      <c r="AD50" s="1" t="str">
        <f t="shared" si="9"/>
        <v/>
      </c>
      <c r="AE50" s="1" t="str">
        <f t="shared" si="10"/>
        <v/>
      </c>
      <c r="AG50" s="11"/>
      <c r="AH50" s="1" t="str">
        <f t="shared" si="11"/>
        <v/>
      </c>
      <c r="AI50" s="1" t="str">
        <f t="shared" si="12"/>
        <v/>
      </c>
      <c r="AJ50" s="1" t="str">
        <f t="shared" si="13"/>
        <v/>
      </c>
      <c r="AK50" s="1" t="str">
        <f t="shared" si="14"/>
        <v/>
      </c>
      <c r="AL50" s="1" t="str">
        <f t="shared" si="15"/>
        <v/>
      </c>
      <c r="AM50" s="1" t="str">
        <f t="shared" si="16"/>
        <v/>
      </c>
      <c r="AN50" s="11"/>
      <c r="AO50" s="11"/>
      <c r="AP50" s="78" t="str">
        <f>IF(AND(SUM(AH50:AM50)&gt;0,SUM(Z50:AE50)&gt;0),1,"")</f>
        <v/>
      </c>
      <c r="AQ50" s="78"/>
      <c r="AR50" s="78" t="str">
        <f>IF(AP50=1,SUM(Z50:AE50)*10+SUM(AH50:AM50),"")</f>
        <v/>
      </c>
      <c r="AS50" s="78"/>
      <c r="AT50" s="11"/>
      <c r="AU50" s="11"/>
      <c r="AV50" s="80" t="str">
        <f>IF(AP50=1,VLOOKUP(AR50,'Number-Dozzen'!$F$2:$K$10,2,0),"")</f>
        <v/>
      </c>
      <c r="AW50" s="80" t="str">
        <f>IF(AP50=1,VLOOKUP(AR50,'Number-Dozzen'!$F$2:$K$10,3,0),"")</f>
        <v/>
      </c>
      <c r="AX50" s="80" t="str">
        <f>IF(AP50=1,VLOOKUP(AR50,'Number-Dozzen'!$F$2:$K$10,4,0),"")</f>
        <v/>
      </c>
      <c r="AY50" s="80" t="str">
        <f>IF(AP50=1,VLOOKUP(AR50,'Number-Dozzen'!$F$2:$K$10,5,0),"")</f>
        <v/>
      </c>
      <c r="AZ50" s="80" t="str">
        <f>IF(AP50=1,VLOOKUP(AR50,'Number-Dozzen'!$F$2:$K$10,6,0),"")</f>
        <v/>
      </c>
      <c r="BA50" s="11"/>
      <c r="BB50" s="80">
        <f t="shared" si="18"/>
        <v>8</v>
      </c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</row>
    <row r="51" spans="1:66">
      <c r="A51" s="7">
        <v>50</v>
      </c>
      <c r="B51" s="5"/>
      <c r="C51" s="97">
        <v>8</v>
      </c>
      <c r="D51" s="6">
        <f>IF(C51="","",VLOOKUP(C51,'Number-Dozzen'!$A$2:$C$38,3,0))</f>
        <v>1</v>
      </c>
      <c r="E51" s="6">
        <f>IF(C51="","",VLOOKUP(C51,'[1]Number-Dozzen'!$A$2:$B$38,2,0))</f>
        <v>2</v>
      </c>
      <c r="F51" s="19">
        <f t="shared" si="23"/>
        <v>33</v>
      </c>
      <c r="G51" s="19" t="str">
        <f>IF(C51="","",IF(F51="","",VLOOKUP(F51,'Number-Dozzen'!$F$2:$L$10,7,0)))</f>
        <v>26-28-29-31-35</v>
      </c>
      <c r="H51" s="1" t="str">
        <f t="shared" si="20"/>
        <v/>
      </c>
      <c r="I51" s="1">
        <f t="shared" si="3"/>
        <v>8</v>
      </c>
      <c r="J51" s="1">
        <f t="shared" si="4"/>
        <v>1</v>
      </c>
      <c r="K51" s="1" t="str">
        <f t="shared" si="17"/>
        <v/>
      </c>
      <c r="L51" s="1">
        <f>IF(C51="","",SUM($K$2:K51))</f>
        <v>-12</v>
      </c>
      <c r="M51" s="11"/>
      <c r="N51" s="24" t="str">
        <f t="shared" si="22"/>
        <v/>
      </c>
      <c r="O51" s="25"/>
      <c r="P51" s="11"/>
      <c r="Q51" s="11"/>
      <c r="R51" s="11"/>
      <c r="S51" s="11"/>
      <c r="T51" s="11"/>
      <c r="U51" s="11"/>
      <c r="V51" s="14">
        <v>50</v>
      </c>
      <c r="W51" s="100">
        <v>1</v>
      </c>
      <c r="X51" s="11"/>
      <c r="Y51" s="11"/>
      <c r="Z51" s="80">
        <f t="shared" si="5"/>
        <v>3</v>
      </c>
      <c r="AA51" s="82" t="str">
        <f t="shared" si="6"/>
        <v/>
      </c>
      <c r="AB51" s="1" t="str">
        <f t="shared" si="7"/>
        <v/>
      </c>
      <c r="AC51" s="1" t="str">
        <f t="shared" si="8"/>
        <v/>
      </c>
      <c r="AD51" s="1" t="str">
        <f t="shared" si="9"/>
        <v/>
      </c>
      <c r="AE51" s="1" t="str">
        <f t="shared" si="10"/>
        <v/>
      </c>
      <c r="AG51" s="11"/>
      <c r="AH51" s="1" t="str">
        <f t="shared" si="11"/>
        <v/>
      </c>
      <c r="AI51" s="1" t="str">
        <f t="shared" si="12"/>
        <v/>
      </c>
      <c r="AJ51" s="1">
        <f t="shared" si="13"/>
        <v>3</v>
      </c>
      <c r="AK51" s="1" t="str">
        <f t="shared" si="14"/>
        <v/>
      </c>
      <c r="AL51" s="1" t="str">
        <f t="shared" si="15"/>
        <v/>
      </c>
      <c r="AM51" s="1" t="str">
        <f t="shared" si="16"/>
        <v/>
      </c>
      <c r="AN51" s="11"/>
      <c r="AO51" s="11"/>
      <c r="AP51" s="78">
        <f>IF(AND(SUM(AH51:AM51)&gt;0,SUM(Z51:AE51)&gt;0),1,"")</f>
        <v>1</v>
      </c>
      <c r="AQ51" s="78"/>
      <c r="AR51" s="78">
        <f>IF(AP51=1,SUM(Z51:AE51)*10+SUM(AH51:AM51),"")</f>
        <v>33</v>
      </c>
      <c r="AS51" s="78"/>
      <c r="AT51" s="11"/>
      <c r="AU51" s="11"/>
      <c r="AV51" s="80">
        <f>IF(AP51=1,VLOOKUP(AR51,'Number-Dozzen'!$F$2:$K$10,2,0),"")</f>
        <v>26</v>
      </c>
      <c r="AW51" s="80">
        <f>IF(AP51=1,VLOOKUP(AR51,'Number-Dozzen'!$F$2:$K$10,3,0),"")</f>
        <v>28</v>
      </c>
      <c r="AX51" s="80">
        <f>IF(AP51=1,VLOOKUP(AR51,'Number-Dozzen'!$F$2:$K$10,4,0),"")</f>
        <v>29</v>
      </c>
      <c r="AY51" s="80">
        <f>IF(AP51=1,VLOOKUP(AR51,'Number-Dozzen'!$F$2:$K$10,5,0),"")</f>
        <v>31</v>
      </c>
      <c r="AZ51" s="80">
        <f>IF(AP51=1,VLOOKUP(AR51,'Number-Dozzen'!$F$2:$K$10,6,0),"")</f>
        <v>35</v>
      </c>
      <c r="BA51" s="11"/>
      <c r="BB51" s="80">
        <f t="shared" si="18"/>
        <v>8</v>
      </c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</row>
    <row r="52" spans="1:66">
      <c r="A52" s="7">
        <v>51</v>
      </c>
      <c r="B52" s="5"/>
      <c r="C52" s="97">
        <v>16</v>
      </c>
      <c r="D52" s="6">
        <f>IF(C52="","",VLOOKUP(C52,'Number-Dozzen'!$A$2:$C$38,3,0))</f>
        <v>2</v>
      </c>
      <c r="E52" s="6">
        <f>IF(C52="","",VLOOKUP(C52,'[1]Number-Dozzen'!$A$2:$B$38,2,0))</f>
        <v>2</v>
      </c>
      <c r="F52" s="19" t="str">
        <f t="shared" si="23"/>
        <v/>
      </c>
      <c r="G52" s="19" t="str">
        <f>IF(C52="","",IF(F52="","",VLOOKUP(F52,'Number-Dozzen'!$F$2:$L$10,7,0)))</f>
        <v/>
      </c>
      <c r="H52" s="1" t="str">
        <f t="shared" si="20"/>
        <v>L</v>
      </c>
      <c r="I52" s="1">
        <f t="shared" si="3"/>
        <v>8</v>
      </c>
      <c r="J52" s="1">
        <f t="shared" si="4"/>
        <v>1</v>
      </c>
      <c r="K52" s="1">
        <f t="shared" si="17"/>
        <v>-4</v>
      </c>
      <c r="L52" s="1">
        <f>IF(C52="","",SUM($K$2:K52))</f>
        <v>-16</v>
      </c>
      <c r="M52" s="11"/>
      <c r="N52" s="24" t="str">
        <f t="shared" si="22"/>
        <v/>
      </c>
      <c r="O52" s="25"/>
      <c r="P52" s="11"/>
      <c r="Q52" s="11"/>
      <c r="R52" s="11"/>
      <c r="S52" s="11"/>
      <c r="T52" s="11"/>
      <c r="U52" s="11"/>
      <c r="V52" s="14">
        <v>51</v>
      </c>
      <c r="W52" s="100">
        <v>1</v>
      </c>
      <c r="X52" s="11"/>
      <c r="Y52" s="11"/>
      <c r="Z52" s="80" t="str">
        <f t="shared" si="5"/>
        <v/>
      </c>
      <c r="AA52" s="82" t="str">
        <f t="shared" si="6"/>
        <v/>
      </c>
      <c r="AB52" s="1">
        <f t="shared" si="7"/>
        <v>3</v>
      </c>
      <c r="AC52" s="1" t="str">
        <f t="shared" si="8"/>
        <v/>
      </c>
      <c r="AD52" s="1" t="str">
        <f t="shared" si="9"/>
        <v/>
      </c>
      <c r="AE52" s="1" t="str">
        <f t="shared" si="10"/>
        <v/>
      </c>
      <c r="AG52" s="11"/>
      <c r="AH52" s="1" t="str">
        <f t="shared" si="11"/>
        <v/>
      </c>
      <c r="AI52" s="1" t="str">
        <f t="shared" si="12"/>
        <v/>
      </c>
      <c r="AJ52" s="1" t="str">
        <f t="shared" si="13"/>
        <v/>
      </c>
      <c r="AK52" s="1" t="str">
        <f t="shared" si="14"/>
        <v/>
      </c>
      <c r="AL52" s="1" t="str">
        <f t="shared" si="15"/>
        <v/>
      </c>
      <c r="AM52" s="1" t="str">
        <f t="shared" si="16"/>
        <v/>
      </c>
      <c r="AN52" s="11"/>
      <c r="AO52" s="11"/>
      <c r="AP52" s="78" t="str">
        <f>IF(AND(SUM(AH52:AM52)&gt;0,SUM(Z52:AE52)&gt;0),1,"")</f>
        <v/>
      </c>
      <c r="AQ52" s="78"/>
      <c r="AR52" s="78" t="str">
        <f>IF(AP52=1,SUM(Z52:AE52)*10+SUM(AH52:AM52),"")</f>
        <v/>
      </c>
      <c r="AS52" s="78"/>
      <c r="AT52" s="11"/>
      <c r="AU52" s="11"/>
      <c r="AV52" s="80" t="str">
        <f>IF(AP52=1,VLOOKUP(AR52,'Number-Dozzen'!$F$2:$K$10,2,0),"")</f>
        <v/>
      </c>
      <c r="AW52" s="80" t="str">
        <f>IF(AP52=1,VLOOKUP(AR52,'Number-Dozzen'!$F$2:$K$10,3,0),"")</f>
        <v/>
      </c>
      <c r="AX52" s="80" t="str">
        <f>IF(AP52=1,VLOOKUP(AR52,'Number-Dozzen'!$F$2:$K$10,4,0),"")</f>
        <v/>
      </c>
      <c r="AY52" s="80" t="str">
        <f>IF(AP52=1,VLOOKUP(AR52,'Number-Dozzen'!$F$2:$K$10,5,0),"")</f>
        <v/>
      </c>
      <c r="AZ52" s="80" t="str">
        <f>IF(AP52=1,VLOOKUP(AR52,'Number-Dozzen'!$F$2:$K$10,6,0),"")</f>
        <v/>
      </c>
      <c r="BA52" s="11"/>
      <c r="BB52" s="80">
        <f t="shared" si="18"/>
        <v>9</v>
      </c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</row>
    <row r="53" spans="1:66">
      <c r="A53" s="7">
        <v>52</v>
      </c>
      <c r="B53" s="5"/>
      <c r="C53" s="97">
        <v>31</v>
      </c>
      <c r="D53" s="6">
        <f>IF(C53="","",VLOOKUP(C53,'Number-Dozzen'!$A$2:$C$38,3,0))</f>
        <v>3</v>
      </c>
      <c r="E53" s="6">
        <f>IF(C53="","",VLOOKUP(C53,'[1]Number-Dozzen'!$A$2:$B$38,2,0))</f>
        <v>3</v>
      </c>
      <c r="F53" s="19" t="str">
        <f t="shared" si="23"/>
        <v/>
      </c>
      <c r="G53" s="19" t="str">
        <f>IF(C53="","",IF(F53="","",VLOOKUP(F53,'Number-Dozzen'!$F$2:$L$10,7,0)))</f>
        <v/>
      </c>
      <c r="H53" s="1" t="str">
        <f t="shared" si="20"/>
        <v/>
      </c>
      <c r="I53" s="1">
        <f t="shared" si="3"/>
        <v>9</v>
      </c>
      <c r="J53" s="1">
        <f t="shared" si="4"/>
        <v>1</v>
      </c>
      <c r="K53" s="1" t="str">
        <f t="shared" si="17"/>
        <v/>
      </c>
      <c r="L53" s="1">
        <f>IF(C53="","",SUM($K$2:K53))</f>
        <v>-16</v>
      </c>
      <c r="M53" s="11"/>
      <c r="N53" s="24" t="str">
        <f t="shared" si="22"/>
        <v/>
      </c>
      <c r="O53" s="25"/>
      <c r="P53" s="11"/>
      <c r="Q53" s="11"/>
      <c r="R53" s="11"/>
      <c r="S53" s="11"/>
      <c r="T53" s="11"/>
      <c r="U53" s="11"/>
      <c r="V53" s="14">
        <v>52</v>
      </c>
      <c r="W53" s="100">
        <v>1</v>
      </c>
      <c r="X53" s="11"/>
      <c r="Y53" s="11"/>
      <c r="Z53" s="80" t="str">
        <f t="shared" si="5"/>
        <v/>
      </c>
      <c r="AA53" s="82" t="str">
        <f t="shared" si="6"/>
        <v/>
      </c>
      <c r="AB53" s="1" t="str">
        <f t="shared" si="7"/>
        <v/>
      </c>
      <c r="AC53" s="1" t="str">
        <f t="shared" si="8"/>
        <v/>
      </c>
      <c r="AD53" s="1" t="str">
        <f t="shared" si="9"/>
        <v/>
      </c>
      <c r="AE53" s="1" t="str">
        <f t="shared" si="10"/>
        <v/>
      </c>
      <c r="AG53" s="11"/>
      <c r="AH53" s="1" t="str">
        <f t="shared" si="11"/>
        <v/>
      </c>
      <c r="AI53" s="1" t="str">
        <f t="shared" si="12"/>
        <v/>
      </c>
      <c r="AJ53" s="1" t="str">
        <f t="shared" si="13"/>
        <v/>
      </c>
      <c r="AK53" s="1" t="str">
        <f t="shared" si="14"/>
        <v/>
      </c>
      <c r="AL53" s="1" t="str">
        <f t="shared" si="15"/>
        <v/>
      </c>
      <c r="AM53" s="1">
        <f t="shared" si="16"/>
        <v>1</v>
      </c>
      <c r="AN53" s="11"/>
      <c r="AO53" s="11"/>
      <c r="AP53" s="78" t="str">
        <f>IF(AND(SUM(AH53:AM53)&gt;0,SUM(Z53:AE53)&gt;0),1,"")</f>
        <v/>
      </c>
      <c r="AQ53" s="78"/>
      <c r="AR53" s="78" t="str">
        <f>IF(AP53=1,SUM(Z53:AE53)*10+SUM(AH53:AM53),"")</f>
        <v/>
      </c>
      <c r="AS53" s="78"/>
      <c r="AT53" s="11"/>
      <c r="AU53" s="11"/>
      <c r="AV53" s="80" t="str">
        <f>IF(AP53=1,VLOOKUP(AR53,'Number-Dozzen'!$F$2:$K$10,2,0),"")</f>
        <v/>
      </c>
      <c r="AW53" s="80" t="str">
        <f>IF(AP53=1,VLOOKUP(AR53,'Number-Dozzen'!$F$2:$K$10,3,0),"")</f>
        <v/>
      </c>
      <c r="AX53" s="80" t="str">
        <f>IF(AP53=1,VLOOKUP(AR53,'Number-Dozzen'!$F$2:$K$10,4,0),"")</f>
        <v/>
      </c>
      <c r="AY53" s="80" t="str">
        <f>IF(AP53=1,VLOOKUP(AR53,'Number-Dozzen'!$F$2:$K$10,5,0),"")</f>
        <v/>
      </c>
      <c r="AZ53" s="80" t="str">
        <f>IF(AP53=1,VLOOKUP(AR53,'Number-Dozzen'!$F$2:$K$10,6,0),"")</f>
        <v/>
      </c>
      <c r="BA53" s="11"/>
      <c r="BB53" s="80">
        <f t="shared" si="18"/>
        <v>9</v>
      </c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</row>
    <row r="54" spans="1:66">
      <c r="A54" s="7">
        <v>53</v>
      </c>
      <c r="B54" s="5"/>
      <c r="C54" s="97">
        <v>22</v>
      </c>
      <c r="D54" s="6">
        <f>IF(C54="","",VLOOKUP(C54,'Number-Dozzen'!$A$2:$C$38,3,0))</f>
        <v>2</v>
      </c>
      <c r="E54" s="6">
        <f>IF(C54="","",VLOOKUP(C54,'[1]Number-Dozzen'!$A$2:$B$38,2,0))</f>
        <v>3</v>
      </c>
      <c r="F54" s="19" t="str">
        <f t="shared" si="23"/>
        <v/>
      </c>
      <c r="G54" s="19" t="str">
        <f>IF(C54="","",IF(F54="","",VLOOKUP(F54,'Number-Dozzen'!$F$2:$L$10,7,0)))</f>
        <v/>
      </c>
      <c r="H54" s="1" t="str">
        <f t="shared" si="20"/>
        <v/>
      </c>
      <c r="I54" s="1">
        <f t="shared" si="3"/>
        <v>9</v>
      </c>
      <c r="J54" s="1">
        <f t="shared" si="4"/>
        <v>1</v>
      </c>
      <c r="K54" s="1" t="str">
        <f t="shared" si="17"/>
        <v/>
      </c>
      <c r="L54" s="1">
        <f>IF(C54="","",SUM($K$2:K54))</f>
        <v>-16</v>
      </c>
      <c r="M54" s="11"/>
      <c r="N54" s="24" t="str">
        <f t="shared" si="22"/>
        <v/>
      </c>
      <c r="O54" s="25"/>
      <c r="P54" s="11"/>
      <c r="Q54" s="11"/>
      <c r="R54" s="11"/>
      <c r="S54" s="11"/>
      <c r="T54" s="11"/>
      <c r="U54" s="11"/>
      <c r="V54" s="14">
        <v>53</v>
      </c>
      <c r="W54" s="100">
        <v>1</v>
      </c>
      <c r="X54" s="11"/>
      <c r="Y54" s="11"/>
      <c r="Z54" s="80" t="str">
        <f t="shared" si="5"/>
        <v/>
      </c>
      <c r="AA54" s="82" t="str">
        <f t="shared" si="6"/>
        <v/>
      </c>
      <c r="AB54" s="1" t="str">
        <f t="shared" si="7"/>
        <v/>
      </c>
      <c r="AC54" s="1">
        <f t="shared" si="8"/>
        <v>1</v>
      </c>
      <c r="AD54" s="1" t="str">
        <f t="shared" si="9"/>
        <v/>
      </c>
      <c r="AE54" s="1" t="str">
        <f t="shared" si="10"/>
        <v/>
      </c>
      <c r="AG54" s="11"/>
      <c r="AH54" s="1" t="str">
        <f t="shared" si="11"/>
        <v/>
      </c>
      <c r="AI54" s="1" t="str">
        <f t="shared" si="12"/>
        <v/>
      </c>
      <c r="AJ54" s="1" t="str">
        <f t="shared" si="13"/>
        <v/>
      </c>
      <c r="AK54" s="1" t="str">
        <f t="shared" si="14"/>
        <v/>
      </c>
      <c r="AL54" s="1" t="str">
        <f t="shared" si="15"/>
        <v/>
      </c>
      <c r="AM54" s="1" t="str">
        <f t="shared" si="16"/>
        <v/>
      </c>
      <c r="AN54" s="11"/>
      <c r="AO54" s="11"/>
      <c r="AP54" s="78" t="str">
        <f>IF(AND(SUM(AH54:AM54)&gt;0,SUM(Z54:AE54)&gt;0),1,"")</f>
        <v/>
      </c>
      <c r="AQ54" s="78"/>
      <c r="AR54" s="78" t="str">
        <f>IF(AP54=1,SUM(Z54:AE54)*10+SUM(AH54:AM54),"")</f>
        <v/>
      </c>
      <c r="AS54" s="78"/>
      <c r="AT54" s="11"/>
      <c r="AU54" s="11"/>
      <c r="AV54" s="80" t="str">
        <f>IF(AP54=1,VLOOKUP(AR54,'Number-Dozzen'!$F$2:$K$10,2,0),"")</f>
        <v/>
      </c>
      <c r="AW54" s="80" t="str">
        <f>IF(AP54=1,VLOOKUP(AR54,'Number-Dozzen'!$F$2:$K$10,3,0),"")</f>
        <v/>
      </c>
      <c r="AX54" s="80" t="str">
        <f>IF(AP54=1,VLOOKUP(AR54,'Number-Dozzen'!$F$2:$K$10,4,0),"")</f>
        <v/>
      </c>
      <c r="AY54" s="80" t="str">
        <f>IF(AP54=1,VLOOKUP(AR54,'Number-Dozzen'!$F$2:$K$10,5,0),"")</f>
        <v/>
      </c>
      <c r="AZ54" s="80" t="str">
        <f>IF(AP54=1,VLOOKUP(AR54,'Number-Dozzen'!$F$2:$K$10,6,0),"")</f>
        <v/>
      </c>
      <c r="BA54" s="11"/>
      <c r="BB54" s="80">
        <f t="shared" si="18"/>
        <v>9</v>
      </c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</row>
    <row r="55" spans="1:66">
      <c r="A55" s="7">
        <v>54</v>
      </c>
      <c r="B55" s="5"/>
      <c r="C55" s="97">
        <v>10</v>
      </c>
      <c r="D55" s="6">
        <f>IF(C55="","",VLOOKUP(C55,'Number-Dozzen'!$A$2:$C$38,3,0))</f>
        <v>1</v>
      </c>
      <c r="E55" s="6">
        <f>IF(C55="","",VLOOKUP(C55,'[1]Number-Dozzen'!$A$2:$B$38,2,0))</f>
        <v>2</v>
      </c>
      <c r="F55" s="19">
        <f t="shared" si="23"/>
        <v>31</v>
      </c>
      <c r="G55" s="19" t="str">
        <f>IF(C55="","",IF(F55="","",VLOOKUP(F55,'Number-Dozzen'!$F$2:$L$10,7,0)))</f>
        <v>25-27-32-34</v>
      </c>
      <c r="H55" s="1" t="str">
        <f t="shared" si="20"/>
        <v/>
      </c>
      <c r="I55" s="1">
        <f t="shared" si="3"/>
        <v>9</v>
      </c>
      <c r="J55" s="1">
        <f t="shared" si="4"/>
        <v>1</v>
      </c>
      <c r="K55" s="1" t="str">
        <f t="shared" si="17"/>
        <v/>
      </c>
      <c r="L55" s="1">
        <f>IF(C55="","",SUM($K$2:K55))</f>
        <v>-16</v>
      </c>
      <c r="M55" s="11"/>
      <c r="N55" s="24" t="str">
        <f t="shared" si="22"/>
        <v/>
      </c>
      <c r="O55" s="25"/>
      <c r="P55" s="11"/>
      <c r="Q55" s="11"/>
      <c r="R55" s="11"/>
      <c r="S55" s="11"/>
      <c r="T55" s="11"/>
      <c r="U55" s="11"/>
      <c r="V55" s="14">
        <v>54</v>
      </c>
      <c r="W55" s="100">
        <v>1</v>
      </c>
      <c r="X55" s="11"/>
      <c r="Y55" s="11"/>
      <c r="Z55" s="80">
        <f t="shared" si="5"/>
        <v>3</v>
      </c>
      <c r="AA55" s="82" t="str">
        <f t="shared" si="6"/>
        <v/>
      </c>
      <c r="AB55" s="1" t="str">
        <f t="shared" si="7"/>
        <v/>
      </c>
      <c r="AC55" s="1" t="str">
        <f t="shared" si="8"/>
        <v/>
      </c>
      <c r="AD55" s="1" t="str">
        <f t="shared" si="9"/>
        <v/>
      </c>
      <c r="AE55" s="1" t="str">
        <f t="shared" si="10"/>
        <v/>
      </c>
      <c r="AG55" s="11"/>
      <c r="AH55" s="1" t="str">
        <f t="shared" si="11"/>
        <v/>
      </c>
      <c r="AI55" s="1" t="str">
        <f t="shared" si="12"/>
        <v/>
      </c>
      <c r="AJ55" s="1" t="str">
        <f t="shared" si="13"/>
        <v/>
      </c>
      <c r="AK55" s="1">
        <f t="shared" si="14"/>
        <v>1</v>
      </c>
      <c r="AL55" s="1" t="str">
        <f t="shared" si="15"/>
        <v/>
      </c>
      <c r="AM55" s="1" t="str">
        <f t="shared" si="16"/>
        <v/>
      </c>
      <c r="AN55" s="11"/>
      <c r="AO55" s="11"/>
      <c r="AP55" s="78">
        <f>IF(AND(SUM(AH55:AM55)&gt;0,SUM(Z55:AE55)&gt;0),1,"")</f>
        <v>1</v>
      </c>
      <c r="AQ55" s="78"/>
      <c r="AR55" s="78">
        <f>IF(AP55=1,SUM(Z55:AE55)*10+SUM(AH55:AM55),"")</f>
        <v>31</v>
      </c>
      <c r="AS55" s="78"/>
      <c r="AT55" s="11"/>
      <c r="AU55" s="11"/>
      <c r="AV55" s="80">
        <f>IF(AP55=1,VLOOKUP(AR55,'Number-Dozzen'!$F$2:$K$10,2,0),"")</f>
        <v>25</v>
      </c>
      <c r="AW55" s="80">
        <f>IF(AP55=1,VLOOKUP(AR55,'Number-Dozzen'!$F$2:$K$10,3,0),"")</f>
        <v>27</v>
      </c>
      <c r="AX55" s="80">
        <f>IF(AP55=1,VLOOKUP(AR55,'Number-Dozzen'!$F$2:$K$10,4,0),"")</f>
        <v>32</v>
      </c>
      <c r="AY55" s="80">
        <f>IF(AP55=1,VLOOKUP(AR55,'Number-Dozzen'!$F$2:$K$10,5,0),"")</f>
        <v>34</v>
      </c>
      <c r="AZ55" s="80" t="str">
        <f>IF(AP55=1,VLOOKUP(AR55,'Number-Dozzen'!$F$2:$K$10,6,0),"")</f>
        <v xml:space="preserve"> </v>
      </c>
      <c r="BA55" s="11"/>
      <c r="BB55" s="80">
        <f t="shared" si="18"/>
        <v>9</v>
      </c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</row>
    <row r="56" spans="1:66">
      <c r="A56" s="7">
        <v>55</v>
      </c>
      <c r="B56" s="5"/>
      <c r="C56" s="97">
        <v>36</v>
      </c>
      <c r="D56" s="6">
        <f>IF(C56="","",VLOOKUP(C56,'Number-Dozzen'!$A$2:$C$38,3,0))</f>
        <v>3</v>
      </c>
      <c r="E56" s="6">
        <f>IF(C56="","",VLOOKUP(C56,'[1]Number-Dozzen'!$A$2:$B$38,2,0))</f>
        <v>2</v>
      </c>
      <c r="F56" s="19" t="str">
        <f t="shared" si="23"/>
        <v/>
      </c>
      <c r="G56" s="19" t="str">
        <f>IF(C56="","",IF(F56="","",VLOOKUP(F56,'Number-Dozzen'!$F$2:$L$10,7,0)))</f>
        <v/>
      </c>
      <c r="H56" s="1" t="str">
        <f t="shared" si="20"/>
        <v>L</v>
      </c>
      <c r="I56" s="1">
        <f t="shared" si="3"/>
        <v>9</v>
      </c>
      <c r="J56" s="1">
        <f t="shared" si="4"/>
        <v>1</v>
      </c>
      <c r="K56" s="1">
        <f t="shared" si="17"/>
        <v>-4</v>
      </c>
      <c r="L56" s="1">
        <f>IF(C56="","",SUM($K$2:K56))</f>
        <v>-20</v>
      </c>
      <c r="M56" s="11"/>
      <c r="N56" s="24" t="str">
        <f t="shared" si="22"/>
        <v/>
      </c>
      <c r="O56" s="25"/>
      <c r="P56" s="11"/>
      <c r="Q56" s="11"/>
      <c r="R56" s="11"/>
      <c r="S56" s="11"/>
      <c r="T56" s="11"/>
      <c r="U56" s="11"/>
      <c r="V56" s="14">
        <v>55</v>
      </c>
      <c r="W56" s="100">
        <v>1</v>
      </c>
      <c r="X56" s="11"/>
      <c r="Y56" s="11"/>
      <c r="Z56" s="80" t="str">
        <f t="shared" si="5"/>
        <v/>
      </c>
      <c r="AA56" s="82" t="str">
        <f t="shared" si="6"/>
        <v/>
      </c>
      <c r="AB56" s="1" t="str">
        <f t="shared" si="7"/>
        <v/>
      </c>
      <c r="AC56" s="1" t="str">
        <f t="shared" si="8"/>
        <v/>
      </c>
      <c r="AD56" s="1">
        <f t="shared" si="9"/>
        <v>2</v>
      </c>
      <c r="AE56" s="1" t="str">
        <f t="shared" si="10"/>
        <v/>
      </c>
      <c r="AG56" s="11"/>
      <c r="AH56" s="1" t="str">
        <f t="shared" si="11"/>
        <v/>
      </c>
      <c r="AI56" s="1" t="str">
        <f t="shared" si="12"/>
        <v/>
      </c>
      <c r="AJ56" s="1" t="str">
        <f t="shared" si="13"/>
        <v/>
      </c>
      <c r="AK56" s="1" t="str">
        <f t="shared" si="14"/>
        <v/>
      </c>
      <c r="AL56" s="1" t="str">
        <f t="shared" si="15"/>
        <v/>
      </c>
      <c r="AM56" s="1" t="str">
        <f t="shared" si="16"/>
        <v/>
      </c>
      <c r="AN56" s="11"/>
      <c r="AO56" s="11"/>
      <c r="AP56" s="78" t="str">
        <f>IF(AND(SUM(AH56:AM56)&gt;0,SUM(Z56:AE56)&gt;0),1,"")</f>
        <v/>
      </c>
      <c r="AQ56" s="78"/>
      <c r="AR56" s="78" t="str">
        <f>IF(AP56=1,SUM(Z56:AE56)*10+SUM(AH56:AM56),"")</f>
        <v/>
      </c>
      <c r="AS56" s="78"/>
      <c r="AT56" s="11"/>
      <c r="AU56" s="11"/>
      <c r="AV56" s="80" t="str">
        <f>IF(AP56=1,VLOOKUP(AR56,'Number-Dozzen'!$F$2:$K$10,2,0),"")</f>
        <v/>
      </c>
      <c r="AW56" s="80" t="str">
        <f>IF(AP56=1,VLOOKUP(AR56,'Number-Dozzen'!$F$2:$K$10,3,0),"")</f>
        <v/>
      </c>
      <c r="AX56" s="80" t="str">
        <f>IF(AP56=1,VLOOKUP(AR56,'Number-Dozzen'!$F$2:$K$10,4,0),"")</f>
        <v/>
      </c>
      <c r="AY56" s="80" t="str">
        <f>IF(AP56=1,VLOOKUP(AR56,'Number-Dozzen'!$F$2:$K$10,5,0),"")</f>
        <v/>
      </c>
      <c r="AZ56" s="80" t="str">
        <f>IF(AP56=1,VLOOKUP(AR56,'Number-Dozzen'!$F$2:$K$10,6,0),"")</f>
        <v/>
      </c>
      <c r="BA56" s="11"/>
      <c r="BB56" s="80">
        <f t="shared" si="18"/>
        <v>10</v>
      </c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</row>
    <row r="57" spans="1:66">
      <c r="A57" s="7">
        <v>56</v>
      </c>
      <c r="B57" s="5"/>
      <c r="C57" s="97">
        <v>35</v>
      </c>
      <c r="D57" s="6">
        <f>IF(C57="","",VLOOKUP(C57,'Number-Dozzen'!$A$2:$C$38,3,0))</f>
        <v>3</v>
      </c>
      <c r="E57" s="6">
        <f>IF(C57="","",VLOOKUP(C57,'[1]Number-Dozzen'!$A$2:$B$38,2,0))</f>
        <v>3</v>
      </c>
      <c r="F57" s="19" t="str">
        <f t="shared" si="23"/>
        <v/>
      </c>
      <c r="G57" s="19" t="str">
        <f>IF(C57="","",IF(F57="","",VLOOKUP(F57,'Number-Dozzen'!$F$2:$L$10,7,0)))</f>
        <v/>
      </c>
      <c r="H57" s="1" t="str">
        <f t="shared" si="20"/>
        <v/>
      </c>
      <c r="I57" s="1">
        <f t="shared" si="3"/>
        <v>10</v>
      </c>
      <c r="J57" s="1">
        <f t="shared" si="4"/>
        <v>1</v>
      </c>
      <c r="K57" s="1" t="str">
        <f t="shared" si="17"/>
        <v/>
      </c>
      <c r="L57" s="1">
        <f>IF(C57="","",SUM($K$2:K57))</f>
        <v>-20</v>
      </c>
      <c r="M57" s="11"/>
      <c r="N57" s="24" t="str">
        <f t="shared" si="22"/>
        <v/>
      </c>
      <c r="O57" s="25"/>
      <c r="P57" s="11"/>
      <c r="Q57" s="11"/>
      <c r="R57" s="11"/>
      <c r="S57" s="11"/>
      <c r="T57" s="11"/>
      <c r="U57" s="11"/>
      <c r="V57" s="14">
        <v>56</v>
      </c>
      <c r="W57" s="100">
        <v>1</v>
      </c>
      <c r="X57" s="11"/>
      <c r="Y57" s="11"/>
      <c r="Z57" s="80" t="str">
        <f t="shared" si="5"/>
        <v/>
      </c>
      <c r="AA57" s="82" t="str">
        <f t="shared" si="6"/>
        <v/>
      </c>
      <c r="AB57" s="1" t="str">
        <f t="shared" si="7"/>
        <v/>
      </c>
      <c r="AC57" s="1" t="str">
        <f t="shared" si="8"/>
        <v/>
      </c>
      <c r="AD57" s="1" t="str">
        <f t="shared" si="9"/>
        <v/>
      </c>
      <c r="AE57" s="1" t="str">
        <f t="shared" si="10"/>
        <v/>
      </c>
      <c r="AG57" s="11"/>
      <c r="AH57" s="1" t="str">
        <f t="shared" si="11"/>
        <v/>
      </c>
      <c r="AI57" s="1" t="str">
        <f t="shared" si="12"/>
        <v/>
      </c>
      <c r="AJ57" s="1" t="str">
        <f t="shared" si="13"/>
        <v/>
      </c>
      <c r="AK57" s="1" t="str">
        <f t="shared" si="14"/>
        <v/>
      </c>
      <c r="AL57" s="1" t="str">
        <f t="shared" si="15"/>
        <v/>
      </c>
      <c r="AM57" s="1">
        <f t="shared" si="16"/>
        <v>1</v>
      </c>
      <c r="AN57" s="11"/>
      <c r="AO57" s="11"/>
      <c r="AP57" s="78" t="str">
        <f>IF(AND(SUM(AH57:AM57)&gt;0,SUM(Z57:AE57)&gt;0),1,"")</f>
        <v/>
      </c>
      <c r="AQ57" s="78"/>
      <c r="AR57" s="78" t="str">
        <f>IF(AP57=1,SUM(Z57:AE57)*10+SUM(AH57:AM57),"")</f>
        <v/>
      </c>
      <c r="AS57" s="78"/>
      <c r="AT57" s="11"/>
      <c r="AU57" s="11"/>
      <c r="AV57" s="80" t="str">
        <f>IF(AP57=1,VLOOKUP(AR57,'Number-Dozzen'!$F$2:$K$10,2,0),"")</f>
        <v/>
      </c>
      <c r="AW57" s="80" t="str">
        <f>IF(AP57=1,VLOOKUP(AR57,'Number-Dozzen'!$F$2:$K$10,3,0),"")</f>
        <v/>
      </c>
      <c r="AX57" s="80" t="str">
        <f>IF(AP57=1,VLOOKUP(AR57,'Number-Dozzen'!$F$2:$K$10,4,0),"")</f>
        <v/>
      </c>
      <c r="AY57" s="80" t="str">
        <f>IF(AP57=1,VLOOKUP(AR57,'Number-Dozzen'!$F$2:$K$10,5,0),"")</f>
        <v/>
      </c>
      <c r="AZ57" s="80" t="str">
        <f>IF(AP57=1,VLOOKUP(AR57,'Number-Dozzen'!$F$2:$K$10,6,0),"")</f>
        <v/>
      </c>
      <c r="BA57" s="11"/>
      <c r="BB57" s="80">
        <f t="shared" si="18"/>
        <v>10</v>
      </c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</row>
    <row r="58" spans="1:66">
      <c r="A58" s="7">
        <v>57</v>
      </c>
      <c r="B58" s="5"/>
      <c r="C58" s="97">
        <v>25</v>
      </c>
      <c r="D58" s="6">
        <f>IF(C58="","",VLOOKUP(C58,'Number-Dozzen'!$A$2:$C$38,3,0))</f>
        <v>3</v>
      </c>
      <c r="E58" s="6">
        <f>IF(C58="","",VLOOKUP(C58,'[1]Number-Dozzen'!$A$2:$B$38,2,0))</f>
        <v>1</v>
      </c>
      <c r="F58" s="19" t="str">
        <f t="shared" si="23"/>
        <v/>
      </c>
      <c r="G58" s="19" t="str">
        <f>IF(C58="","",IF(F58="","",VLOOKUP(F58,'Number-Dozzen'!$F$2:$L$10,7,0)))</f>
        <v/>
      </c>
      <c r="H58" s="1" t="str">
        <f t="shared" si="20"/>
        <v/>
      </c>
      <c r="I58" s="1">
        <f t="shared" si="3"/>
        <v>10</v>
      </c>
      <c r="J58" s="1">
        <f t="shared" si="4"/>
        <v>1</v>
      </c>
      <c r="K58" s="1" t="str">
        <f t="shared" si="17"/>
        <v/>
      </c>
      <c r="L58" s="1">
        <f>IF(C58="","",SUM($K$2:K58))</f>
        <v>-20</v>
      </c>
      <c r="M58" s="11"/>
      <c r="N58" s="24" t="str">
        <f t="shared" si="22"/>
        <v/>
      </c>
      <c r="O58" s="25"/>
      <c r="P58" s="11"/>
      <c r="Q58" s="11"/>
      <c r="R58" s="11"/>
      <c r="S58" s="11"/>
      <c r="T58" s="11"/>
      <c r="U58" s="11"/>
      <c r="V58" s="14">
        <v>57</v>
      </c>
      <c r="W58" s="100">
        <v>1</v>
      </c>
      <c r="X58" s="11"/>
      <c r="Y58" s="11"/>
      <c r="Z58" s="80" t="str">
        <f t="shared" si="5"/>
        <v/>
      </c>
      <c r="AA58" s="82" t="str">
        <f t="shared" si="6"/>
        <v/>
      </c>
      <c r="AB58" s="1" t="str">
        <f t="shared" si="7"/>
        <v/>
      </c>
      <c r="AC58" s="1" t="str">
        <f t="shared" si="8"/>
        <v/>
      </c>
      <c r="AD58" s="1" t="str">
        <f t="shared" si="9"/>
        <v/>
      </c>
      <c r="AE58" s="1" t="str">
        <f t="shared" si="10"/>
        <v/>
      </c>
      <c r="AG58" s="11"/>
      <c r="AH58" s="1" t="str">
        <f t="shared" si="11"/>
        <v/>
      </c>
      <c r="AI58" s="1">
        <f t="shared" si="12"/>
        <v>2</v>
      </c>
      <c r="AJ58" s="1" t="str">
        <f t="shared" si="13"/>
        <v/>
      </c>
      <c r="AK58" s="1" t="str">
        <f t="shared" si="14"/>
        <v/>
      </c>
      <c r="AL58" s="1" t="str">
        <f t="shared" si="15"/>
        <v/>
      </c>
      <c r="AM58" s="1" t="str">
        <f t="shared" si="16"/>
        <v/>
      </c>
      <c r="AN58" s="11"/>
      <c r="AO58" s="11"/>
      <c r="AP58" s="78" t="str">
        <f>IF(AND(SUM(AH58:AM58)&gt;0,SUM(Z58:AE58)&gt;0),1,"")</f>
        <v/>
      </c>
      <c r="AQ58" s="78"/>
      <c r="AR58" s="78" t="str">
        <f>IF(AP58=1,SUM(Z58:AE58)*10+SUM(AH58:AM58),"")</f>
        <v/>
      </c>
      <c r="AS58" s="78"/>
      <c r="AT58" s="11"/>
      <c r="AU58" s="11"/>
      <c r="AV58" s="80" t="str">
        <f>IF(AP58=1,VLOOKUP(AR58,'Number-Dozzen'!$F$2:$K$10,2,0),"")</f>
        <v/>
      </c>
      <c r="AW58" s="80" t="str">
        <f>IF(AP58=1,VLOOKUP(AR58,'Number-Dozzen'!$F$2:$K$10,3,0),"")</f>
        <v/>
      </c>
      <c r="AX58" s="80" t="str">
        <f>IF(AP58=1,VLOOKUP(AR58,'Number-Dozzen'!$F$2:$K$10,4,0),"")</f>
        <v/>
      </c>
      <c r="AY58" s="80" t="str">
        <f>IF(AP58=1,VLOOKUP(AR58,'Number-Dozzen'!$F$2:$K$10,5,0),"")</f>
        <v/>
      </c>
      <c r="AZ58" s="80" t="str">
        <f>IF(AP58=1,VLOOKUP(AR58,'Number-Dozzen'!$F$2:$K$10,6,0),"")</f>
        <v/>
      </c>
      <c r="BA58" s="11"/>
      <c r="BB58" s="80">
        <f t="shared" si="18"/>
        <v>10</v>
      </c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</row>
    <row r="59" spans="1:66">
      <c r="A59" s="7">
        <v>58</v>
      </c>
      <c r="B59" s="5"/>
      <c r="C59" s="97">
        <v>22</v>
      </c>
      <c r="D59" s="6">
        <f>IF(C59="","",VLOOKUP(C59,'Number-Dozzen'!$A$2:$C$38,3,0))</f>
        <v>2</v>
      </c>
      <c r="E59" s="6">
        <f>IF(C59="","",VLOOKUP(C59,'[1]Number-Dozzen'!$A$2:$B$38,2,0))</f>
        <v>3</v>
      </c>
      <c r="F59" s="19">
        <f t="shared" si="23"/>
        <v>12</v>
      </c>
      <c r="G59" s="19" t="str">
        <f>IF(C59="","",IF(F59="","",VLOOKUP(F59,'Number-Dozzen'!$F$2:$L$10,7,0)))</f>
        <v>1-5-8-10-11</v>
      </c>
      <c r="H59" s="1" t="str">
        <f t="shared" si="20"/>
        <v/>
      </c>
      <c r="I59" s="1">
        <f t="shared" si="3"/>
        <v>10</v>
      </c>
      <c r="J59" s="1">
        <f t="shared" si="4"/>
        <v>1</v>
      </c>
      <c r="K59" s="1" t="str">
        <f t="shared" si="17"/>
        <v/>
      </c>
      <c r="L59" s="1">
        <f>IF(C59="","",SUM($K$2:K59))</f>
        <v>-20</v>
      </c>
      <c r="M59" s="11"/>
      <c r="N59" s="24" t="str">
        <f t="shared" si="22"/>
        <v/>
      </c>
      <c r="O59" s="25"/>
      <c r="P59" s="11"/>
      <c r="Q59" s="11"/>
      <c r="R59" s="11"/>
      <c r="S59" s="11"/>
      <c r="T59" s="11"/>
      <c r="U59" s="11"/>
      <c r="V59" s="14">
        <v>58</v>
      </c>
      <c r="W59" s="100">
        <v>1</v>
      </c>
      <c r="X59" s="11"/>
      <c r="Y59" s="11"/>
      <c r="Z59" s="80" t="str">
        <f t="shared" si="5"/>
        <v/>
      </c>
      <c r="AA59" s="82" t="str">
        <f t="shared" si="6"/>
        <v/>
      </c>
      <c r="AB59" s="1" t="str">
        <f t="shared" si="7"/>
        <v/>
      </c>
      <c r="AC59" s="1">
        <f t="shared" si="8"/>
        <v>1</v>
      </c>
      <c r="AD59" s="1" t="str">
        <f t="shared" si="9"/>
        <v/>
      </c>
      <c r="AE59" s="1" t="str">
        <f t="shared" si="10"/>
        <v/>
      </c>
      <c r="AG59" s="11"/>
      <c r="AH59" s="1" t="str">
        <f t="shared" si="11"/>
        <v/>
      </c>
      <c r="AI59" s="1" t="str">
        <f t="shared" si="12"/>
        <v/>
      </c>
      <c r="AJ59" s="1" t="str">
        <f t="shared" si="13"/>
        <v/>
      </c>
      <c r="AK59" s="1" t="str">
        <f t="shared" si="14"/>
        <v/>
      </c>
      <c r="AL59" s="1">
        <f t="shared" si="15"/>
        <v>2</v>
      </c>
      <c r="AM59" s="1" t="str">
        <f t="shared" si="16"/>
        <v/>
      </c>
      <c r="AN59" s="11"/>
      <c r="AO59" s="11"/>
      <c r="AP59" s="78">
        <f>IF(AND(SUM(AH59:AM59)&gt;0,SUM(Z59:AE59)&gt;0),1,"")</f>
        <v>1</v>
      </c>
      <c r="AQ59" s="78"/>
      <c r="AR59" s="78">
        <f>IF(AP59=1,SUM(Z59:AE59)*10+SUM(AH59:AM59),"")</f>
        <v>12</v>
      </c>
      <c r="AS59" s="78"/>
      <c r="AT59" s="11"/>
      <c r="AU59" s="11"/>
      <c r="AV59" s="80">
        <f>IF(AP59=1,VLOOKUP(AR59,'Number-Dozzen'!$F$2:$K$10,2,0),"")</f>
        <v>1</v>
      </c>
      <c r="AW59" s="80">
        <f>IF(AP59=1,VLOOKUP(AR59,'Number-Dozzen'!$F$2:$K$10,3,0),"")</f>
        <v>5</v>
      </c>
      <c r="AX59" s="80">
        <f>IF(AP59=1,VLOOKUP(AR59,'Number-Dozzen'!$F$2:$K$10,4,0),"")</f>
        <v>8</v>
      </c>
      <c r="AY59" s="80">
        <f>IF(AP59=1,VLOOKUP(AR59,'Number-Dozzen'!$F$2:$K$10,5,0),"")</f>
        <v>10</v>
      </c>
      <c r="AZ59" s="80">
        <f>IF(AP59=1,VLOOKUP(AR59,'Number-Dozzen'!$F$2:$K$10,6,0),"")</f>
        <v>11</v>
      </c>
      <c r="BA59" s="11"/>
      <c r="BB59" s="80">
        <f t="shared" si="18"/>
        <v>10</v>
      </c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</row>
    <row r="60" spans="1:66">
      <c r="A60" s="7">
        <v>59</v>
      </c>
      <c r="B60" s="5"/>
      <c r="C60" s="97">
        <v>2</v>
      </c>
      <c r="D60" s="6">
        <f>IF(C60="","",VLOOKUP(C60,'Number-Dozzen'!$A$2:$C$38,3,0))</f>
        <v>1</v>
      </c>
      <c r="E60" s="6">
        <f>IF(C60="","",VLOOKUP(C60,'[1]Number-Dozzen'!$A$2:$B$38,2,0))</f>
        <v>1</v>
      </c>
      <c r="F60" s="19">
        <f t="shared" si="23"/>
        <v>32</v>
      </c>
      <c r="G60" s="19" t="str">
        <f>IF(C60="","",IF(F60="","",VLOOKUP(F60,'Number-Dozzen'!$F$2:$L$10,7,0)))</f>
        <v>30-33-36</v>
      </c>
      <c r="H60" s="1" t="str">
        <f t="shared" si="20"/>
        <v>L</v>
      </c>
      <c r="I60" s="1">
        <f t="shared" si="3"/>
        <v>10</v>
      </c>
      <c r="J60" s="1">
        <f t="shared" si="4"/>
        <v>1</v>
      </c>
      <c r="K60" s="1">
        <f t="shared" si="17"/>
        <v>-4</v>
      </c>
      <c r="L60" s="1">
        <f>IF(C60="","",SUM($K$2:K60))</f>
        <v>-24</v>
      </c>
      <c r="M60" s="11"/>
      <c r="N60" s="24" t="str">
        <f t="shared" si="22"/>
        <v/>
      </c>
      <c r="O60" s="25"/>
      <c r="P60" s="11"/>
      <c r="Q60" s="11"/>
      <c r="R60" s="11"/>
      <c r="S60" s="11"/>
      <c r="T60" s="11"/>
      <c r="U60" s="11"/>
      <c r="V60" s="14">
        <v>59</v>
      </c>
      <c r="W60" s="100">
        <v>1</v>
      </c>
      <c r="X60" s="11"/>
      <c r="Y60" s="11"/>
      <c r="Z60" s="80">
        <f t="shared" si="5"/>
        <v>3</v>
      </c>
      <c r="AA60" s="82" t="str">
        <f t="shared" si="6"/>
        <v/>
      </c>
      <c r="AB60" s="1" t="str">
        <f t="shared" si="7"/>
        <v/>
      </c>
      <c r="AC60" s="1" t="str">
        <f t="shared" si="8"/>
        <v/>
      </c>
      <c r="AD60" s="1" t="str">
        <f t="shared" si="9"/>
        <v/>
      </c>
      <c r="AE60" s="1" t="str">
        <f t="shared" si="10"/>
        <v/>
      </c>
      <c r="AG60" s="11"/>
      <c r="AH60" s="1" t="str">
        <f t="shared" si="11"/>
        <v/>
      </c>
      <c r="AI60" s="1">
        <f t="shared" si="12"/>
        <v>2</v>
      </c>
      <c r="AJ60" s="1" t="str">
        <f t="shared" si="13"/>
        <v/>
      </c>
      <c r="AK60" s="1" t="str">
        <f t="shared" si="14"/>
        <v/>
      </c>
      <c r="AL60" s="1" t="str">
        <f t="shared" si="15"/>
        <v/>
      </c>
      <c r="AM60" s="1" t="str">
        <f t="shared" si="16"/>
        <v/>
      </c>
      <c r="AN60" s="11"/>
      <c r="AO60" s="11"/>
      <c r="AP60" s="78">
        <f>IF(AND(SUM(AH60:AM60)&gt;0,SUM(Z60:AE60)&gt;0),1,"")</f>
        <v>1</v>
      </c>
      <c r="AQ60" s="78"/>
      <c r="AR60" s="78">
        <f>IF(AP60=1,SUM(Z60:AE60)*10+SUM(AH60:AM60),"")</f>
        <v>32</v>
      </c>
      <c r="AS60" s="78"/>
      <c r="AT60" s="11"/>
      <c r="AU60" s="11"/>
      <c r="AV60" s="80">
        <f>IF(AP60=1,VLOOKUP(AR60,'Number-Dozzen'!$F$2:$K$10,2,0),"")</f>
        <v>30</v>
      </c>
      <c r="AW60" s="80">
        <f>IF(AP60=1,VLOOKUP(AR60,'Number-Dozzen'!$F$2:$K$10,3,0),"")</f>
        <v>33</v>
      </c>
      <c r="AX60" s="80">
        <f>IF(AP60=1,VLOOKUP(AR60,'Number-Dozzen'!$F$2:$K$10,4,0),"")</f>
        <v>36</v>
      </c>
      <c r="AY60" s="80" t="str">
        <f>IF(AP60=1,VLOOKUP(AR60,'Number-Dozzen'!$F$2:$K$10,5,0),"")</f>
        <v xml:space="preserve"> </v>
      </c>
      <c r="AZ60" s="80" t="str">
        <f>IF(AP60=1,VLOOKUP(AR60,'Number-Dozzen'!$F$2:$K$10,6,0),"")</f>
        <v xml:space="preserve"> </v>
      </c>
      <c r="BA60" s="11"/>
      <c r="BB60" s="80">
        <f t="shared" si="18"/>
        <v>11</v>
      </c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</row>
    <row r="61" spans="1:66">
      <c r="A61" s="7">
        <v>60</v>
      </c>
      <c r="B61" s="5"/>
      <c r="C61" s="97">
        <v>11</v>
      </c>
      <c r="D61" s="6">
        <f>IF(C61="","",VLOOKUP(C61,'Number-Dozzen'!$A$2:$C$38,3,0))</f>
        <v>1</v>
      </c>
      <c r="E61" s="6">
        <f>IF(C61="","",VLOOKUP(C61,'[1]Number-Dozzen'!$A$2:$B$38,2,0))</f>
        <v>2</v>
      </c>
      <c r="F61" s="19" t="str">
        <f t="shared" si="23"/>
        <v/>
      </c>
      <c r="G61" s="19" t="str">
        <f>IF(C61="","",IF(F61="","",VLOOKUP(F61,'Number-Dozzen'!$F$2:$L$10,7,0)))</f>
        <v/>
      </c>
      <c r="H61" s="1" t="str">
        <f t="shared" si="20"/>
        <v>L</v>
      </c>
      <c r="I61" s="1">
        <f t="shared" si="3"/>
        <v>11</v>
      </c>
      <c r="J61" s="1">
        <f t="shared" si="4"/>
        <v>1</v>
      </c>
      <c r="K61" s="1">
        <f t="shared" si="17"/>
        <v>-4</v>
      </c>
      <c r="L61" s="1">
        <f>IF(C61="","",SUM($K$2:K61))</f>
        <v>-28</v>
      </c>
      <c r="M61" s="11"/>
      <c r="N61" s="24" t="str">
        <f t="shared" si="22"/>
        <v/>
      </c>
      <c r="O61" s="25"/>
      <c r="P61" s="11"/>
      <c r="Q61" s="11"/>
      <c r="R61" s="11"/>
      <c r="S61" s="11"/>
      <c r="T61" s="11"/>
      <c r="U61" s="11"/>
      <c r="V61" s="14">
        <v>60</v>
      </c>
      <c r="W61" s="100">
        <v>1</v>
      </c>
      <c r="X61" s="11"/>
      <c r="Y61" s="11"/>
      <c r="Z61" s="80" t="str">
        <f t="shared" si="5"/>
        <v/>
      </c>
      <c r="AA61" s="82" t="str">
        <f t="shared" si="6"/>
        <v/>
      </c>
      <c r="AB61" s="1" t="str">
        <f t="shared" si="7"/>
        <v/>
      </c>
      <c r="AC61" s="1" t="str">
        <f t="shared" si="8"/>
        <v/>
      </c>
      <c r="AD61" s="1" t="str">
        <f t="shared" si="9"/>
        <v/>
      </c>
      <c r="AE61" s="1" t="str">
        <f t="shared" si="10"/>
        <v/>
      </c>
      <c r="AG61" s="11"/>
      <c r="AH61" s="1" t="str">
        <f t="shared" si="11"/>
        <v/>
      </c>
      <c r="AI61" s="1" t="str">
        <f t="shared" si="12"/>
        <v/>
      </c>
      <c r="AJ61" s="1">
        <f t="shared" si="13"/>
        <v>3</v>
      </c>
      <c r="AK61" s="1" t="str">
        <f t="shared" si="14"/>
        <v/>
      </c>
      <c r="AL61" s="1" t="str">
        <f t="shared" si="15"/>
        <v/>
      </c>
      <c r="AM61" s="1" t="str">
        <f t="shared" si="16"/>
        <v/>
      </c>
      <c r="AN61" s="11"/>
      <c r="AO61" s="11"/>
      <c r="AP61" s="78" t="str">
        <f>IF(AND(SUM(AH61:AM61)&gt;0,SUM(Z61:AE61)&gt;0),1,"")</f>
        <v/>
      </c>
      <c r="AQ61" s="78"/>
      <c r="AR61" s="78" t="str">
        <f>IF(AP61=1,SUM(Z61:AE61)*10+SUM(AH61:AM61),"")</f>
        <v/>
      </c>
      <c r="AS61" s="78"/>
      <c r="AT61" s="11"/>
      <c r="AU61" s="11"/>
      <c r="AV61" s="80" t="str">
        <f>IF(AP61=1,VLOOKUP(AR61,'Number-Dozzen'!$F$2:$K$10,2,0),"")</f>
        <v/>
      </c>
      <c r="AW61" s="80" t="str">
        <f>IF(AP61=1,VLOOKUP(AR61,'Number-Dozzen'!$F$2:$K$10,3,0),"")</f>
        <v/>
      </c>
      <c r="AX61" s="80" t="str">
        <f>IF(AP61=1,VLOOKUP(AR61,'Number-Dozzen'!$F$2:$K$10,4,0),"")</f>
        <v/>
      </c>
      <c r="AY61" s="80" t="str">
        <f>IF(AP61=1,VLOOKUP(AR61,'Number-Dozzen'!$F$2:$K$10,5,0),"")</f>
        <v/>
      </c>
      <c r="AZ61" s="80" t="str">
        <f>IF(AP61=1,VLOOKUP(AR61,'Number-Dozzen'!$F$2:$K$10,6,0),"")</f>
        <v/>
      </c>
      <c r="BA61" s="11"/>
      <c r="BB61" s="80">
        <f t="shared" si="18"/>
        <v>12</v>
      </c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</row>
    <row r="62" spans="1:66">
      <c r="A62" s="7">
        <v>61</v>
      </c>
      <c r="B62" s="5"/>
      <c r="C62" s="97">
        <v>33</v>
      </c>
      <c r="D62" s="6">
        <f>IF(C62="","",VLOOKUP(C62,'Number-Dozzen'!$A$2:$C$38,3,0))</f>
        <v>3</v>
      </c>
      <c r="E62" s="6">
        <f>IF(C62="","",VLOOKUP(C62,'[1]Number-Dozzen'!$A$2:$B$38,2,0))</f>
        <v>2</v>
      </c>
      <c r="F62" s="19" t="str">
        <f t="shared" si="23"/>
        <v/>
      </c>
      <c r="G62" s="19" t="str">
        <f>IF(C62="","",IF(F62="","",VLOOKUP(F62,'Number-Dozzen'!$F$2:$L$10,7,0)))</f>
        <v/>
      </c>
      <c r="H62" s="1" t="str">
        <f t="shared" si="20"/>
        <v/>
      </c>
      <c r="I62" s="1">
        <f t="shared" si="3"/>
        <v>12</v>
      </c>
      <c r="J62" s="1">
        <f t="shared" si="4"/>
        <v>1</v>
      </c>
      <c r="K62" s="1" t="str">
        <f t="shared" si="17"/>
        <v/>
      </c>
      <c r="L62" s="1">
        <f>IF(C62="","",SUM($K$2:K62))</f>
        <v>-28</v>
      </c>
      <c r="M62" s="11"/>
      <c r="N62" s="24" t="str">
        <f t="shared" si="22"/>
        <v/>
      </c>
      <c r="O62" s="25"/>
      <c r="P62" s="11"/>
      <c r="Q62" s="11"/>
      <c r="R62" s="11"/>
      <c r="S62" s="11"/>
      <c r="T62" s="11"/>
      <c r="U62" s="11"/>
      <c r="V62" s="14">
        <v>61</v>
      </c>
      <c r="W62" s="100">
        <v>1</v>
      </c>
      <c r="X62" s="11"/>
      <c r="Y62" s="11"/>
      <c r="Z62" s="80" t="str">
        <f t="shared" si="5"/>
        <v/>
      </c>
      <c r="AA62" s="82" t="str">
        <f t="shared" si="6"/>
        <v/>
      </c>
      <c r="AB62" s="1" t="str">
        <f t="shared" si="7"/>
        <v/>
      </c>
      <c r="AC62" s="1" t="str">
        <f t="shared" si="8"/>
        <v/>
      </c>
      <c r="AD62" s="1">
        <f t="shared" si="9"/>
        <v>2</v>
      </c>
      <c r="AE62" s="1" t="str">
        <f t="shared" si="10"/>
        <v/>
      </c>
      <c r="AG62" s="11"/>
      <c r="AH62" s="1" t="str">
        <f t="shared" si="11"/>
        <v/>
      </c>
      <c r="AI62" s="1" t="str">
        <f t="shared" si="12"/>
        <v/>
      </c>
      <c r="AJ62" s="1" t="str">
        <f t="shared" si="13"/>
        <v/>
      </c>
      <c r="AK62" s="1" t="str">
        <f t="shared" si="14"/>
        <v/>
      </c>
      <c r="AL62" s="1" t="str">
        <f t="shared" si="15"/>
        <v/>
      </c>
      <c r="AM62" s="1" t="str">
        <f t="shared" si="16"/>
        <v/>
      </c>
      <c r="AN62" s="11"/>
      <c r="AO62" s="11"/>
      <c r="AP62" s="78" t="str">
        <f>IF(AND(SUM(AH62:AM62)&gt;0,SUM(Z62:AE62)&gt;0),1,"")</f>
        <v/>
      </c>
      <c r="AQ62" s="78"/>
      <c r="AR62" s="78" t="str">
        <f>IF(AP62=1,SUM(Z62:AE62)*10+SUM(AH62:AM62),"")</f>
        <v/>
      </c>
      <c r="AS62" s="78"/>
      <c r="AT62" s="11"/>
      <c r="AU62" s="11"/>
      <c r="AV62" s="80" t="str">
        <f>IF(AP62=1,VLOOKUP(AR62,'Number-Dozzen'!$F$2:$K$10,2,0),"")</f>
        <v/>
      </c>
      <c r="AW62" s="80" t="str">
        <f>IF(AP62=1,VLOOKUP(AR62,'Number-Dozzen'!$F$2:$K$10,3,0),"")</f>
        <v/>
      </c>
      <c r="AX62" s="80" t="str">
        <f>IF(AP62=1,VLOOKUP(AR62,'Number-Dozzen'!$F$2:$K$10,4,0),"")</f>
        <v/>
      </c>
      <c r="AY62" s="80" t="str">
        <f>IF(AP62=1,VLOOKUP(AR62,'Number-Dozzen'!$F$2:$K$10,5,0),"")</f>
        <v/>
      </c>
      <c r="AZ62" s="80" t="str">
        <f>IF(AP62=1,VLOOKUP(AR62,'Number-Dozzen'!$F$2:$K$10,6,0),"")</f>
        <v/>
      </c>
      <c r="BA62" s="11"/>
      <c r="BB62" s="80">
        <f t="shared" si="18"/>
        <v>12</v>
      </c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</row>
    <row r="63" spans="1:66">
      <c r="A63" s="7">
        <v>62</v>
      </c>
      <c r="B63" s="5"/>
      <c r="C63" s="97">
        <v>30</v>
      </c>
      <c r="D63" s="6">
        <f>IF(C63="","",VLOOKUP(C63,'Number-Dozzen'!$A$2:$C$38,3,0))</f>
        <v>3</v>
      </c>
      <c r="E63" s="6">
        <f>IF(C63="","",VLOOKUP(C63,'[1]Number-Dozzen'!$A$2:$B$38,2,0))</f>
        <v>2</v>
      </c>
      <c r="F63" s="19" t="str">
        <f t="shared" si="23"/>
        <v/>
      </c>
      <c r="G63" s="19" t="str">
        <f>IF(C63="","",IF(F63="","",VLOOKUP(F63,'Number-Dozzen'!$F$2:$L$10,7,0)))</f>
        <v/>
      </c>
      <c r="H63" s="1" t="str">
        <f t="shared" si="20"/>
        <v/>
      </c>
      <c r="I63" s="1">
        <f t="shared" si="3"/>
        <v>12</v>
      </c>
      <c r="J63" s="1">
        <f t="shared" si="4"/>
        <v>1</v>
      </c>
      <c r="K63" s="1" t="str">
        <f t="shared" si="17"/>
        <v/>
      </c>
      <c r="L63" s="1">
        <f>IF(C63="","",SUM($K$2:K63))</f>
        <v>-28</v>
      </c>
      <c r="M63" s="11"/>
      <c r="N63" s="24" t="str">
        <f t="shared" si="22"/>
        <v/>
      </c>
      <c r="O63" s="25"/>
      <c r="P63" s="11"/>
      <c r="Q63" s="11"/>
      <c r="R63" s="11"/>
      <c r="S63" s="11"/>
      <c r="T63" s="11"/>
      <c r="U63" s="11"/>
      <c r="V63" s="14">
        <v>62</v>
      </c>
      <c r="W63" s="100">
        <v>1</v>
      </c>
      <c r="X63" s="11"/>
      <c r="Y63" s="11"/>
      <c r="Z63" s="80" t="str">
        <f t="shared" si="5"/>
        <v/>
      </c>
      <c r="AA63" s="82" t="str">
        <f t="shared" si="6"/>
        <v/>
      </c>
      <c r="AB63" s="1" t="str">
        <f t="shared" si="7"/>
        <v/>
      </c>
      <c r="AC63" s="1" t="str">
        <f t="shared" si="8"/>
        <v/>
      </c>
      <c r="AD63" s="1" t="str">
        <f t="shared" si="9"/>
        <v/>
      </c>
      <c r="AE63" s="1" t="str">
        <f t="shared" si="10"/>
        <v/>
      </c>
      <c r="AG63" s="11"/>
      <c r="AH63" s="1" t="str">
        <f t="shared" si="11"/>
        <v/>
      </c>
      <c r="AI63" s="1" t="str">
        <f t="shared" si="12"/>
        <v/>
      </c>
      <c r="AJ63" s="1" t="str">
        <f t="shared" si="13"/>
        <v/>
      </c>
      <c r="AK63" s="1" t="str">
        <f t="shared" si="14"/>
        <v/>
      </c>
      <c r="AL63" s="1" t="str">
        <f t="shared" si="15"/>
        <v/>
      </c>
      <c r="AM63" s="1" t="str">
        <f t="shared" si="16"/>
        <v/>
      </c>
      <c r="AN63" s="11"/>
      <c r="AO63" s="11"/>
      <c r="AP63" s="78" t="str">
        <f>IF(AND(SUM(AH63:AM63)&gt;0,SUM(Z63:AE63)&gt;0),1,"")</f>
        <v/>
      </c>
      <c r="AQ63" s="78"/>
      <c r="AR63" s="78" t="str">
        <f>IF(AP63=1,SUM(Z63:AE63)*10+SUM(AH63:AM63),"")</f>
        <v/>
      </c>
      <c r="AS63" s="78"/>
      <c r="AT63" s="11"/>
      <c r="AU63" s="11"/>
      <c r="AV63" s="80" t="str">
        <f>IF(AP63=1,VLOOKUP(AR63,'Number-Dozzen'!$F$2:$K$10,2,0),"")</f>
        <v/>
      </c>
      <c r="AW63" s="80" t="str">
        <f>IF(AP63=1,VLOOKUP(AR63,'Number-Dozzen'!$F$2:$K$10,3,0),"")</f>
        <v/>
      </c>
      <c r="AX63" s="80" t="str">
        <f>IF(AP63=1,VLOOKUP(AR63,'Number-Dozzen'!$F$2:$K$10,4,0),"")</f>
        <v/>
      </c>
      <c r="AY63" s="80" t="str">
        <f>IF(AP63=1,VLOOKUP(AR63,'Number-Dozzen'!$F$2:$K$10,5,0),"")</f>
        <v/>
      </c>
      <c r="AZ63" s="80" t="str">
        <f>IF(AP63=1,VLOOKUP(AR63,'Number-Dozzen'!$F$2:$K$10,6,0),"")</f>
        <v/>
      </c>
      <c r="BA63" s="11"/>
      <c r="BB63" s="80">
        <f t="shared" si="18"/>
        <v>12</v>
      </c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</row>
    <row r="64" spans="1:66">
      <c r="A64" s="7">
        <v>63</v>
      </c>
      <c r="B64" s="5"/>
      <c r="C64" s="97">
        <v>34</v>
      </c>
      <c r="D64" s="6">
        <f>IF(C64="","",VLOOKUP(C64,'Number-Dozzen'!$A$2:$C$38,3,0))</f>
        <v>3</v>
      </c>
      <c r="E64" s="6">
        <f>IF(C64="","",VLOOKUP(C64,'[1]Number-Dozzen'!$A$2:$B$38,2,0))</f>
        <v>1</v>
      </c>
      <c r="F64" s="19" t="str">
        <f t="shared" si="23"/>
        <v/>
      </c>
      <c r="G64" s="19" t="str">
        <f>IF(C64="","",IF(F64="","",VLOOKUP(F64,'Number-Dozzen'!$F$2:$L$10,7,0)))</f>
        <v/>
      </c>
      <c r="H64" s="1" t="str">
        <f t="shared" si="20"/>
        <v/>
      </c>
      <c r="I64" s="1">
        <f t="shared" si="3"/>
        <v>12</v>
      </c>
      <c r="J64" s="1">
        <f t="shared" si="4"/>
        <v>1</v>
      </c>
      <c r="K64" s="1" t="str">
        <f t="shared" si="17"/>
        <v/>
      </c>
      <c r="L64" s="1">
        <f>IF(C64="","",SUM($K$2:K64))</f>
        <v>-28</v>
      </c>
      <c r="M64" s="11"/>
      <c r="N64" s="24" t="str">
        <f t="shared" si="22"/>
        <v/>
      </c>
      <c r="O64" s="25"/>
      <c r="P64" s="11"/>
      <c r="Q64" s="11"/>
      <c r="R64" s="11"/>
      <c r="S64" s="11"/>
      <c r="T64" s="11"/>
      <c r="U64" s="11"/>
      <c r="V64" s="14">
        <v>63</v>
      </c>
      <c r="W64" s="100">
        <v>1</v>
      </c>
      <c r="X64" s="11"/>
      <c r="Y64" s="11"/>
      <c r="Z64" s="80" t="str">
        <f t="shared" si="5"/>
        <v/>
      </c>
      <c r="AA64" s="82" t="str">
        <f t="shared" si="6"/>
        <v/>
      </c>
      <c r="AB64" s="1" t="str">
        <f t="shared" si="7"/>
        <v/>
      </c>
      <c r="AC64" s="1" t="str">
        <f t="shared" si="8"/>
        <v/>
      </c>
      <c r="AD64" s="1" t="str">
        <f t="shared" si="9"/>
        <v/>
      </c>
      <c r="AE64" s="1" t="str">
        <f t="shared" si="10"/>
        <v/>
      </c>
      <c r="AG64" s="11"/>
      <c r="AH64" s="1">
        <f t="shared" si="11"/>
        <v>3</v>
      </c>
      <c r="AI64" s="1" t="str">
        <f t="shared" si="12"/>
        <v/>
      </c>
      <c r="AJ64" s="1" t="str">
        <f t="shared" si="13"/>
        <v/>
      </c>
      <c r="AK64" s="1" t="str">
        <f t="shared" si="14"/>
        <v/>
      </c>
      <c r="AL64" s="1" t="str">
        <f t="shared" si="15"/>
        <v/>
      </c>
      <c r="AM64" s="1" t="str">
        <f t="shared" si="16"/>
        <v/>
      </c>
      <c r="AN64" s="11"/>
      <c r="AO64" s="11"/>
      <c r="AP64" s="78" t="str">
        <f>IF(AND(SUM(AH64:AM64)&gt;0,SUM(Z64:AE64)&gt;0),1,"")</f>
        <v/>
      </c>
      <c r="AQ64" s="78"/>
      <c r="AR64" s="78" t="str">
        <f>IF(AP64=1,SUM(Z64:AE64)*10+SUM(AH64:AM64),"")</f>
        <v/>
      </c>
      <c r="AS64" s="78"/>
      <c r="AT64" s="11"/>
      <c r="AU64" s="11"/>
      <c r="AV64" s="80" t="str">
        <f>IF(AP64=1,VLOOKUP(AR64,'Number-Dozzen'!$F$2:$K$10,2,0),"")</f>
        <v/>
      </c>
      <c r="AW64" s="80" t="str">
        <f>IF(AP64=1,VLOOKUP(AR64,'Number-Dozzen'!$F$2:$K$10,3,0),"")</f>
        <v/>
      </c>
      <c r="AX64" s="80" t="str">
        <f>IF(AP64=1,VLOOKUP(AR64,'Number-Dozzen'!$F$2:$K$10,4,0),"")</f>
        <v/>
      </c>
      <c r="AY64" s="80" t="str">
        <f>IF(AP64=1,VLOOKUP(AR64,'Number-Dozzen'!$F$2:$K$10,5,0),"")</f>
        <v/>
      </c>
      <c r="AZ64" s="80" t="str">
        <f>IF(AP64=1,VLOOKUP(AR64,'Number-Dozzen'!$F$2:$K$10,6,0),"")</f>
        <v/>
      </c>
      <c r="BA64" s="11"/>
      <c r="BB64" s="80">
        <f t="shared" si="18"/>
        <v>12</v>
      </c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</row>
    <row r="65" spans="1:66">
      <c r="A65" s="7">
        <v>64</v>
      </c>
      <c r="B65" s="5"/>
      <c r="C65" s="97">
        <v>29</v>
      </c>
      <c r="D65" s="6">
        <f>IF(C65="","",VLOOKUP(C65,'Number-Dozzen'!$A$2:$C$38,3,0))</f>
        <v>3</v>
      </c>
      <c r="E65" s="6">
        <f>IF(C65="","",VLOOKUP(C65,'[1]Number-Dozzen'!$A$2:$B$38,2,0))</f>
        <v>3</v>
      </c>
      <c r="F65" s="19" t="str">
        <f t="shared" si="23"/>
        <v/>
      </c>
      <c r="G65" s="19" t="str">
        <f>IF(C65="","",IF(F65="","",VLOOKUP(F65,'Number-Dozzen'!$F$2:$L$10,7,0)))</f>
        <v/>
      </c>
      <c r="H65" s="1" t="str">
        <f t="shared" si="20"/>
        <v/>
      </c>
      <c r="I65" s="1">
        <f t="shared" si="3"/>
        <v>12</v>
      </c>
      <c r="J65" s="1">
        <f t="shared" si="4"/>
        <v>1</v>
      </c>
      <c r="K65" s="1" t="str">
        <f t="shared" si="17"/>
        <v/>
      </c>
      <c r="L65" s="1">
        <f>IF(C65="","",SUM($K$2:K65))</f>
        <v>-28</v>
      </c>
      <c r="M65" s="11"/>
      <c r="N65" s="24" t="str">
        <f t="shared" si="22"/>
        <v/>
      </c>
      <c r="O65" s="25"/>
      <c r="P65" s="11"/>
      <c r="Q65" s="11"/>
      <c r="R65" s="11"/>
      <c r="S65" s="11"/>
      <c r="T65" s="11"/>
      <c r="U65" s="11"/>
      <c r="V65" s="14">
        <v>64</v>
      </c>
      <c r="W65" s="100">
        <v>1</v>
      </c>
      <c r="X65" s="11"/>
      <c r="Y65" s="11"/>
      <c r="Z65" s="80" t="str">
        <f t="shared" si="5"/>
        <v/>
      </c>
      <c r="AA65" s="82" t="str">
        <f t="shared" si="6"/>
        <v/>
      </c>
      <c r="AB65" s="1" t="str">
        <f t="shared" si="7"/>
        <v/>
      </c>
      <c r="AC65" s="1" t="str">
        <f t="shared" si="8"/>
        <v/>
      </c>
      <c r="AD65" s="1" t="str">
        <f t="shared" si="9"/>
        <v/>
      </c>
      <c r="AE65" s="1" t="str">
        <f t="shared" si="10"/>
        <v/>
      </c>
      <c r="AG65" s="11"/>
      <c r="AH65" s="1" t="str">
        <f t="shared" si="11"/>
        <v/>
      </c>
      <c r="AI65" s="1" t="str">
        <f t="shared" si="12"/>
        <v/>
      </c>
      <c r="AJ65" s="1" t="str">
        <f t="shared" si="13"/>
        <v/>
      </c>
      <c r="AK65" s="1" t="str">
        <f t="shared" si="14"/>
        <v/>
      </c>
      <c r="AL65" s="1">
        <f t="shared" si="15"/>
        <v>2</v>
      </c>
      <c r="AM65" s="1" t="str">
        <f t="shared" si="16"/>
        <v/>
      </c>
      <c r="AN65" s="11"/>
      <c r="AO65" s="11"/>
      <c r="AP65" s="78" t="str">
        <f>IF(AND(SUM(AH65:AM65)&gt;0,SUM(Z65:AE65)&gt;0),1,"")</f>
        <v/>
      </c>
      <c r="AQ65" s="78"/>
      <c r="AR65" s="78" t="str">
        <f>IF(AP65=1,SUM(Z65:AE65)*10+SUM(AH65:AM65),"")</f>
        <v/>
      </c>
      <c r="AS65" s="78"/>
      <c r="AT65" s="11"/>
      <c r="AU65" s="11"/>
      <c r="AV65" s="80" t="str">
        <f>IF(AP65=1,VLOOKUP(AR65,'Number-Dozzen'!$F$2:$K$10,2,0),"")</f>
        <v/>
      </c>
      <c r="AW65" s="80" t="str">
        <f>IF(AP65=1,VLOOKUP(AR65,'Number-Dozzen'!$F$2:$K$10,3,0),"")</f>
        <v/>
      </c>
      <c r="AX65" s="80" t="str">
        <f>IF(AP65=1,VLOOKUP(AR65,'Number-Dozzen'!$F$2:$K$10,4,0),"")</f>
        <v/>
      </c>
      <c r="AY65" s="80" t="str">
        <f>IF(AP65=1,VLOOKUP(AR65,'Number-Dozzen'!$F$2:$K$10,5,0),"")</f>
        <v/>
      </c>
      <c r="AZ65" s="80" t="str">
        <f>IF(AP65=1,VLOOKUP(AR65,'Number-Dozzen'!$F$2:$K$10,6,0),"")</f>
        <v/>
      </c>
      <c r="BA65" s="11"/>
      <c r="BB65" s="80">
        <f t="shared" si="18"/>
        <v>12</v>
      </c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</row>
    <row r="66" spans="1:66">
      <c r="A66" s="7">
        <v>65</v>
      </c>
      <c r="B66" s="5"/>
      <c r="C66" s="97">
        <v>3</v>
      </c>
      <c r="D66" s="6">
        <f>IF(C66="","",VLOOKUP(C66,'Number-Dozzen'!$A$2:$C$38,3,0))</f>
        <v>1</v>
      </c>
      <c r="E66" s="6">
        <f>IF(C66="","",VLOOKUP(C66,'[1]Number-Dozzen'!$A$2:$B$38,2,0))</f>
        <v>3</v>
      </c>
      <c r="F66" s="19" t="str">
        <f t="shared" si="23"/>
        <v/>
      </c>
      <c r="G66" s="19" t="str">
        <f>IF(C66="","",IF(F66="","",VLOOKUP(F66,'Number-Dozzen'!$F$2:$L$10,7,0)))</f>
        <v/>
      </c>
      <c r="H66" s="1" t="str">
        <f t="shared" si="20"/>
        <v/>
      </c>
      <c r="I66" s="1">
        <f t="shared" si="3"/>
        <v>12</v>
      </c>
      <c r="J66" s="1">
        <f t="shared" si="4"/>
        <v>1</v>
      </c>
      <c r="K66" s="1" t="str">
        <f t="shared" si="17"/>
        <v/>
      </c>
      <c r="L66" s="1">
        <f>IF(C66="","",SUM($K$2:K66))</f>
        <v>-28</v>
      </c>
      <c r="M66" s="11"/>
      <c r="N66" s="24" t="str">
        <f t="shared" si="22"/>
        <v/>
      </c>
      <c r="O66" s="25"/>
      <c r="P66" s="11"/>
      <c r="Q66" s="11"/>
      <c r="R66" s="11"/>
      <c r="S66" s="11"/>
      <c r="T66" s="11"/>
      <c r="U66" s="11"/>
      <c r="V66" s="14">
        <v>65</v>
      </c>
      <c r="W66" s="100">
        <v>1</v>
      </c>
      <c r="X66" s="11"/>
      <c r="Y66" s="11"/>
      <c r="Z66" s="80" t="str">
        <f t="shared" si="5"/>
        <v/>
      </c>
      <c r="AA66" s="82">
        <f t="shared" si="6"/>
        <v>2</v>
      </c>
      <c r="AB66" s="1" t="str">
        <f t="shared" si="7"/>
        <v/>
      </c>
      <c r="AC66" s="1" t="str">
        <f t="shared" si="8"/>
        <v/>
      </c>
      <c r="AD66" s="1" t="str">
        <f t="shared" si="9"/>
        <v/>
      </c>
      <c r="AE66" s="1" t="str">
        <f t="shared" si="10"/>
        <v/>
      </c>
      <c r="AG66" s="11"/>
      <c r="AH66" s="1" t="str">
        <f t="shared" si="11"/>
        <v/>
      </c>
      <c r="AI66" s="1" t="str">
        <f t="shared" si="12"/>
        <v/>
      </c>
      <c r="AJ66" s="1" t="str">
        <f t="shared" si="13"/>
        <v/>
      </c>
      <c r="AK66" s="1" t="str">
        <f t="shared" si="14"/>
        <v/>
      </c>
      <c r="AL66" s="1" t="str">
        <f t="shared" si="15"/>
        <v/>
      </c>
      <c r="AM66" s="1" t="str">
        <f t="shared" si="16"/>
        <v/>
      </c>
      <c r="AN66" s="11"/>
      <c r="AO66" s="11"/>
      <c r="AP66" s="78" t="str">
        <f>IF(AND(SUM(AH66:AM66)&gt;0,SUM(Z66:AE66)&gt;0),1,"")</f>
        <v/>
      </c>
      <c r="AQ66" s="78"/>
      <c r="AR66" s="78" t="str">
        <f>IF(AP66=1,SUM(Z66:AE66)*10+SUM(AH66:AM66),"")</f>
        <v/>
      </c>
      <c r="AS66" s="78"/>
      <c r="AT66" s="11"/>
      <c r="AU66" s="11"/>
      <c r="AV66" s="80" t="str">
        <f>IF(AP66=1,VLOOKUP(AR66,'Number-Dozzen'!$F$2:$K$10,2,0),"")</f>
        <v/>
      </c>
      <c r="AW66" s="80" t="str">
        <f>IF(AP66=1,VLOOKUP(AR66,'Number-Dozzen'!$F$2:$K$10,3,0),"")</f>
        <v/>
      </c>
      <c r="AX66" s="80" t="str">
        <f>IF(AP66=1,VLOOKUP(AR66,'Number-Dozzen'!$F$2:$K$10,4,0),"")</f>
        <v/>
      </c>
      <c r="AY66" s="80" t="str">
        <f>IF(AP66=1,VLOOKUP(AR66,'Number-Dozzen'!$F$2:$K$10,5,0),"")</f>
        <v/>
      </c>
      <c r="AZ66" s="80" t="str">
        <f>IF(AP66=1,VLOOKUP(AR66,'Number-Dozzen'!$F$2:$K$10,6,0),"")</f>
        <v/>
      </c>
      <c r="BA66" s="11"/>
      <c r="BB66" s="80">
        <f t="shared" si="18"/>
        <v>12</v>
      </c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</row>
    <row r="67" spans="1:66">
      <c r="A67" s="7">
        <v>66</v>
      </c>
      <c r="B67" s="5"/>
      <c r="C67" s="97">
        <v>20</v>
      </c>
      <c r="D67" s="6">
        <f>IF(C67="","",VLOOKUP(C67,'Number-Dozzen'!$A$2:$C$38,3,0))</f>
        <v>2</v>
      </c>
      <c r="E67" s="6">
        <f>IF(C67="","",VLOOKUP(C67,'[1]Number-Dozzen'!$A$2:$B$38,2,0))</f>
        <v>2</v>
      </c>
      <c r="F67" s="19">
        <f t="shared" si="23"/>
        <v>31</v>
      </c>
      <c r="G67" s="19" t="str">
        <f>IF(C67="","",IF(F67="","",VLOOKUP(F67,'Number-Dozzen'!$F$2:$L$10,7,0)))</f>
        <v>25-27-32-34</v>
      </c>
      <c r="H67" s="1" t="str">
        <f t="shared" si="20"/>
        <v/>
      </c>
      <c r="I67" s="1">
        <f t="shared" ref="I67:I130" si="24">IF(H66="W",1,IF(H66="L",I66+1,I66))</f>
        <v>12</v>
      </c>
      <c r="J67" s="1">
        <f t="shared" si="4"/>
        <v>1</v>
      </c>
      <c r="K67" s="1" t="str">
        <f t="shared" si="17"/>
        <v/>
      </c>
      <c r="L67" s="1">
        <f>IF(C67="","",SUM($K$2:K67))</f>
        <v>-28</v>
      </c>
      <c r="M67" s="11"/>
      <c r="N67" s="24" t="str">
        <f t="shared" si="22"/>
        <v/>
      </c>
      <c r="O67" s="25"/>
      <c r="P67" s="11"/>
      <c r="Q67" s="11"/>
      <c r="R67" s="11"/>
      <c r="S67" s="11"/>
      <c r="T67" s="11"/>
      <c r="U67" s="11"/>
      <c r="V67" s="14">
        <v>66</v>
      </c>
      <c r="W67" s="100">
        <v>1</v>
      </c>
      <c r="X67" s="11"/>
      <c r="Y67" s="11"/>
      <c r="Z67" s="80" t="str">
        <f t="shared" si="5"/>
        <v/>
      </c>
      <c r="AA67" s="82" t="str">
        <f t="shared" si="6"/>
        <v/>
      </c>
      <c r="AB67" s="1">
        <f t="shared" si="7"/>
        <v>3</v>
      </c>
      <c r="AC67" s="1" t="str">
        <f t="shared" si="8"/>
        <v/>
      </c>
      <c r="AD67" s="1" t="str">
        <f t="shared" si="9"/>
        <v/>
      </c>
      <c r="AE67" s="1" t="str">
        <f t="shared" si="10"/>
        <v/>
      </c>
      <c r="AG67" s="11"/>
      <c r="AH67" s="1" t="str">
        <f t="shared" si="11"/>
        <v/>
      </c>
      <c r="AI67" s="1" t="str">
        <f t="shared" si="12"/>
        <v/>
      </c>
      <c r="AJ67" s="1" t="str">
        <f t="shared" si="13"/>
        <v/>
      </c>
      <c r="AK67" s="1">
        <f t="shared" si="14"/>
        <v>1</v>
      </c>
      <c r="AL67" s="1" t="str">
        <f t="shared" si="15"/>
        <v/>
      </c>
      <c r="AM67" s="1" t="str">
        <f t="shared" si="16"/>
        <v/>
      </c>
      <c r="AN67" s="11"/>
      <c r="AO67" s="11"/>
      <c r="AP67" s="78">
        <f>IF(AND(SUM(AH67:AM67)&gt;0,SUM(Z67:AE67)&gt;0),1,"")</f>
        <v>1</v>
      </c>
      <c r="AQ67" s="78"/>
      <c r="AR67" s="78">
        <f>IF(AP67=1,SUM(Z67:AE67)*10+SUM(AH67:AM67),"")</f>
        <v>31</v>
      </c>
      <c r="AS67" s="78"/>
      <c r="AT67" s="11"/>
      <c r="AU67" s="11"/>
      <c r="AV67" s="80">
        <f>IF(AP67=1,VLOOKUP(AR67,'Number-Dozzen'!$F$2:$K$10,2,0),"")</f>
        <v>25</v>
      </c>
      <c r="AW67" s="80">
        <f>IF(AP67=1,VLOOKUP(AR67,'Number-Dozzen'!$F$2:$K$10,3,0),"")</f>
        <v>27</v>
      </c>
      <c r="AX67" s="80">
        <f>IF(AP67=1,VLOOKUP(AR67,'Number-Dozzen'!$F$2:$K$10,4,0),"")</f>
        <v>32</v>
      </c>
      <c r="AY67" s="80">
        <f>IF(AP67=1,VLOOKUP(AR67,'Number-Dozzen'!$F$2:$K$10,5,0),"")</f>
        <v>34</v>
      </c>
      <c r="AZ67" s="80" t="str">
        <f>IF(AP67=1,VLOOKUP(AR67,'Number-Dozzen'!$F$2:$K$10,6,0),"")</f>
        <v xml:space="preserve"> </v>
      </c>
      <c r="BA67" s="11"/>
      <c r="BB67" s="80">
        <f t="shared" si="18"/>
        <v>12</v>
      </c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</row>
    <row r="68" spans="1:66">
      <c r="A68" s="7">
        <v>67</v>
      </c>
      <c r="B68" s="5"/>
      <c r="C68" s="97">
        <v>0</v>
      </c>
      <c r="D68" s="6">
        <f>IF(C68="","",VLOOKUP(C68,'Number-Dozzen'!$A$2:$C$38,3,0))</f>
        <v>0</v>
      </c>
      <c r="E68" s="6">
        <f>IF(C68="","",VLOOKUP(C68,'[1]Number-Dozzen'!$A$2:$B$38,2,0))</f>
        <v>1</v>
      </c>
      <c r="F68" s="19" t="str">
        <f t="shared" si="23"/>
        <v/>
      </c>
      <c r="G68" s="19" t="str">
        <f>IF(C68="","",IF(F68="","",VLOOKUP(F68,'Number-Dozzen'!$F$2:$L$10,7,0)))</f>
        <v/>
      </c>
      <c r="H68" s="1" t="str">
        <f t="shared" si="20"/>
        <v>L</v>
      </c>
      <c r="I68" s="1">
        <f t="shared" si="24"/>
        <v>12</v>
      </c>
      <c r="J68" s="1">
        <f t="shared" ref="J68:J131" si="25">IF(C67="","",VLOOKUP(I68,$V$2:$W$100,2,0))</f>
        <v>1</v>
      </c>
      <c r="K68" s="1">
        <f t="shared" si="17"/>
        <v>-4</v>
      </c>
      <c r="L68" s="1">
        <f>IF(C68="","",SUM($K$2:K68))</f>
        <v>-32</v>
      </c>
      <c r="M68" s="11"/>
      <c r="N68" s="24" t="str">
        <f t="shared" si="22"/>
        <v/>
      </c>
      <c r="O68" s="25"/>
      <c r="P68" s="11"/>
      <c r="Q68" s="11"/>
      <c r="R68" s="11"/>
      <c r="S68" s="11"/>
      <c r="T68" s="11"/>
      <c r="U68" s="11"/>
      <c r="V68" s="14">
        <v>67</v>
      </c>
      <c r="W68" s="100">
        <v>1</v>
      </c>
      <c r="X68" s="11"/>
      <c r="Y68" s="11"/>
      <c r="Z68" s="80" t="str">
        <f t="shared" ref="Z68:Z131" si="26">IF(AND(D67=2,D68=1),3,"")</f>
        <v/>
      </c>
      <c r="AA68" s="82" t="str">
        <f t="shared" ref="AA68:AA131" si="27">IF(AND(D67=3,D68=1),2,"")</f>
        <v/>
      </c>
      <c r="AB68" s="1" t="str">
        <f t="shared" ref="AB68:AB131" si="28">IF(AND(D67=1,D68=2),3,"")</f>
        <v/>
      </c>
      <c r="AC68" s="1" t="str">
        <f t="shared" ref="AC68:AC131" si="29">IF(AND(D67=3,D68=2),1,"")</f>
        <v/>
      </c>
      <c r="AD68" s="1" t="str">
        <f t="shared" ref="AD68:AD131" si="30">IF(AND(D67=1,D68=3),2,"")</f>
        <v/>
      </c>
      <c r="AE68" s="1" t="str">
        <f t="shared" ref="AE68:AE131" si="31">IF(AND(D68=2,D68=3),1,"")</f>
        <v/>
      </c>
      <c r="AG68" s="11"/>
      <c r="AH68" s="1">
        <f t="shared" ref="AH68:AH131" si="32">IF(AND(E67=2,E68=1),3,"")</f>
        <v>3</v>
      </c>
      <c r="AI68" s="1" t="str">
        <f t="shared" ref="AI68:AI131" si="33">IF(AND(E67=3,E68=1),2,"")</f>
        <v/>
      </c>
      <c r="AJ68" s="1" t="str">
        <f t="shared" ref="AJ68:AJ131" si="34">IF(AND(E67=1,E68=2),3,"")</f>
        <v/>
      </c>
      <c r="AK68" s="1" t="str">
        <f t="shared" ref="AK68:AK131" si="35">IF(AND(E67=3,E68=2),1,"")</f>
        <v/>
      </c>
      <c r="AL68" s="1" t="str">
        <f t="shared" ref="AL68:AL131" si="36">IF(AND(E67=1,E68=3),2,"")</f>
        <v/>
      </c>
      <c r="AM68" s="1" t="str">
        <f t="shared" ref="AM68:AM131" si="37">IF(AND(E67=2,E68=3),1,"")</f>
        <v/>
      </c>
      <c r="AN68" s="11"/>
      <c r="AO68" s="11"/>
      <c r="AP68" s="78" t="str">
        <f>IF(AND(SUM(AH68:AM68)&gt;0,SUM(Z68:AE68)&gt;0),1,"")</f>
        <v/>
      </c>
      <c r="AQ68" s="78"/>
      <c r="AR68" s="78" t="str">
        <f>IF(AP68=1,SUM(Z68:AE68)*10+SUM(AH68:AM68),"")</f>
        <v/>
      </c>
      <c r="AS68" s="78"/>
      <c r="AT68" s="11"/>
      <c r="AU68" s="11"/>
      <c r="AV68" s="80" t="str">
        <f>IF(AP68=1,VLOOKUP(AR68,'Number-Dozzen'!$F$2:$K$10,2,0),"")</f>
        <v/>
      </c>
      <c r="AW68" s="80" t="str">
        <f>IF(AP68=1,VLOOKUP(AR68,'Number-Dozzen'!$F$2:$K$10,3,0),"")</f>
        <v/>
      </c>
      <c r="AX68" s="80" t="str">
        <f>IF(AP68=1,VLOOKUP(AR68,'Number-Dozzen'!$F$2:$K$10,4,0),"")</f>
        <v/>
      </c>
      <c r="AY68" s="80" t="str">
        <f>IF(AP68=1,VLOOKUP(AR68,'Number-Dozzen'!$F$2:$K$10,5,0),"")</f>
        <v/>
      </c>
      <c r="AZ68" s="80" t="str">
        <f>IF(AP68=1,VLOOKUP(AR68,'Number-Dozzen'!$F$2:$K$10,6,0),"")</f>
        <v/>
      </c>
      <c r="BA68" s="11"/>
      <c r="BB68" s="80">
        <f t="shared" si="18"/>
        <v>13</v>
      </c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</row>
    <row r="69" spans="1:66">
      <c r="A69" s="7">
        <v>68</v>
      </c>
      <c r="B69" s="5"/>
      <c r="C69" s="97">
        <v>8</v>
      </c>
      <c r="D69" s="6">
        <f>IF(C69="","",VLOOKUP(C69,'Number-Dozzen'!$A$2:$C$38,3,0))</f>
        <v>1</v>
      </c>
      <c r="E69" s="6">
        <f>IF(C69="","",VLOOKUP(C69,'[1]Number-Dozzen'!$A$2:$B$38,2,0))</f>
        <v>2</v>
      </c>
      <c r="F69" s="19" t="str">
        <f t="shared" si="23"/>
        <v/>
      </c>
      <c r="G69" s="19" t="str">
        <f>IF(C69="","",IF(F69="","",VLOOKUP(F69,'Number-Dozzen'!$F$2:$L$10,7,0)))</f>
        <v/>
      </c>
      <c r="H69" s="1" t="str">
        <f t="shared" si="20"/>
        <v/>
      </c>
      <c r="I69" s="1">
        <f t="shared" si="24"/>
        <v>13</v>
      </c>
      <c r="J69" s="1">
        <f t="shared" si="25"/>
        <v>1</v>
      </c>
      <c r="K69" s="1" t="str">
        <f t="shared" ref="K69:K132" si="38">IF(H69="","",IF(H69="l",-4*J69,IF(H69="w",32*J69)))</f>
        <v/>
      </c>
      <c r="L69" s="1">
        <f>IF(C69="","",SUM($K$2:K69))</f>
        <v>-32</v>
      </c>
      <c r="M69" s="11"/>
      <c r="N69" s="24" t="str">
        <f t="shared" si="22"/>
        <v/>
      </c>
      <c r="O69" s="25"/>
      <c r="P69" s="11"/>
      <c r="Q69" s="11"/>
      <c r="R69" s="11"/>
      <c r="S69" s="11"/>
      <c r="T69" s="11"/>
      <c r="U69" s="11"/>
      <c r="V69" s="14">
        <v>68</v>
      </c>
      <c r="W69" s="100">
        <v>1</v>
      </c>
      <c r="X69" s="11"/>
      <c r="Y69" s="11"/>
      <c r="Z69" s="80" t="str">
        <f t="shared" si="26"/>
        <v/>
      </c>
      <c r="AA69" s="82" t="str">
        <f t="shared" si="27"/>
        <v/>
      </c>
      <c r="AB69" s="1" t="str">
        <f t="shared" si="28"/>
        <v/>
      </c>
      <c r="AC69" s="1" t="str">
        <f t="shared" si="29"/>
        <v/>
      </c>
      <c r="AD69" s="1" t="str">
        <f t="shared" si="30"/>
        <v/>
      </c>
      <c r="AE69" s="1" t="str">
        <f t="shared" si="31"/>
        <v/>
      </c>
      <c r="AG69" s="11"/>
      <c r="AH69" s="1" t="str">
        <f t="shared" si="32"/>
        <v/>
      </c>
      <c r="AI69" s="1" t="str">
        <f t="shared" si="33"/>
        <v/>
      </c>
      <c r="AJ69" s="1">
        <f t="shared" si="34"/>
        <v>3</v>
      </c>
      <c r="AK69" s="1" t="str">
        <f t="shared" si="35"/>
        <v/>
      </c>
      <c r="AL69" s="1" t="str">
        <f t="shared" si="36"/>
        <v/>
      </c>
      <c r="AM69" s="1" t="str">
        <f t="shared" si="37"/>
        <v/>
      </c>
      <c r="AN69" s="11"/>
      <c r="AO69" s="11"/>
      <c r="AP69" s="78" t="str">
        <f>IF(AND(SUM(AH69:AM69)&gt;0,SUM(Z69:AE69)&gt;0),1,"")</f>
        <v/>
      </c>
      <c r="AQ69" s="78"/>
      <c r="AR69" s="78" t="str">
        <f>IF(AP69=1,SUM(Z69:AE69)*10+SUM(AH69:AM69),"")</f>
        <v/>
      </c>
      <c r="AS69" s="78"/>
      <c r="AT69" s="11"/>
      <c r="AU69" s="11"/>
      <c r="AV69" s="80" t="str">
        <f>IF(AP69=1,VLOOKUP(AR69,'Number-Dozzen'!$F$2:$K$10,2,0),"")</f>
        <v/>
      </c>
      <c r="AW69" s="80" t="str">
        <f>IF(AP69=1,VLOOKUP(AR69,'Number-Dozzen'!$F$2:$K$10,3,0),"")</f>
        <v/>
      </c>
      <c r="AX69" s="80" t="str">
        <f>IF(AP69=1,VLOOKUP(AR69,'Number-Dozzen'!$F$2:$K$10,4,0),"")</f>
        <v/>
      </c>
      <c r="AY69" s="80" t="str">
        <f>IF(AP69=1,VLOOKUP(AR69,'Number-Dozzen'!$F$2:$K$10,5,0),"")</f>
        <v/>
      </c>
      <c r="AZ69" s="80" t="str">
        <f>IF(AP69=1,VLOOKUP(AR69,'Number-Dozzen'!$F$2:$K$10,6,0),"")</f>
        <v/>
      </c>
      <c r="BA69" s="11"/>
      <c r="BB69" s="80">
        <f t="shared" si="18"/>
        <v>13</v>
      </c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</row>
    <row r="70" spans="1:66">
      <c r="A70" s="7">
        <v>69</v>
      </c>
      <c r="B70" s="5"/>
      <c r="C70" s="97">
        <v>11</v>
      </c>
      <c r="D70" s="6">
        <f>IF(C70="","",VLOOKUP(C70,'Number-Dozzen'!$A$2:$C$38,3,0))</f>
        <v>1</v>
      </c>
      <c r="E70" s="6">
        <f>IF(C70="","",VLOOKUP(C70,'[1]Number-Dozzen'!$A$2:$B$38,2,0))</f>
        <v>2</v>
      </c>
      <c r="F70" s="19" t="str">
        <f t="shared" si="23"/>
        <v/>
      </c>
      <c r="G70" s="19" t="str">
        <f>IF(C70="","",IF(F70="","",VLOOKUP(F70,'Number-Dozzen'!$F$2:$L$10,7,0)))</f>
        <v/>
      </c>
      <c r="H70" s="1" t="str">
        <f t="shared" ref="H70:H133" si="39">IF(AP69=1,IF(COUNTIF(AV69:AZ69,C70)=1,"W","L"),"")</f>
        <v/>
      </c>
      <c r="I70" s="1">
        <f t="shared" si="24"/>
        <v>13</v>
      </c>
      <c r="J70" s="1">
        <f t="shared" si="25"/>
        <v>1</v>
      </c>
      <c r="K70" s="1" t="str">
        <f t="shared" si="38"/>
        <v/>
      </c>
      <c r="L70" s="1">
        <f>IF(C70="","",SUM($K$2:K70))</f>
        <v>-32</v>
      </c>
      <c r="M70" s="11"/>
      <c r="N70" s="24" t="str">
        <f t="shared" si="22"/>
        <v/>
      </c>
      <c r="O70" s="25"/>
      <c r="P70" s="11"/>
      <c r="Q70" s="11"/>
      <c r="R70" s="11"/>
      <c r="S70" s="11"/>
      <c r="T70" s="11"/>
      <c r="U70" s="11"/>
      <c r="V70" s="14">
        <v>69</v>
      </c>
      <c r="W70" s="100">
        <v>1</v>
      </c>
      <c r="X70" s="11"/>
      <c r="Y70" s="11"/>
      <c r="Z70" s="80" t="str">
        <f t="shared" si="26"/>
        <v/>
      </c>
      <c r="AA70" s="82" t="str">
        <f t="shared" si="27"/>
        <v/>
      </c>
      <c r="AB70" s="1" t="str">
        <f t="shared" si="28"/>
        <v/>
      </c>
      <c r="AC70" s="1" t="str">
        <f t="shared" si="29"/>
        <v/>
      </c>
      <c r="AD70" s="1" t="str">
        <f t="shared" si="30"/>
        <v/>
      </c>
      <c r="AE70" s="1" t="str">
        <f t="shared" si="31"/>
        <v/>
      </c>
      <c r="AG70" s="11"/>
      <c r="AH70" s="1" t="str">
        <f t="shared" si="32"/>
        <v/>
      </c>
      <c r="AI70" s="1" t="str">
        <f t="shared" si="33"/>
        <v/>
      </c>
      <c r="AJ70" s="1" t="str">
        <f t="shared" si="34"/>
        <v/>
      </c>
      <c r="AK70" s="1" t="str">
        <f t="shared" si="35"/>
        <v/>
      </c>
      <c r="AL70" s="1" t="str">
        <f t="shared" si="36"/>
        <v/>
      </c>
      <c r="AM70" s="1" t="str">
        <f t="shared" si="37"/>
        <v/>
      </c>
      <c r="AN70" s="11"/>
      <c r="AO70" s="11"/>
      <c r="AP70" s="78" t="str">
        <f>IF(AND(SUM(AH70:AM70)&gt;0,SUM(Z70:AE70)&gt;0),1,"")</f>
        <v/>
      </c>
      <c r="AQ70" s="78"/>
      <c r="AR70" s="78" t="str">
        <f>IF(AP70=1,SUM(Z70:AE70)*10+SUM(AH70:AM70),"")</f>
        <v/>
      </c>
      <c r="AS70" s="78"/>
      <c r="AT70" s="11"/>
      <c r="AU70" s="11"/>
      <c r="AV70" s="80" t="str">
        <f>IF(AP70=1,VLOOKUP(AR70,'Number-Dozzen'!$F$2:$K$10,2,0),"")</f>
        <v/>
      </c>
      <c r="AW70" s="80" t="str">
        <f>IF(AP70=1,VLOOKUP(AR70,'Number-Dozzen'!$F$2:$K$10,3,0),"")</f>
        <v/>
      </c>
      <c r="AX70" s="80" t="str">
        <f>IF(AP70=1,VLOOKUP(AR70,'Number-Dozzen'!$F$2:$K$10,4,0),"")</f>
        <v/>
      </c>
      <c r="AY70" s="80" t="str">
        <f>IF(AP70=1,VLOOKUP(AR70,'Number-Dozzen'!$F$2:$K$10,5,0),"")</f>
        <v/>
      </c>
      <c r="AZ70" s="80" t="str">
        <f>IF(AP70=1,VLOOKUP(AR70,'Number-Dozzen'!$F$2:$K$10,6,0),"")</f>
        <v/>
      </c>
      <c r="BA70" s="11"/>
      <c r="BB70" s="80">
        <f t="shared" ref="BB70:BB133" si="40">IF(H70="L",BB69+1,IF(H70="w",1,BB69))</f>
        <v>13</v>
      </c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</row>
    <row r="71" spans="1:66">
      <c r="A71" s="7">
        <v>70</v>
      </c>
      <c r="B71" s="5"/>
      <c r="C71" s="97">
        <v>11</v>
      </c>
      <c r="D71" s="6">
        <f>IF(C71="","",VLOOKUP(C71,'Number-Dozzen'!$A$2:$C$38,3,0))</f>
        <v>1</v>
      </c>
      <c r="E71" s="6">
        <f>IF(C71="","",VLOOKUP(C71,'[1]Number-Dozzen'!$A$2:$B$38,2,0))</f>
        <v>2</v>
      </c>
      <c r="F71" s="19" t="str">
        <f t="shared" si="23"/>
        <v/>
      </c>
      <c r="G71" s="19" t="str">
        <f>IF(C71="","",IF(F71="","",VLOOKUP(F71,'Number-Dozzen'!$F$2:$L$10,7,0)))</f>
        <v/>
      </c>
      <c r="H71" s="1" t="str">
        <f t="shared" si="39"/>
        <v/>
      </c>
      <c r="I71" s="1">
        <f t="shared" si="24"/>
        <v>13</v>
      </c>
      <c r="J71" s="1">
        <f t="shared" si="25"/>
        <v>1</v>
      </c>
      <c r="K71" s="1" t="str">
        <f t="shared" si="38"/>
        <v/>
      </c>
      <c r="L71" s="1">
        <f>IF(C71="","",SUM($K$2:K71))</f>
        <v>-32</v>
      </c>
      <c r="M71" s="11"/>
      <c r="N71" s="24" t="str">
        <f t="shared" si="22"/>
        <v/>
      </c>
      <c r="O71" s="25"/>
      <c r="P71" s="11"/>
      <c r="Q71" s="11"/>
      <c r="R71" s="11"/>
      <c r="S71" s="11"/>
      <c r="T71" s="11"/>
      <c r="U71" s="11"/>
      <c r="V71" s="14">
        <v>70</v>
      </c>
      <c r="W71" s="100">
        <v>1</v>
      </c>
      <c r="X71" s="11"/>
      <c r="Y71" s="11"/>
      <c r="Z71" s="80" t="str">
        <f t="shared" si="26"/>
        <v/>
      </c>
      <c r="AA71" s="82" t="str">
        <f t="shared" si="27"/>
        <v/>
      </c>
      <c r="AB71" s="1" t="str">
        <f t="shared" si="28"/>
        <v/>
      </c>
      <c r="AC71" s="1" t="str">
        <f t="shared" si="29"/>
        <v/>
      </c>
      <c r="AD71" s="1" t="str">
        <f t="shared" si="30"/>
        <v/>
      </c>
      <c r="AE71" s="1" t="str">
        <f t="shared" si="31"/>
        <v/>
      </c>
      <c r="AG71" s="11"/>
      <c r="AH71" s="1" t="str">
        <f t="shared" si="32"/>
        <v/>
      </c>
      <c r="AI71" s="1" t="str">
        <f t="shared" si="33"/>
        <v/>
      </c>
      <c r="AJ71" s="1" t="str">
        <f t="shared" si="34"/>
        <v/>
      </c>
      <c r="AK71" s="1" t="str">
        <f t="shared" si="35"/>
        <v/>
      </c>
      <c r="AL71" s="1" t="str">
        <f t="shared" si="36"/>
        <v/>
      </c>
      <c r="AM71" s="1" t="str">
        <f t="shared" si="37"/>
        <v/>
      </c>
      <c r="AN71" s="11"/>
      <c r="AO71" s="11"/>
      <c r="AP71" s="78" t="str">
        <f>IF(AND(SUM(AH71:AM71)&gt;0,SUM(Z71:AE71)&gt;0),1,"")</f>
        <v/>
      </c>
      <c r="AQ71" s="78"/>
      <c r="AR71" s="78" t="str">
        <f>IF(AP71=1,SUM(Z71:AE71)*10+SUM(AH71:AM71),"")</f>
        <v/>
      </c>
      <c r="AS71" s="78"/>
      <c r="AT71" s="11"/>
      <c r="AU71" s="11"/>
      <c r="AV71" s="80" t="str">
        <f>IF(AP71=1,VLOOKUP(AR71,'Number-Dozzen'!$F$2:$K$10,2,0),"")</f>
        <v/>
      </c>
      <c r="AW71" s="80" t="str">
        <f>IF(AP71=1,VLOOKUP(AR71,'Number-Dozzen'!$F$2:$K$10,3,0),"")</f>
        <v/>
      </c>
      <c r="AX71" s="80" t="str">
        <f>IF(AP71=1,VLOOKUP(AR71,'Number-Dozzen'!$F$2:$K$10,4,0),"")</f>
        <v/>
      </c>
      <c r="AY71" s="80" t="str">
        <f>IF(AP71=1,VLOOKUP(AR71,'Number-Dozzen'!$F$2:$K$10,5,0),"")</f>
        <v/>
      </c>
      <c r="AZ71" s="80" t="str">
        <f>IF(AP71=1,VLOOKUP(AR71,'Number-Dozzen'!$F$2:$K$10,6,0),"")</f>
        <v/>
      </c>
      <c r="BA71" s="11"/>
      <c r="BB71" s="80">
        <f t="shared" si="40"/>
        <v>13</v>
      </c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</row>
    <row r="72" spans="1:66">
      <c r="A72" s="7">
        <v>71</v>
      </c>
      <c r="B72" s="5"/>
      <c r="C72" s="97">
        <v>4</v>
      </c>
      <c r="D72" s="6">
        <f>IF(C72="","",VLOOKUP(C72,'Number-Dozzen'!$A$2:$C$38,3,0))</f>
        <v>1</v>
      </c>
      <c r="E72" s="6">
        <f>IF(C72="","",VLOOKUP(C72,'[1]Number-Dozzen'!$A$2:$B$38,2,0))</f>
        <v>1</v>
      </c>
      <c r="F72" s="19" t="str">
        <f t="shared" si="23"/>
        <v/>
      </c>
      <c r="G72" s="19" t="str">
        <f>IF(C72="","",IF(F72="","",VLOOKUP(F72,'Number-Dozzen'!$F$2:$L$10,7,0)))</f>
        <v/>
      </c>
      <c r="H72" s="1" t="str">
        <f t="shared" si="39"/>
        <v/>
      </c>
      <c r="I72" s="1">
        <f t="shared" si="24"/>
        <v>13</v>
      </c>
      <c r="J72" s="1">
        <f t="shared" si="25"/>
        <v>1</v>
      </c>
      <c r="K72" s="1" t="str">
        <f t="shared" si="38"/>
        <v/>
      </c>
      <c r="L72" s="1">
        <f>IF(C72="","",SUM($K$2:K72))</f>
        <v>-32</v>
      </c>
      <c r="M72" s="11"/>
      <c r="N72" s="24" t="str">
        <f t="shared" si="22"/>
        <v/>
      </c>
      <c r="O72" s="25"/>
      <c r="P72" s="11"/>
      <c r="Q72" s="11"/>
      <c r="R72" s="11"/>
      <c r="S72" s="11"/>
      <c r="T72" s="11"/>
      <c r="U72" s="11"/>
      <c r="V72" s="14">
        <v>71</v>
      </c>
      <c r="W72" s="100">
        <v>1</v>
      </c>
      <c r="X72" s="11"/>
      <c r="Y72" s="11"/>
      <c r="Z72" s="80" t="str">
        <f t="shared" si="26"/>
        <v/>
      </c>
      <c r="AA72" s="82" t="str">
        <f t="shared" si="27"/>
        <v/>
      </c>
      <c r="AB72" s="1" t="str">
        <f t="shared" si="28"/>
        <v/>
      </c>
      <c r="AC72" s="1" t="str">
        <f t="shared" si="29"/>
        <v/>
      </c>
      <c r="AD72" s="1" t="str">
        <f t="shared" si="30"/>
        <v/>
      </c>
      <c r="AE72" s="1" t="str">
        <f t="shared" si="31"/>
        <v/>
      </c>
      <c r="AG72" s="11"/>
      <c r="AH72" s="1">
        <f t="shared" si="32"/>
        <v>3</v>
      </c>
      <c r="AI72" s="1" t="str">
        <f t="shared" si="33"/>
        <v/>
      </c>
      <c r="AJ72" s="1" t="str">
        <f t="shared" si="34"/>
        <v/>
      </c>
      <c r="AK72" s="1" t="str">
        <f t="shared" si="35"/>
        <v/>
      </c>
      <c r="AL72" s="1" t="str">
        <f t="shared" si="36"/>
        <v/>
      </c>
      <c r="AM72" s="1" t="str">
        <f t="shared" si="37"/>
        <v/>
      </c>
      <c r="AN72" s="11"/>
      <c r="AO72" s="11"/>
      <c r="AP72" s="78" t="str">
        <f>IF(AND(SUM(AH72:AM72)&gt;0,SUM(Z72:AE72)&gt;0),1,"")</f>
        <v/>
      </c>
      <c r="AQ72" s="78"/>
      <c r="AR72" s="78" t="str">
        <f>IF(AP72=1,SUM(Z72:AE72)*10+SUM(AH72:AM72),"")</f>
        <v/>
      </c>
      <c r="AS72" s="78"/>
      <c r="AT72" s="11"/>
      <c r="AU72" s="11"/>
      <c r="AV72" s="80" t="str">
        <f>IF(AP72=1,VLOOKUP(AR72,'Number-Dozzen'!$F$2:$K$10,2,0),"")</f>
        <v/>
      </c>
      <c r="AW72" s="80" t="str">
        <f>IF(AP72=1,VLOOKUP(AR72,'Number-Dozzen'!$F$2:$K$10,3,0),"")</f>
        <v/>
      </c>
      <c r="AX72" s="80" t="str">
        <f>IF(AP72=1,VLOOKUP(AR72,'Number-Dozzen'!$F$2:$K$10,4,0),"")</f>
        <v/>
      </c>
      <c r="AY72" s="80" t="str">
        <f>IF(AP72=1,VLOOKUP(AR72,'Number-Dozzen'!$F$2:$K$10,5,0),"")</f>
        <v/>
      </c>
      <c r="AZ72" s="80" t="str">
        <f>IF(AP72=1,VLOOKUP(AR72,'Number-Dozzen'!$F$2:$K$10,6,0),"")</f>
        <v/>
      </c>
      <c r="BA72" s="11"/>
      <c r="BB72" s="80">
        <f t="shared" si="40"/>
        <v>13</v>
      </c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</row>
    <row r="73" spans="1:66">
      <c r="A73" s="7">
        <v>72</v>
      </c>
      <c r="B73" s="5"/>
      <c r="C73" s="97">
        <v>14</v>
      </c>
      <c r="D73" s="6">
        <f>IF(C73="","",VLOOKUP(C73,'Number-Dozzen'!$A$2:$C$38,3,0))</f>
        <v>2</v>
      </c>
      <c r="E73" s="6">
        <f>IF(C73="","",VLOOKUP(C73,'[1]Number-Dozzen'!$A$2:$B$38,2,0))</f>
        <v>3</v>
      </c>
      <c r="F73" s="19">
        <f t="shared" si="23"/>
        <v>32</v>
      </c>
      <c r="G73" s="19" t="str">
        <f>IF(C73="","",IF(F73="","",VLOOKUP(F73,'Number-Dozzen'!$F$2:$L$10,7,0)))</f>
        <v>30-33-36</v>
      </c>
      <c r="H73" s="1" t="str">
        <f t="shared" si="39"/>
        <v/>
      </c>
      <c r="I73" s="1">
        <f t="shared" si="24"/>
        <v>13</v>
      </c>
      <c r="J73" s="1">
        <f t="shared" si="25"/>
        <v>1</v>
      </c>
      <c r="K73" s="1" t="str">
        <f t="shared" si="38"/>
        <v/>
      </c>
      <c r="L73" s="1">
        <f>IF(C73="","",SUM($K$2:K73))</f>
        <v>-32</v>
      </c>
      <c r="M73" s="11"/>
      <c r="N73" s="24" t="str">
        <f t="shared" si="22"/>
        <v/>
      </c>
      <c r="O73" s="25"/>
      <c r="P73" s="11"/>
      <c r="Q73" s="11"/>
      <c r="R73" s="11"/>
      <c r="S73" s="11"/>
      <c r="T73" s="11"/>
      <c r="U73" s="11"/>
      <c r="V73" s="14">
        <v>72</v>
      </c>
      <c r="W73" s="100">
        <v>1</v>
      </c>
      <c r="X73" s="11"/>
      <c r="Y73" s="11"/>
      <c r="Z73" s="80" t="str">
        <f t="shared" si="26"/>
        <v/>
      </c>
      <c r="AA73" s="82" t="str">
        <f t="shared" si="27"/>
        <v/>
      </c>
      <c r="AB73" s="1">
        <f t="shared" si="28"/>
        <v>3</v>
      </c>
      <c r="AC73" s="1" t="str">
        <f t="shared" si="29"/>
        <v/>
      </c>
      <c r="AD73" s="1" t="str">
        <f t="shared" si="30"/>
        <v/>
      </c>
      <c r="AE73" s="1" t="str">
        <f t="shared" si="31"/>
        <v/>
      </c>
      <c r="AG73" s="11"/>
      <c r="AH73" s="1" t="str">
        <f t="shared" si="32"/>
        <v/>
      </c>
      <c r="AI73" s="1" t="str">
        <f t="shared" si="33"/>
        <v/>
      </c>
      <c r="AJ73" s="1" t="str">
        <f t="shared" si="34"/>
        <v/>
      </c>
      <c r="AK73" s="1" t="str">
        <f t="shared" si="35"/>
        <v/>
      </c>
      <c r="AL73" s="1">
        <f t="shared" si="36"/>
        <v>2</v>
      </c>
      <c r="AM73" s="1" t="str">
        <f t="shared" si="37"/>
        <v/>
      </c>
      <c r="AN73" s="11"/>
      <c r="AO73" s="11"/>
      <c r="AP73" s="78">
        <f>IF(AND(SUM(AH73:AM73)&gt;0,SUM(Z73:AE73)&gt;0),1,"")</f>
        <v>1</v>
      </c>
      <c r="AQ73" s="78"/>
      <c r="AR73" s="78">
        <f>IF(AP73=1,SUM(Z73:AE73)*10+SUM(AH73:AM73),"")</f>
        <v>32</v>
      </c>
      <c r="AS73" s="78"/>
      <c r="AT73" s="11"/>
      <c r="AU73" s="11"/>
      <c r="AV73" s="80">
        <f>IF(AP73=1,VLOOKUP(AR73,'Number-Dozzen'!$F$2:$K$10,2,0),"")</f>
        <v>30</v>
      </c>
      <c r="AW73" s="80">
        <f>IF(AP73=1,VLOOKUP(AR73,'Number-Dozzen'!$F$2:$K$10,3,0),"")</f>
        <v>33</v>
      </c>
      <c r="AX73" s="80">
        <f>IF(AP73=1,VLOOKUP(AR73,'Number-Dozzen'!$F$2:$K$10,4,0),"")</f>
        <v>36</v>
      </c>
      <c r="AY73" s="80" t="str">
        <f>IF(AP73=1,VLOOKUP(AR73,'Number-Dozzen'!$F$2:$K$10,5,0),"")</f>
        <v xml:space="preserve"> </v>
      </c>
      <c r="AZ73" s="80" t="str">
        <f>IF(AP73=1,VLOOKUP(AR73,'Number-Dozzen'!$F$2:$K$10,6,0),"")</f>
        <v xml:space="preserve"> </v>
      </c>
      <c r="BA73" s="11"/>
      <c r="BB73" s="80">
        <f t="shared" si="40"/>
        <v>13</v>
      </c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</row>
    <row r="74" spans="1:66">
      <c r="A74" s="7">
        <v>73</v>
      </c>
      <c r="B74" s="5"/>
      <c r="C74" s="97">
        <v>21</v>
      </c>
      <c r="D74" s="6">
        <f>IF(C74="","",VLOOKUP(C74,'Number-Dozzen'!$A$2:$C$38,3,0))</f>
        <v>2</v>
      </c>
      <c r="E74" s="6">
        <f>IF(C74="","",VLOOKUP(C74,'[1]Number-Dozzen'!$A$2:$B$38,2,0))</f>
        <v>1</v>
      </c>
      <c r="F74" s="19" t="str">
        <f t="shared" si="23"/>
        <v/>
      </c>
      <c r="G74" s="19" t="str">
        <f>IF(C74="","",IF(F74="","",VLOOKUP(F74,'Number-Dozzen'!$F$2:$L$10,7,0)))</f>
        <v/>
      </c>
      <c r="H74" s="1" t="str">
        <f t="shared" si="39"/>
        <v>L</v>
      </c>
      <c r="I74" s="1">
        <f t="shared" si="24"/>
        <v>13</v>
      </c>
      <c r="J74" s="1">
        <f t="shared" si="25"/>
        <v>1</v>
      </c>
      <c r="K74" s="1">
        <f t="shared" si="38"/>
        <v>-4</v>
      </c>
      <c r="L74" s="1">
        <f>IF(C74="","",SUM($K$2:K74))</f>
        <v>-36</v>
      </c>
      <c r="M74" s="11"/>
      <c r="N74" s="24" t="str">
        <f t="shared" si="22"/>
        <v/>
      </c>
      <c r="O74" s="25"/>
      <c r="P74" s="11"/>
      <c r="Q74" s="11"/>
      <c r="R74" s="11"/>
      <c r="S74" s="11"/>
      <c r="T74" s="11"/>
      <c r="U74" s="11"/>
      <c r="V74" s="14">
        <v>73</v>
      </c>
      <c r="W74" s="100">
        <v>1</v>
      </c>
      <c r="X74" s="11"/>
      <c r="Y74" s="11"/>
      <c r="Z74" s="80" t="str">
        <f t="shared" si="26"/>
        <v/>
      </c>
      <c r="AA74" s="82" t="str">
        <f t="shared" si="27"/>
        <v/>
      </c>
      <c r="AB74" s="1" t="str">
        <f t="shared" si="28"/>
        <v/>
      </c>
      <c r="AC74" s="1" t="str">
        <f t="shared" si="29"/>
        <v/>
      </c>
      <c r="AD74" s="1" t="str">
        <f t="shared" si="30"/>
        <v/>
      </c>
      <c r="AE74" s="1" t="str">
        <f t="shared" si="31"/>
        <v/>
      </c>
      <c r="AG74" s="11"/>
      <c r="AH74" s="1" t="str">
        <f t="shared" si="32"/>
        <v/>
      </c>
      <c r="AI74" s="1">
        <f t="shared" si="33"/>
        <v>2</v>
      </c>
      <c r="AJ74" s="1" t="str">
        <f t="shared" si="34"/>
        <v/>
      </c>
      <c r="AK74" s="1" t="str">
        <f t="shared" si="35"/>
        <v/>
      </c>
      <c r="AL74" s="1" t="str">
        <f t="shared" si="36"/>
        <v/>
      </c>
      <c r="AM74" s="1" t="str">
        <f t="shared" si="37"/>
        <v/>
      </c>
      <c r="AN74" s="11"/>
      <c r="AO74" s="11"/>
      <c r="AP74" s="78" t="str">
        <f>IF(AND(SUM(AH74:AM74)&gt;0,SUM(Z74:AE74)&gt;0),1,"")</f>
        <v/>
      </c>
      <c r="AQ74" s="78"/>
      <c r="AR74" s="78" t="str">
        <f>IF(AP74=1,SUM(Z74:AE74)*10+SUM(AH74:AM74),"")</f>
        <v/>
      </c>
      <c r="AS74" s="78"/>
      <c r="AT74" s="11"/>
      <c r="AU74" s="11"/>
      <c r="AV74" s="80" t="str">
        <f>IF(AP74=1,VLOOKUP(AR74,'Number-Dozzen'!$F$2:$K$10,2,0),"")</f>
        <v/>
      </c>
      <c r="AW74" s="80" t="str">
        <f>IF(AP74=1,VLOOKUP(AR74,'Number-Dozzen'!$F$2:$K$10,3,0),"")</f>
        <v/>
      </c>
      <c r="AX74" s="80" t="str">
        <f>IF(AP74=1,VLOOKUP(AR74,'Number-Dozzen'!$F$2:$K$10,4,0),"")</f>
        <v/>
      </c>
      <c r="AY74" s="80" t="str">
        <f>IF(AP74=1,VLOOKUP(AR74,'Number-Dozzen'!$F$2:$K$10,5,0),"")</f>
        <v/>
      </c>
      <c r="AZ74" s="80" t="str">
        <f>IF(AP74=1,VLOOKUP(AR74,'Number-Dozzen'!$F$2:$K$10,6,0),"")</f>
        <v/>
      </c>
      <c r="BA74" s="11"/>
      <c r="BB74" s="80">
        <f t="shared" si="40"/>
        <v>14</v>
      </c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</row>
    <row r="75" spans="1:66">
      <c r="A75" s="7">
        <v>74</v>
      </c>
      <c r="B75" s="5"/>
      <c r="C75" s="97">
        <v>29</v>
      </c>
      <c r="D75" s="6">
        <f>IF(C75="","",VLOOKUP(C75,'Number-Dozzen'!$A$2:$C$38,3,0))</f>
        <v>3</v>
      </c>
      <c r="E75" s="6">
        <f>IF(C75="","",VLOOKUP(C75,'[1]Number-Dozzen'!$A$2:$B$38,2,0))</f>
        <v>3</v>
      </c>
      <c r="F75" s="19" t="str">
        <f t="shared" si="23"/>
        <v/>
      </c>
      <c r="G75" s="19" t="str">
        <f>IF(C75="","",IF(F75="","",VLOOKUP(F75,'Number-Dozzen'!$F$2:$L$10,7,0)))</f>
        <v/>
      </c>
      <c r="H75" s="1" t="str">
        <f t="shared" si="39"/>
        <v/>
      </c>
      <c r="I75" s="1">
        <f t="shared" si="24"/>
        <v>14</v>
      </c>
      <c r="J75" s="1">
        <f t="shared" si="25"/>
        <v>1</v>
      </c>
      <c r="K75" s="1" t="str">
        <f t="shared" si="38"/>
        <v/>
      </c>
      <c r="L75" s="1">
        <f>IF(C75="","",SUM($K$2:K75))</f>
        <v>-36</v>
      </c>
      <c r="M75" s="11"/>
      <c r="N75" s="24" t="str">
        <f t="shared" si="22"/>
        <v/>
      </c>
      <c r="O75" s="25"/>
      <c r="P75" s="11"/>
      <c r="Q75" s="11"/>
      <c r="R75" s="11"/>
      <c r="S75" s="11"/>
      <c r="T75" s="11"/>
      <c r="U75" s="11"/>
      <c r="V75" s="14">
        <v>74</v>
      </c>
      <c r="W75" s="100">
        <v>1</v>
      </c>
      <c r="X75" s="11"/>
      <c r="Y75" s="11"/>
      <c r="Z75" s="80" t="str">
        <f t="shared" si="26"/>
        <v/>
      </c>
      <c r="AA75" s="82" t="str">
        <f t="shared" si="27"/>
        <v/>
      </c>
      <c r="AB75" s="1" t="str">
        <f t="shared" si="28"/>
        <v/>
      </c>
      <c r="AC75" s="1" t="str">
        <f t="shared" si="29"/>
        <v/>
      </c>
      <c r="AD75" s="1" t="str">
        <f t="shared" si="30"/>
        <v/>
      </c>
      <c r="AE75" s="1" t="str">
        <f t="shared" si="31"/>
        <v/>
      </c>
      <c r="AG75" s="11"/>
      <c r="AH75" s="1" t="str">
        <f t="shared" si="32"/>
        <v/>
      </c>
      <c r="AI75" s="1" t="str">
        <f t="shared" si="33"/>
        <v/>
      </c>
      <c r="AJ75" s="1" t="str">
        <f t="shared" si="34"/>
        <v/>
      </c>
      <c r="AK75" s="1" t="str">
        <f t="shared" si="35"/>
        <v/>
      </c>
      <c r="AL75" s="1">
        <f t="shared" si="36"/>
        <v>2</v>
      </c>
      <c r="AM75" s="1" t="str">
        <f t="shared" si="37"/>
        <v/>
      </c>
      <c r="AN75" s="11"/>
      <c r="AO75" s="11"/>
      <c r="AP75" s="78" t="str">
        <f>IF(AND(SUM(AH75:AM75)&gt;0,SUM(Z75:AE75)&gt;0),1,"")</f>
        <v/>
      </c>
      <c r="AQ75" s="78"/>
      <c r="AR75" s="78" t="str">
        <f>IF(AP75=1,SUM(Z75:AE75)*10+SUM(AH75:AM75),"")</f>
        <v/>
      </c>
      <c r="AS75" s="78"/>
      <c r="AT75" s="11"/>
      <c r="AU75" s="11"/>
      <c r="AV75" s="80" t="str">
        <f>IF(AP75=1,VLOOKUP(AR75,'Number-Dozzen'!$F$2:$K$10,2,0),"")</f>
        <v/>
      </c>
      <c r="AW75" s="80" t="str">
        <f>IF(AP75=1,VLOOKUP(AR75,'Number-Dozzen'!$F$2:$K$10,3,0),"")</f>
        <v/>
      </c>
      <c r="AX75" s="80" t="str">
        <f>IF(AP75=1,VLOOKUP(AR75,'Number-Dozzen'!$F$2:$K$10,4,0),"")</f>
        <v/>
      </c>
      <c r="AY75" s="80" t="str">
        <f>IF(AP75=1,VLOOKUP(AR75,'Number-Dozzen'!$F$2:$K$10,5,0),"")</f>
        <v/>
      </c>
      <c r="AZ75" s="80" t="str">
        <f>IF(AP75=1,VLOOKUP(AR75,'Number-Dozzen'!$F$2:$K$10,6,0),"")</f>
        <v/>
      </c>
      <c r="BA75" s="11"/>
      <c r="BB75" s="80">
        <f t="shared" si="40"/>
        <v>14</v>
      </c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</row>
    <row r="76" spans="1:66">
      <c r="A76" s="7">
        <v>75</v>
      </c>
      <c r="B76" s="5"/>
      <c r="C76" s="97">
        <v>13</v>
      </c>
      <c r="D76" s="6">
        <f>IF(C76="","",VLOOKUP(C76,'Number-Dozzen'!$A$2:$C$38,3,0))</f>
        <v>2</v>
      </c>
      <c r="E76" s="6">
        <f>IF(C76="","",VLOOKUP(C76,'[1]Number-Dozzen'!$A$2:$B$38,2,0))</f>
        <v>1</v>
      </c>
      <c r="F76" s="19">
        <f t="shared" si="23"/>
        <v>12</v>
      </c>
      <c r="G76" s="19" t="str">
        <f>IF(C76="","",IF(F76="","",VLOOKUP(F76,'Number-Dozzen'!$F$2:$L$10,7,0)))</f>
        <v>1-5-8-10-11</v>
      </c>
      <c r="H76" s="1" t="str">
        <f t="shared" si="39"/>
        <v/>
      </c>
      <c r="I76" s="1">
        <f t="shared" si="24"/>
        <v>14</v>
      </c>
      <c r="J76" s="1">
        <f t="shared" si="25"/>
        <v>1</v>
      </c>
      <c r="K76" s="1" t="str">
        <f t="shared" si="38"/>
        <v/>
      </c>
      <c r="L76" s="1">
        <f>IF(C76="","",SUM($K$2:K76))</f>
        <v>-36</v>
      </c>
      <c r="M76" s="11"/>
      <c r="N76" s="24" t="str">
        <f t="shared" si="22"/>
        <v/>
      </c>
      <c r="O76" s="25"/>
      <c r="P76" s="11"/>
      <c r="Q76" s="11"/>
      <c r="R76" s="11"/>
      <c r="S76" s="11"/>
      <c r="T76" s="11"/>
      <c r="U76" s="11"/>
      <c r="V76" s="14">
        <v>75</v>
      </c>
      <c r="W76" s="100">
        <v>1</v>
      </c>
      <c r="X76" s="11"/>
      <c r="Y76" s="11"/>
      <c r="Z76" s="80" t="str">
        <f t="shared" si="26"/>
        <v/>
      </c>
      <c r="AA76" s="82" t="str">
        <f t="shared" si="27"/>
        <v/>
      </c>
      <c r="AB76" s="1" t="str">
        <f t="shared" si="28"/>
        <v/>
      </c>
      <c r="AC76" s="1">
        <f t="shared" si="29"/>
        <v>1</v>
      </c>
      <c r="AD76" s="1" t="str">
        <f t="shared" si="30"/>
        <v/>
      </c>
      <c r="AE76" s="1" t="str">
        <f t="shared" si="31"/>
        <v/>
      </c>
      <c r="AG76" s="11"/>
      <c r="AH76" s="1" t="str">
        <f t="shared" si="32"/>
        <v/>
      </c>
      <c r="AI76" s="1">
        <f t="shared" si="33"/>
        <v>2</v>
      </c>
      <c r="AJ76" s="1" t="str">
        <f t="shared" si="34"/>
        <v/>
      </c>
      <c r="AK76" s="1" t="str">
        <f t="shared" si="35"/>
        <v/>
      </c>
      <c r="AL76" s="1" t="str">
        <f t="shared" si="36"/>
        <v/>
      </c>
      <c r="AM76" s="1" t="str">
        <f t="shared" si="37"/>
        <v/>
      </c>
      <c r="AN76" s="11"/>
      <c r="AO76" s="11"/>
      <c r="AP76" s="78">
        <f>IF(AND(SUM(AH76:AM76)&gt;0,SUM(Z76:AE76)&gt;0),1,"")</f>
        <v>1</v>
      </c>
      <c r="AQ76" s="78"/>
      <c r="AR76" s="78">
        <f>IF(AP76=1,SUM(Z76:AE76)*10+SUM(AH76:AM76),"")</f>
        <v>12</v>
      </c>
      <c r="AS76" s="78"/>
      <c r="AT76" s="11"/>
      <c r="AU76" s="11"/>
      <c r="AV76" s="80">
        <f>IF(AP76=1,VLOOKUP(AR76,'Number-Dozzen'!$F$2:$K$10,2,0),"")</f>
        <v>1</v>
      </c>
      <c r="AW76" s="80">
        <f>IF(AP76=1,VLOOKUP(AR76,'Number-Dozzen'!$F$2:$K$10,3,0),"")</f>
        <v>5</v>
      </c>
      <c r="AX76" s="80">
        <f>IF(AP76=1,VLOOKUP(AR76,'Number-Dozzen'!$F$2:$K$10,4,0),"")</f>
        <v>8</v>
      </c>
      <c r="AY76" s="80">
        <f>IF(AP76=1,VLOOKUP(AR76,'Number-Dozzen'!$F$2:$K$10,5,0),"")</f>
        <v>10</v>
      </c>
      <c r="AZ76" s="80">
        <f>IF(AP76=1,VLOOKUP(AR76,'Number-Dozzen'!$F$2:$K$10,6,0),"")</f>
        <v>11</v>
      </c>
      <c r="BA76" s="11"/>
      <c r="BB76" s="80">
        <f t="shared" si="40"/>
        <v>14</v>
      </c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</row>
    <row r="77" spans="1:66">
      <c r="A77" s="7">
        <v>76</v>
      </c>
      <c r="B77" s="5"/>
      <c r="C77" s="97">
        <v>12</v>
      </c>
      <c r="D77" s="6">
        <f>IF(C77="","",VLOOKUP(C77,'Number-Dozzen'!$A$2:$C$38,3,0))</f>
        <v>1</v>
      </c>
      <c r="E77" s="6">
        <f>IF(C77="","",VLOOKUP(C77,'[1]Number-Dozzen'!$A$2:$B$38,2,0))</f>
        <v>3</v>
      </c>
      <c r="F77" s="19">
        <f t="shared" si="23"/>
        <v>32</v>
      </c>
      <c r="G77" s="19" t="str">
        <f>IF(C77="","",IF(F77="","",VLOOKUP(F77,'Number-Dozzen'!$F$2:$L$10,7,0)))</f>
        <v>30-33-36</v>
      </c>
      <c r="H77" s="1" t="str">
        <f t="shared" si="39"/>
        <v>L</v>
      </c>
      <c r="I77" s="1">
        <f t="shared" si="24"/>
        <v>14</v>
      </c>
      <c r="J77" s="1">
        <f t="shared" si="25"/>
        <v>1</v>
      </c>
      <c r="K77" s="1">
        <f t="shared" si="38"/>
        <v>-4</v>
      </c>
      <c r="L77" s="1">
        <f>IF(C77="","",SUM($K$2:K77))</f>
        <v>-40</v>
      </c>
      <c r="M77" s="11"/>
      <c r="N77" s="24" t="str">
        <f t="shared" si="22"/>
        <v/>
      </c>
      <c r="O77" s="25"/>
      <c r="P77" s="11"/>
      <c r="Q77" s="11"/>
      <c r="R77" s="11"/>
      <c r="S77" s="11"/>
      <c r="T77" s="11"/>
      <c r="U77" s="11"/>
      <c r="V77" s="14">
        <v>76</v>
      </c>
      <c r="W77" s="100">
        <v>1</v>
      </c>
      <c r="X77" s="11"/>
      <c r="Y77" s="11"/>
      <c r="Z77" s="80">
        <f t="shared" si="26"/>
        <v>3</v>
      </c>
      <c r="AA77" s="82" t="str">
        <f t="shared" si="27"/>
        <v/>
      </c>
      <c r="AB77" s="1" t="str">
        <f t="shared" si="28"/>
        <v/>
      </c>
      <c r="AC77" s="1" t="str">
        <f t="shared" si="29"/>
        <v/>
      </c>
      <c r="AD77" s="1" t="str">
        <f t="shared" si="30"/>
        <v/>
      </c>
      <c r="AE77" s="1" t="str">
        <f t="shared" si="31"/>
        <v/>
      </c>
      <c r="AG77" s="11"/>
      <c r="AH77" s="1" t="str">
        <f t="shared" si="32"/>
        <v/>
      </c>
      <c r="AI77" s="1" t="str">
        <f t="shared" si="33"/>
        <v/>
      </c>
      <c r="AJ77" s="1" t="str">
        <f t="shared" si="34"/>
        <v/>
      </c>
      <c r="AK77" s="1" t="str">
        <f t="shared" si="35"/>
        <v/>
      </c>
      <c r="AL77" s="1">
        <f t="shared" si="36"/>
        <v>2</v>
      </c>
      <c r="AM77" s="1" t="str">
        <f t="shared" si="37"/>
        <v/>
      </c>
      <c r="AN77" s="11"/>
      <c r="AO77" s="11"/>
      <c r="AP77" s="78">
        <f>IF(AND(SUM(AH77:AM77)&gt;0,SUM(Z77:AE77)&gt;0),1,"")</f>
        <v>1</v>
      </c>
      <c r="AQ77" s="78"/>
      <c r="AR77" s="78">
        <f>IF(AP77=1,SUM(Z77:AE77)*10+SUM(AH77:AM77),"")</f>
        <v>32</v>
      </c>
      <c r="AS77" s="78"/>
      <c r="AT77" s="11"/>
      <c r="AU77" s="11"/>
      <c r="AV77" s="80">
        <f>IF(AP77=1,VLOOKUP(AR77,'Number-Dozzen'!$F$2:$K$10,2,0),"")</f>
        <v>30</v>
      </c>
      <c r="AW77" s="80">
        <f>IF(AP77=1,VLOOKUP(AR77,'Number-Dozzen'!$F$2:$K$10,3,0),"")</f>
        <v>33</v>
      </c>
      <c r="AX77" s="80">
        <f>IF(AP77=1,VLOOKUP(AR77,'Number-Dozzen'!$F$2:$K$10,4,0),"")</f>
        <v>36</v>
      </c>
      <c r="AY77" s="80" t="str">
        <f>IF(AP77=1,VLOOKUP(AR77,'Number-Dozzen'!$F$2:$K$10,5,0),"")</f>
        <v xml:space="preserve"> </v>
      </c>
      <c r="AZ77" s="80" t="str">
        <f>IF(AP77=1,VLOOKUP(AR77,'Number-Dozzen'!$F$2:$K$10,6,0),"")</f>
        <v xml:space="preserve"> </v>
      </c>
      <c r="BA77" s="11"/>
      <c r="BB77" s="80">
        <f t="shared" si="40"/>
        <v>15</v>
      </c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</row>
    <row r="78" spans="1:66">
      <c r="A78" s="7">
        <v>77</v>
      </c>
      <c r="B78" s="5"/>
      <c r="C78" s="97">
        <v>16</v>
      </c>
      <c r="D78" s="6">
        <f>IF(C78="","",VLOOKUP(C78,'Number-Dozzen'!$A$2:$C$38,3,0))</f>
        <v>2</v>
      </c>
      <c r="E78" s="6">
        <f>IF(C78="","",VLOOKUP(C78,'[1]Number-Dozzen'!$A$2:$B$38,2,0))</f>
        <v>2</v>
      </c>
      <c r="F78" s="19">
        <f t="shared" si="23"/>
        <v>31</v>
      </c>
      <c r="G78" s="19" t="str">
        <f>IF(C78="","",IF(F78="","",VLOOKUP(F78,'Number-Dozzen'!$F$2:$L$10,7,0)))</f>
        <v>25-27-32-34</v>
      </c>
      <c r="H78" s="1" t="str">
        <f t="shared" si="39"/>
        <v>L</v>
      </c>
      <c r="I78" s="1">
        <f t="shared" si="24"/>
        <v>15</v>
      </c>
      <c r="J78" s="1">
        <f t="shared" si="25"/>
        <v>1</v>
      </c>
      <c r="K78" s="1">
        <f t="shared" si="38"/>
        <v>-4</v>
      </c>
      <c r="L78" s="1">
        <f>IF(C78="","",SUM($K$2:K78))</f>
        <v>-44</v>
      </c>
      <c r="M78" s="11"/>
      <c r="N78" s="24" t="str">
        <f t="shared" si="22"/>
        <v/>
      </c>
      <c r="O78" s="25"/>
      <c r="P78" s="11"/>
      <c r="Q78" s="11"/>
      <c r="R78" s="11"/>
      <c r="S78" s="11"/>
      <c r="T78" s="11"/>
      <c r="U78" s="11"/>
      <c r="V78" s="14">
        <v>77</v>
      </c>
      <c r="W78" s="100">
        <v>1</v>
      </c>
      <c r="X78" s="11"/>
      <c r="Y78" s="11"/>
      <c r="Z78" s="80" t="str">
        <f t="shared" si="26"/>
        <v/>
      </c>
      <c r="AA78" s="82" t="str">
        <f t="shared" si="27"/>
        <v/>
      </c>
      <c r="AB78" s="1">
        <f t="shared" si="28"/>
        <v>3</v>
      </c>
      <c r="AC78" s="1" t="str">
        <f t="shared" si="29"/>
        <v/>
      </c>
      <c r="AD78" s="1" t="str">
        <f t="shared" si="30"/>
        <v/>
      </c>
      <c r="AE78" s="1" t="str">
        <f t="shared" si="31"/>
        <v/>
      </c>
      <c r="AG78" s="11"/>
      <c r="AH78" s="1" t="str">
        <f t="shared" si="32"/>
        <v/>
      </c>
      <c r="AI78" s="1" t="str">
        <f t="shared" si="33"/>
        <v/>
      </c>
      <c r="AJ78" s="1" t="str">
        <f t="shared" si="34"/>
        <v/>
      </c>
      <c r="AK78" s="1">
        <f t="shared" si="35"/>
        <v>1</v>
      </c>
      <c r="AL78" s="1" t="str">
        <f t="shared" si="36"/>
        <v/>
      </c>
      <c r="AM78" s="1" t="str">
        <f t="shared" si="37"/>
        <v/>
      </c>
      <c r="AN78" s="11"/>
      <c r="AO78" s="11"/>
      <c r="AP78" s="78">
        <f>IF(AND(SUM(AH78:AM78)&gt;0,SUM(Z78:AE78)&gt;0),1,"")</f>
        <v>1</v>
      </c>
      <c r="AQ78" s="78"/>
      <c r="AR78" s="78">
        <f>IF(AP78=1,SUM(Z78:AE78)*10+SUM(AH78:AM78),"")</f>
        <v>31</v>
      </c>
      <c r="AS78" s="78"/>
      <c r="AT78" s="11"/>
      <c r="AU78" s="11"/>
      <c r="AV78" s="80">
        <f>IF(AP78=1,VLOOKUP(AR78,'Number-Dozzen'!$F$2:$K$10,2,0),"")</f>
        <v>25</v>
      </c>
      <c r="AW78" s="80">
        <f>IF(AP78=1,VLOOKUP(AR78,'Number-Dozzen'!$F$2:$K$10,3,0),"")</f>
        <v>27</v>
      </c>
      <c r="AX78" s="80">
        <f>IF(AP78=1,VLOOKUP(AR78,'Number-Dozzen'!$F$2:$K$10,4,0),"")</f>
        <v>32</v>
      </c>
      <c r="AY78" s="80">
        <f>IF(AP78=1,VLOOKUP(AR78,'Number-Dozzen'!$F$2:$K$10,5,0),"")</f>
        <v>34</v>
      </c>
      <c r="AZ78" s="80" t="str">
        <f>IF(AP78=1,VLOOKUP(AR78,'Number-Dozzen'!$F$2:$K$10,6,0),"")</f>
        <v xml:space="preserve"> </v>
      </c>
      <c r="BA78" s="11"/>
      <c r="BB78" s="80">
        <f t="shared" si="40"/>
        <v>16</v>
      </c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</row>
    <row r="79" spans="1:66">
      <c r="A79" s="7">
        <v>78</v>
      </c>
      <c r="B79" s="5"/>
      <c r="C79" s="97">
        <v>31</v>
      </c>
      <c r="D79" s="6">
        <f>IF(C79="","",VLOOKUP(C79,'Number-Dozzen'!$A$2:$C$38,3,0))</f>
        <v>3</v>
      </c>
      <c r="E79" s="6">
        <f>IF(C79="","",VLOOKUP(C79,'[1]Number-Dozzen'!$A$2:$B$38,2,0))</f>
        <v>3</v>
      </c>
      <c r="F79" s="19" t="str">
        <f t="shared" si="23"/>
        <v/>
      </c>
      <c r="G79" s="19" t="str">
        <f>IF(C79="","",IF(F79="","",VLOOKUP(F79,'Number-Dozzen'!$F$2:$L$10,7,0)))</f>
        <v/>
      </c>
      <c r="H79" s="1" t="str">
        <f t="shared" si="39"/>
        <v>L</v>
      </c>
      <c r="I79" s="1">
        <f t="shared" si="24"/>
        <v>16</v>
      </c>
      <c r="J79" s="1">
        <f t="shared" si="25"/>
        <v>1</v>
      </c>
      <c r="K79" s="1">
        <f t="shared" si="38"/>
        <v>-4</v>
      </c>
      <c r="L79" s="1">
        <f>IF(C79="","",SUM($K$2:K79))</f>
        <v>-48</v>
      </c>
      <c r="M79" s="11"/>
      <c r="N79" s="24" t="str">
        <f t="shared" si="22"/>
        <v/>
      </c>
      <c r="O79" s="25"/>
      <c r="P79" s="11"/>
      <c r="Q79" s="11"/>
      <c r="R79" s="11"/>
      <c r="S79" s="11"/>
      <c r="T79" s="11"/>
      <c r="U79" s="11"/>
      <c r="V79" s="14">
        <v>78</v>
      </c>
      <c r="W79" s="100">
        <v>1</v>
      </c>
      <c r="X79" s="11"/>
      <c r="Y79" s="11"/>
      <c r="Z79" s="80" t="str">
        <f t="shared" si="26"/>
        <v/>
      </c>
      <c r="AA79" s="82" t="str">
        <f t="shared" si="27"/>
        <v/>
      </c>
      <c r="AB79" s="1" t="str">
        <f t="shared" si="28"/>
        <v/>
      </c>
      <c r="AC79" s="1" t="str">
        <f t="shared" si="29"/>
        <v/>
      </c>
      <c r="AD79" s="1" t="str">
        <f t="shared" si="30"/>
        <v/>
      </c>
      <c r="AE79" s="1" t="str">
        <f t="shared" si="31"/>
        <v/>
      </c>
      <c r="AG79" s="11"/>
      <c r="AH79" s="1" t="str">
        <f t="shared" si="32"/>
        <v/>
      </c>
      <c r="AI79" s="1" t="str">
        <f t="shared" si="33"/>
        <v/>
      </c>
      <c r="AJ79" s="1" t="str">
        <f t="shared" si="34"/>
        <v/>
      </c>
      <c r="AK79" s="1" t="str">
        <f t="shared" si="35"/>
        <v/>
      </c>
      <c r="AL79" s="1" t="str">
        <f t="shared" si="36"/>
        <v/>
      </c>
      <c r="AM79" s="1">
        <f t="shared" si="37"/>
        <v>1</v>
      </c>
      <c r="AN79" s="11"/>
      <c r="AO79" s="11"/>
      <c r="AP79" s="78" t="str">
        <f>IF(AND(SUM(AH79:AM79)&gt;0,SUM(Z79:AE79)&gt;0),1,"")</f>
        <v/>
      </c>
      <c r="AQ79" s="78"/>
      <c r="AR79" s="78" t="str">
        <f>IF(AP79=1,SUM(Z79:AE79)*10+SUM(AH79:AM79),"")</f>
        <v/>
      </c>
      <c r="AS79" s="78"/>
      <c r="AT79" s="11"/>
      <c r="AU79" s="11"/>
      <c r="AV79" s="80" t="str">
        <f>IF(AP79=1,VLOOKUP(AR79,'Number-Dozzen'!$F$2:$K$10,2,0),"")</f>
        <v/>
      </c>
      <c r="AW79" s="80" t="str">
        <f>IF(AP79=1,VLOOKUP(AR79,'Number-Dozzen'!$F$2:$K$10,3,0),"")</f>
        <v/>
      </c>
      <c r="AX79" s="80" t="str">
        <f>IF(AP79=1,VLOOKUP(AR79,'Number-Dozzen'!$F$2:$K$10,4,0),"")</f>
        <v/>
      </c>
      <c r="AY79" s="80" t="str">
        <f>IF(AP79=1,VLOOKUP(AR79,'Number-Dozzen'!$F$2:$K$10,5,0),"")</f>
        <v/>
      </c>
      <c r="AZ79" s="80" t="str">
        <f>IF(AP79=1,VLOOKUP(AR79,'Number-Dozzen'!$F$2:$K$10,6,0),"")</f>
        <v/>
      </c>
      <c r="BA79" s="11"/>
      <c r="BB79" s="80">
        <f t="shared" si="40"/>
        <v>17</v>
      </c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</row>
    <row r="80" spans="1:66">
      <c r="A80" s="7">
        <v>79</v>
      </c>
      <c r="B80" s="5"/>
      <c r="C80" s="97">
        <v>16</v>
      </c>
      <c r="D80" s="6">
        <f>IF(C80="","",VLOOKUP(C80,'Number-Dozzen'!$A$2:$C$38,3,0))</f>
        <v>2</v>
      </c>
      <c r="E80" s="6">
        <f>IF(C80="","",VLOOKUP(C80,'[1]Number-Dozzen'!$A$2:$B$38,2,0))</f>
        <v>2</v>
      </c>
      <c r="F80" s="19">
        <f t="shared" si="23"/>
        <v>11</v>
      </c>
      <c r="G80" s="19" t="str">
        <f>IF(C80="","",IF(F80="","",VLOOKUP(F80,'Number-Dozzen'!$F$2:$L$10,7,0)))</f>
        <v>0-2-4-6</v>
      </c>
      <c r="H80" s="1" t="str">
        <f t="shared" si="39"/>
        <v/>
      </c>
      <c r="I80" s="1">
        <f t="shared" si="24"/>
        <v>17</v>
      </c>
      <c r="J80" s="1">
        <f t="shared" si="25"/>
        <v>1</v>
      </c>
      <c r="K80" s="1" t="str">
        <f t="shared" si="38"/>
        <v/>
      </c>
      <c r="L80" s="1">
        <f>IF(C80="","",SUM($K$2:K80))</f>
        <v>-48</v>
      </c>
      <c r="M80" s="11"/>
      <c r="N80" s="24" t="str">
        <f t="shared" si="22"/>
        <v/>
      </c>
      <c r="O80" s="25"/>
      <c r="P80" s="11"/>
      <c r="Q80" s="11"/>
      <c r="R80" s="11"/>
      <c r="S80" s="11"/>
      <c r="T80" s="11"/>
      <c r="U80" s="11"/>
      <c r="V80" s="14">
        <v>79</v>
      </c>
      <c r="W80" s="100">
        <v>1</v>
      </c>
      <c r="X80" s="11"/>
      <c r="Y80" s="11"/>
      <c r="Z80" s="80" t="str">
        <f t="shared" si="26"/>
        <v/>
      </c>
      <c r="AA80" s="82" t="str">
        <f t="shared" si="27"/>
        <v/>
      </c>
      <c r="AB80" s="1" t="str">
        <f t="shared" si="28"/>
        <v/>
      </c>
      <c r="AC80" s="1">
        <f t="shared" si="29"/>
        <v>1</v>
      </c>
      <c r="AD80" s="1" t="str">
        <f t="shared" si="30"/>
        <v/>
      </c>
      <c r="AE80" s="1" t="str">
        <f t="shared" si="31"/>
        <v/>
      </c>
      <c r="AG80" s="11"/>
      <c r="AH80" s="1" t="str">
        <f t="shared" si="32"/>
        <v/>
      </c>
      <c r="AI80" s="1" t="str">
        <f t="shared" si="33"/>
        <v/>
      </c>
      <c r="AJ80" s="1" t="str">
        <f t="shared" si="34"/>
        <v/>
      </c>
      <c r="AK80" s="1">
        <f t="shared" si="35"/>
        <v>1</v>
      </c>
      <c r="AL80" s="1" t="str">
        <f t="shared" si="36"/>
        <v/>
      </c>
      <c r="AM80" s="1" t="str">
        <f t="shared" si="37"/>
        <v/>
      </c>
      <c r="AN80" s="11"/>
      <c r="AO80" s="11"/>
      <c r="AP80" s="78">
        <f>IF(AND(SUM(AH80:AM80)&gt;0,SUM(Z80:AE80)&gt;0),1,"")</f>
        <v>1</v>
      </c>
      <c r="AQ80" s="78"/>
      <c r="AR80" s="78">
        <f>IF(AP80=1,SUM(Z80:AE80)*10+SUM(AH80:AM80),"")</f>
        <v>11</v>
      </c>
      <c r="AS80" s="78"/>
      <c r="AT80" s="11"/>
      <c r="AU80" s="11"/>
      <c r="AV80" s="80">
        <f>IF(AP80=1,VLOOKUP(AR80,'Number-Dozzen'!$F$2:$K$10,2,0),"")</f>
        <v>0</v>
      </c>
      <c r="AW80" s="80">
        <f>IF(AP80=1,VLOOKUP(AR80,'Number-Dozzen'!$F$2:$K$10,3,0),"")</f>
        <v>2</v>
      </c>
      <c r="AX80" s="80">
        <f>IF(AP80=1,VLOOKUP(AR80,'Number-Dozzen'!$F$2:$K$10,4,0),"")</f>
        <v>4</v>
      </c>
      <c r="AY80" s="80">
        <f>IF(AP80=1,VLOOKUP(AR80,'Number-Dozzen'!$F$2:$K$10,5,0),"")</f>
        <v>6</v>
      </c>
      <c r="AZ80" s="80" t="str">
        <f>IF(AP80=1,VLOOKUP(AR80,'Number-Dozzen'!$F$2:$K$10,6,0),"")</f>
        <v xml:space="preserve"> </v>
      </c>
      <c r="BA80" s="11"/>
      <c r="BB80" s="80">
        <f t="shared" si="40"/>
        <v>17</v>
      </c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</row>
    <row r="81" spans="1:66">
      <c r="A81" s="7">
        <v>80</v>
      </c>
      <c r="B81" s="5"/>
      <c r="C81" s="97">
        <v>20</v>
      </c>
      <c r="D81" s="6">
        <f>IF(C81="","",VLOOKUP(C81,'Number-Dozzen'!$A$2:$C$38,3,0))</f>
        <v>2</v>
      </c>
      <c r="E81" s="6">
        <f>IF(C81="","",VLOOKUP(C81,'[1]Number-Dozzen'!$A$2:$B$38,2,0))</f>
        <v>2</v>
      </c>
      <c r="F81" s="19" t="str">
        <f t="shared" si="23"/>
        <v/>
      </c>
      <c r="G81" s="19" t="str">
        <f>IF(C81="","",IF(F81="","",VLOOKUP(F81,'Number-Dozzen'!$F$2:$L$10,7,0)))</f>
        <v/>
      </c>
      <c r="H81" s="1" t="str">
        <f t="shared" si="39"/>
        <v>L</v>
      </c>
      <c r="I81" s="1">
        <f t="shared" si="24"/>
        <v>17</v>
      </c>
      <c r="J81" s="1">
        <f t="shared" si="25"/>
        <v>1</v>
      </c>
      <c r="K81" s="1">
        <f t="shared" si="38"/>
        <v>-4</v>
      </c>
      <c r="L81" s="1">
        <f>IF(C81="","",SUM($K$2:K81))</f>
        <v>-52</v>
      </c>
      <c r="M81" s="11"/>
      <c r="N81" s="24" t="str">
        <f t="shared" si="22"/>
        <v/>
      </c>
      <c r="O81" s="25"/>
      <c r="P81" s="11"/>
      <c r="Q81" s="11"/>
      <c r="R81" s="11"/>
      <c r="S81" s="11"/>
      <c r="T81" s="11"/>
      <c r="U81" s="11"/>
      <c r="V81" s="14">
        <v>80</v>
      </c>
      <c r="W81" s="100">
        <v>1</v>
      </c>
      <c r="X81" s="11"/>
      <c r="Y81" s="11"/>
      <c r="Z81" s="80" t="str">
        <f t="shared" si="26"/>
        <v/>
      </c>
      <c r="AA81" s="82" t="str">
        <f t="shared" si="27"/>
        <v/>
      </c>
      <c r="AB81" s="1" t="str">
        <f t="shared" si="28"/>
        <v/>
      </c>
      <c r="AC81" s="1" t="str">
        <f t="shared" si="29"/>
        <v/>
      </c>
      <c r="AD81" s="1" t="str">
        <f t="shared" si="30"/>
        <v/>
      </c>
      <c r="AE81" s="1" t="str">
        <f t="shared" si="31"/>
        <v/>
      </c>
      <c r="AG81" s="11"/>
      <c r="AH81" s="1" t="str">
        <f t="shared" si="32"/>
        <v/>
      </c>
      <c r="AI81" s="1" t="str">
        <f t="shared" si="33"/>
        <v/>
      </c>
      <c r="AJ81" s="1" t="str">
        <f t="shared" si="34"/>
        <v/>
      </c>
      <c r="AK81" s="1" t="str">
        <f t="shared" si="35"/>
        <v/>
      </c>
      <c r="AL81" s="1" t="str">
        <f t="shared" si="36"/>
        <v/>
      </c>
      <c r="AM81" s="1" t="str">
        <f t="shared" si="37"/>
        <v/>
      </c>
      <c r="AN81" s="11"/>
      <c r="AO81" s="11"/>
      <c r="AP81" s="78" t="str">
        <f>IF(AND(SUM(AH81:AM81)&gt;0,SUM(Z81:AE81)&gt;0),1,"")</f>
        <v/>
      </c>
      <c r="AQ81" s="78"/>
      <c r="AR81" s="78" t="str">
        <f>IF(AP81=1,SUM(Z81:AE81)*10+SUM(AH81:AM81),"")</f>
        <v/>
      </c>
      <c r="AS81" s="78"/>
      <c r="AT81" s="11"/>
      <c r="AU81" s="11"/>
      <c r="AV81" s="80" t="str">
        <f>IF(AP81=1,VLOOKUP(AR81,'Number-Dozzen'!$F$2:$K$10,2,0),"")</f>
        <v/>
      </c>
      <c r="AW81" s="80" t="str">
        <f>IF(AP81=1,VLOOKUP(AR81,'Number-Dozzen'!$F$2:$K$10,3,0),"")</f>
        <v/>
      </c>
      <c r="AX81" s="80" t="str">
        <f>IF(AP81=1,VLOOKUP(AR81,'Number-Dozzen'!$F$2:$K$10,4,0),"")</f>
        <v/>
      </c>
      <c r="AY81" s="80" t="str">
        <f>IF(AP81=1,VLOOKUP(AR81,'Number-Dozzen'!$F$2:$K$10,5,0),"")</f>
        <v/>
      </c>
      <c r="AZ81" s="80" t="str">
        <f>IF(AP81=1,VLOOKUP(AR81,'Number-Dozzen'!$F$2:$K$10,6,0),"")</f>
        <v/>
      </c>
      <c r="BA81" s="11"/>
      <c r="BB81" s="80">
        <f t="shared" si="40"/>
        <v>18</v>
      </c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</row>
    <row r="82" spans="1:66">
      <c r="A82" s="7">
        <v>81</v>
      </c>
      <c r="B82" s="5"/>
      <c r="C82" s="97">
        <v>26</v>
      </c>
      <c r="D82" s="6">
        <f>IF(C82="","",VLOOKUP(C82,'Number-Dozzen'!$A$2:$C$38,3,0))</f>
        <v>3</v>
      </c>
      <c r="E82" s="6">
        <f>IF(C82="","",VLOOKUP(C82,'[1]Number-Dozzen'!$A$2:$B$38,2,0))</f>
        <v>3</v>
      </c>
      <c r="F82" s="19" t="str">
        <f t="shared" si="23"/>
        <v/>
      </c>
      <c r="G82" s="19" t="str">
        <f>IF(C82="","",IF(F82="","",VLOOKUP(F82,'Number-Dozzen'!$F$2:$L$10,7,0)))</f>
        <v/>
      </c>
      <c r="H82" s="1" t="str">
        <f t="shared" si="39"/>
        <v/>
      </c>
      <c r="I82" s="1">
        <f t="shared" si="24"/>
        <v>18</v>
      </c>
      <c r="J82" s="1">
        <f t="shared" si="25"/>
        <v>1</v>
      </c>
      <c r="K82" s="1" t="str">
        <f t="shared" si="38"/>
        <v/>
      </c>
      <c r="L82" s="1">
        <f>IF(C82="","",SUM($K$2:K82))</f>
        <v>-52</v>
      </c>
      <c r="M82" s="11"/>
      <c r="N82" s="24" t="str">
        <f t="shared" ref="N82:N145" si="41">IF(L100="","",IF(L100&gt;=$P$7,"Win Goal !!",IF(L100&lt;=$P$8,"Stopp Loss !!","")))</f>
        <v/>
      </c>
      <c r="O82" s="25"/>
      <c r="P82" s="11"/>
      <c r="Q82" s="11"/>
      <c r="R82" s="11"/>
      <c r="S82" s="11"/>
      <c r="T82" s="11"/>
      <c r="U82" s="11"/>
      <c r="V82" s="14">
        <v>81</v>
      </c>
      <c r="W82" s="100">
        <v>1</v>
      </c>
      <c r="X82" s="11"/>
      <c r="Y82" s="11"/>
      <c r="Z82" s="80" t="str">
        <f t="shared" si="26"/>
        <v/>
      </c>
      <c r="AA82" s="82" t="str">
        <f t="shared" si="27"/>
        <v/>
      </c>
      <c r="AB82" s="1" t="str">
        <f t="shared" si="28"/>
        <v/>
      </c>
      <c r="AC82" s="1" t="str">
        <f t="shared" si="29"/>
        <v/>
      </c>
      <c r="AD82" s="1" t="str">
        <f t="shared" si="30"/>
        <v/>
      </c>
      <c r="AE82" s="1" t="str">
        <f t="shared" si="31"/>
        <v/>
      </c>
      <c r="AG82" s="11"/>
      <c r="AH82" s="1" t="str">
        <f t="shared" si="32"/>
        <v/>
      </c>
      <c r="AI82" s="1" t="str">
        <f t="shared" si="33"/>
        <v/>
      </c>
      <c r="AJ82" s="1" t="str">
        <f t="shared" si="34"/>
        <v/>
      </c>
      <c r="AK82" s="1" t="str">
        <f t="shared" si="35"/>
        <v/>
      </c>
      <c r="AL82" s="1" t="str">
        <f t="shared" si="36"/>
        <v/>
      </c>
      <c r="AM82" s="1">
        <f t="shared" si="37"/>
        <v>1</v>
      </c>
      <c r="AN82" s="11"/>
      <c r="AO82" s="11"/>
      <c r="AP82" s="78" t="str">
        <f>IF(AND(SUM(AH82:AM82)&gt;0,SUM(Z82:AE82)&gt;0),1,"")</f>
        <v/>
      </c>
      <c r="AQ82" s="78"/>
      <c r="AR82" s="78" t="str">
        <f>IF(AP82=1,SUM(Z82:AE82)*10+SUM(AH82:AM82),"")</f>
        <v/>
      </c>
      <c r="AS82" s="78"/>
      <c r="AT82" s="11"/>
      <c r="AU82" s="11"/>
      <c r="AV82" s="80" t="str">
        <f>IF(AP82=1,VLOOKUP(AR82,'Number-Dozzen'!$F$2:$K$10,2,0),"")</f>
        <v/>
      </c>
      <c r="AW82" s="80" t="str">
        <f>IF(AP82=1,VLOOKUP(AR82,'Number-Dozzen'!$F$2:$K$10,3,0),"")</f>
        <v/>
      </c>
      <c r="AX82" s="80" t="str">
        <f>IF(AP82=1,VLOOKUP(AR82,'Number-Dozzen'!$F$2:$K$10,4,0),"")</f>
        <v/>
      </c>
      <c r="AY82" s="80" t="str">
        <f>IF(AP82=1,VLOOKUP(AR82,'Number-Dozzen'!$F$2:$K$10,5,0),"")</f>
        <v/>
      </c>
      <c r="AZ82" s="80" t="str">
        <f>IF(AP82=1,VLOOKUP(AR82,'Number-Dozzen'!$F$2:$K$10,6,0),"")</f>
        <v/>
      </c>
      <c r="BA82" s="11"/>
      <c r="BB82" s="80">
        <f t="shared" si="40"/>
        <v>18</v>
      </c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</row>
    <row r="83" spans="1:66">
      <c r="A83" s="7">
        <v>82</v>
      </c>
      <c r="B83" s="5"/>
      <c r="C83" s="97">
        <v>36</v>
      </c>
      <c r="D83" s="6">
        <f>IF(C83="","",VLOOKUP(C83,'Number-Dozzen'!$A$2:$C$38,3,0))</f>
        <v>3</v>
      </c>
      <c r="E83" s="6">
        <f>IF(C83="","",VLOOKUP(C83,'[1]Number-Dozzen'!$A$2:$B$38,2,0))</f>
        <v>2</v>
      </c>
      <c r="F83" s="19" t="str">
        <f t="shared" si="23"/>
        <v/>
      </c>
      <c r="G83" s="19" t="str">
        <f>IF(C83="","",IF(F83="","",VLOOKUP(F83,'Number-Dozzen'!$F$2:$L$10,7,0)))</f>
        <v/>
      </c>
      <c r="H83" s="1" t="str">
        <f t="shared" si="39"/>
        <v/>
      </c>
      <c r="I83" s="1">
        <f t="shared" si="24"/>
        <v>18</v>
      </c>
      <c r="J83" s="1">
        <f t="shared" si="25"/>
        <v>1</v>
      </c>
      <c r="K83" s="1" t="str">
        <f t="shared" si="38"/>
        <v/>
      </c>
      <c r="L83" s="1">
        <f>IF(C83="","",SUM($K$2:K83))</f>
        <v>-52</v>
      </c>
      <c r="M83" s="11"/>
      <c r="N83" s="24" t="str">
        <f t="shared" si="41"/>
        <v/>
      </c>
      <c r="O83" s="25"/>
      <c r="P83" s="11"/>
      <c r="Q83" s="11"/>
      <c r="R83" s="11"/>
      <c r="S83" s="11"/>
      <c r="T83" s="11"/>
      <c r="U83" s="11"/>
      <c r="V83" s="14">
        <v>82</v>
      </c>
      <c r="W83" s="100">
        <v>1</v>
      </c>
      <c r="X83" s="11"/>
      <c r="Y83" s="11"/>
      <c r="Z83" s="80" t="str">
        <f t="shared" si="26"/>
        <v/>
      </c>
      <c r="AA83" s="82" t="str">
        <f t="shared" si="27"/>
        <v/>
      </c>
      <c r="AB83" s="1" t="str">
        <f t="shared" si="28"/>
        <v/>
      </c>
      <c r="AC83" s="1" t="str">
        <f t="shared" si="29"/>
        <v/>
      </c>
      <c r="AD83" s="1" t="str">
        <f t="shared" si="30"/>
        <v/>
      </c>
      <c r="AE83" s="1" t="str">
        <f t="shared" si="31"/>
        <v/>
      </c>
      <c r="AG83" s="11"/>
      <c r="AH83" s="1" t="str">
        <f t="shared" si="32"/>
        <v/>
      </c>
      <c r="AI83" s="1" t="str">
        <f t="shared" si="33"/>
        <v/>
      </c>
      <c r="AJ83" s="1" t="str">
        <f t="shared" si="34"/>
        <v/>
      </c>
      <c r="AK83" s="1">
        <f t="shared" si="35"/>
        <v>1</v>
      </c>
      <c r="AL83" s="1" t="str">
        <f t="shared" si="36"/>
        <v/>
      </c>
      <c r="AM83" s="1" t="str">
        <f t="shared" si="37"/>
        <v/>
      </c>
      <c r="AN83" s="11"/>
      <c r="AO83" s="11"/>
      <c r="AP83" s="78" t="str">
        <f>IF(AND(SUM(AH83:AM83)&gt;0,SUM(Z83:AE83)&gt;0),1,"")</f>
        <v/>
      </c>
      <c r="AQ83" s="78"/>
      <c r="AR83" s="78" t="str">
        <f>IF(AP83=1,SUM(Z83:AE83)*10+SUM(AH83:AM83),"")</f>
        <v/>
      </c>
      <c r="AS83" s="78"/>
      <c r="AT83" s="11"/>
      <c r="AU83" s="11"/>
      <c r="AV83" s="80" t="str">
        <f>IF(AP83=1,VLOOKUP(AR83,'Number-Dozzen'!$F$2:$K$10,2,0),"")</f>
        <v/>
      </c>
      <c r="AW83" s="80" t="str">
        <f>IF(AP83=1,VLOOKUP(AR83,'Number-Dozzen'!$F$2:$K$10,3,0),"")</f>
        <v/>
      </c>
      <c r="AX83" s="80" t="str">
        <f>IF(AP83=1,VLOOKUP(AR83,'Number-Dozzen'!$F$2:$K$10,4,0),"")</f>
        <v/>
      </c>
      <c r="AY83" s="80" t="str">
        <f>IF(AP83=1,VLOOKUP(AR83,'Number-Dozzen'!$F$2:$K$10,5,0),"")</f>
        <v/>
      </c>
      <c r="AZ83" s="80" t="str">
        <f>IF(AP83=1,VLOOKUP(AR83,'Number-Dozzen'!$F$2:$K$10,6,0),"")</f>
        <v/>
      </c>
      <c r="BA83" s="11"/>
      <c r="BB83" s="80">
        <f t="shared" si="40"/>
        <v>18</v>
      </c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</row>
    <row r="84" spans="1:66">
      <c r="A84" s="7">
        <v>83</v>
      </c>
      <c r="B84" s="5"/>
      <c r="C84" s="97">
        <v>26</v>
      </c>
      <c r="D84" s="6">
        <f>IF(C84="","",VLOOKUP(C84,'Number-Dozzen'!$A$2:$C$38,3,0))</f>
        <v>3</v>
      </c>
      <c r="E84" s="6">
        <f>IF(C84="","",VLOOKUP(C84,'[1]Number-Dozzen'!$A$2:$B$38,2,0))</f>
        <v>3</v>
      </c>
      <c r="F84" s="19" t="str">
        <f t="shared" si="23"/>
        <v/>
      </c>
      <c r="G84" s="19" t="str">
        <f>IF(C84="","",IF(F84="","",VLOOKUP(F84,'Number-Dozzen'!$F$2:$L$10,7,0)))</f>
        <v/>
      </c>
      <c r="H84" s="1" t="str">
        <f t="shared" si="39"/>
        <v/>
      </c>
      <c r="I84" s="1">
        <f t="shared" si="24"/>
        <v>18</v>
      </c>
      <c r="J84" s="1">
        <f t="shared" si="25"/>
        <v>1</v>
      </c>
      <c r="K84" s="1" t="str">
        <f t="shared" si="38"/>
        <v/>
      </c>
      <c r="L84" s="1">
        <f>IF(C84="","",SUM($K$2:K84))</f>
        <v>-52</v>
      </c>
      <c r="M84" s="11"/>
      <c r="N84" s="24" t="str">
        <f t="shared" si="41"/>
        <v/>
      </c>
      <c r="O84" s="25"/>
      <c r="P84" s="11"/>
      <c r="Q84" s="11"/>
      <c r="R84" s="11"/>
      <c r="S84" s="11"/>
      <c r="T84" s="11"/>
      <c r="U84" s="11"/>
      <c r="V84" s="14">
        <v>83</v>
      </c>
      <c r="W84" s="100">
        <v>1</v>
      </c>
      <c r="X84" s="11"/>
      <c r="Y84" s="11"/>
      <c r="Z84" s="80" t="str">
        <f t="shared" si="26"/>
        <v/>
      </c>
      <c r="AA84" s="82" t="str">
        <f t="shared" si="27"/>
        <v/>
      </c>
      <c r="AB84" s="1" t="str">
        <f t="shared" si="28"/>
        <v/>
      </c>
      <c r="AC84" s="1" t="str">
        <f t="shared" si="29"/>
        <v/>
      </c>
      <c r="AD84" s="1" t="str">
        <f t="shared" si="30"/>
        <v/>
      </c>
      <c r="AE84" s="1" t="str">
        <f t="shared" si="31"/>
        <v/>
      </c>
      <c r="AG84" s="11"/>
      <c r="AH84" s="1" t="str">
        <f t="shared" si="32"/>
        <v/>
      </c>
      <c r="AI84" s="1" t="str">
        <f t="shared" si="33"/>
        <v/>
      </c>
      <c r="AJ84" s="1" t="str">
        <f t="shared" si="34"/>
        <v/>
      </c>
      <c r="AK84" s="1" t="str">
        <f t="shared" si="35"/>
        <v/>
      </c>
      <c r="AL84" s="1" t="str">
        <f t="shared" si="36"/>
        <v/>
      </c>
      <c r="AM84" s="1">
        <f t="shared" si="37"/>
        <v>1</v>
      </c>
      <c r="AN84" s="11"/>
      <c r="AO84" s="11"/>
      <c r="AP84" s="78" t="str">
        <f>IF(AND(SUM(AH84:AM84)&gt;0,SUM(Z84:AE84)&gt;0),1,"")</f>
        <v/>
      </c>
      <c r="AQ84" s="78"/>
      <c r="AR84" s="78" t="str">
        <f>IF(AP84=1,SUM(Z84:AE84)*10+SUM(AH84:AM84),"")</f>
        <v/>
      </c>
      <c r="AS84" s="78"/>
      <c r="AT84" s="11"/>
      <c r="AU84" s="11"/>
      <c r="AV84" s="80" t="str">
        <f>IF(AP84=1,VLOOKUP(AR84,'Number-Dozzen'!$F$2:$K$10,2,0),"")</f>
        <v/>
      </c>
      <c r="AW84" s="80" t="str">
        <f>IF(AP84=1,VLOOKUP(AR84,'Number-Dozzen'!$F$2:$K$10,3,0),"")</f>
        <v/>
      </c>
      <c r="AX84" s="80" t="str">
        <f>IF(AP84=1,VLOOKUP(AR84,'Number-Dozzen'!$F$2:$K$10,4,0),"")</f>
        <v/>
      </c>
      <c r="AY84" s="80" t="str">
        <f>IF(AP84=1,VLOOKUP(AR84,'Number-Dozzen'!$F$2:$K$10,5,0),"")</f>
        <v/>
      </c>
      <c r="AZ84" s="80" t="str">
        <f>IF(AP84=1,VLOOKUP(AR84,'Number-Dozzen'!$F$2:$K$10,6,0),"")</f>
        <v/>
      </c>
      <c r="BA84" s="11"/>
      <c r="BB84" s="80">
        <f t="shared" si="40"/>
        <v>18</v>
      </c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</row>
    <row r="85" spans="1:66">
      <c r="A85" s="7">
        <v>84</v>
      </c>
      <c r="B85" s="5"/>
      <c r="C85" s="97">
        <v>19</v>
      </c>
      <c r="D85" s="6">
        <f>IF(C85="","",VLOOKUP(C85,'Number-Dozzen'!$A$2:$C$38,3,0))</f>
        <v>2</v>
      </c>
      <c r="E85" s="6">
        <f>IF(C85="","",VLOOKUP(C85,'[1]Number-Dozzen'!$A$2:$B$38,2,0))</f>
        <v>1</v>
      </c>
      <c r="F85" s="19">
        <f t="shared" si="23"/>
        <v>12</v>
      </c>
      <c r="G85" s="19" t="str">
        <f>IF(C85="","",IF(F85="","",VLOOKUP(F85,'Number-Dozzen'!$F$2:$L$10,7,0)))</f>
        <v>1-5-8-10-11</v>
      </c>
      <c r="H85" s="1" t="str">
        <f t="shared" si="39"/>
        <v/>
      </c>
      <c r="I85" s="1">
        <f t="shared" si="24"/>
        <v>18</v>
      </c>
      <c r="J85" s="1">
        <f t="shared" si="25"/>
        <v>1</v>
      </c>
      <c r="K85" s="1" t="str">
        <f t="shared" si="38"/>
        <v/>
      </c>
      <c r="L85" s="1">
        <f>IF(C85="","",SUM($K$2:K85))</f>
        <v>-52</v>
      </c>
      <c r="M85" s="11"/>
      <c r="N85" s="24" t="str">
        <f t="shared" si="41"/>
        <v/>
      </c>
      <c r="O85" s="25"/>
      <c r="P85" s="11"/>
      <c r="Q85" s="11"/>
      <c r="R85" s="11"/>
      <c r="S85" s="11"/>
      <c r="T85" s="11"/>
      <c r="U85" s="11"/>
      <c r="V85" s="14">
        <v>84</v>
      </c>
      <c r="W85" s="100">
        <v>1</v>
      </c>
      <c r="X85" s="11"/>
      <c r="Y85" s="11"/>
      <c r="Z85" s="80" t="str">
        <f t="shared" si="26"/>
        <v/>
      </c>
      <c r="AA85" s="82" t="str">
        <f t="shared" si="27"/>
        <v/>
      </c>
      <c r="AB85" s="1" t="str">
        <f t="shared" si="28"/>
        <v/>
      </c>
      <c r="AC85" s="1">
        <f t="shared" si="29"/>
        <v>1</v>
      </c>
      <c r="AD85" s="1" t="str">
        <f t="shared" si="30"/>
        <v/>
      </c>
      <c r="AE85" s="1" t="str">
        <f t="shared" si="31"/>
        <v/>
      </c>
      <c r="AG85" s="11"/>
      <c r="AH85" s="1" t="str">
        <f t="shared" si="32"/>
        <v/>
      </c>
      <c r="AI85" s="1">
        <f t="shared" si="33"/>
        <v>2</v>
      </c>
      <c r="AJ85" s="1" t="str">
        <f t="shared" si="34"/>
        <v/>
      </c>
      <c r="AK85" s="1" t="str">
        <f t="shared" si="35"/>
        <v/>
      </c>
      <c r="AL85" s="1" t="str">
        <f t="shared" si="36"/>
        <v/>
      </c>
      <c r="AM85" s="1" t="str">
        <f t="shared" si="37"/>
        <v/>
      </c>
      <c r="AN85" s="11"/>
      <c r="AO85" s="11"/>
      <c r="AP85" s="78">
        <f>IF(AND(SUM(AH85:AM85)&gt;0,SUM(Z85:AE85)&gt;0),1,"")</f>
        <v>1</v>
      </c>
      <c r="AQ85" s="78"/>
      <c r="AR85" s="78">
        <f>IF(AP85=1,SUM(Z85:AE85)*10+SUM(AH85:AM85),"")</f>
        <v>12</v>
      </c>
      <c r="AS85" s="78"/>
      <c r="AT85" s="11"/>
      <c r="AU85" s="11"/>
      <c r="AV85" s="80">
        <f>IF(AP85=1,VLOOKUP(AR85,'Number-Dozzen'!$F$2:$K$10,2,0),"")</f>
        <v>1</v>
      </c>
      <c r="AW85" s="80">
        <f>IF(AP85=1,VLOOKUP(AR85,'Number-Dozzen'!$F$2:$K$10,3,0),"")</f>
        <v>5</v>
      </c>
      <c r="AX85" s="80">
        <f>IF(AP85=1,VLOOKUP(AR85,'Number-Dozzen'!$F$2:$K$10,4,0),"")</f>
        <v>8</v>
      </c>
      <c r="AY85" s="80">
        <f>IF(AP85=1,VLOOKUP(AR85,'Number-Dozzen'!$F$2:$K$10,5,0),"")</f>
        <v>10</v>
      </c>
      <c r="AZ85" s="80">
        <f>IF(AP85=1,VLOOKUP(AR85,'Number-Dozzen'!$F$2:$K$10,6,0),"")</f>
        <v>11</v>
      </c>
      <c r="BA85" s="11"/>
      <c r="BB85" s="80">
        <f t="shared" si="40"/>
        <v>18</v>
      </c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</row>
    <row r="86" spans="1:66">
      <c r="A86" s="7">
        <v>85</v>
      </c>
      <c r="B86" s="5"/>
      <c r="C86" s="97">
        <v>31</v>
      </c>
      <c r="D86" s="6">
        <f>IF(C86="","",VLOOKUP(C86,'Number-Dozzen'!$A$2:$C$38,3,0))</f>
        <v>3</v>
      </c>
      <c r="E86" s="6">
        <f>IF(C86="","",VLOOKUP(C86,'[1]Number-Dozzen'!$A$2:$B$38,2,0))</f>
        <v>3</v>
      </c>
      <c r="F86" s="19" t="str">
        <f t="shared" si="23"/>
        <v/>
      </c>
      <c r="G86" s="19" t="str">
        <f>IF(C86="","",IF(F86="","",VLOOKUP(F86,'Number-Dozzen'!$F$2:$L$10,7,0)))</f>
        <v/>
      </c>
      <c r="H86" s="1" t="str">
        <f t="shared" si="39"/>
        <v>L</v>
      </c>
      <c r="I86" s="1">
        <f t="shared" si="24"/>
        <v>18</v>
      </c>
      <c r="J86" s="1">
        <f t="shared" si="25"/>
        <v>1</v>
      </c>
      <c r="K86" s="1">
        <f t="shared" si="38"/>
        <v>-4</v>
      </c>
      <c r="L86" s="1">
        <f>IF(C86="","",SUM($K$2:K86))</f>
        <v>-56</v>
      </c>
      <c r="M86" s="11"/>
      <c r="N86" s="24" t="str">
        <f t="shared" si="41"/>
        <v/>
      </c>
      <c r="O86" s="25"/>
      <c r="P86" s="11"/>
      <c r="Q86" s="11"/>
      <c r="R86" s="11"/>
      <c r="S86" s="11"/>
      <c r="T86" s="11"/>
      <c r="U86" s="11"/>
      <c r="V86" s="14">
        <v>85</v>
      </c>
      <c r="W86" s="100">
        <v>1</v>
      </c>
      <c r="X86" s="11"/>
      <c r="Y86" s="11"/>
      <c r="Z86" s="80" t="str">
        <f t="shared" si="26"/>
        <v/>
      </c>
      <c r="AA86" s="82" t="str">
        <f t="shared" si="27"/>
        <v/>
      </c>
      <c r="AB86" s="1" t="str">
        <f t="shared" si="28"/>
        <v/>
      </c>
      <c r="AC86" s="1" t="str">
        <f t="shared" si="29"/>
        <v/>
      </c>
      <c r="AD86" s="1" t="str">
        <f t="shared" si="30"/>
        <v/>
      </c>
      <c r="AE86" s="1" t="str">
        <f t="shared" si="31"/>
        <v/>
      </c>
      <c r="AG86" s="11"/>
      <c r="AH86" s="1" t="str">
        <f t="shared" si="32"/>
        <v/>
      </c>
      <c r="AI86" s="1" t="str">
        <f t="shared" si="33"/>
        <v/>
      </c>
      <c r="AJ86" s="1" t="str">
        <f t="shared" si="34"/>
        <v/>
      </c>
      <c r="AK86" s="1" t="str">
        <f t="shared" si="35"/>
        <v/>
      </c>
      <c r="AL86" s="1">
        <f t="shared" si="36"/>
        <v>2</v>
      </c>
      <c r="AM86" s="1" t="str">
        <f t="shared" si="37"/>
        <v/>
      </c>
      <c r="AN86" s="11"/>
      <c r="AO86" s="11"/>
      <c r="AP86" s="78" t="str">
        <f>IF(AND(SUM(AH86:AM86)&gt;0,SUM(Z86:AE86)&gt;0),1,"")</f>
        <v/>
      </c>
      <c r="AQ86" s="78"/>
      <c r="AR86" s="78" t="str">
        <f>IF(AP86=1,SUM(Z86:AE86)*10+SUM(AH86:AM86),"")</f>
        <v/>
      </c>
      <c r="AS86" s="78"/>
      <c r="AT86" s="11"/>
      <c r="AU86" s="11"/>
      <c r="AV86" s="80" t="str">
        <f>IF(AP86=1,VLOOKUP(AR86,'Number-Dozzen'!$F$2:$K$10,2,0),"")</f>
        <v/>
      </c>
      <c r="AW86" s="80" t="str">
        <f>IF(AP86=1,VLOOKUP(AR86,'Number-Dozzen'!$F$2:$K$10,3,0),"")</f>
        <v/>
      </c>
      <c r="AX86" s="80" t="str">
        <f>IF(AP86=1,VLOOKUP(AR86,'Number-Dozzen'!$F$2:$K$10,4,0),"")</f>
        <v/>
      </c>
      <c r="AY86" s="80" t="str">
        <f>IF(AP86=1,VLOOKUP(AR86,'Number-Dozzen'!$F$2:$K$10,5,0),"")</f>
        <v/>
      </c>
      <c r="AZ86" s="80" t="str">
        <f>IF(AP86=1,VLOOKUP(AR86,'Number-Dozzen'!$F$2:$K$10,6,0),"")</f>
        <v/>
      </c>
      <c r="BA86" s="11"/>
      <c r="BB86" s="80">
        <f t="shared" si="40"/>
        <v>19</v>
      </c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</row>
    <row r="87" spans="1:66">
      <c r="A87" s="7">
        <v>86</v>
      </c>
      <c r="B87" s="5"/>
      <c r="C87" s="97">
        <v>2</v>
      </c>
      <c r="D87" s="6">
        <f>IF(C87="","",VLOOKUP(C87,'Number-Dozzen'!$A$2:$C$38,3,0))</f>
        <v>1</v>
      </c>
      <c r="E87" s="6">
        <f>IF(C87="","",VLOOKUP(C87,'[1]Number-Dozzen'!$A$2:$B$38,2,0))</f>
        <v>1</v>
      </c>
      <c r="F87" s="19">
        <f t="shared" si="23"/>
        <v>22</v>
      </c>
      <c r="G87" s="19" t="str">
        <f>IF(C87="","",IF(F87="","",VLOOKUP(F87,'Number-Dozzen'!$F$2:$L$10,7,0)))</f>
        <v>16-20-23-24</v>
      </c>
      <c r="H87" s="1" t="str">
        <f t="shared" si="39"/>
        <v/>
      </c>
      <c r="I87" s="1">
        <f t="shared" si="24"/>
        <v>19</v>
      </c>
      <c r="J87" s="1">
        <f t="shared" si="25"/>
        <v>1</v>
      </c>
      <c r="K87" s="1" t="str">
        <f t="shared" si="38"/>
        <v/>
      </c>
      <c r="L87" s="1">
        <f>IF(C87="","",SUM($K$2:K87))</f>
        <v>-56</v>
      </c>
      <c r="M87" s="11"/>
      <c r="N87" s="24" t="str">
        <f t="shared" si="41"/>
        <v/>
      </c>
      <c r="O87" s="25"/>
      <c r="P87" s="11"/>
      <c r="Q87" s="11"/>
      <c r="R87" s="11"/>
      <c r="S87" s="11"/>
      <c r="T87" s="11"/>
      <c r="U87" s="11"/>
      <c r="V87" s="14">
        <v>86</v>
      </c>
      <c r="W87" s="100">
        <v>1</v>
      </c>
      <c r="X87" s="11"/>
      <c r="Y87" s="11"/>
      <c r="Z87" s="80" t="str">
        <f t="shared" si="26"/>
        <v/>
      </c>
      <c r="AA87" s="82">
        <f t="shared" si="27"/>
        <v>2</v>
      </c>
      <c r="AB87" s="1" t="str">
        <f t="shared" si="28"/>
        <v/>
      </c>
      <c r="AC87" s="1" t="str">
        <f t="shared" si="29"/>
        <v/>
      </c>
      <c r="AD87" s="1" t="str">
        <f t="shared" si="30"/>
        <v/>
      </c>
      <c r="AE87" s="1" t="str">
        <f t="shared" si="31"/>
        <v/>
      </c>
      <c r="AG87" s="11"/>
      <c r="AH87" s="1" t="str">
        <f t="shared" si="32"/>
        <v/>
      </c>
      <c r="AI87" s="1">
        <f t="shared" si="33"/>
        <v>2</v>
      </c>
      <c r="AJ87" s="1" t="str">
        <f t="shared" si="34"/>
        <v/>
      </c>
      <c r="AK87" s="1" t="str">
        <f t="shared" si="35"/>
        <v/>
      </c>
      <c r="AL87" s="1" t="str">
        <f t="shared" si="36"/>
        <v/>
      </c>
      <c r="AM87" s="1" t="str">
        <f t="shared" si="37"/>
        <v/>
      </c>
      <c r="AN87" s="11"/>
      <c r="AO87" s="11"/>
      <c r="AP87" s="78">
        <f>IF(AND(SUM(AH87:AM87)&gt;0,SUM(Z87:AE87)&gt;0),1,"")</f>
        <v>1</v>
      </c>
      <c r="AQ87" s="78"/>
      <c r="AR87" s="78">
        <f>IF(AP87=1,SUM(Z87:AE87)*10+SUM(AH87:AM87),"")</f>
        <v>22</v>
      </c>
      <c r="AS87" s="78"/>
      <c r="AT87" s="11"/>
      <c r="AU87" s="11"/>
      <c r="AV87" s="80">
        <f>IF(AP87=1,VLOOKUP(AR87,'Number-Dozzen'!$F$2:$K$10,2,0),"")</f>
        <v>16</v>
      </c>
      <c r="AW87" s="80">
        <f>IF(AP87=1,VLOOKUP(AR87,'Number-Dozzen'!$F$2:$K$10,3,0),"")</f>
        <v>20</v>
      </c>
      <c r="AX87" s="80">
        <f>IF(AP87=1,VLOOKUP(AR87,'Number-Dozzen'!$F$2:$K$10,4,0),"")</f>
        <v>23</v>
      </c>
      <c r="AY87" s="80">
        <f>IF(AP87=1,VLOOKUP(AR87,'Number-Dozzen'!$F$2:$K$10,5,0),"")</f>
        <v>24</v>
      </c>
      <c r="AZ87" s="80" t="str">
        <f>IF(AP87=1,VLOOKUP(AR87,'Number-Dozzen'!$F$2:$K$10,6,0),"")</f>
        <v xml:space="preserve"> </v>
      </c>
      <c r="BA87" s="11"/>
      <c r="BB87" s="80">
        <f t="shared" si="40"/>
        <v>19</v>
      </c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</row>
    <row r="88" spans="1:66">
      <c r="A88" s="7">
        <v>87</v>
      </c>
      <c r="B88" s="5"/>
      <c r="C88" s="97">
        <v>14</v>
      </c>
      <c r="D88" s="6">
        <f>IF(C88="","",VLOOKUP(C88,'Number-Dozzen'!$A$2:$C$38,3,0))</f>
        <v>2</v>
      </c>
      <c r="E88" s="6">
        <f>IF(C88="","",VLOOKUP(C88,'[1]Number-Dozzen'!$A$2:$B$38,2,0))</f>
        <v>3</v>
      </c>
      <c r="F88" s="19">
        <f t="shared" si="23"/>
        <v>32</v>
      </c>
      <c r="G88" s="19" t="str">
        <f>IF(C88="","",IF(F88="","",VLOOKUP(F88,'Number-Dozzen'!$F$2:$L$10,7,0)))</f>
        <v>30-33-36</v>
      </c>
      <c r="H88" s="1" t="str">
        <f t="shared" si="39"/>
        <v>L</v>
      </c>
      <c r="I88" s="1">
        <f t="shared" si="24"/>
        <v>19</v>
      </c>
      <c r="J88" s="1">
        <f t="shared" si="25"/>
        <v>1</v>
      </c>
      <c r="K88" s="1">
        <f t="shared" si="38"/>
        <v>-4</v>
      </c>
      <c r="L88" s="1">
        <f>IF(C88="","",SUM($K$2:K88))</f>
        <v>-60</v>
      </c>
      <c r="M88" s="11"/>
      <c r="N88" s="24" t="str">
        <f t="shared" si="41"/>
        <v/>
      </c>
      <c r="O88" s="25"/>
      <c r="P88" s="11"/>
      <c r="Q88" s="11"/>
      <c r="R88" s="11"/>
      <c r="S88" s="11"/>
      <c r="T88" s="11"/>
      <c r="U88" s="11"/>
      <c r="V88" s="14">
        <v>87</v>
      </c>
      <c r="W88" s="100">
        <v>1</v>
      </c>
      <c r="X88" s="11"/>
      <c r="Y88" s="11"/>
      <c r="Z88" s="80" t="str">
        <f t="shared" si="26"/>
        <v/>
      </c>
      <c r="AA88" s="82" t="str">
        <f t="shared" si="27"/>
        <v/>
      </c>
      <c r="AB88" s="1">
        <f t="shared" si="28"/>
        <v>3</v>
      </c>
      <c r="AC88" s="1" t="str">
        <f t="shared" si="29"/>
        <v/>
      </c>
      <c r="AD88" s="1" t="str">
        <f t="shared" si="30"/>
        <v/>
      </c>
      <c r="AE88" s="1" t="str">
        <f t="shared" si="31"/>
        <v/>
      </c>
      <c r="AG88" s="11"/>
      <c r="AH88" s="1" t="str">
        <f t="shared" si="32"/>
        <v/>
      </c>
      <c r="AI88" s="1" t="str">
        <f t="shared" si="33"/>
        <v/>
      </c>
      <c r="AJ88" s="1" t="str">
        <f t="shared" si="34"/>
        <v/>
      </c>
      <c r="AK88" s="1" t="str">
        <f t="shared" si="35"/>
        <v/>
      </c>
      <c r="AL88" s="1">
        <f t="shared" si="36"/>
        <v>2</v>
      </c>
      <c r="AM88" s="1" t="str">
        <f t="shared" si="37"/>
        <v/>
      </c>
      <c r="AN88" s="11"/>
      <c r="AO88" s="11"/>
      <c r="AP88" s="78">
        <f>IF(AND(SUM(AH88:AM88)&gt;0,SUM(Z88:AE88)&gt;0),1,"")</f>
        <v>1</v>
      </c>
      <c r="AQ88" s="78"/>
      <c r="AR88" s="78">
        <f>IF(AP88=1,SUM(Z88:AE88)*10+SUM(AH88:AM88),"")</f>
        <v>32</v>
      </c>
      <c r="AS88" s="78"/>
      <c r="AT88" s="11"/>
      <c r="AU88" s="11"/>
      <c r="AV88" s="80">
        <f>IF(AP88=1,VLOOKUP(AR88,'Number-Dozzen'!$F$2:$K$10,2,0),"")</f>
        <v>30</v>
      </c>
      <c r="AW88" s="80">
        <f>IF(AP88=1,VLOOKUP(AR88,'Number-Dozzen'!$F$2:$K$10,3,0),"")</f>
        <v>33</v>
      </c>
      <c r="AX88" s="80">
        <f>IF(AP88=1,VLOOKUP(AR88,'Number-Dozzen'!$F$2:$K$10,4,0),"")</f>
        <v>36</v>
      </c>
      <c r="AY88" s="80" t="str">
        <f>IF(AP88=1,VLOOKUP(AR88,'Number-Dozzen'!$F$2:$K$10,5,0),"")</f>
        <v xml:space="preserve"> </v>
      </c>
      <c r="AZ88" s="80" t="str">
        <f>IF(AP88=1,VLOOKUP(AR88,'Number-Dozzen'!$F$2:$K$10,6,0),"")</f>
        <v xml:space="preserve"> </v>
      </c>
      <c r="BA88" s="11"/>
      <c r="BB88" s="80">
        <f t="shared" si="40"/>
        <v>20</v>
      </c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</row>
    <row r="89" spans="1:66">
      <c r="A89" s="7">
        <v>88</v>
      </c>
      <c r="B89" s="5"/>
      <c r="C89" s="97">
        <v>12</v>
      </c>
      <c r="D89" s="6">
        <f>IF(C89="","",VLOOKUP(C89,'Number-Dozzen'!$A$2:$C$38,3,0))</f>
        <v>1</v>
      </c>
      <c r="E89" s="6">
        <f>IF(C89="","",VLOOKUP(C89,'[1]Number-Dozzen'!$A$2:$B$38,2,0))</f>
        <v>3</v>
      </c>
      <c r="F89" s="19" t="str">
        <f t="shared" si="23"/>
        <v/>
      </c>
      <c r="G89" s="19" t="str">
        <f>IF(C89="","",IF(F89="","",VLOOKUP(F89,'Number-Dozzen'!$F$2:$L$10,7,0)))</f>
        <v/>
      </c>
      <c r="H89" s="1" t="str">
        <f t="shared" si="39"/>
        <v>L</v>
      </c>
      <c r="I89" s="1">
        <f t="shared" si="24"/>
        <v>20</v>
      </c>
      <c r="J89" s="1">
        <f t="shared" si="25"/>
        <v>1</v>
      </c>
      <c r="K89" s="1">
        <f t="shared" si="38"/>
        <v>-4</v>
      </c>
      <c r="L89" s="1">
        <f>IF(C89="","",SUM($K$2:K89))</f>
        <v>-64</v>
      </c>
      <c r="M89" s="11"/>
      <c r="N89" s="24" t="str">
        <f t="shared" si="41"/>
        <v/>
      </c>
      <c r="O89" s="25"/>
      <c r="P89" s="11"/>
      <c r="Q89" s="11"/>
      <c r="R89" s="11"/>
      <c r="S89" s="11"/>
      <c r="T89" s="11"/>
      <c r="U89" s="11"/>
      <c r="V89" s="14">
        <v>88</v>
      </c>
      <c r="W89" s="100">
        <v>1</v>
      </c>
      <c r="X89" s="11"/>
      <c r="Y89" s="11"/>
      <c r="Z89" s="80">
        <f t="shared" si="26"/>
        <v>3</v>
      </c>
      <c r="AA89" s="82" t="str">
        <f t="shared" si="27"/>
        <v/>
      </c>
      <c r="AB89" s="1" t="str">
        <f t="shared" si="28"/>
        <v/>
      </c>
      <c r="AC89" s="1" t="str">
        <f t="shared" si="29"/>
        <v/>
      </c>
      <c r="AD89" s="1" t="str">
        <f t="shared" si="30"/>
        <v/>
      </c>
      <c r="AE89" s="1" t="str">
        <f t="shared" si="31"/>
        <v/>
      </c>
      <c r="AG89" s="11"/>
      <c r="AH89" s="1" t="str">
        <f t="shared" si="32"/>
        <v/>
      </c>
      <c r="AI89" s="1" t="str">
        <f t="shared" si="33"/>
        <v/>
      </c>
      <c r="AJ89" s="1" t="str">
        <f t="shared" si="34"/>
        <v/>
      </c>
      <c r="AK89" s="1" t="str">
        <f t="shared" si="35"/>
        <v/>
      </c>
      <c r="AL89" s="1" t="str">
        <f t="shared" si="36"/>
        <v/>
      </c>
      <c r="AM89" s="1" t="str">
        <f t="shared" si="37"/>
        <v/>
      </c>
      <c r="AN89" s="11"/>
      <c r="AO89" s="11"/>
      <c r="AP89" s="78" t="str">
        <f>IF(AND(SUM(AH89:AM89)&gt;0,SUM(Z89:AE89)&gt;0),1,"")</f>
        <v/>
      </c>
      <c r="AQ89" s="78"/>
      <c r="AR89" s="78" t="str">
        <f>IF(AP89=1,SUM(Z89:AE89)*10+SUM(AH89:AM89),"")</f>
        <v/>
      </c>
      <c r="AS89" s="78"/>
      <c r="AT89" s="11"/>
      <c r="AU89" s="11"/>
      <c r="AV89" s="80" t="str">
        <f>IF(AP89=1,VLOOKUP(AR89,'Number-Dozzen'!$F$2:$K$10,2,0),"")</f>
        <v/>
      </c>
      <c r="AW89" s="80" t="str">
        <f>IF(AP89=1,VLOOKUP(AR89,'Number-Dozzen'!$F$2:$K$10,3,0),"")</f>
        <v/>
      </c>
      <c r="AX89" s="80" t="str">
        <f>IF(AP89=1,VLOOKUP(AR89,'Number-Dozzen'!$F$2:$K$10,4,0),"")</f>
        <v/>
      </c>
      <c r="AY89" s="80" t="str">
        <f>IF(AP89=1,VLOOKUP(AR89,'Number-Dozzen'!$F$2:$K$10,5,0),"")</f>
        <v/>
      </c>
      <c r="AZ89" s="80" t="str">
        <f>IF(AP89=1,VLOOKUP(AR89,'Number-Dozzen'!$F$2:$K$10,6,0),"")</f>
        <v/>
      </c>
      <c r="BA89" s="11"/>
      <c r="BB89" s="80">
        <f t="shared" si="40"/>
        <v>21</v>
      </c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</row>
    <row r="90" spans="1:66">
      <c r="A90" s="7">
        <v>89</v>
      </c>
      <c r="B90" s="5"/>
      <c r="C90" s="97">
        <v>6</v>
      </c>
      <c r="D90" s="6">
        <f>IF(C90="","",VLOOKUP(C90,'Number-Dozzen'!$A$2:$C$38,3,0))</f>
        <v>1</v>
      </c>
      <c r="E90" s="6">
        <f>IF(C90="","",VLOOKUP(C90,'[1]Number-Dozzen'!$A$2:$B$38,2,0))</f>
        <v>1</v>
      </c>
      <c r="F90" s="19" t="str">
        <f t="shared" si="23"/>
        <v/>
      </c>
      <c r="G90" s="19" t="str">
        <f>IF(C90="","",IF(F90="","",VLOOKUP(F90,'Number-Dozzen'!$F$2:$L$10,7,0)))</f>
        <v/>
      </c>
      <c r="H90" s="1" t="str">
        <f t="shared" si="39"/>
        <v/>
      </c>
      <c r="I90" s="1">
        <f t="shared" si="24"/>
        <v>21</v>
      </c>
      <c r="J90" s="1">
        <f t="shared" si="25"/>
        <v>1</v>
      </c>
      <c r="K90" s="1" t="str">
        <f t="shared" si="38"/>
        <v/>
      </c>
      <c r="L90" s="1">
        <f>IF(C90="","",SUM($K$2:K90))</f>
        <v>-64</v>
      </c>
      <c r="M90" s="11"/>
      <c r="N90" s="24" t="str">
        <f t="shared" si="41"/>
        <v/>
      </c>
      <c r="O90" s="25"/>
      <c r="P90" s="11"/>
      <c r="Q90" s="11"/>
      <c r="R90" s="11"/>
      <c r="S90" s="11"/>
      <c r="T90" s="11"/>
      <c r="U90" s="11"/>
      <c r="V90" s="14">
        <v>89</v>
      </c>
      <c r="W90" s="100">
        <v>1</v>
      </c>
      <c r="X90" s="11"/>
      <c r="Y90" s="11"/>
      <c r="Z90" s="80" t="str">
        <f t="shared" si="26"/>
        <v/>
      </c>
      <c r="AA90" s="82" t="str">
        <f t="shared" si="27"/>
        <v/>
      </c>
      <c r="AB90" s="1" t="str">
        <f t="shared" si="28"/>
        <v/>
      </c>
      <c r="AC90" s="1" t="str">
        <f t="shared" si="29"/>
        <v/>
      </c>
      <c r="AD90" s="1" t="str">
        <f t="shared" si="30"/>
        <v/>
      </c>
      <c r="AE90" s="1" t="str">
        <f t="shared" si="31"/>
        <v/>
      </c>
      <c r="AG90" s="11"/>
      <c r="AH90" s="1" t="str">
        <f t="shared" si="32"/>
        <v/>
      </c>
      <c r="AI90" s="1">
        <f t="shared" si="33"/>
        <v>2</v>
      </c>
      <c r="AJ90" s="1" t="str">
        <f t="shared" si="34"/>
        <v/>
      </c>
      <c r="AK90" s="1" t="str">
        <f t="shared" si="35"/>
        <v/>
      </c>
      <c r="AL90" s="1" t="str">
        <f t="shared" si="36"/>
        <v/>
      </c>
      <c r="AM90" s="1" t="str">
        <f t="shared" si="37"/>
        <v/>
      </c>
      <c r="AN90" s="11"/>
      <c r="AO90" s="11"/>
      <c r="AP90" s="78" t="str">
        <f>IF(AND(SUM(AH90:AM90)&gt;0,SUM(Z90:AE90)&gt;0),1,"")</f>
        <v/>
      </c>
      <c r="AQ90" s="78"/>
      <c r="AR90" s="78" t="str">
        <f>IF(AP90=1,SUM(Z90:AE90)*10+SUM(AH90:AM90),"")</f>
        <v/>
      </c>
      <c r="AS90" s="78"/>
      <c r="AT90" s="11"/>
      <c r="AU90" s="11"/>
      <c r="AV90" s="80" t="str">
        <f>IF(AP90=1,VLOOKUP(AR90,'Number-Dozzen'!$F$2:$K$10,2,0),"")</f>
        <v/>
      </c>
      <c r="AW90" s="80" t="str">
        <f>IF(AP90=1,VLOOKUP(AR90,'Number-Dozzen'!$F$2:$K$10,3,0),"")</f>
        <v/>
      </c>
      <c r="AX90" s="80" t="str">
        <f>IF(AP90=1,VLOOKUP(AR90,'Number-Dozzen'!$F$2:$K$10,4,0),"")</f>
        <v/>
      </c>
      <c r="AY90" s="80" t="str">
        <f>IF(AP90=1,VLOOKUP(AR90,'Number-Dozzen'!$F$2:$K$10,5,0),"")</f>
        <v/>
      </c>
      <c r="AZ90" s="80" t="str">
        <f>IF(AP90=1,VLOOKUP(AR90,'Number-Dozzen'!$F$2:$K$10,6,0),"")</f>
        <v/>
      </c>
      <c r="BA90" s="11"/>
      <c r="BB90" s="80">
        <f t="shared" si="40"/>
        <v>21</v>
      </c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</row>
    <row r="91" spans="1:66">
      <c r="A91" s="7">
        <v>90</v>
      </c>
      <c r="B91" s="5"/>
      <c r="C91" s="97">
        <v>19</v>
      </c>
      <c r="D91" s="6">
        <f>IF(C91="","",VLOOKUP(C91,'Number-Dozzen'!$A$2:$C$38,3,0))</f>
        <v>2</v>
      </c>
      <c r="E91" s="6">
        <f>IF(C91="","",VLOOKUP(C91,'[1]Number-Dozzen'!$A$2:$B$38,2,0))</f>
        <v>1</v>
      </c>
      <c r="F91" s="19" t="str">
        <f t="shared" si="23"/>
        <v/>
      </c>
      <c r="G91" s="19" t="str">
        <f>IF(C91="","",IF(F91="","",VLOOKUP(F91,'Number-Dozzen'!$F$2:$L$10,7,0)))</f>
        <v/>
      </c>
      <c r="H91" s="1" t="str">
        <f t="shared" si="39"/>
        <v/>
      </c>
      <c r="I91" s="1">
        <f t="shared" si="24"/>
        <v>21</v>
      </c>
      <c r="J91" s="1">
        <f t="shared" si="25"/>
        <v>1</v>
      </c>
      <c r="K91" s="1" t="str">
        <f t="shared" si="38"/>
        <v/>
      </c>
      <c r="L91" s="1">
        <f>IF(C91="","",SUM($K$2:K91))</f>
        <v>-64</v>
      </c>
      <c r="M91" s="11"/>
      <c r="N91" s="24" t="str">
        <f t="shared" si="41"/>
        <v/>
      </c>
      <c r="O91" s="25"/>
      <c r="P91" s="11"/>
      <c r="Q91" s="11"/>
      <c r="R91" s="11"/>
      <c r="S91" s="11"/>
      <c r="T91" s="11"/>
      <c r="U91" s="11"/>
      <c r="V91" s="14">
        <v>90</v>
      </c>
      <c r="W91" s="100">
        <v>1</v>
      </c>
      <c r="X91" s="11"/>
      <c r="Y91" s="11"/>
      <c r="Z91" s="80" t="str">
        <f t="shared" si="26"/>
        <v/>
      </c>
      <c r="AA91" s="82" t="str">
        <f t="shared" si="27"/>
        <v/>
      </c>
      <c r="AB91" s="1">
        <f t="shared" si="28"/>
        <v>3</v>
      </c>
      <c r="AC91" s="1" t="str">
        <f t="shared" si="29"/>
        <v/>
      </c>
      <c r="AD91" s="1" t="str">
        <f t="shared" si="30"/>
        <v/>
      </c>
      <c r="AE91" s="1" t="str">
        <f t="shared" si="31"/>
        <v/>
      </c>
      <c r="AG91" s="11"/>
      <c r="AH91" s="1" t="str">
        <f t="shared" si="32"/>
        <v/>
      </c>
      <c r="AI91" s="1" t="str">
        <f t="shared" si="33"/>
        <v/>
      </c>
      <c r="AJ91" s="1" t="str">
        <f t="shared" si="34"/>
        <v/>
      </c>
      <c r="AK91" s="1" t="str">
        <f t="shared" si="35"/>
        <v/>
      </c>
      <c r="AL91" s="1" t="str">
        <f t="shared" si="36"/>
        <v/>
      </c>
      <c r="AM91" s="1" t="str">
        <f t="shared" si="37"/>
        <v/>
      </c>
      <c r="AN91" s="11"/>
      <c r="AO91" s="11"/>
      <c r="AP91" s="78" t="str">
        <f>IF(AND(SUM(AH91:AM91)&gt;0,SUM(Z91:AE91)&gt;0),1,"")</f>
        <v/>
      </c>
      <c r="AQ91" s="78"/>
      <c r="AR91" s="78" t="str">
        <f>IF(AP91=1,SUM(Z91:AE91)*10+SUM(AH91:AM91),"")</f>
        <v/>
      </c>
      <c r="AS91" s="78"/>
      <c r="AT91" s="11"/>
      <c r="AU91" s="11"/>
      <c r="AV91" s="80" t="str">
        <f>IF(AP91=1,VLOOKUP(AR91,'Number-Dozzen'!$F$2:$K$10,2,0),"")</f>
        <v/>
      </c>
      <c r="AW91" s="80" t="str">
        <f>IF(AP91=1,VLOOKUP(AR91,'Number-Dozzen'!$F$2:$K$10,3,0),"")</f>
        <v/>
      </c>
      <c r="AX91" s="80" t="str">
        <f>IF(AP91=1,VLOOKUP(AR91,'Number-Dozzen'!$F$2:$K$10,4,0),"")</f>
        <v/>
      </c>
      <c r="AY91" s="80" t="str">
        <f>IF(AP91=1,VLOOKUP(AR91,'Number-Dozzen'!$F$2:$K$10,5,0),"")</f>
        <v/>
      </c>
      <c r="AZ91" s="80" t="str">
        <f>IF(AP91=1,VLOOKUP(AR91,'Number-Dozzen'!$F$2:$K$10,6,0),"")</f>
        <v/>
      </c>
      <c r="BA91" s="11"/>
      <c r="BB91" s="80">
        <f t="shared" si="40"/>
        <v>21</v>
      </c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</row>
    <row r="92" spans="1:66">
      <c r="A92" s="7">
        <v>91</v>
      </c>
      <c r="B92" s="5"/>
      <c r="C92" s="97">
        <v>28</v>
      </c>
      <c r="D92" s="6">
        <f>IF(C92="","",VLOOKUP(C92,'Number-Dozzen'!$A$2:$C$38,3,0))</f>
        <v>3</v>
      </c>
      <c r="E92" s="6">
        <f>IF(C92="","",VLOOKUP(C92,'[1]Number-Dozzen'!$A$2:$B$38,2,0))</f>
        <v>3</v>
      </c>
      <c r="F92" s="19" t="str">
        <f t="shared" si="23"/>
        <v/>
      </c>
      <c r="G92" s="19" t="str">
        <f>IF(C92="","",IF(F92="","",VLOOKUP(F92,'Number-Dozzen'!$F$2:$L$10,7,0)))</f>
        <v/>
      </c>
      <c r="H92" s="1" t="str">
        <f t="shared" si="39"/>
        <v/>
      </c>
      <c r="I92" s="1">
        <f t="shared" si="24"/>
        <v>21</v>
      </c>
      <c r="J92" s="1">
        <f t="shared" si="25"/>
        <v>1</v>
      </c>
      <c r="K92" s="1" t="str">
        <f t="shared" si="38"/>
        <v/>
      </c>
      <c r="L92" s="1">
        <f>IF(C92="","",SUM($K$2:K92))</f>
        <v>-64</v>
      </c>
      <c r="M92" s="11"/>
      <c r="N92" s="24" t="str">
        <f t="shared" si="41"/>
        <v/>
      </c>
      <c r="O92" s="25"/>
      <c r="P92" s="11"/>
      <c r="Q92" s="11"/>
      <c r="R92" s="11"/>
      <c r="S92" s="11"/>
      <c r="T92" s="11"/>
      <c r="U92" s="11"/>
      <c r="V92" s="14">
        <v>91</v>
      </c>
      <c r="W92" s="100">
        <v>1</v>
      </c>
      <c r="X92" s="11"/>
      <c r="Y92" s="11"/>
      <c r="Z92" s="80" t="str">
        <f t="shared" si="26"/>
        <v/>
      </c>
      <c r="AA92" s="82" t="str">
        <f t="shared" si="27"/>
        <v/>
      </c>
      <c r="AB92" s="1" t="str">
        <f t="shared" si="28"/>
        <v/>
      </c>
      <c r="AC92" s="1" t="str">
        <f t="shared" si="29"/>
        <v/>
      </c>
      <c r="AD92" s="1" t="str">
        <f t="shared" si="30"/>
        <v/>
      </c>
      <c r="AE92" s="1" t="str">
        <f t="shared" si="31"/>
        <v/>
      </c>
      <c r="AG92" s="11"/>
      <c r="AH92" s="1" t="str">
        <f t="shared" si="32"/>
        <v/>
      </c>
      <c r="AI92" s="1" t="str">
        <f t="shared" si="33"/>
        <v/>
      </c>
      <c r="AJ92" s="1" t="str">
        <f t="shared" si="34"/>
        <v/>
      </c>
      <c r="AK92" s="1" t="str">
        <f t="shared" si="35"/>
        <v/>
      </c>
      <c r="AL92" s="1">
        <f t="shared" si="36"/>
        <v>2</v>
      </c>
      <c r="AM92" s="1" t="str">
        <f t="shared" si="37"/>
        <v/>
      </c>
      <c r="AN92" s="11"/>
      <c r="AO92" s="11"/>
      <c r="AP92" s="78" t="str">
        <f>IF(AND(SUM(AH92:AM92)&gt;0,SUM(Z92:AE92)&gt;0),1,"")</f>
        <v/>
      </c>
      <c r="AQ92" s="78"/>
      <c r="AR92" s="78" t="str">
        <f>IF(AP92=1,SUM(Z92:AE92)*10+SUM(AH92:AM92),"")</f>
        <v/>
      </c>
      <c r="AS92" s="78"/>
      <c r="AT92" s="11"/>
      <c r="AU92" s="11"/>
      <c r="AV92" s="80" t="str">
        <f>IF(AP92=1,VLOOKUP(AR92,'Number-Dozzen'!$F$2:$K$10,2,0),"")</f>
        <v/>
      </c>
      <c r="AW92" s="80" t="str">
        <f>IF(AP92=1,VLOOKUP(AR92,'Number-Dozzen'!$F$2:$K$10,3,0),"")</f>
        <v/>
      </c>
      <c r="AX92" s="80" t="str">
        <f>IF(AP92=1,VLOOKUP(AR92,'Number-Dozzen'!$F$2:$K$10,4,0),"")</f>
        <v/>
      </c>
      <c r="AY92" s="80" t="str">
        <f>IF(AP92=1,VLOOKUP(AR92,'Number-Dozzen'!$F$2:$K$10,5,0),"")</f>
        <v/>
      </c>
      <c r="AZ92" s="80" t="str">
        <f>IF(AP92=1,VLOOKUP(AR92,'Number-Dozzen'!$F$2:$K$10,6,0),"")</f>
        <v/>
      </c>
      <c r="BA92" s="11"/>
      <c r="BB92" s="80">
        <f t="shared" si="40"/>
        <v>21</v>
      </c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</row>
    <row r="93" spans="1:66">
      <c r="A93" s="7">
        <v>92</v>
      </c>
      <c r="B93" s="5"/>
      <c r="C93" s="97">
        <v>33</v>
      </c>
      <c r="D93" s="6">
        <f>IF(C93="","",VLOOKUP(C93,'Number-Dozzen'!$A$2:$C$38,3,0))</f>
        <v>3</v>
      </c>
      <c r="E93" s="6">
        <f>IF(C93="","",VLOOKUP(C93,'[1]Number-Dozzen'!$A$2:$B$38,2,0))</f>
        <v>2</v>
      </c>
      <c r="F93" s="19" t="str">
        <f t="shared" ref="F93:F156" si="42">IF(C93="","",IF(AP93="","",AR93))</f>
        <v/>
      </c>
      <c r="G93" s="19" t="str">
        <f>IF(C93="","",IF(F93="","",VLOOKUP(F93,'Number-Dozzen'!$F$2:$L$10,7,0)))</f>
        <v/>
      </c>
      <c r="H93" s="1" t="str">
        <f t="shared" si="39"/>
        <v/>
      </c>
      <c r="I93" s="1">
        <f t="shared" si="24"/>
        <v>21</v>
      </c>
      <c r="J93" s="1">
        <f t="shared" si="25"/>
        <v>1</v>
      </c>
      <c r="K93" s="1" t="str">
        <f t="shared" si="38"/>
        <v/>
      </c>
      <c r="L93" s="1">
        <f>IF(C93="","",SUM($K$2:K93))</f>
        <v>-64</v>
      </c>
      <c r="M93" s="11"/>
      <c r="N93" s="24" t="str">
        <f t="shared" si="41"/>
        <v/>
      </c>
      <c r="O93" s="25"/>
      <c r="P93" s="11"/>
      <c r="Q93" s="11"/>
      <c r="R93" s="11"/>
      <c r="S93" s="11"/>
      <c r="T93" s="11"/>
      <c r="U93" s="11"/>
      <c r="V93" s="14">
        <v>92</v>
      </c>
      <c r="W93" s="100">
        <v>1</v>
      </c>
      <c r="X93" s="11"/>
      <c r="Y93" s="11"/>
      <c r="Z93" s="80" t="str">
        <f t="shared" si="26"/>
        <v/>
      </c>
      <c r="AA93" s="82" t="str">
        <f t="shared" si="27"/>
        <v/>
      </c>
      <c r="AB93" s="1" t="str">
        <f t="shared" si="28"/>
        <v/>
      </c>
      <c r="AC93" s="1" t="str">
        <f t="shared" si="29"/>
        <v/>
      </c>
      <c r="AD93" s="1" t="str">
        <f t="shared" si="30"/>
        <v/>
      </c>
      <c r="AE93" s="1" t="str">
        <f t="shared" si="31"/>
        <v/>
      </c>
      <c r="AG93" s="11"/>
      <c r="AH93" s="1" t="str">
        <f t="shared" si="32"/>
        <v/>
      </c>
      <c r="AI93" s="1" t="str">
        <f t="shared" si="33"/>
        <v/>
      </c>
      <c r="AJ93" s="1" t="str">
        <f t="shared" si="34"/>
        <v/>
      </c>
      <c r="AK93" s="1">
        <f t="shared" si="35"/>
        <v>1</v>
      </c>
      <c r="AL93" s="1" t="str">
        <f t="shared" si="36"/>
        <v/>
      </c>
      <c r="AM93" s="1" t="str">
        <f t="shared" si="37"/>
        <v/>
      </c>
      <c r="AN93" s="11"/>
      <c r="AO93" s="11"/>
      <c r="AP93" s="78" t="str">
        <f>IF(AND(SUM(AH93:AM93)&gt;0,SUM(Z93:AE93)&gt;0),1,"")</f>
        <v/>
      </c>
      <c r="AQ93" s="78"/>
      <c r="AR93" s="78" t="str">
        <f>IF(AP93=1,SUM(Z93:AE93)*10+SUM(AH93:AM93),"")</f>
        <v/>
      </c>
      <c r="AS93" s="78"/>
      <c r="AT93" s="11"/>
      <c r="AU93" s="11"/>
      <c r="AV93" s="80" t="str">
        <f>IF(AP93=1,VLOOKUP(AR93,'Number-Dozzen'!$F$2:$K$10,2,0),"")</f>
        <v/>
      </c>
      <c r="AW93" s="80" t="str">
        <f>IF(AP93=1,VLOOKUP(AR93,'Number-Dozzen'!$F$2:$K$10,3,0),"")</f>
        <v/>
      </c>
      <c r="AX93" s="80" t="str">
        <f>IF(AP93=1,VLOOKUP(AR93,'Number-Dozzen'!$F$2:$K$10,4,0),"")</f>
        <v/>
      </c>
      <c r="AY93" s="80" t="str">
        <f>IF(AP93=1,VLOOKUP(AR93,'Number-Dozzen'!$F$2:$K$10,5,0),"")</f>
        <v/>
      </c>
      <c r="AZ93" s="80" t="str">
        <f>IF(AP93=1,VLOOKUP(AR93,'Number-Dozzen'!$F$2:$K$10,6,0),"")</f>
        <v/>
      </c>
      <c r="BA93" s="11"/>
      <c r="BB93" s="80">
        <f t="shared" si="40"/>
        <v>21</v>
      </c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</row>
    <row r="94" spans="1:66">
      <c r="A94" s="7">
        <v>93</v>
      </c>
      <c r="B94" s="5"/>
      <c r="C94" s="97">
        <v>24</v>
      </c>
      <c r="D94" s="6">
        <f>IF(C94="","",VLOOKUP(C94,'Number-Dozzen'!$A$2:$C$38,3,0))</f>
        <v>2</v>
      </c>
      <c r="E94" s="6">
        <f>IF(C94="","",VLOOKUP(C94,'[1]Number-Dozzen'!$A$2:$B$38,2,0))</f>
        <v>2</v>
      </c>
      <c r="F94" s="19" t="str">
        <f t="shared" si="42"/>
        <v/>
      </c>
      <c r="G94" s="19" t="str">
        <f>IF(C94="","",IF(F94="","",VLOOKUP(F94,'Number-Dozzen'!$F$2:$L$10,7,0)))</f>
        <v/>
      </c>
      <c r="H94" s="1" t="str">
        <f t="shared" si="39"/>
        <v/>
      </c>
      <c r="I94" s="1">
        <f t="shared" si="24"/>
        <v>21</v>
      </c>
      <c r="J94" s="1">
        <f t="shared" si="25"/>
        <v>1</v>
      </c>
      <c r="K94" s="1" t="str">
        <f t="shared" si="38"/>
        <v/>
      </c>
      <c r="L94" s="1">
        <f>IF(C94="","",SUM($K$2:K94))</f>
        <v>-64</v>
      </c>
      <c r="M94" s="11"/>
      <c r="N94" s="24" t="str">
        <f t="shared" si="41"/>
        <v/>
      </c>
      <c r="O94" s="25"/>
      <c r="P94" s="11"/>
      <c r="Q94" s="11"/>
      <c r="R94" s="11"/>
      <c r="S94" s="11"/>
      <c r="T94" s="11"/>
      <c r="U94" s="11"/>
      <c r="V94" s="14">
        <v>93</v>
      </c>
      <c r="W94" s="100">
        <v>1</v>
      </c>
      <c r="X94" s="11"/>
      <c r="Y94" s="11"/>
      <c r="Z94" s="80" t="str">
        <f t="shared" si="26"/>
        <v/>
      </c>
      <c r="AA94" s="82" t="str">
        <f t="shared" si="27"/>
        <v/>
      </c>
      <c r="AB94" s="1" t="str">
        <f t="shared" si="28"/>
        <v/>
      </c>
      <c r="AC94" s="1">
        <f t="shared" si="29"/>
        <v>1</v>
      </c>
      <c r="AD94" s="1" t="str">
        <f t="shared" si="30"/>
        <v/>
      </c>
      <c r="AE94" s="1" t="str">
        <f t="shared" si="31"/>
        <v/>
      </c>
      <c r="AG94" s="11"/>
      <c r="AH94" s="1" t="str">
        <f t="shared" si="32"/>
        <v/>
      </c>
      <c r="AI94" s="1" t="str">
        <f t="shared" si="33"/>
        <v/>
      </c>
      <c r="AJ94" s="1" t="str">
        <f t="shared" si="34"/>
        <v/>
      </c>
      <c r="AK94" s="1" t="str">
        <f t="shared" si="35"/>
        <v/>
      </c>
      <c r="AL94" s="1" t="str">
        <f t="shared" si="36"/>
        <v/>
      </c>
      <c r="AM94" s="1" t="str">
        <f t="shared" si="37"/>
        <v/>
      </c>
      <c r="AN94" s="11"/>
      <c r="AO94" s="11"/>
      <c r="AP94" s="78" t="str">
        <f>IF(AND(SUM(AH94:AM94)&gt;0,SUM(Z94:AE94)&gt;0),1,"")</f>
        <v/>
      </c>
      <c r="AQ94" s="78"/>
      <c r="AR94" s="78" t="str">
        <f>IF(AP94=1,SUM(Z94:AE94)*10+SUM(AH94:AM94),"")</f>
        <v/>
      </c>
      <c r="AS94" s="78"/>
      <c r="AT94" s="11"/>
      <c r="AU94" s="11"/>
      <c r="AV94" s="80" t="str">
        <f>IF(AP94=1,VLOOKUP(AR94,'Number-Dozzen'!$F$2:$K$10,2,0),"")</f>
        <v/>
      </c>
      <c r="AW94" s="80" t="str">
        <f>IF(AP94=1,VLOOKUP(AR94,'Number-Dozzen'!$F$2:$K$10,3,0),"")</f>
        <v/>
      </c>
      <c r="AX94" s="80" t="str">
        <f>IF(AP94=1,VLOOKUP(AR94,'Number-Dozzen'!$F$2:$K$10,4,0),"")</f>
        <v/>
      </c>
      <c r="AY94" s="80" t="str">
        <f>IF(AP94=1,VLOOKUP(AR94,'Number-Dozzen'!$F$2:$K$10,5,0),"")</f>
        <v/>
      </c>
      <c r="AZ94" s="80" t="str">
        <f>IF(AP94=1,VLOOKUP(AR94,'Number-Dozzen'!$F$2:$K$10,6,0),"")</f>
        <v/>
      </c>
      <c r="BA94" s="11"/>
      <c r="BB94" s="80">
        <f t="shared" si="40"/>
        <v>21</v>
      </c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</row>
    <row r="95" spans="1:66">
      <c r="A95" s="7">
        <v>94</v>
      </c>
      <c r="B95" s="5"/>
      <c r="C95" s="97">
        <v>14</v>
      </c>
      <c r="D95" s="6">
        <f>IF(C95="","",VLOOKUP(C95,'Number-Dozzen'!$A$2:$C$38,3,0))</f>
        <v>2</v>
      </c>
      <c r="E95" s="6">
        <f>IF(C95="","",VLOOKUP(C95,'[1]Number-Dozzen'!$A$2:$B$38,2,0))</f>
        <v>3</v>
      </c>
      <c r="F95" s="19" t="str">
        <f t="shared" si="42"/>
        <v/>
      </c>
      <c r="G95" s="19" t="str">
        <f>IF(C95="","",IF(F95="","",VLOOKUP(F95,'Number-Dozzen'!$F$2:$L$10,7,0)))</f>
        <v/>
      </c>
      <c r="H95" s="1" t="str">
        <f t="shared" si="39"/>
        <v/>
      </c>
      <c r="I95" s="1">
        <f t="shared" si="24"/>
        <v>21</v>
      </c>
      <c r="J95" s="1">
        <f t="shared" si="25"/>
        <v>1</v>
      </c>
      <c r="K95" s="1" t="str">
        <f t="shared" si="38"/>
        <v/>
      </c>
      <c r="L95" s="1">
        <f>IF(C95="","",SUM($K$2:K95))</f>
        <v>-64</v>
      </c>
      <c r="M95" s="11"/>
      <c r="N95" s="24" t="str">
        <f t="shared" si="41"/>
        <v/>
      </c>
      <c r="O95" s="25"/>
      <c r="P95" s="11"/>
      <c r="Q95" s="11"/>
      <c r="R95" s="11"/>
      <c r="S95" s="11"/>
      <c r="T95" s="11"/>
      <c r="U95" s="11"/>
      <c r="V95" s="14">
        <v>94</v>
      </c>
      <c r="W95" s="100">
        <v>1</v>
      </c>
      <c r="X95" s="11"/>
      <c r="Y95" s="11"/>
      <c r="Z95" s="80" t="str">
        <f t="shared" si="26"/>
        <v/>
      </c>
      <c r="AA95" s="82" t="str">
        <f t="shared" si="27"/>
        <v/>
      </c>
      <c r="AB95" s="1" t="str">
        <f t="shared" si="28"/>
        <v/>
      </c>
      <c r="AC95" s="1" t="str">
        <f t="shared" si="29"/>
        <v/>
      </c>
      <c r="AD95" s="1" t="str">
        <f t="shared" si="30"/>
        <v/>
      </c>
      <c r="AE95" s="1" t="str">
        <f t="shared" si="31"/>
        <v/>
      </c>
      <c r="AG95" s="11"/>
      <c r="AH95" s="1" t="str">
        <f t="shared" si="32"/>
        <v/>
      </c>
      <c r="AI95" s="1" t="str">
        <f t="shared" si="33"/>
        <v/>
      </c>
      <c r="AJ95" s="1" t="str">
        <f t="shared" si="34"/>
        <v/>
      </c>
      <c r="AK95" s="1" t="str">
        <f t="shared" si="35"/>
        <v/>
      </c>
      <c r="AL95" s="1" t="str">
        <f t="shared" si="36"/>
        <v/>
      </c>
      <c r="AM95" s="1">
        <f t="shared" si="37"/>
        <v>1</v>
      </c>
      <c r="AN95" s="11"/>
      <c r="AO95" s="11"/>
      <c r="AP95" s="78" t="str">
        <f>IF(AND(SUM(AH95:AM95)&gt;0,SUM(Z95:AE95)&gt;0),1,"")</f>
        <v/>
      </c>
      <c r="AQ95" s="78"/>
      <c r="AR95" s="78" t="str">
        <f>IF(AP95=1,SUM(Z95:AE95)*10+SUM(AH95:AM95),"")</f>
        <v/>
      </c>
      <c r="AS95" s="78"/>
      <c r="AT95" s="11"/>
      <c r="AU95" s="11"/>
      <c r="AV95" s="80" t="str">
        <f>IF(AP95=1,VLOOKUP(AR95,'Number-Dozzen'!$F$2:$K$10,2,0),"")</f>
        <v/>
      </c>
      <c r="AW95" s="80" t="str">
        <f>IF(AP95=1,VLOOKUP(AR95,'Number-Dozzen'!$F$2:$K$10,3,0),"")</f>
        <v/>
      </c>
      <c r="AX95" s="80" t="str">
        <f>IF(AP95=1,VLOOKUP(AR95,'Number-Dozzen'!$F$2:$K$10,4,0),"")</f>
        <v/>
      </c>
      <c r="AY95" s="80" t="str">
        <f>IF(AP95=1,VLOOKUP(AR95,'Number-Dozzen'!$F$2:$K$10,5,0),"")</f>
        <v/>
      </c>
      <c r="AZ95" s="80" t="str">
        <f>IF(AP95=1,VLOOKUP(AR95,'Number-Dozzen'!$F$2:$K$10,6,0),"")</f>
        <v/>
      </c>
      <c r="BA95" s="11"/>
      <c r="BB95" s="80">
        <f t="shared" si="40"/>
        <v>21</v>
      </c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</row>
    <row r="96" spans="1:66">
      <c r="A96" s="7">
        <v>95</v>
      </c>
      <c r="B96" s="5"/>
      <c r="C96" s="97">
        <v>15</v>
      </c>
      <c r="D96" s="6">
        <f>IF(C96="","",VLOOKUP(C96,'Number-Dozzen'!$A$2:$C$38,3,0))</f>
        <v>2</v>
      </c>
      <c r="E96" s="6">
        <f>IF(C96="","",VLOOKUP(C96,'[1]Number-Dozzen'!$A$2:$B$38,2,0))</f>
        <v>1</v>
      </c>
      <c r="F96" s="19" t="str">
        <f t="shared" si="42"/>
        <v/>
      </c>
      <c r="G96" s="19" t="str">
        <f>IF(C96="","",IF(F96="","",VLOOKUP(F96,'Number-Dozzen'!$F$2:$L$10,7,0)))</f>
        <v/>
      </c>
      <c r="H96" s="1" t="str">
        <f t="shared" si="39"/>
        <v/>
      </c>
      <c r="I96" s="1">
        <f t="shared" si="24"/>
        <v>21</v>
      </c>
      <c r="J96" s="1">
        <f t="shared" si="25"/>
        <v>1</v>
      </c>
      <c r="K96" s="1" t="str">
        <f t="shared" si="38"/>
        <v/>
      </c>
      <c r="L96" s="1">
        <f>IF(C96="","",SUM($K$2:K96))</f>
        <v>-64</v>
      </c>
      <c r="M96" s="11"/>
      <c r="N96" s="24" t="str">
        <f t="shared" si="41"/>
        <v/>
      </c>
      <c r="O96" s="25"/>
      <c r="P96" s="11"/>
      <c r="Q96" s="11"/>
      <c r="R96" s="11"/>
      <c r="S96" s="11"/>
      <c r="T96" s="11"/>
      <c r="U96" s="11"/>
      <c r="V96" s="14">
        <v>95</v>
      </c>
      <c r="W96" s="100">
        <v>1</v>
      </c>
      <c r="X96" s="11"/>
      <c r="Y96" s="11"/>
      <c r="Z96" s="80" t="str">
        <f t="shared" si="26"/>
        <v/>
      </c>
      <c r="AA96" s="82" t="str">
        <f t="shared" si="27"/>
        <v/>
      </c>
      <c r="AB96" s="1" t="str">
        <f t="shared" si="28"/>
        <v/>
      </c>
      <c r="AC96" s="1" t="str">
        <f t="shared" si="29"/>
        <v/>
      </c>
      <c r="AD96" s="1" t="str">
        <f t="shared" si="30"/>
        <v/>
      </c>
      <c r="AE96" s="1" t="str">
        <f t="shared" si="31"/>
        <v/>
      </c>
      <c r="AG96" s="11"/>
      <c r="AH96" s="1" t="str">
        <f t="shared" si="32"/>
        <v/>
      </c>
      <c r="AI96" s="1">
        <f t="shared" si="33"/>
        <v>2</v>
      </c>
      <c r="AJ96" s="1" t="str">
        <f t="shared" si="34"/>
        <v/>
      </c>
      <c r="AK96" s="1" t="str">
        <f t="shared" si="35"/>
        <v/>
      </c>
      <c r="AL96" s="1" t="str">
        <f t="shared" si="36"/>
        <v/>
      </c>
      <c r="AM96" s="1" t="str">
        <f t="shared" si="37"/>
        <v/>
      </c>
      <c r="AN96" s="11"/>
      <c r="AO96" s="11"/>
      <c r="AP96" s="78" t="str">
        <f>IF(AND(SUM(AH96:AM96)&gt;0,SUM(Z96:AE96)&gt;0),1,"")</f>
        <v/>
      </c>
      <c r="AQ96" s="78"/>
      <c r="AR96" s="78" t="str">
        <f>IF(AP96=1,SUM(Z96:AE96)*10+SUM(AH96:AM96),"")</f>
        <v/>
      </c>
      <c r="AS96" s="78"/>
      <c r="AT96" s="11"/>
      <c r="AU96" s="11"/>
      <c r="AV96" s="80" t="str">
        <f>IF(AP96=1,VLOOKUP(AR96,'Number-Dozzen'!$F$2:$K$10,2,0),"")</f>
        <v/>
      </c>
      <c r="AW96" s="80" t="str">
        <f>IF(AP96=1,VLOOKUP(AR96,'Number-Dozzen'!$F$2:$K$10,3,0),"")</f>
        <v/>
      </c>
      <c r="AX96" s="80" t="str">
        <f>IF(AP96=1,VLOOKUP(AR96,'Number-Dozzen'!$F$2:$K$10,4,0),"")</f>
        <v/>
      </c>
      <c r="AY96" s="80" t="str">
        <f>IF(AP96=1,VLOOKUP(AR96,'Number-Dozzen'!$F$2:$K$10,5,0),"")</f>
        <v/>
      </c>
      <c r="AZ96" s="80" t="str">
        <f>IF(AP96=1,VLOOKUP(AR96,'Number-Dozzen'!$F$2:$K$10,6,0),"")</f>
        <v/>
      </c>
      <c r="BA96" s="11"/>
      <c r="BB96" s="80">
        <f t="shared" si="40"/>
        <v>21</v>
      </c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</row>
    <row r="97" spans="1:66">
      <c r="A97" s="7">
        <v>96</v>
      </c>
      <c r="B97" s="5"/>
      <c r="C97" s="97">
        <v>12</v>
      </c>
      <c r="D97" s="6">
        <f>IF(C97="","",VLOOKUP(C97,'Number-Dozzen'!$A$2:$C$38,3,0))</f>
        <v>1</v>
      </c>
      <c r="E97" s="6">
        <f>IF(C97="","",VLOOKUP(C97,'[1]Number-Dozzen'!$A$2:$B$38,2,0))</f>
        <v>3</v>
      </c>
      <c r="F97" s="19">
        <f t="shared" si="42"/>
        <v>32</v>
      </c>
      <c r="G97" s="19" t="str">
        <f>IF(C97="","",IF(F97="","",VLOOKUP(F97,'Number-Dozzen'!$F$2:$L$10,7,0)))</f>
        <v>30-33-36</v>
      </c>
      <c r="H97" s="1" t="str">
        <f t="shared" si="39"/>
        <v/>
      </c>
      <c r="I97" s="1">
        <f t="shared" si="24"/>
        <v>21</v>
      </c>
      <c r="J97" s="1">
        <f t="shared" si="25"/>
        <v>1</v>
      </c>
      <c r="K97" s="1" t="str">
        <f t="shared" si="38"/>
        <v/>
      </c>
      <c r="L97" s="1">
        <f>IF(C97="","",SUM($K$2:K97))</f>
        <v>-64</v>
      </c>
      <c r="M97" s="11"/>
      <c r="N97" s="24" t="str">
        <f t="shared" si="41"/>
        <v/>
      </c>
      <c r="O97" s="25"/>
      <c r="P97" s="11"/>
      <c r="Q97" s="11"/>
      <c r="R97" s="11"/>
      <c r="S97" s="11"/>
      <c r="T97" s="11"/>
      <c r="U97" s="11"/>
      <c r="V97" s="14">
        <v>96</v>
      </c>
      <c r="W97" s="100">
        <v>1</v>
      </c>
      <c r="X97" s="11"/>
      <c r="Y97" s="11"/>
      <c r="Z97" s="80">
        <f t="shared" si="26"/>
        <v>3</v>
      </c>
      <c r="AA97" s="82" t="str">
        <f t="shared" si="27"/>
        <v/>
      </c>
      <c r="AB97" s="1" t="str">
        <f t="shared" si="28"/>
        <v/>
      </c>
      <c r="AC97" s="1" t="str">
        <f t="shared" si="29"/>
        <v/>
      </c>
      <c r="AD97" s="1" t="str">
        <f t="shared" si="30"/>
        <v/>
      </c>
      <c r="AE97" s="1" t="str">
        <f t="shared" si="31"/>
        <v/>
      </c>
      <c r="AG97" s="11"/>
      <c r="AH97" s="1" t="str">
        <f t="shared" si="32"/>
        <v/>
      </c>
      <c r="AI97" s="1" t="str">
        <f t="shared" si="33"/>
        <v/>
      </c>
      <c r="AJ97" s="1" t="str">
        <f t="shared" si="34"/>
        <v/>
      </c>
      <c r="AK97" s="1" t="str">
        <f t="shared" si="35"/>
        <v/>
      </c>
      <c r="AL97" s="1">
        <f t="shared" si="36"/>
        <v>2</v>
      </c>
      <c r="AM97" s="1" t="str">
        <f t="shared" si="37"/>
        <v/>
      </c>
      <c r="AN97" s="11"/>
      <c r="AO97" s="11"/>
      <c r="AP97" s="78">
        <f>IF(AND(SUM(AH97:AM97)&gt;0,SUM(Z97:AE97)&gt;0),1,"")</f>
        <v>1</v>
      </c>
      <c r="AQ97" s="78"/>
      <c r="AR97" s="78">
        <f>IF(AP97=1,SUM(Z97:AE97)*10+SUM(AH97:AM97),"")</f>
        <v>32</v>
      </c>
      <c r="AS97" s="78"/>
      <c r="AT97" s="11"/>
      <c r="AU97" s="11"/>
      <c r="AV97" s="80">
        <f>IF(AP97=1,VLOOKUP(AR97,'Number-Dozzen'!$F$2:$K$10,2,0),"")</f>
        <v>30</v>
      </c>
      <c r="AW97" s="80">
        <f>IF(AP97=1,VLOOKUP(AR97,'Number-Dozzen'!$F$2:$K$10,3,0),"")</f>
        <v>33</v>
      </c>
      <c r="AX97" s="80">
        <f>IF(AP97=1,VLOOKUP(AR97,'Number-Dozzen'!$F$2:$K$10,4,0),"")</f>
        <v>36</v>
      </c>
      <c r="AY97" s="80" t="str">
        <f>IF(AP97=1,VLOOKUP(AR97,'Number-Dozzen'!$F$2:$K$10,5,0),"")</f>
        <v xml:space="preserve"> </v>
      </c>
      <c r="AZ97" s="80" t="str">
        <f>IF(AP97=1,VLOOKUP(AR97,'Number-Dozzen'!$F$2:$K$10,6,0),"")</f>
        <v xml:space="preserve"> </v>
      </c>
      <c r="BA97" s="11"/>
      <c r="BB97" s="80">
        <f t="shared" si="40"/>
        <v>21</v>
      </c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</row>
    <row r="98" spans="1:66">
      <c r="A98" s="7">
        <v>97</v>
      </c>
      <c r="B98" s="5"/>
      <c r="C98" s="97">
        <v>33</v>
      </c>
      <c r="D98" s="6">
        <f>IF(C98="","",VLOOKUP(C98,'Number-Dozzen'!$A$2:$C$38,3,0))</f>
        <v>3</v>
      </c>
      <c r="E98" s="6">
        <f>IF(C98="","",VLOOKUP(C98,'[1]Number-Dozzen'!$A$2:$B$38,2,0))</f>
        <v>2</v>
      </c>
      <c r="F98" s="19">
        <f t="shared" si="42"/>
        <v>21</v>
      </c>
      <c r="G98" s="19" t="str">
        <f>IF(C98="","",IF(F98="","",VLOOKUP(F98,'Number-Dozzen'!$F$2:$L$10,7,0)))</f>
        <v>13-15-17-19-21</v>
      </c>
      <c r="H98" s="1" t="str">
        <f t="shared" si="39"/>
        <v>W</v>
      </c>
      <c r="I98" s="1">
        <f t="shared" si="24"/>
        <v>21</v>
      </c>
      <c r="J98" s="1">
        <f t="shared" si="25"/>
        <v>1</v>
      </c>
      <c r="K98" s="1">
        <f t="shared" si="38"/>
        <v>32</v>
      </c>
      <c r="L98" s="1">
        <f>IF(C98="","",SUM($K$2:K98))</f>
        <v>-32</v>
      </c>
      <c r="M98" s="11"/>
      <c r="N98" s="24" t="str">
        <f t="shared" si="41"/>
        <v/>
      </c>
      <c r="O98" s="25"/>
      <c r="P98" s="11"/>
      <c r="Q98" s="11"/>
      <c r="R98" s="11"/>
      <c r="S98" s="11"/>
      <c r="T98" s="11"/>
      <c r="U98" s="11"/>
      <c r="V98" s="14">
        <v>97</v>
      </c>
      <c r="W98" s="100">
        <v>1</v>
      </c>
      <c r="X98" s="11"/>
      <c r="Y98" s="11"/>
      <c r="Z98" s="80" t="str">
        <f t="shared" si="26"/>
        <v/>
      </c>
      <c r="AA98" s="82" t="str">
        <f t="shared" si="27"/>
        <v/>
      </c>
      <c r="AB98" s="1" t="str">
        <f t="shared" si="28"/>
        <v/>
      </c>
      <c r="AC98" s="1" t="str">
        <f t="shared" si="29"/>
        <v/>
      </c>
      <c r="AD98" s="1">
        <f t="shared" si="30"/>
        <v>2</v>
      </c>
      <c r="AE98" s="1" t="str">
        <f t="shared" si="31"/>
        <v/>
      </c>
      <c r="AG98" s="11"/>
      <c r="AH98" s="1" t="str">
        <f t="shared" si="32"/>
        <v/>
      </c>
      <c r="AI98" s="1" t="str">
        <f t="shared" si="33"/>
        <v/>
      </c>
      <c r="AJ98" s="1" t="str">
        <f t="shared" si="34"/>
        <v/>
      </c>
      <c r="AK98" s="1">
        <f t="shared" si="35"/>
        <v>1</v>
      </c>
      <c r="AL98" s="1" t="str">
        <f t="shared" si="36"/>
        <v/>
      </c>
      <c r="AM98" s="1" t="str">
        <f t="shared" si="37"/>
        <v/>
      </c>
      <c r="AN98" s="11"/>
      <c r="AO98" s="11"/>
      <c r="AP98" s="78">
        <f>IF(AND(SUM(AH98:AM98)&gt;0,SUM(Z98:AE98)&gt;0),1,"")</f>
        <v>1</v>
      </c>
      <c r="AQ98" s="78"/>
      <c r="AR98" s="78">
        <f>IF(AP98=1,SUM(Z98:AE98)*10+SUM(AH98:AM98),"")</f>
        <v>21</v>
      </c>
      <c r="AS98" s="78"/>
      <c r="AT98" s="11"/>
      <c r="AU98" s="11"/>
      <c r="AV98" s="80">
        <f>IF(AP98=1,VLOOKUP(AR98,'Number-Dozzen'!$F$2:$K$10,2,0),"")</f>
        <v>13</v>
      </c>
      <c r="AW98" s="80">
        <f>IF(AP98=1,VLOOKUP(AR98,'Number-Dozzen'!$F$2:$K$10,3,0),"")</f>
        <v>15</v>
      </c>
      <c r="AX98" s="80">
        <f>IF(AP98=1,VLOOKUP(AR98,'Number-Dozzen'!$F$2:$K$10,4,0),"")</f>
        <v>17</v>
      </c>
      <c r="AY98" s="80">
        <f>IF(AP98=1,VLOOKUP(AR98,'Number-Dozzen'!$F$2:$K$10,5,0),"")</f>
        <v>19</v>
      </c>
      <c r="AZ98" s="80">
        <f>IF(AP98=1,VLOOKUP(AR98,'Number-Dozzen'!$F$2:$K$10,6,0),"")</f>
        <v>21</v>
      </c>
      <c r="BA98" s="11"/>
      <c r="BB98" s="80">
        <f t="shared" si="40"/>
        <v>1</v>
      </c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</row>
    <row r="99" spans="1:66">
      <c r="A99" s="7">
        <v>98</v>
      </c>
      <c r="B99" s="5"/>
      <c r="C99" s="97">
        <v>16</v>
      </c>
      <c r="D99" s="6">
        <f>IF(C99="","",VLOOKUP(C99,'Number-Dozzen'!$A$2:$C$38,3,0))</f>
        <v>2</v>
      </c>
      <c r="E99" s="6">
        <f>IF(C99="","",VLOOKUP(C99,'[1]Number-Dozzen'!$A$2:$B$38,2,0))</f>
        <v>2</v>
      </c>
      <c r="F99" s="19" t="str">
        <f t="shared" si="42"/>
        <v/>
      </c>
      <c r="G99" s="19" t="str">
        <f>IF(C99="","",IF(F99="","",VLOOKUP(F99,'Number-Dozzen'!$F$2:$L$10,7,0)))</f>
        <v/>
      </c>
      <c r="H99" s="1" t="str">
        <f t="shared" si="39"/>
        <v>L</v>
      </c>
      <c r="I99" s="1">
        <f t="shared" si="24"/>
        <v>1</v>
      </c>
      <c r="J99" s="1">
        <f t="shared" si="25"/>
        <v>1</v>
      </c>
      <c r="K99" s="1">
        <f t="shared" si="38"/>
        <v>-4</v>
      </c>
      <c r="L99" s="1">
        <f>IF(C99="","",SUM($K$2:K99))</f>
        <v>-36</v>
      </c>
      <c r="M99" s="11"/>
      <c r="N99" s="24" t="str">
        <f t="shared" si="41"/>
        <v/>
      </c>
      <c r="O99" s="25"/>
      <c r="P99" s="11"/>
      <c r="Q99" s="11"/>
      <c r="R99" s="11"/>
      <c r="S99" s="11"/>
      <c r="T99" s="11"/>
      <c r="U99" s="11"/>
      <c r="V99" s="14">
        <v>98</v>
      </c>
      <c r="W99" s="100">
        <v>1</v>
      </c>
      <c r="X99" s="11"/>
      <c r="Y99" s="11"/>
      <c r="Z99" s="80" t="str">
        <f t="shared" si="26"/>
        <v/>
      </c>
      <c r="AA99" s="82" t="str">
        <f t="shared" si="27"/>
        <v/>
      </c>
      <c r="AB99" s="1" t="str">
        <f t="shared" si="28"/>
        <v/>
      </c>
      <c r="AC99" s="1">
        <f t="shared" si="29"/>
        <v>1</v>
      </c>
      <c r="AD99" s="1" t="str">
        <f t="shared" si="30"/>
        <v/>
      </c>
      <c r="AE99" s="1" t="str">
        <f t="shared" si="31"/>
        <v/>
      </c>
      <c r="AG99" s="11"/>
      <c r="AH99" s="1" t="str">
        <f t="shared" si="32"/>
        <v/>
      </c>
      <c r="AI99" s="1" t="str">
        <f t="shared" si="33"/>
        <v/>
      </c>
      <c r="AJ99" s="1" t="str">
        <f t="shared" si="34"/>
        <v/>
      </c>
      <c r="AK99" s="1" t="str">
        <f t="shared" si="35"/>
        <v/>
      </c>
      <c r="AL99" s="1" t="str">
        <f t="shared" si="36"/>
        <v/>
      </c>
      <c r="AM99" s="1" t="str">
        <f t="shared" si="37"/>
        <v/>
      </c>
      <c r="AN99" s="11"/>
      <c r="AO99" s="11"/>
      <c r="AP99" s="78" t="str">
        <f>IF(AND(SUM(AH99:AM99)&gt;0,SUM(Z99:AE99)&gt;0),1,"")</f>
        <v/>
      </c>
      <c r="AQ99" s="78"/>
      <c r="AR99" s="78" t="str">
        <f>IF(AP99=1,SUM(Z99:AE99)*10+SUM(AH99:AM99),"")</f>
        <v/>
      </c>
      <c r="AS99" s="78"/>
      <c r="AT99" s="11"/>
      <c r="AU99" s="11"/>
      <c r="AV99" s="80" t="str">
        <f>IF(AP99=1,VLOOKUP(AR99,'Number-Dozzen'!$F$2:$K$10,2,0),"")</f>
        <v/>
      </c>
      <c r="AW99" s="80" t="str">
        <f>IF(AP99=1,VLOOKUP(AR99,'Number-Dozzen'!$F$2:$K$10,3,0),"")</f>
        <v/>
      </c>
      <c r="AX99" s="80" t="str">
        <f>IF(AP99=1,VLOOKUP(AR99,'Number-Dozzen'!$F$2:$K$10,4,0),"")</f>
        <v/>
      </c>
      <c r="AY99" s="80" t="str">
        <f>IF(AP99=1,VLOOKUP(AR99,'Number-Dozzen'!$F$2:$K$10,5,0),"")</f>
        <v/>
      </c>
      <c r="AZ99" s="80" t="str">
        <f>IF(AP99=1,VLOOKUP(AR99,'Number-Dozzen'!$F$2:$K$10,6,0),"")</f>
        <v/>
      </c>
      <c r="BA99" s="11"/>
      <c r="BB99" s="80">
        <f t="shared" si="40"/>
        <v>2</v>
      </c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</row>
    <row r="100" spans="1:66">
      <c r="A100" s="7">
        <v>99</v>
      </c>
      <c r="B100" s="5"/>
      <c r="C100" s="97">
        <v>35</v>
      </c>
      <c r="D100" s="6">
        <f>IF(C100="","",VLOOKUP(C100,'Number-Dozzen'!$A$2:$C$38,3,0))</f>
        <v>3</v>
      </c>
      <c r="E100" s="6">
        <f>IF(C100="","",VLOOKUP(C100,'[1]Number-Dozzen'!$A$2:$B$38,2,0))</f>
        <v>3</v>
      </c>
      <c r="F100" s="19" t="str">
        <f t="shared" si="42"/>
        <v/>
      </c>
      <c r="G100" s="19" t="str">
        <f>IF(C100="","",IF(F100="","",VLOOKUP(F100,'Number-Dozzen'!$F$2:$L$10,7,0)))</f>
        <v/>
      </c>
      <c r="H100" s="1" t="str">
        <f t="shared" si="39"/>
        <v/>
      </c>
      <c r="I100" s="1">
        <f t="shared" si="24"/>
        <v>2</v>
      </c>
      <c r="J100" s="1">
        <f t="shared" si="25"/>
        <v>1</v>
      </c>
      <c r="K100" s="1" t="str">
        <f t="shared" si="38"/>
        <v/>
      </c>
      <c r="L100" s="1">
        <f>IF(C100="","",SUM($K$2:K100))</f>
        <v>-36</v>
      </c>
      <c r="M100" s="11"/>
      <c r="N100" s="24" t="str">
        <f t="shared" si="41"/>
        <v/>
      </c>
      <c r="O100" s="25"/>
      <c r="P100" s="11"/>
      <c r="Q100" s="11"/>
      <c r="R100" s="11"/>
      <c r="S100" s="11"/>
      <c r="T100" s="11"/>
      <c r="U100" s="11"/>
      <c r="V100" s="14">
        <v>99</v>
      </c>
      <c r="W100" s="100">
        <v>1</v>
      </c>
      <c r="X100" s="11"/>
      <c r="Y100" s="11"/>
      <c r="Z100" s="80" t="str">
        <f t="shared" si="26"/>
        <v/>
      </c>
      <c r="AA100" s="82" t="str">
        <f t="shared" si="27"/>
        <v/>
      </c>
      <c r="AB100" s="1" t="str">
        <f t="shared" si="28"/>
        <v/>
      </c>
      <c r="AC100" s="1" t="str">
        <f t="shared" si="29"/>
        <v/>
      </c>
      <c r="AD100" s="1" t="str">
        <f t="shared" si="30"/>
        <v/>
      </c>
      <c r="AE100" s="1" t="str">
        <f t="shared" si="31"/>
        <v/>
      </c>
      <c r="AG100" s="11"/>
      <c r="AH100" s="1" t="str">
        <f t="shared" si="32"/>
        <v/>
      </c>
      <c r="AI100" s="1" t="str">
        <f t="shared" si="33"/>
        <v/>
      </c>
      <c r="AJ100" s="1" t="str">
        <f t="shared" si="34"/>
        <v/>
      </c>
      <c r="AK100" s="1" t="str">
        <f t="shared" si="35"/>
        <v/>
      </c>
      <c r="AL100" s="1" t="str">
        <f t="shared" si="36"/>
        <v/>
      </c>
      <c r="AM100" s="1">
        <f t="shared" si="37"/>
        <v>1</v>
      </c>
      <c r="AN100" s="11"/>
      <c r="AO100" s="11"/>
      <c r="AP100" s="78" t="str">
        <f>IF(AND(SUM(AH100:AM100)&gt;0,SUM(Z100:AE100)&gt;0),1,"")</f>
        <v/>
      </c>
      <c r="AQ100" s="78"/>
      <c r="AR100" s="78" t="str">
        <f>IF(AP100=1,SUM(Z100:AE100)*10+SUM(AH100:AM100),"")</f>
        <v/>
      </c>
      <c r="AS100" s="78"/>
      <c r="AT100" s="11"/>
      <c r="AU100" s="11"/>
      <c r="AV100" s="80" t="str">
        <f>IF(AP100=1,VLOOKUP(AR100,'Number-Dozzen'!$F$2:$K$10,2,0),"")</f>
        <v/>
      </c>
      <c r="AW100" s="80" t="str">
        <f>IF(AP100=1,VLOOKUP(AR100,'Number-Dozzen'!$F$2:$K$10,3,0),"")</f>
        <v/>
      </c>
      <c r="AX100" s="80" t="str">
        <f>IF(AP100=1,VLOOKUP(AR100,'Number-Dozzen'!$F$2:$K$10,4,0),"")</f>
        <v/>
      </c>
      <c r="AY100" s="80" t="str">
        <f>IF(AP100=1,VLOOKUP(AR100,'Number-Dozzen'!$F$2:$K$10,5,0),"")</f>
        <v/>
      </c>
      <c r="AZ100" s="80" t="str">
        <f>IF(AP100=1,VLOOKUP(AR100,'Number-Dozzen'!$F$2:$K$10,6,0),"")</f>
        <v/>
      </c>
      <c r="BA100" s="11"/>
      <c r="BB100" s="80">
        <f t="shared" si="40"/>
        <v>2</v>
      </c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</row>
    <row r="101" spans="1:66">
      <c r="A101" s="7">
        <v>100</v>
      </c>
      <c r="B101" s="5"/>
      <c r="C101" s="97">
        <v>9</v>
      </c>
      <c r="D101" s="6">
        <f>IF(C101="","",VLOOKUP(C101,'Number-Dozzen'!$A$2:$C$38,3,0))</f>
        <v>1</v>
      </c>
      <c r="E101" s="6">
        <f>IF(C101="","",VLOOKUP(C101,'[1]Number-Dozzen'!$A$2:$B$38,2,0))</f>
        <v>3</v>
      </c>
      <c r="F101" s="19" t="str">
        <f t="shared" si="42"/>
        <v/>
      </c>
      <c r="G101" s="19" t="str">
        <f>IF(C101="","",IF(F101="","",VLOOKUP(F101,'Number-Dozzen'!$F$2:$L$10,7,0)))</f>
        <v/>
      </c>
      <c r="H101" s="1" t="str">
        <f t="shared" si="39"/>
        <v/>
      </c>
      <c r="I101" s="1">
        <f t="shared" si="24"/>
        <v>2</v>
      </c>
      <c r="J101" s="1">
        <f t="shared" si="25"/>
        <v>1</v>
      </c>
      <c r="K101" s="1" t="str">
        <f t="shared" si="38"/>
        <v/>
      </c>
      <c r="L101" s="1">
        <f>IF(C101="","",SUM($K$2:K101))</f>
        <v>-36</v>
      </c>
      <c r="M101" s="11"/>
      <c r="N101" s="24" t="str">
        <f t="shared" si="41"/>
        <v/>
      </c>
      <c r="O101" s="25"/>
      <c r="P101" s="11"/>
      <c r="Q101" s="11"/>
      <c r="R101" s="11"/>
      <c r="S101" s="11"/>
      <c r="T101" s="11"/>
      <c r="U101" s="11"/>
      <c r="V101" s="14">
        <v>100</v>
      </c>
      <c r="W101" s="100">
        <v>1</v>
      </c>
      <c r="X101" s="11"/>
      <c r="Y101" s="11"/>
      <c r="Z101" s="80" t="str">
        <f t="shared" si="26"/>
        <v/>
      </c>
      <c r="AA101" s="82">
        <f t="shared" si="27"/>
        <v>2</v>
      </c>
      <c r="AB101" s="1" t="str">
        <f t="shared" si="28"/>
        <v/>
      </c>
      <c r="AC101" s="1" t="str">
        <f t="shared" si="29"/>
        <v/>
      </c>
      <c r="AD101" s="1" t="str">
        <f t="shared" si="30"/>
        <v/>
      </c>
      <c r="AE101" s="1" t="str">
        <f t="shared" si="31"/>
        <v/>
      </c>
      <c r="AG101" s="11"/>
      <c r="AH101" s="1" t="str">
        <f t="shared" si="32"/>
        <v/>
      </c>
      <c r="AI101" s="1" t="str">
        <f t="shared" si="33"/>
        <v/>
      </c>
      <c r="AJ101" s="1" t="str">
        <f t="shared" si="34"/>
        <v/>
      </c>
      <c r="AK101" s="1" t="str">
        <f t="shared" si="35"/>
        <v/>
      </c>
      <c r="AL101" s="1" t="str">
        <f t="shared" si="36"/>
        <v/>
      </c>
      <c r="AM101" s="1" t="str">
        <f t="shared" si="37"/>
        <v/>
      </c>
      <c r="AN101" s="11"/>
      <c r="AO101" s="11"/>
      <c r="AP101" s="78" t="str">
        <f>IF(AND(SUM(AH101:AM101)&gt;0,SUM(Z101:AE101)&gt;0),1,"")</f>
        <v/>
      </c>
      <c r="AQ101" s="78"/>
      <c r="AR101" s="78" t="str">
        <f>IF(AP101=1,SUM(Z101:AE101)*10+SUM(AH101:AM101),"")</f>
        <v/>
      </c>
      <c r="AS101" s="78"/>
      <c r="AT101" s="11"/>
      <c r="AU101" s="11"/>
      <c r="AV101" s="80" t="str">
        <f>IF(AP101=1,VLOOKUP(AR101,'Number-Dozzen'!$F$2:$K$10,2,0),"")</f>
        <v/>
      </c>
      <c r="AW101" s="80" t="str">
        <f>IF(AP101=1,VLOOKUP(AR101,'Number-Dozzen'!$F$2:$K$10,3,0),"")</f>
        <v/>
      </c>
      <c r="AX101" s="80" t="str">
        <f>IF(AP101=1,VLOOKUP(AR101,'Number-Dozzen'!$F$2:$K$10,4,0),"")</f>
        <v/>
      </c>
      <c r="AY101" s="80" t="str">
        <f>IF(AP101=1,VLOOKUP(AR101,'Number-Dozzen'!$F$2:$K$10,5,0),"")</f>
        <v/>
      </c>
      <c r="AZ101" s="80" t="str">
        <f>IF(AP101=1,VLOOKUP(AR101,'Number-Dozzen'!$F$2:$K$10,6,0),"")</f>
        <v/>
      </c>
      <c r="BA101" s="11"/>
      <c r="BB101" s="80">
        <f t="shared" si="40"/>
        <v>2</v>
      </c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</row>
    <row r="102" spans="1:66">
      <c r="A102" s="7">
        <v>101</v>
      </c>
      <c r="B102" s="5"/>
      <c r="C102" s="97">
        <v>16</v>
      </c>
      <c r="D102" s="6">
        <f>IF(C102="","",VLOOKUP(C102,'Number-Dozzen'!$A$2:$C$38,3,0))</f>
        <v>2</v>
      </c>
      <c r="E102" s="6">
        <f>IF(C102="","",VLOOKUP(C102,'[1]Number-Dozzen'!$A$2:$B$38,2,0))</f>
        <v>2</v>
      </c>
      <c r="F102" s="19">
        <f t="shared" si="42"/>
        <v>31</v>
      </c>
      <c r="G102" s="19" t="str">
        <f>IF(C102="","",IF(F102="","",VLOOKUP(F102,'Number-Dozzen'!$F$2:$L$10,7,0)))</f>
        <v>25-27-32-34</v>
      </c>
      <c r="H102" s="1" t="str">
        <f t="shared" si="39"/>
        <v/>
      </c>
      <c r="I102" s="1">
        <f t="shared" si="24"/>
        <v>2</v>
      </c>
      <c r="J102" s="1">
        <f t="shared" si="25"/>
        <v>1</v>
      </c>
      <c r="K102" s="1" t="str">
        <f t="shared" si="38"/>
        <v/>
      </c>
      <c r="L102" s="1">
        <f>IF(C102="","",SUM($K$2:K102))</f>
        <v>-36</v>
      </c>
      <c r="M102" s="11"/>
      <c r="N102" s="24" t="str">
        <f t="shared" si="41"/>
        <v/>
      </c>
      <c r="O102" s="25"/>
      <c r="P102" s="11"/>
      <c r="Q102" s="11"/>
      <c r="R102" s="11"/>
      <c r="S102" s="11"/>
      <c r="T102" s="11"/>
      <c r="U102" s="11"/>
      <c r="V102" s="14">
        <v>101</v>
      </c>
      <c r="W102" s="100">
        <v>1</v>
      </c>
      <c r="X102" s="11"/>
      <c r="Y102" s="11"/>
      <c r="Z102" s="80" t="str">
        <f t="shared" si="26"/>
        <v/>
      </c>
      <c r="AA102" s="82" t="str">
        <f t="shared" si="27"/>
        <v/>
      </c>
      <c r="AB102" s="1">
        <f t="shared" si="28"/>
        <v>3</v>
      </c>
      <c r="AC102" s="1" t="str">
        <f t="shared" si="29"/>
        <v/>
      </c>
      <c r="AD102" s="1" t="str">
        <f t="shared" si="30"/>
        <v/>
      </c>
      <c r="AE102" s="1" t="str">
        <f t="shared" si="31"/>
        <v/>
      </c>
      <c r="AG102" s="11"/>
      <c r="AH102" s="1" t="str">
        <f t="shared" si="32"/>
        <v/>
      </c>
      <c r="AI102" s="1" t="str">
        <f t="shared" si="33"/>
        <v/>
      </c>
      <c r="AJ102" s="1" t="str">
        <f t="shared" si="34"/>
        <v/>
      </c>
      <c r="AK102" s="1">
        <f t="shared" si="35"/>
        <v>1</v>
      </c>
      <c r="AL102" s="1" t="str">
        <f t="shared" si="36"/>
        <v/>
      </c>
      <c r="AM102" s="1" t="str">
        <f t="shared" si="37"/>
        <v/>
      </c>
      <c r="AN102" s="11"/>
      <c r="AO102" s="11"/>
      <c r="AP102" s="78">
        <f>IF(AND(SUM(AH102:AM102)&gt;0,SUM(Z102:AE102)&gt;0),1,"")</f>
        <v>1</v>
      </c>
      <c r="AQ102" s="78"/>
      <c r="AR102" s="78">
        <f>IF(AP102=1,SUM(Z102:AE102)*10+SUM(AH102:AM102),"")</f>
        <v>31</v>
      </c>
      <c r="AS102" s="78"/>
      <c r="AT102" s="11"/>
      <c r="AU102" s="11"/>
      <c r="AV102" s="80">
        <f>IF(AP102=1,VLOOKUP(AR102,'Number-Dozzen'!$F$2:$K$10,2,0),"")</f>
        <v>25</v>
      </c>
      <c r="AW102" s="80">
        <f>IF(AP102=1,VLOOKUP(AR102,'Number-Dozzen'!$F$2:$K$10,3,0),"")</f>
        <v>27</v>
      </c>
      <c r="AX102" s="80">
        <f>IF(AP102=1,VLOOKUP(AR102,'Number-Dozzen'!$F$2:$K$10,4,0),"")</f>
        <v>32</v>
      </c>
      <c r="AY102" s="80">
        <f>IF(AP102=1,VLOOKUP(AR102,'Number-Dozzen'!$F$2:$K$10,5,0),"")</f>
        <v>34</v>
      </c>
      <c r="AZ102" s="80" t="str">
        <f>IF(AP102=1,VLOOKUP(AR102,'Number-Dozzen'!$F$2:$K$10,6,0),"")</f>
        <v xml:space="preserve"> </v>
      </c>
      <c r="BA102" s="11"/>
      <c r="BB102" s="80">
        <f t="shared" si="40"/>
        <v>2</v>
      </c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</row>
    <row r="103" spans="1:66">
      <c r="A103" s="7">
        <v>102</v>
      </c>
      <c r="B103" s="5"/>
      <c r="C103" s="97">
        <v>13</v>
      </c>
      <c r="D103" s="6">
        <f>IF(C103="","",VLOOKUP(C103,'Number-Dozzen'!$A$2:$C$38,3,0))</f>
        <v>2</v>
      </c>
      <c r="E103" s="6">
        <f>IF(C103="","",VLOOKUP(C103,'[1]Number-Dozzen'!$A$2:$B$38,2,0))</f>
        <v>1</v>
      </c>
      <c r="F103" s="19" t="str">
        <f t="shared" si="42"/>
        <v/>
      </c>
      <c r="G103" s="19" t="str">
        <f>IF(C103="","",IF(F103="","",VLOOKUP(F103,'Number-Dozzen'!$F$2:$L$10,7,0)))</f>
        <v/>
      </c>
      <c r="H103" s="1" t="str">
        <f t="shared" si="39"/>
        <v>L</v>
      </c>
      <c r="I103" s="1">
        <f t="shared" si="24"/>
        <v>2</v>
      </c>
      <c r="J103" s="1">
        <f t="shared" si="25"/>
        <v>1</v>
      </c>
      <c r="K103" s="1">
        <f t="shared" si="38"/>
        <v>-4</v>
      </c>
      <c r="L103" s="1">
        <f>IF(C103="","",SUM($K$2:K103))</f>
        <v>-40</v>
      </c>
      <c r="M103" s="11"/>
      <c r="N103" s="24" t="str">
        <f t="shared" si="41"/>
        <v/>
      </c>
      <c r="O103" s="25"/>
      <c r="P103" s="11"/>
      <c r="Q103" s="11"/>
      <c r="R103" s="11"/>
      <c r="S103" s="11"/>
      <c r="T103" s="11"/>
      <c r="U103" s="11"/>
      <c r="V103" s="14">
        <v>102</v>
      </c>
      <c r="W103" s="100">
        <v>1</v>
      </c>
      <c r="X103" s="11"/>
      <c r="Y103" s="11"/>
      <c r="Z103" s="80" t="str">
        <f t="shared" si="26"/>
        <v/>
      </c>
      <c r="AA103" s="82" t="str">
        <f t="shared" si="27"/>
        <v/>
      </c>
      <c r="AB103" s="1" t="str">
        <f t="shared" si="28"/>
        <v/>
      </c>
      <c r="AC103" s="1" t="str">
        <f t="shared" si="29"/>
        <v/>
      </c>
      <c r="AD103" s="1" t="str">
        <f t="shared" si="30"/>
        <v/>
      </c>
      <c r="AE103" s="1" t="str">
        <f t="shared" si="31"/>
        <v/>
      </c>
      <c r="AG103" s="11"/>
      <c r="AH103" s="1">
        <f t="shared" si="32"/>
        <v>3</v>
      </c>
      <c r="AI103" s="1" t="str">
        <f t="shared" si="33"/>
        <v/>
      </c>
      <c r="AJ103" s="1" t="str">
        <f t="shared" si="34"/>
        <v/>
      </c>
      <c r="AK103" s="1" t="str">
        <f t="shared" si="35"/>
        <v/>
      </c>
      <c r="AL103" s="1" t="str">
        <f t="shared" si="36"/>
        <v/>
      </c>
      <c r="AM103" s="1" t="str">
        <f t="shared" si="37"/>
        <v/>
      </c>
      <c r="AN103" s="11"/>
      <c r="AO103" s="11"/>
      <c r="AP103" s="78" t="str">
        <f>IF(AND(SUM(AH103:AM103)&gt;0,SUM(Z103:AE103)&gt;0),1,"")</f>
        <v/>
      </c>
      <c r="AQ103" s="78"/>
      <c r="AR103" s="78" t="str">
        <f>IF(AP103=1,SUM(Z103:AE103)*10+SUM(AH103:AM103),"")</f>
        <v/>
      </c>
      <c r="AS103" s="78"/>
      <c r="AT103" s="11"/>
      <c r="AU103" s="11"/>
      <c r="AV103" s="80" t="str">
        <f>IF(AP103=1,VLOOKUP(AR103,'Number-Dozzen'!$F$2:$K$10,2,0),"")</f>
        <v/>
      </c>
      <c r="AW103" s="80" t="str">
        <f>IF(AP103=1,VLOOKUP(AR103,'Number-Dozzen'!$F$2:$K$10,3,0),"")</f>
        <v/>
      </c>
      <c r="AX103" s="80" t="str">
        <f>IF(AP103=1,VLOOKUP(AR103,'Number-Dozzen'!$F$2:$K$10,4,0),"")</f>
        <v/>
      </c>
      <c r="AY103" s="80" t="str">
        <f>IF(AP103=1,VLOOKUP(AR103,'Number-Dozzen'!$F$2:$K$10,5,0),"")</f>
        <v/>
      </c>
      <c r="AZ103" s="80" t="str">
        <f>IF(AP103=1,VLOOKUP(AR103,'Number-Dozzen'!$F$2:$K$10,6,0),"")</f>
        <v/>
      </c>
      <c r="BA103" s="11"/>
      <c r="BB103" s="80">
        <f t="shared" si="40"/>
        <v>3</v>
      </c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</row>
    <row r="104" spans="1:66">
      <c r="A104" s="7">
        <v>103</v>
      </c>
      <c r="B104" s="5"/>
      <c r="C104" s="97">
        <v>1</v>
      </c>
      <c r="D104" s="6">
        <f>IF(C104="","",VLOOKUP(C104,'Number-Dozzen'!$A$2:$C$38,3,0))</f>
        <v>1</v>
      </c>
      <c r="E104" s="6">
        <f>IF(C104="","",VLOOKUP(C104,'[1]Number-Dozzen'!$A$2:$B$38,2,0))</f>
        <v>2</v>
      </c>
      <c r="F104" s="19">
        <f t="shared" si="42"/>
        <v>33</v>
      </c>
      <c r="G104" s="19" t="str">
        <f>IF(C104="","",IF(F104="","",VLOOKUP(F104,'Number-Dozzen'!$F$2:$L$10,7,0)))</f>
        <v>26-28-29-31-35</v>
      </c>
      <c r="H104" s="1" t="str">
        <f t="shared" si="39"/>
        <v/>
      </c>
      <c r="I104" s="1">
        <f t="shared" si="24"/>
        <v>3</v>
      </c>
      <c r="J104" s="1">
        <f t="shared" si="25"/>
        <v>1</v>
      </c>
      <c r="K104" s="1" t="str">
        <f t="shared" si="38"/>
        <v/>
      </c>
      <c r="L104" s="1">
        <f>IF(C104="","",SUM($K$2:K104))</f>
        <v>-40</v>
      </c>
      <c r="M104" s="11"/>
      <c r="N104" s="24" t="str">
        <f t="shared" si="41"/>
        <v/>
      </c>
      <c r="O104" s="25"/>
      <c r="P104" s="11"/>
      <c r="Q104" s="11"/>
      <c r="R104" s="11"/>
      <c r="S104" s="11"/>
      <c r="T104" s="11"/>
      <c r="U104" s="11"/>
      <c r="V104" s="14">
        <v>103</v>
      </c>
      <c r="W104" s="100">
        <v>1</v>
      </c>
      <c r="X104" s="11"/>
      <c r="Y104" s="11"/>
      <c r="Z104" s="80">
        <f t="shared" si="26"/>
        <v>3</v>
      </c>
      <c r="AA104" s="82" t="str">
        <f t="shared" si="27"/>
        <v/>
      </c>
      <c r="AB104" s="1" t="str">
        <f t="shared" si="28"/>
        <v/>
      </c>
      <c r="AC104" s="1" t="str">
        <f t="shared" si="29"/>
        <v/>
      </c>
      <c r="AD104" s="1" t="str">
        <f t="shared" si="30"/>
        <v/>
      </c>
      <c r="AE104" s="1" t="str">
        <f t="shared" si="31"/>
        <v/>
      </c>
      <c r="AG104" s="11"/>
      <c r="AH104" s="1" t="str">
        <f t="shared" si="32"/>
        <v/>
      </c>
      <c r="AI104" s="1" t="str">
        <f t="shared" si="33"/>
        <v/>
      </c>
      <c r="AJ104" s="1">
        <f t="shared" si="34"/>
        <v>3</v>
      </c>
      <c r="AK104" s="1" t="str">
        <f t="shared" si="35"/>
        <v/>
      </c>
      <c r="AL104" s="1" t="str">
        <f t="shared" si="36"/>
        <v/>
      </c>
      <c r="AM104" s="1" t="str">
        <f t="shared" si="37"/>
        <v/>
      </c>
      <c r="AN104" s="11"/>
      <c r="AO104" s="11"/>
      <c r="AP104" s="78">
        <f>IF(AND(SUM(AH104:AM104)&gt;0,SUM(Z104:AE104)&gt;0),1,"")</f>
        <v>1</v>
      </c>
      <c r="AQ104" s="78"/>
      <c r="AR104" s="78">
        <f>IF(AP104=1,SUM(Z104:AE104)*10+SUM(AH104:AM104),"")</f>
        <v>33</v>
      </c>
      <c r="AS104" s="78"/>
      <c r="AT104" s="11"/>
      <c r="AU104" s="11"/>
      <c r="AV104" s="80">
        <f>IF(AP104=1,VLOOKUP(AR104,'Number-Dozzen'!$F$2:$K$10,2,0),"")</f>
        <v>26</v>
      </c>
      <c r="AW104" s="80">
        <f>IF(AP104=1,VLOOKUP(AR104,'Number-Dozzen'!$F$2:$K$10,3,0),"")</f>
        <v>28</v>
      </c>
      <c r="AX104" s="80">
        <f>IF(AP104=1,VLOOKUP(AR104,'Number-Dozzen'!$F$2:$K$10,4,0),"")</f>
        <v>29</v>
      </c>
      <c r="AY104" s="80">
        <f>IF(AP104=1,VLOOKUP(AR104,'Number-Dozzen'!$F$2:$K$10,5,0),"")</f>
        <v>31</v>
      </c>
      <c r="AZ104" s="80">
        <f>IF(AP104=1,VLOOKUP(AR104,'Number-Dozzen'!$F$2:$K$10,6,0),"")</f>
        <v>35</v>
      </c>
      <c r="BA104" s="11"/>
      <c r="BB104" s="80">
        <f t="shared" si="40"/>
        <v>3</v>
      </c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</row>
    <row r="105" spans="1:66">
      <c r="A105" s="7">
        <v>104</v>
      </c>
      <c r="B105" s="5"/>
      <c r="C105" s="97">
        <v>36</v>
      </c>
      <c r="D105" s="6">
        <f>IF(C105="","",VLOOKUP(C105,'Number-Dozzen'!$A$2:$C$38,3,0))</f>
        <v>3</v>
      </c>
      <c r="E105" s="6">
        <f>IF(C105="","",VLOOKUP(C105,'[1]Number-Dozzen'!$A$2:$B$38,2,0))</f>
        <v>2</v>
      </c>
      <c r="F105" s="19" t="str">
        <f t="shared" si="42"/>
        <v/>
      </c>
      <c r="G105" s="19" t="str">
        <f>IF(C105="","",IF(F105="","",VLOOKUP(F105,'Number-Dozzen'!$F$2:$L$10,7,0)))</f>
        <v/>
      </c>
      <c r="H105" s="1" t="str">
        <f t="shared" si="39"/>
        <v>L</v>
      </c>
      <c r="I105" s="1">
        <f t="shared" si="24"/>
        <v>3</v>
      </c>
      <c r="J105" s="1">
        <f t="shared" si="25"/>
        <v>1</v>
      </c>
      <c r="K105" s="1">
        <f t="shared" si="38"/>
        <v>-4</v>
      </c>
      <c r="L105" s="1">
        <f>IF(C105="","",SUM($K$2:K105))</f>
        <v>-44</v>
      </c>
      <c r="M105" s="11"/>
      <c r="N105" s="24" t="str">
        <f t="shared" si="41"/>
        <v/>
      </c>
      <c r="O105" s="25"/>
      <c r="P105" s="11"/>
      <c r="Q105" s="11"/>
      <c r="R105" s="11"/>
      <c r="S105" s="11"/>
      <c r="T105" s="11"/>
      <c r="U105" s="11"/>
      <c r="V105" s="14">
        <v>104</v>
      </c>
      <c r="W105" s="100">
        <v>1</v>
      </c>
      <c r="X105" s="11"/>
      <c r="Y105" s="11"/>
      <c r="Z105" s="80" t="str">
        <f t="shared" si="26"/>
        <v/>
      </c>
      <c r="AA105" s="82" t="str">
        <f t="shared" si="27"/>
        <v/>
      </c>
      <c r="AB105" s="1" t="str">
        <f t="shared" si="28"/>
        <v/>
      </c>
      <c r="AC105" s="1" t="str">
        <f t="shared" si="29"/>
        <v/>
      </c>
      <c r="AD105" s="1">
        <f t="shared" si="30"/>
        <v>2</v>
      </c>
      <c r="AE105" s="1" t="str">
        <f t="shared" si="31"/>
        <v/>
      </c>
      <c r="AG105" s="11"/>
      <c r="AH105" s="1" t="str">
        <f t="shared" si="32"/>
        <v/>
      </c>
      <c r="AI105" s="1" t="str">
        <f t="shared" si="33"/>
        <v/>
      </c>
      <c r="AJ105" s="1" t="str">
        <f t="shared" si="34"/>
        <v/>
      </c>
      <c r="AK105" s="1" t="str">
        <f t="shared" si="35"/>
        <v/>
      </c>
      <c r="AL105" s="1" t="str">
        <f t="shared" si="36"/>
        <v/>
      </c>
      <c r="AM105" s="1" t="str">
        <f t="shared" si="37"/>
        <v/>
      </c>
      <c r="AN105" s="11"/>
      <c r="AO105" s="11"/>
      <c r="AP105" s="78" t="str">
        <f>IF(AND(SUM(AH105:AM105)&gt;0,SUM(Z105:AE105)&gt;0),1,"")</f>
        <v/>
      </c>
      <c r="AQ105" s="78"/>
      <c r="AR105" s="78" t="str">
        <f>IF(AP105=1,SUM(Z105:AE105)*10+SUM(AH105:AM105),"")</f>
        <v/>
      </c>
      <c r="AS105" s="78"/>
      <c r="AT105" s="11"/>
      <c r="AU105" s="11"/>
      <c r="AV105" s="80" t="str">
        <f>IF(AP105=1,VLOOKUP(AR105,'Number-Dozzen'!$F$2:$K$10,2,0),"")</f>
        <v/>
      </c>
      <c r="AW105" s="80" t="str">
        <f>IF(AP105=1,VLOOKUP(AR105,'Number-Dozzen'!$F$2:$K$10,3,0),"")</f>
        <v/>
      </c>
      <c r="AX105" s="80" t="str">
        <f>IF(AP105=1,VLOOKUP(AR105,'Number-Dozzen'!$F$2:$K$10,4,0),"")</f>
        <v/>
      </c>
      <c r="AY105" s="80" t="str">
        <f>IF(AP105=1,VLOOKUP(AR105,'Number-Dozzen'!$F$2:$K$10,5,0),"")</f>
        <v/>
      </c>
      <c r="AZ105" s="80" t="str">
        <f>IF(AP105=1,VLOOKUP(AR105,'Number-Dozzen'!$F$2:$K$10,6,0),"")</f>
        <v/>
      </c>
      <c r="BA105" s="11"/>
      <c r="BB105" s="80">
        <f t="shared" si="40"/>
        <v>4</v>
      </c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</row>
    <row r="106" spans="1:66">
      <c r="A106" s="7">
        <v>105</v>
      </c>
      <c r="B106" s="5"/>
      <c r="C106" s="97">
        <v>33</v>
      </c>
      <c r="D106" s="6">
        <f>IF(C106="","",VLOOKUP(C106,'Number-Dozzen'!$A$2:$C$38,3,0))</f>
        <v>3</v>
      </c>
      <c r="E106" s="6">
        <f>IF(C106="","",VLOOKUP(C106,'[1]Number-Dozzen'!$A$2:$B$38,2,0))</f>
        <v>2</v>
      </c>
      <c r="F106" s="19" t="str">
        <f t="shared" si="42"/>
        <v/>
      </c>
      <c r="G106" s="19" t="str">
        <f>IF(C106="","",IF(F106="","",VLOOKUP(F106,'Number-Dozzen'!$F$2:$L$10,7,0)))</f>
        <v/>
      </c>
      <c r="H106" s="1" t="str">
        <f t="shared" si="39"/>
        <v/>
      </c>
      <c r="I106" s="1">
        <f t="shared" si="24"/>
        <v>4</v>
      </c>
      <c r="J106" s="1">
        <f t="shared" si="25"/>
        <v>1</v>
      </c>
      <c r="K106" s="1" t="str">
        <f t="shared" si="38"/>
        <v/>
      </c>
      <c r="L106" s="1">
        <f>IF(C106="","",SUM($K$2:K106))</f>
        <v>-44</v>
      </c>
      <c r="M106" s="11"/>
      <c r="N106" s="24" t="str">
        <f t="shared" si="41"/>
        <v/>
      </c>
      <c r="O106" s="25"/>
      <c r="P106" s="11"/>
      <c r="Q106" s="11"/>
      <c r="R106" s="11"/>
      <c r="S106" s="11"/>
      <c r="T106" s="11"/>
      <c r="U106" s="11"/>
      <c r="V106" s="14">
        <v>105</v>
      </c>
      <c r="W106" s="100">
        <v>1</v>
      </c>
      <c r="X106" s="11"/>
      <c r="Y106" s="11"/>
      <c r="Z106" s="80" t="str">
        <f t="shared" si="26"/>
        <v/>
      </c>
      <c r="AA106" s="82" t="str">
        <f t="shared" si="27"/>
        <v/>
      </c>
      <c r="AB106" s="1" t="str">
        <f t="shared" si="28"/>
        <v/>
      </c>
      <c r="AC106" s="1" t="str">
        <f t="shared" si="29"/>
        <v/>
      </c>
      <c r="AD106" s="1" t="str">
        <f t="shared" si="30"/>
        <v/>
      </c>
      <c r="AE106" s="1" t="str">
        <f t="shared" si="31"/>
        <v/>
      </c>
      <c r="AG106" s="11"/>
      <c r="AH106" s="1" t="str">
        <f t="shared" si="32"/>
        <v/>
      </c>
      <c r="AI106" s="1" t="str">
        <f t="shared" si="33"/>
        <v/>
      </c>
      <c r="AJ106" s="1" t="str">
        <f t="shared" si="34"/>
        <v/>
      </c>
      <c r="AK106" s="1" t="str">
        <f t="shared" si="35"/>
        <v/>
      </c>
      <c r="AL106" s="1" t="str">
        <f t="shared" si="36"/>
        <v/>
      </c>
      <c r="AM106" s="1" t="str">
        <f t="shared" si="37"/>
        <v/>
      </c>
      <c r="AN106" s="11"/>
      <c r="AO106" s="11"/>
      <c r="AP106" s="78" t="str">
        <f>IF(AND(SUM(AH106:AM106)&gt;0,SUM(Z106:AE106)&gt;0),1,"")</f>
        <v/>
      </c>
      <c r="AQ106" s="78"/>
      <c r="AR106" s="78" t="str">
        <f>IF(AP106=1,SUM(Z106:AE106)*10+SUM(AH106:AM106),"")</f>
        <v/>
      </c>
      <c r="AS106" s="78"/>
      <c r="AT106" s="11"/>
      <c r="AU106" s="11"/>
      <c r="AV106" s="80" t="str">
        <f>IF(AP106=1,VLOOKUP(AR106,'Number-Dozzen'!$F$2:$K$10,2,0),"")</f>
        <v/>
      </c>
      <c r="AW106" s="80" t="str">
        <f>IF(AP106=1,VLOOKUP(AR106,'Number-Dozzen'!$F$2:$K$10,3,0),"")</f>
        <v/>
      </c>
      <c r="AX106" s="80" t="str">
        <f>IF(AP106=1,VLOOKUP(AR106,'Number-Dozzen'!$F$2:$K$10,4,0),"")</f>
        <v/>
      </c>
      <c r="AY106" s="80" t="str">
        <f>IF(AP106=1,VLOOKUP(AR106,'Number-Dozzen'!$F$2:$K$10,5,0),"")</f>
        <v/>
      </c>
      <c r="AZ106" s="80" t="str">
        <f>IF(AP106=1,VLOOKUP(AR106,'Number-Dozzen'!$F$2:$K$10,6,0),"")</f>
        <v/>
      </c>
      <c r="BA106" s="11"/>
      <c r="BB106" s="80">
        <f t="shared" si="40"/>
        <v>4</v>
      </c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</row>
    <row r="107" spans="1:66">
      <c r="A107" s="7">
        <v>106</v>
      </c>
      <c r="B107" s="5"/>
      <c r="C107" s="97">
        <v>5</v>
      </c>
      <c r="D107" s="6">
        <f>IF(C107="","",VLOOKUP(C107,'Number-Dozzen'!$A$2:$C$38,3,0))</f>
        <v>1</v>
      </c>
      <c r="E107" s="6">
        <f>IF(C107="","",VLOOKUP(C107,'[1]Number-Dozzen'!$A$2:$B$38,2,0))</f>
        <v>2</v>
      </c>
      <c r="F107" s="19" t="str">
        <f t="shared" si="42"/>
        <v/>
      </c>
      <c r="G107" s="19" t="str">
        <f>IF(C107="","",IF(F107="","",VLOOKUP(F107,'Number-Dozzen'!$F$2:$L$10,7,0)))</f>
        <v/>
      </c>
      <c r="H107" s="1" t="str">
        <f t="shared" si="39"/>
        <v/>
      </c>
      <c r="I107" s="1">
        <f t="shared" si="24"/>
        <v>4</v>
      </c>
      <c r="J107" s="1">
        <f t="shared" si="25"/>
        <v>1</v>
      </c>
      <c r="K107" s="1" t="str">
        <f t="shared" si="38"/>
        <v/>
      </c>
      <c r="L107" s="1">
        <f>IF(C107="","",SUM($K$2:K107))</f>
        <v>-44</v>
      </c>
      <c r="M107" s="11"/>
      <c r="N107" s="24" t="str">
        <f t="shared" si="41"/>
        <v/>
      </c>
      <c r="O107" s="25"/>
      <c r="P107" s="11"/>
      <c r="Q107" s="11"/>
      <c r="R107" s="11"/>
      <c r="S107" s="11"/>
      <c r="T107" s="11"/>
      <c r="U107" s="11"/>
      <c r="V107" s="14">
        <v>106</v>
      </c>
      <c r="W107" s="100">
        <v>1</v>
      </c>
      <c r="X107" s="11"/>
      <c r="Y107" s="11"/>
      <c r="Z107" s="80" t="str">
        <f t="shared" si="26"/>
        <v/>
      </c>
      <c r="AA107" s="82">
        <f t="shared" si="27"/>
        <v>2</v>
      </c>
      <c r="AB107" s="1" t="str">
        <f t="shared" si="28"/>
        <v/>
      </c>
      <c r="AC107" s="1" t="str">
        <f t="shared" si="29"/>
        <v/>
      </c>
      <c r="AD107" s="1" t="str">
        <f t="shared" si="30"/>
        <v/>
      </c>
      <c r="AE107" s="1" t="str">
        <f t="shared" si="31"/>
        <v/>
      </c>
      <c r="AG107" s="11"/>
      <c r="AH107" s="1" t="str">
        <f t="shared" si="32"/>
        <v/>
      </c>
      <c r="AI107" s="1" t="str">
        <f t="shared" si="33"/>
        <v/>
      </c>
      <c r="AJ107" s="1" t="str">
        <f t="shared" si="34"/>
        <v/>
      </c>
      <c r="AK107" s="1" t="str">
        <f t="shared" si="35"/>
        <v/>
      </c>
      <c r="AL107" s="1" t="str">
        <f t="shared" si="36"/>
        <v/>
      </c>
      <c r="AM107" s="1" t="str">
        <f t="shared" si="37"/>
        <v/>
      </c>
      <c r="AN107" s="11"/>
      <c r="AO107" s="11"/>
      <c r="AP107" s="78" t="str">
        <f>IF(AND(SUM(AH107:AM107)&gt;0,SUM(Z107:AE107)&gt;0),1,"")</f>
        <v/>
      </c>
      <c r="AQ107" s="78"/>
      <c r="AR107" s="78" t="str">
        <f>IF(AP107=1,SUM(Z107:AE107)*10+SUM(AH107:AM107),"")</f>
        <v/>
      </c>
      <c r="AS107" s="78"/>
      <c r="AT107" s="11"/>
      <c r="AU107" s="11"/>
      <c r="AV107" s="80" t="str">
        <f>IF(AP107=1,VLOOKUP(AR107,'Number-Dozzen'!$F$2:$K$10,2,0),"")</f>
        <v/>
      </c>
      <c r="AW107" s="80" t="str">
        <f>IF(AP107=1,VLOOKUP(AR107,'Number-Dozzen'!$F$2:$K$10,3,0),"")</f>
        <v/>
      </c>
      <c r="AX107" s="80" t="str">
        <f>IF(AP107=1,VLOOKUP(AR107,'Number-Dozzen'!$F$2:$K$10,4,0),"")</f>
        <v/>
      </c>
      <c r="AY107" s="80" t="str">
        <f>IF(AP107=1,VLOOKUP(AR107,'Number-Dozzen'!$F$2:$K$10,5,0),"")</f>
        <v/>
      </c>
      <c r="AZ107" s="80" t="str">
        <f>IF(AP107=1,VLOOKUP(AR107,'Number-Dozzen'!$F$2:$K$10,6,0),"")</f>
        <v/>
      </c>
      <c r="BA107" s="11"/>
      <c r="BB107" s="80">
        <f t="shared" si="40"/>
        <v>4</v>
      </c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</row>
    <row r="108" spans="1:66">
      <c r="A108" s="7">
        <v>107</v>
      </c>
      <c r="B108" s="5"/>
      <c r="C108" s="97">
        <v>1</v>
      </c>
      <c r="D108" s="6">
        <f>IF(C108="","",VLOOKUP(C108,'Number-Dozzen'!$A$2:$C$38,3,0))</f>
        <v>1</v>
      </c>
      <c r="E108" s="6">
        <f>IF(C108="","",VLOOKUP(C108,'[1]Number-Dozzen'!$A$2:$B$38,2,0))</f>
        <v>2</v>
      </c>
      <c r="F108" s="19" t="str">
        <f t="shared" si="42"/>
        <v/>
      </c>
      <c r="G108" s="19" t="str">
        <f>IF(C108="","",IF(F108="","",VLOOKUP(F108,'Number-Dozzen'!$F$2:$L$10,7,0)))</f>
        <v/>
      </c>
      <c r="H108" s="1" t="str">
        <f t="shared" si="39"/>
        <v/>
      </c>
      <c r="I108" s="1">
        <f t="shared" si="24"/>
        <v>4</v>
      </c>
      <c r="J108" s="1">
        <f t="shared" si="25"/>
        <v>1</v>
      </c>
      <c r="K108" s="1" t="str">
        <f t="shared" si="38"/>
        <v/>
      </c>
      <c r="L108" s="1">
        <f>IF(C108="","",SUM($K$2:K108))</f>
        <v>-44</v>
      </c>
      <c r="M108" s="11"/>
      <c r="N108" s="24" t="str">
        <f t="shared" si="41"/>
        <v/>
      </c>
      <c r="O108" s="25"/>
      <c r="P108" s="11"/>
      <c r="Q108" s="11"/>
      <c r="R108" s="11"/>
      <c r="S108" s="11"/>
      <c r="T108" s="11"/>
      <c r="U108" s="11"/>
      <c r="X108" s="11"/>
      <c r="Y108" s="11"/>
      <c r="Z108" s="80" t="str">
        <f t="shared" si="26"/>
        <v/>
      </c>
      <c r="AA108" s="82" t="str">
        <f t="shared" si="27"/>
        <v/>
      </c>
      <c r="AB108" s="1" t="str">
        <f t="shared" si="28"/>
        <v/>
      </c>
      <c r="AC108" s="1" t="str">
        <f t="shared" si="29"/>
        <v/>
      </c>
      <c r="AD108" s="1" t="str">
        <f t="shared" si="30"/>
        <v/>
      </c>
      <c r="AE108" s="1" t="str">
        <f t="shared" si="31"/>
        <v/>
      </c>
      <c r="AG108" s="11"/>
      <c r="AH108" s="1" t="str">
        <f t="shared" si="32"/>
        <v/>
      </c>
      <c r="AI108" s="1" t="str">
        <f t="shared" si="33"/>
        <v/>
      </c>
      <c r="AJ108" s="1" t="str">
        <f t="shared" si="34"/>
        <v/>
      </c>
      <c r="AK108" s="1" t="str">
        <f t="shared" si="35"/>
        <v/>
      </c>
      <c r="AL108" s="1" t="str">
        <f t="shared" si="36"/>
        <v/>
      </c>
      <c r="AM108" s="1" t="str">
        <f t="shared" si="37"/>
        <v/>
      </c>
      <c r="AN108" s="11"/>
      <c r="AO108" s="11"/>
      <c r="AP108" s="78" t="str">
        <f>IF(AND(SUM(AH108:AM108)&gt;0,SUM(Z108:AE108)&gt;0),1,"")</f>
        <v/>
      </c>
      <c r="AQ108" s="78"/>
      <c r="AR108" s="78" t="str">
        <f>IF(AP108=1,SUM(Z108:AE108)*10+SUM(AH108:AM108),"")</f>
        <v/>
      </c>
      <c r="AS108" s="78"/>
      <c r="AT108" s="11"/>
      <c r="AU108" s="11"/>
      <c r="AV108" s="80" t="str">
        <f>IF(AP108=1,VLOOKUP(AR108,'Number-Dozzen'!$F$2:$K$10,2,0),"")</f>
        <v/>
      </c>
      <c r="AW108" s="80" t="str">
        <f>IF(AP108=1,VLOOKUP(AR108,'Number-Dozzen'!$F$2:$K$10,3,0),"")</f>
        <v/>
      </c>
      <c r="AX108" s="80" t="str">
        <f>IF(AP108=1,VLOOKUP(AR108,'Number-Dozzen'!$F$2:$K$10,4,0),"")</f>
        <v/>
      </c>
      <c r="AY108" s="80" t="str">
        <f>IF(AP108=1,VLOOKUP(AR108,'Number-Dozzen'!$F$2:$K$10,5,0),"")</f>
        <v/>
      </c>
      <c r="AZ108" s="80" t="str">
        <f>IF(AP108=1,VLOOKUP(AR108,'Number-Dozzen'!$F$2:$K$10,6,0),"")</f>
        <v/>
      </c>
      <c r="BA108" s="11"/>
      <c r="BB108" s="80">
        <f t="shared" si="40"/>
        <v>4</v>
      </c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</row>
    <row r="109" spans="1:66">
      <c r="A109" s="7">
        <v>108</v>
      </c>
      <c r="B109" s="5"/>
      <c r="C109" s="97">
        <v>4</v>
      </c>
      <c r="D109" s="6">
        <f>IF(C109="","",VLOOKUP(C109,'Number-Dozzen'!$A$2:$C$38,3,0))</f>
        <v>1</v>
      </c>
      <c r="E109" s="6">
        <f>IF(C109="","",VLOOKUP(C109,'[1]Number-Dozzen'!$A$2:$B$38,2,0))</f>
        <v>1</v>
      </c>
      <c r="F109" s="19" t="str">
        <f t="shared" si="42"/>
        <v/>
      </c>
      <c r="G109" s="19" t="str">
        <f>IF(C109="","",IF(F109="","",VLOOKUP(F109,'Number-Dozzen'!$F$2:$L$10,7,0)))</f>
        <v/>
      </c>
      <c r="H109" s="1" t="str">
        <f t="shared" si="39"/>
        <v/>
      </c>
      <c r="I109" s="1">
        <f t="shared" si="24"/>
        <v>4</v>
      </c>
      <c r="J109" s="1">
        <f t="shared" si="25"/>
        <v>1</v>
      </c>
      <c r="K109" s="1" t="str">
        <f t="shared" si="38"/>
        <v/>
      </c>
      <c r="L109" s="1">
        <f>IF(C109="","",SUM($K$2:K109))</f>
        <v>-44</v>
      </c>
      <c r="M109" s="11"/>
      <c r="N109" s="24" t="str">
        <f t="shared" si="41"/>
        <v/>
      </c>
      <c r="O109" s="25"/>
      <c r="P109" s="11"/>
      <c r="Q109" s="11"/>
      <c r="R109" s="11"/>
      <c r="S109" s="11"/>
      <c r="T109" s="11"/>
      <c r="U109" s="11"/>
      <c r="X109" s="11"/>
      <c r="Y109" s="11"/>
      <c r="Z109" s="80" t="str">
        <f t="shared" si="26"/>
        <v/>
      </c>
      <c r="AA109" s="82" t="str">
        <f t="shared" si="27"/>
        <v/>
      </c>
      <c r="AB109" s="1" t="str">
        <f t="shared" si="28"/>
        <v/>
      </c>
      <c r="AC109" s="1" t="str">
        <f t="shared" si="29"/>
        <v/>
      </c>
      <c r="AD109" s="1" t="str">
        <f t="shared" si="30"/>
        <v/>
      </c>
      <c r="AE109" s="1" t="str">
        <f t="shared" si="31"/>
        <v/>
      </c>
      <c r="AG109" s="11"/>
      <c r="AH109" s="1">
        <f t="shared" si="32"/>
        <v>3</v>
      </c>
      <c r="AI109" s="1" t="str">
        <f t="shared" si="33"/>
        <v/>
      </c>
      <c r="AJ109" s="1" t="str">
        <f t="shared" si="34"/>
        <v/>
      </c>
      <c r="AK109" s="1" t="str">
        <f t="shared" si="35"/>
        <v/>
      </c>
      <c r="AL109" s="1" t="str">
        <f t="shared" si="36"/>
        <v/>
      </c>
      <c r="AM109" s="1" t="str">
        <f t="shared" si="37"/>
        <v/>
      </c>
      <c r="AN109" s="11"/>
      <c r="AO109" s="11"/>
      <c r="AP109" s="78" t="str">
        <f>IF(AND(SUM(AH109:AM109)&gt;0,SUM(Z109:AE109)&gt;0),1,"")</f>
        <v/>
      </c>
      <c r="AQ109" s="78"/>
      <c r="AR109" s="78" t="str">
        <f>IF(AP109=1,SUM(Z109:AE109)*10+SUM(AH109:AM109),"")</f>
        <v/>
      </c>
      <c r="AS109" s="78"/>
      <c r="AT109" s="11"/>
      <c r="AU109" s="11"/>
      <c r="AV109" s="80" t="str">
        <f>IF(AP109=1,VLOOKUP(AR109,'Number-Dozzen'!$F$2:$K$10,2,0),"")</f>
        <v/>
      </c>
      <c r="AW109" s="80" t="str">
        <f>IF(AP109=1,VLOOKUP(AR109,'Number-Dozzen'!$F$2:$K$10,3,0),"")</f>
        <v/>
      </c>
      <c r="AX109" s="80" t="str">
        <f>IF(AP109=1,VLOOKUP(AR109,'Number-Dozzen'!$F$2:$K$10,4,0),"")</f>
        <v/>
      </c>
      <c r="AY109" s="80" t="str">
        <f>IF(AP109=1,VLOOKUP(AR109,'Number-Dozzen'!$F$2:$K$10,5,0),"")</f>
        <v/>
      </c>
      <c r="AZ109" s="80" t="str">
        <f>IF(AP109=1,VLOOKUP(AR109,'Number-Dozzen'!$F$2:$K$10,6,0),"")</f>
        <v/>
      </c>
      <c r="BA109" s="11"/>
      <c r="BB109" s="80">
        <f t="shared" si="40"/>
        <v>4</v>
      </c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</row>
    <row r="110" spans="1:66">
      <c r="A110" s="7">
        <v>109</v>
      </c>
      <c r="B110" s="5"/>
      <c r="C110" s="97">
        <v>9</v>
      </c>
      <c r="D110" s="6">
        <f>IF(C110="","",VLOOKUP(C110,'Number-Dozzen'!$A$2:$C$38,3,0))</f>
        <v>1</v>
      </c>
      <c r="E110" s="6">
        <f>IF(C110="","",VLOOKUP(C110,'[1]Number-Dozzen'!$A$2:$B$38,2,0))</f>
        <v>3</v>
      </c>
      <c r="F110" s="19" t="str">
        <f t="shared" si="42"/>
        <v/>
      </c>
      <c r="G110" s="19" t="str">
        <f>IF(C110="","",IF(F110="","",VLOOKUP(F110,'Number-Dozzen'!$F$2:$L$10,7,0)))</f>
        <v/>
      </c>
      <c r="H110" s="1" t="str">
        <f t="shared" si="39"/>
        <v/>
      </c>
      <c r="I110" s="1">
        <f t="shared" si="24"/>
        <v>4</v>
      </c>
      <c r="J110" s="1">
        <f t="shared" si="25"/>
        <v>1</v>
      </c>
      <c r="K110" s="1" t="str">
        <f t="shared" si="38"/>
        <v/>
      </c>
      <c r="L110" s="1">
        <f>IF(C110="","",SUM($K$2:K110))</f>
        <v>-44</v>
      </c>
      <c r="M110" s="11"/>
      <c r="N110" s="24" t="str">
        <f t="shared" si="41"/>
        <v/>
      </c>
      <c r="O110" s="25"/>
      <c r="P110" s="11"/>
      <c r="Q110" s="11"/>
      <c r="R110" s="11"/>
      <c r="S110" s="11"/>
      <c r="T110" s="11"/>
      <c r="U110" s="11"/>
      <c r="X110" s="11"/>
      <c r="Y110" s="11"/>
      <c r="Z110" s="80" t="str">
        <f t="shared" si="26"/>
        <v/>
      </c>
      <c r="AA110" s="82" t="str">
        <f t="shared" si="27"/>
        <v/>
      </c>
      <c r="AB110" s="1" t="str">
        <f t="shared" si="28"/>
        <v/>
      </c>
      <c r="AC110" s="1" t="str">
        <f t="shared" si="29"/>
        <v/>
      </c>
      <c r="AD110" s="1" t="str">
        <f t="shared" si="30"/>
        <v/>
      </c>
      <c r="AE110" s="1" t="str">
        <f t="shared" si="31"/>
        <v/>
      </c>
      <c r="AG110" s="11"/>
      <c r="AH110" s="1" t="str">
        <f t="shared" si="32"/>
        <v/>
      </c>
      <c r="AI110" s="1" t="str">
        <f t="shared" si="33"/>
        <v/>
      </c>
      <c r="AJ110" s="1" t="str">
        <f t="shared" si="34"/>
        <v/>
      </c>
      <c r="AK110" s="1" t="str">
        <f t="shared" si="35"/>
        <v/>
      </c>
      <c r="AL110" s="1">
        <f t="shared" si="36"/>
        <v>2</v>
      </c>
      <c r="AM110" s="1" t="str">
        <f t="shared" si="37"/>
        <v/>
      </c>
      <c r="AN110" s="11"/>
      <c r="AO110" s="11"/>
      <c r="AP110" s="78" t="str">
        <f>IF(AND(SUM(AH110:AM110)&gt;0,SUM(Z110:AE110)&gt;0),1,"")</f>
        <v/>
      </c>
      <c r="AQ110" s="78"/>
      <c r="AR110" s="78" t="str">
        <f>IF(AP110=1,SUM(Z110:AE110)*10+SUM(AH110:AM110),"")</f>
        <v/>
      </c>
      <c r="AS110" s="78"/>
      <c r="AT110" s="11"/>
      <c r="AU110" s="11"/>
      <c r="AV110" s="80" t="str">
        <f>IF(AP110=1,VLOOKUP(AR110,'Number-Dozzen'!$F$2:$K$10,2,0),"")</f>
        <v/>
      </c>
      <c r="AW110" s="80" t="str">
        <f>IF(AP110=1,VLOOKUP(AR110,'Number-Dozzen'!$F$2:$K$10,3,0),"")</f>
        <v/>
      </c>
      <c r="AX110" s="80" t="str">
        <f>IF(AP110=1,VLOOKUP(AR110,'Number-Dozzen'!$F$2:$K$10,4,0),"")</f>
        <v/>
      </c>
      <c r="AY110" s="80" t="str">
        <f>IF(AP110=1,VLOOKUP(AR110,'Number-Dozzen'!$F$2:$K$10,5,0),"")</f>
        <v/>
      </c>
      <c r="AZ110" s="80" t="str">
        <f>IF(AP110=1,VLOOKUP(AR110,'Number-Dozzen'!$F$2:$K$10,6,0),"")</f>
        <v/>
      </c>
      <c r="BA110" s="11"/>
      <c r="BB110" s="80">
        <f t="shared" si="40"/>
        <v>4</v>
      </c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</row>
    <row r="111" spans="1:66">
      <c r="A111" s="7">
        <v>110</v>
      </c>
      <c r="B111" s="5"/>
      <c r="C111" s="97">
        <v>10</v>
      </c>
      <c r="D111" s="6">
        <f>IF(C111="","",VLOOKUP(C111,'Number-Dozzen'!$A$2:$C$38,3,0))</f>
        <v>1</v>
      </c>
      <c r="E111" s="6">
        <f>IF(C111="","",VLOOKUP(C111,'[1]Number-Dozzen'!$A$2:$B$38,2,0))</f>
        <v>2</v>
      </c>
      <c r="F111" s="19" t="str">
        <f t="shared" si="42"/>
        <v/>
      </c>
      <c r="G111" s="19" t="str">
        <f>IF(C111="","",IF(F111="","",VLOOKUP(F111,'Number-Dozzen'!$F$2:$L$10,7,0)))</f>
        <v/>
      </c>
      <c r="H111" s="1" t="str">
        <f t="shared" si="39"/>
        <v/>
      </c>
      <c r="I111" s="1">
        <f t="shared" si="24"/>
        <v>4</v>
      </c>
      <c r="J111" s="1">
        <f t="shared" si="25"/>
        <v>1</v>
      </c>
      <c r="K111" s="1" t="str">
        <f t="shared" si="38"/>
        <v/>
      </c>
      <c r="L111" s="1">
        <f>IF(C111="","",SUM($K$2:K111))</f>
        <v>-44</v>
      </c>
      <c r="M111" s="11"/>
      <c r="N111" s="24" t="str">
        <f t="shared" si="41"/>
        <v/>
      </c>
      <c r="O111" s="25"/>
      <c r="P111" s="11"/>
      <c r="Q111" s="11"/>
      <c r="R111" s="11"/>
      <c r="S111" s="11"/>
      <c r="T111" s="11"/>
      <c r="U111" s="11"/>
      <c r="X111" s="11"/>
      <c r="Y111" s="11"/>
      <c r="Z111" s="80" t="str">
        <f t="shared" si="26"/>
        <v/>
      </c>
      <c r="AA111" s="82" t="str">
        <f t="shared" si="27"/>
        <v/>
      </c>
      <c r="AB111" s="1" t="str">
        <f t="shared" si="28"/>
        <v/>
      </c>
      <c r="AC111" s="1" t="str">
        <f t="shared" si="29"/>
        <v/>
      </c>
      <c r="AD111" s="1" t="str">
        <f t="shared" si="30"/>
        <v/>
      </c>
      <c r="AE111" s="1" t="str">
        <f t="shared" si="31"/>
        <v/>
      </c>
      <c r="AG111" s="11"/>
      <c r="AH111" s="1" t="str">
        <f t="shared" si="32"/>
        <v/>
      </c>
      <c r="AI111" s="1" t="str">
        <f t="shared" si="33"/>
        <v/>
      </c>
      <c r="AJ111" s="1" t="str">
        <f t="shared" si="34"/>
        <v/>
      </c>
      <c r="AK111" s="1">
        <f t="shared" si="35"/>
        <v>1</v>
      </c>
      <c r="AL111" s="1" t="str">
        <f t="shared" si="36"/>
        <v/>
      </c>
      <c r="AM111" s="1" t="str">
        <f t="shared" si="37"/>
        <v/>
      </c>
      <c r="AN111" s="11"/>
      <c r="AO111" s="11"/>
      <c r="AP111" s="78" t="str">
        <f>IF(AND(SUM(AH111:AM111)&gt;0,SUM(Z111:AE111)&gt;0),1,"")</f>
        <v/>
      </c>
      <c r="AQ111" s="78"/>
      <c r="AR111" s="78" t="str">
        <f>IF(AP111=1,SUM(Z111:AE111)*10+SUM(AH111:AM111),"")</f>
        <v/>
      </c>
      <c r="AS111" s="78"/>
      <c r="AT111" s="11"/>
      <c r="AU111" s="11"/>
      <c r="AV111" s="80" t="str">
        <f>IF(AP111=1,VLOOKUP(AR111,'Number-Dozzen'!$F$2:$K$10,2,0),"")</f>
        <v/>
      </c>
      <c r="AW111" s="80" t="str">
        <f>IF(AP111=1,VLOOKUP(AR111,'Number-Dozzen'!$F$2:$K$10,3,0),"")</f>
        <v/>
      </c>
      <c r="AX111" s="80" t="str">
        <f>IF(AP111=1,VLOOKUP(AR111,'Number-Dozzen'!$F$2:$K$10,4,0),"")</f>
        <v/>
      </c>
      <c r="AY111" s="80" t="str">
        <f>IF(AP111=1,VLOOKUP(AR111,'Number-Dozzen'!$F$2:$K$10,5,0),"")</f>
        <v/>
      </c>
      <c r="AZ111" s="80" t="str">
        <f>IF(AP111=1,VLOOKUP(AR111,'Number-Dozzen'!$F$2:$K$10,6,0),"")</f>
        <v/>
      </c>
      <c r="BA111" s="11"/>
      <c r="BB111" s="80">
        <f t="shared" si="40"/>
        <v>4</v>
      </c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</row>
    <row r="112" spans="1:66">
      <c r="A112" s="7">
        <v>111</v>
      </c>
      <c r="B112" s="5"/>
      <c r="C112" s="97">
        <v>6</v>
      </c>
      <c r="D112" s="6">
        <f>IF(C112="","",VLOOKUP(C112,'Number-Dozzen'!$A$2:$C$38,3,0))</f>
        <v>1</v>
      </c>
      <c r="E112" s="6">
        <f>IF(C112="","",VLOOKUP(C112,'[1]Number-Dozzen'!$A$2:$B$38,2,0))</f>
        <v>1</v>
      </c>
      <c r="F112" s="19" t="str">
        <f t="shared" si="42"/>
        <v/>
      </c>
      <c r="G112" s="19" t="str">
        <f>IF(C112="","",IF(F112="","",VLOOKUP(F112,'Number-Dozzen'!$F$2:$L$10,7,0)))</f>
        <v/>
      </c>
      <c r="H112" s="1" t="str">
        <f t="shared" si="39"/>
        <v/>
      </c>
      <c r="I112" s="1">
        <f t="shared" si="24"/>
        <v>4</v>
      </c>
      <c r="J112" s="1">
        <f t="shared" si="25"/>
        <v>1</v>
      </c>
      <c r="K112" s="1" t="str">
        <f t="shared" si="38"/>
        <v/>
      </c>
      <c r="L112" s="1">
        <f>IF(C112="","",SUM($K$2:K112))</f>
        <v>-44</v>
      </c>
      <c r="M112" s="11"/>
      <c r="N112" s="24" t="str">
        <f t="shared" si="41"/>
        <v/>
      </c>
      <c r="O112" s="25"/>
      <c r="P112" s="11"/>
      <c r="Q112" s="11"/>
      <c r="R112" s="11"/>
      <c r="S112" s="11"/>
      <c r="T112" s="11"/>
      <c r="U112" s="11"/>
      <c r="X112" s="11"/>
      <c r="Y112" s="11"/>
      <c r="Z112" s="80" t="str">
        <f t="shared" si="26"/>
        <v/>
      </c>
      <c r="AA112" s="82" t="str">
        <f t="shared" si="27"/>
        <v/>
      </c>
      <c r="AB112" s="1" t="str">
        <f t="shared" si="28"/>
        <v/>
      </c>
      <c r="AC112" s="1" t="str">
        <f t="shared" si="29"/>
        <v/>
      </c>
      <c r="AD112" s="1" t="str">
        <f t="shared" si="30"/>
        <v/>
      </c>
      <c r="AE112" s="1" t="str">
        <f t="shared" si="31"/>
        <v/>
      </c>
      <c r="AG112" s="11"/>
      <c r="AH112" s="1">
        <f t="shared" si="32"/>
        <v>3</v>
      </c>
      <c r="AI112" s="1" t="str">
        <f t="shared" si="33"/>
        <v/>
      </c>
      <c r="AJ112" s="1" t="str">
        <f t="shared" si="34"/>
        <v/>
      </c>
      <c r="AK112" s="1" t="str">
        <f t="shared" si="35"/>
        <v/>
      </c>
      <c r="AL112" s="1" t="str">
        <f t="shared" si="36"/>
        <v/>
      </c>
      <c r="AM112" s="1" t="str">
        <f t="shared" si="37"/>
        <v/>
      </c>
      <c r="AN112" s="11"/>
      <c r="AO112" s="11"/>
      <c r="AP112" s="78" t="str">
        <f>IF(AND(SUM(AH112:AM112)&gt;0,SUM(Z112:AE112)&gt;0),1,"")</f>
        <v/>
      </c>
      <c r="AQ112" s="78"/>
      <c r="AR112" s="78" t="str">
        <f>IF(AP112=1,SUM(Z112:AE112)*10+SUM(AH112:AM112),"")</f>
        <v/>
      </c>
      <c r="AS112" s="78"/>
      <c r="AT112" s="11"/>
      <c r="AU112" s="11"/>
      <c r="AV112" s="80" t="str">
        <f>IF(AP112=1,VLOOKUP(AR112,'Number-Dozzen'!$F$2:$K$10,2,0),"")</f>
        <v/>
      </c>
      <c r="AW112" s="80" t="str">
        <f>IF(AP112=1,VLOOKUP(AR112,'Number-Dozzen'!$F$2:$K$10,3,0),"")</f>
        <v/>
      </c>
      <c r="AX112" s="80" t="str">
        <f>IF(AP112=1,VLOOKUP(AR112,'Number-Dozzen'!$F$2:$K$10,4,0),"")</f>
        <v/>
      </c>
      <c r="AY112" s="80" t="str">
        <f>IF(AP112=1,VLOOKUP(AR112,'Number-Dozzen'!$F$2:$K$10,5,0),"")</f>
        <v/>
      </c>
      <c r="AZ112" s="80" t="str">
        <f>IF(AP112=1,VLOOKUP(AR112,'Number-Dozzen'!$F$2:$K$10,6,0),"")</f>
        <v/>
      </c>
      <c r="BA112" s="11"/>
      <c r="BB112" s="80">
        <f t="shared" si="40"/>
        <v>4</v>
      </c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</row>
    <row r="113" spans="1:66">
      <c r="A113" s="7">
        <v>112</v>
      </c>
      <c r="B113" s="5"/>
      <c r="C113" s="97">
        <v>16</v>
      </c>
      <c r="D113" s="6">
        <f>IF(C113="","",VLOOKUP(C113,'Number-Dozzen'!$A$2:$C$38,3,0))</f>
        <v>2</v>
      </c>
      <c r="E113" s="6">
        <f>IF(C113="","",VLOOKUP(C113,'[1]Number-Dozzen'!$A$2:$B$38,2,0))</f>
        <v>2</v>
      </c>
      <c r="F113" s="19">
        <f t="shared" si="42"/>
        <v>33</v>
      </c>
      <c r="G113" s="19" t="str">
        <f>IF(C113="","",IF(F113="","",VLOOKUP(F113,'Number-Dozzen'!$F$2:$L$10,7,0)))</f>
        <v>26-28-29-31-35</v>
      </c>
      <c r="H113" s="1" t="str">
        <f t="shared" si="39"/>
        <v/>
      </c>
      <c r="I113" s="1">
        <f t="shared" si="24"/>
        <v>4</v>
      </c>
      <c r="J113" s="1">
        <f t="shared" si="25"/>
        <v>1</v>
      </c>
      <c r="K113" s="1" t="str">
        <f t="shared" si="38"/>
        <v/>
      </c>
      <c r="L113" s="1">
        <f>IF(C113="","",SUM($K$2:K113))</f>
        <v>-44</v>
      </c>
      <c r="M113" s="11"/>
      <c r="N113" s="24" t="str">
        <f t="shared" si="41"/>
        <v/>
      </c>
      <c r="O113" s="25"/>
      <c r="P113" s="11"/>
      <c r="Q113" s="11"/>
      <c r="R113" s="11"/>
      <c r="S113" s="11"/>
      <c r="T113" s="11"/>
      <c r="U113" s="11"/>
      <c r="X113" s="11"/>
      <c r="Y113" s="11"/>
      <c r="Z113" s="80" t="str">
        <f t="shared" si="26"/>
        <v/>
      </c>
      <c r="AA113" s="82" t="str">
        <f t="shared" si="27"/>
        <v/>
      </c>
      <c r="AB113" s="1">
        <f t="shared" si="28"/>
        <v>3</v>
      </c>
      <c r="AC113" s="1" t="str">
        <f t="shared" si="29"/>
        <v/>
      </c>
      <c r="AD113" s="1" t="str">
        <f t="shared" si="30"/>
        <v/>
      </c>
      <c r="AE113" s="1" t="str">
        <f t="shared" si="31"/>
        <v/>
      </c>
      <c r="AG113" s="11"/>
      <c r="AH113" s="1" t="str">
        <f t="shared" si="32"/>
        <v/>
      </c>
      <c r="AI113" s="1" t="str">
        <f t="shared" si="33"/>
        <v/>
      </c>
      <c r="AJ113" s="1">
        <f t="shared" si="34"/>
        <v>3</v>
      </c>
      <c r="AK113" s="1" t="str">
        <f t="shared" si="35"/>
        <v/>
      </c>
      <c r="AL113" s="1" t="str">
        <f t="shared" si="36"/>
        <v/>
      </c>
      <c r="AM113" s="1" t="str">
        <f t="shared" si="37"/>
        <v/>
      </c>
      <c r="AN113" s="11"/>
      <c r="AO113" s="11"/>
      <c r="AP113" s="78">
        <f>IF(AND(SUM(AH113:AM113)&gt;0,SUM(Z113:AE113)&gt;0),1,"")</f>
        <v>1</v>
      </c>
      <c r="AQ113" s="78"/>
      <c r="AR113" s="78">
        <f>IF(AP113=1,SUM(Z113:AE113)*10+SUM(AH113:AM113),"")</f>
        <v>33</v>
      </c>
      <c r="AS113" s="78"/>
      <c r="AT113" s="11"/>
      <c r="AU113" s="11"/>
      <c r="AV113" s="80">
        <f>IF(AP113=1,VLOOKUP(AR113,'Number-Dozzen'!$F$2:$K$10,2,0),"")</f>
        <v>26</v>
      </c>
      <c r="AW113" s="80">
        <f>IF(AP113=1,VLOOKUP(AR113,'Number-Dozzen'!$F$2:$K$10,3,0),"")</f>
        <v>28</v>
      </c>
      <c r="AX113" s="80">
        <f>IF(AP113=1,VLOOKUP(AR113,'Number-Dozzen'!$F$2:$K$10,4,0),"")</f>
        <v>29</v>
      </c>
      <c r="AY113" s="80">
        <f>IF(AP113=1,VLOOKUP(AR113,'Number-Dozzen'!$F$2:$K$10,5,0),"")</f>
        <v>31</v>
      </c>
      <c r="AZ113" s="80">
        <f>IF(AP113=1,VLOOKUP(AR113,'Number-Dozzen'!$F$2:$K$10,6,0),"")</f>
        <v>35</v>
      </c>
      <c r="BA113" s="11"/>
      <c r="BB113" s="80">
        <f t="shared" si="40"/>
        <v>4</v>
      </c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</row>
    <row r="114" spans="1:66">
      <c r="A114" s="7">
        <v>113</v>
      </c>
      <c r="B114" s="5"/>
      <c r="C114" s="97">
        <v>18</v>
      </c>
      <c r="D114" s="6">
        <f>IF(C114="","",VLOOKUP(C114,'Number-Dozzen'!$A$2:$C$38,3,0))</f>
        <v>2</v>
      </c>
      <c r="E114" s="6">
        <f>IF(C114="","",VLOOKUP(C114,'[1]Number-Dozzen'!$A$2:$B$38,2,0))</f>
        <v>3</v>
      </c>
      <c r="F114" s="19" t="str">
        <f t="shared" si="42"/>
        <v/>
      </c>
      <c r="G114" s="19" t="str">
        <f>IF(C114="","",IF(F114="","",VLOOKUP(F114,'Number-Dozzen'!$F$2:$L$10,7,0)))</f>
        <v/>
      </c>
      <c r="H114" s="1" t="str">
        <f t="shared" si="39"/>
        <v>L</v>
      </c>
      <c r="I114" s="1">
        <f t="shared" si="24"/>
        <v>4</v>
      </c>
      <c r="J114" s="1">
        <f t="shared" si="25"/>
        <v>1</v>
      </c>
      <c r="K114" s="1">
        <f t="shared" si="38"/>
        <v>-4</v>
      </c>
      <c r="L114" s="1">
        <f>IF(C114="","",SUM($K$2:K114))</f>
        <v>-48</v>
      </c>
      <c r="M114" s="11"/>
      <c r="N114" s="24" t="str">
        <f t="shared" si="41"/>
        <v/>
      </c>
      <c r="O114" s="25"/>
      <c r="P114" s="11"/>
      <c r="Q114" s="11"/>
      <c r="R114" s="11"/>
      <c r="S114" s="11"/>
      <c r="T114" s="11"/>
      <c r="U114" s="11"/>
      <c r="X114" s="11"/>
      <c r="Y114" s="11"/>
      <c r="Z114" s="80" t="str">
        <f t="shared" si="26"/>
        <v/>
      </c>
      <c r="AA114" s="82" t="str">
        <f t="shared" si="27"/>
        <v/>
      </c>
      <c r="AB114" s="1" t="str">
        <f t="shared" si="28"/>
        <v/>
      </c>
      <c r="AC114" s="1" t="str">
        <f t="shared" si="29"/>
        <v/>
      </c>
      <c r="AD114" s="1" t="str">
        <f t="shared" si="30"/>
        <v/>
      </c>
      <c r="AE114" s="1" t="str">
        <f t="shared" si="31"/>
        <v/>
      </c>
      <c r="AG114" s="11"/>
      <c r="AH114" s="1" t="str">
        <f t="shared" si="32"/>
        <v/>
      </c>
      <c r="AI114" s="1" t="str">
        <f t="shared" si="33"/>
        <v/>
      </c>
      <c r="AJ114" s="1" t="str">
        <f t="shared" si="34"/>
        <v/>
      </c>
      <c r="AK114" s="1" t="str">
        <f t="shared" si="35"/>
        <v/>
      </c>
      <c r="AL114" s="1" t="str">
        <f t="shared" si="36"/>
        <v/>
      </c>
      <c r="AM114" s="1">
        <f t="shared" si="37"/>
        <v>1</v>
      </c>
      <c r="AN114" s="11"/>
      <c r="AO114" s="11"/>
      <c r="AP114" s="78" t="str">
        <f>IF(AND(SUM(AH114:AM114)&gt;0,SUM(Z114:AE114)&gt;0),1,"")</f>
        <v/>
      </c>
      <c r="AQ114" s="78"/>
      <c r="AR114" s="78" t="str">
        <f>IF(AP114=1,SUM(Z114:AE114)*10+SUM(AH114:AM114),"")</f>
        <v/>
      </c>
      <c r="AS114" s="78"/>
      <c r="AT114" s="11"/>
      <c r="AU114" s="11"/>
      <c r="AV114" s="80" t="str">
        <f>IF(AP114=1,VLOOKUP(AR114,'Number-Dozzen'!$F$2:$K$10,2,0),"")</f>
        <v/>
      </c>
      <c r="AW114" s="80" t="str">
        <f>IF(AP114=1,VLOOKUP(AR114,'Number-Dozzen'!$F$2:$K$10,3,0),"")</f>
        <v/>
      </c>
      <c r="AX114" s="80" t="str">
        <f>IF(AP114=1,VLOOKUP(AR114,'Number-Dozzen'!$F$2:$K$10,4,0),"")</f>
        <v/>
      </c>
      <c r="AY114" s="80" t="str">
        <f>IF(AP114=1,VLOOKUP(AR114,'Number-Dozzen'!$F$2:$K$10,5,0),"")</f>
        <v/>
      </c>
      <c r="AZ114" s="80" t="str">
        <f>IF(AP114=1,VLOOKUP(AR114,'Number-Dozzen'!$F$2:$K$10,6,0),"")</f>
        <v/>
      </c>
      <c r="BA114" s="11"/>
      <c r="BB114" s="80">
        <f t="shared" si="40"/>
        <v>5</v>
      </c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</row>
    <row r="115" spans="1:66">
      <c r="A115" s="7">
        <v>114</v>
      </c>
      <c r="B115" s="5"/>
      <c r="C115" s="97">
        <v>33</v>
      </c>
      <c r="D115" s="6">
        <f>IF(C115="","",VLOOKUP(C115,'Number-Dozzen'!$A$2:$C$38,3,0))</f>
        <v>3</v>
      </c>
      <c r="E115" s="6">
        <f>IF(C115="","",VLOOKUP(C115,'[1]Number-Dozzen'!$A$2:$B$38,2,0))</f>
        <v>2</v>
      </c>
      <c r="F115" s="19" t="str">
        <f t="shared" si="42"/>
        <v/>
      </c>
      <c r="G115" s="19" t="str">
        <f>IF(C115="","",IF(F115="","",VLOOKUP(F115,'Number-Dozzen'!$F$2:$L$10,7,0)))</f>
        <v/>
      </c>
      <c r="H115" s="1" t="str">
        <f t="shared" si="39"/>
        <v/>
      </c>
      <c r="I115" s="1">
        <f t="shared" si="24"/>
        <v>5</v>
      </c>
      <c r="J115" s="1">
        <f t="shared" si="25"/>
        <v>1</v>
      </c>
      <c r="K115" s="1" t="str">
        <f t="shared" si="38"/>
        <v/>
      </c>
      <c r="L115" s="1">
        <f>IF(C115="","",SUM($K$2:K115))</f>
        <v>-48</v>
      </c>
      <c r="M115" s="11"/>
      <c r="N115" s="24" t="str">
        <f t="shared" si="41"/>
        <v/>
      </c>
      <c r="O115" s="25"/>
      <c r="P115" s="11"/>
      <c r="Q115" s="11"/>
      <c r="R115" s="11"/>
      <c r="S115" s="11"/>
      <c r="T115" s="11"/>
      <c r="U115" s="11"/>
      <c r="X115" s="11"/>
      <c r="Y115" s="11"/>
      <c r="Z115" s="80" t="str">
        <f t="shared" si="26"/>
        <v/>
      </c>
      <c r="AA115" s="82" t="str">
        <f t="shared" si="27"/>
        <v/>
      </c>
      <c r="AB115" s="1" t="str">
        <f t="shared" si="28"/>
        <v/>
      </c>
      <c r="AC115" s="1" t="str">
        <f t="shared" si="29"/>
        <v/>
      </c>
      <c r="AD115" s="1" t="str">
        <f t="shared" si="30"/>
        <v/>
      </c>
      <c r="AE115" s="1" t="str">
        <f t="shared" si="31"/>
        <v/>
      </c>
      <c r="AG115" s="11"/>
      <c r="AH115" s="1" t="str">
        <f t="shared" si="32"/>
        <v/>
      </c>
      <c r="AI115" s="1" t="str">
        <f t="shared" si="33"/>
        <v/>
      </c>
      <c r="AJ115" s="1" t="str">
        <f t="shared" si="34"/>
        <v/>
      </c>
      <c r="AK115" s="1">
        <f t="shared" si="35"/>
        <v>1</v>
      </c>
      <c r="AL115" s="1" t="str">
        <f t="shared" si="36"/>
        <v/>
      </c>
      <c r="AM115" s="1" t="str">
        <f t="shared" si="37"/>
        <v/>
      </c>
      <c r="AN115" s="11"/>
      <c r="AO115" s="11"/>
      <c r="AP115" s="78" t="str">
        <f>IF(AND(SUM(AH115:AM115)&gt;0,SUM(Z115:AE115)&gt;0),1,"")</f>
        <v/>
      </c>
      <c r="AQ115" s="78"/>
      <c r="AR115" s="78" t="str">
        <f>IF(AP115=1,SUM(Z115:AE115)*10+SUM(AH115:AM115),"")</f>
        <v/>
      </c>
      <c r="AS115" s="78"/>
      <c r="AT115" s="11"/>
      <c r="AU115" s="11"/>
      <c r="AV115" s="80" t="str">
        <f>IF(AP115=1,VLOOKUP(AR115,'Number-Dozzen'!$F$2:$K$10,2,0),"")</f>
        <v/>
      </c>
      <c r="AW115" s="80" t="str">
        <f>IF(AP115=1,VLOOKUP(AR115,'Number-Dozzen'!$F$2:$K$10,3,0),"")</f>
        <v/>
      </c>
      <c r="AX115" s="80" t="str">
        <f>IF(AP115=1,VLOOKUP(AR115,'Number-Dozzen'!$F$2:$K$10,4,0),"")</f>
        <v/>
      </c>
      <c r="AY115" s="80" t="str">
        <f>IF(AP115=1,VLOOKUP(AR115,'Number-Dozzen'!$F$2:$K$10,5,0),"")</f>
        <v/>
      </c>
      <c r="AZ115" s="80" t="str">
        <f>IF(AP115=1,VLOOKUP(AR115,'Number-Dozzen'!$F$2:$K$10,6,0),"")</f>
        <v/>
      </c>
      <c r="BA115" s="11"/>
      <c r="BB115" s="80">
        <f t="shared" si="40"/>
        <v>5</v>
      </c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</row>
    <row r="116" spans="1:66">
      <c r="A116" s="7">
        <v>115</v>
      </c>
      <c r="B116" s="5"/>
      <c r="C116" s="97">
        <v>35</v>
      </c>
      <c r="D116" s="6">
        <f>IF(C116="","",VLOOKUP(C116,'Number-Dozzen'!$A$2:$C$38,3,0))</f>
        <v>3</v>
      </c>
      <c r="E116" s="6">
        <f>IF(C116="","",VLOOKUP(C116,'[1]Number-Dozzen'!$A$2:$B$38,2,0))</f>
        <v>3</v>
      </c>
      <c r="F116" s="19" t="str">
        <f t="shared" si="42"/>
        <v/>
      </c>
      <c r="G116" s="19" t="str">
        <f>IF(C116="","",IF(F116="","",VLOOKUP(F116,'Number-Dozzen'!$F$2:$L$10,7,0)))</f>
        <v/>
      </c>
      <c r="H116" s="1" t="str">
        <f t="shared" si="39"/>
        <v/>
      </c>
      <c r="I116" s="1">
        <f t="shared" si="24"/>
        <v>5</v>
      </c>
      <c r="J116" s="1">
        <f t="shared" si="25"/>
        <v>1</v>
      </c>
      <c r="K116" s="1" t="str">
        <f t="shared" si="38"/>
        <v/>
      </c>
      <c r="L116" s="1">
        <f>IF(C116="","",SUM($K$2:K116))</f>
        <v>-48</v>
      </c>
      <c r="M116" s="11"/>
      <c r="N116" s="24" t="str">
        <f t="shared" si="41"/>
        <v/>
      </c>
      <c r="O116" s="25"/>
      <c r="P116" s="11"/>
      <c r="Q116" s="11"/>
      <c r="R116" s="11"/>
      <c r="S116" s="11"/>
      <c r="T116" s="11"/>
      <c r="U116" s="11"/>
      <c r="X116" s="11"/>
      <c r="Y116" s="11"/>
      <c r="Z116" s="80" t="str">
        <f t="shared" si="26"/>
        <v/>
      </c>
      <c r="AA116" s="82" t="str">
        <f t="shared" si="27"/>
        <v/>
      </c>
      <c r="AB116" s="1" t="str">
        <f t="shared" si="28"/>
        <v/>
      </c>
      <c r="AC116" s="1" t="str">
        <f t="shared" si="29"/>
        <v/>
      </c>
      <c r="AD116" s="1" t="str">
        <f t="shared" si="30"/>
        <v/>
      </c>
      <c r="AE116" s="1" t="str">
        <f t="shared" si="31"/>
        <v/>
      </c>
      <c r="AG116" s="11"/>
      <c r="AH116" s="1" t="str">
        <f t="shared" si="32"/>
        <v/>
      </c>
      <c r="AI116" s="1" t="str">
        <f t="shared" si="33"/>
        <v/>
      </c>
      <c r="AJ116" s="1" t="str">
        <f t="shared" si="34"/>
        <v/>
      </c>
      <c r="AK116" s="1" t="str">
        <f t="shared" si="35"/>
        <v/>
      </c>
      <c r="AL116" s="1" t="str">
        <f t="shared" si="36"/>
        <v/>
      </c>
      <c r="AM116" s="1">
        <f t="shared" si="37"/>
        <v>1</v>
      </c>
      <c r="AN116" s="11"/>
      <c r="AO116" s="11"/>
      <c r="AP116" s="78" t="str">
        <f>IF(AND(SUM(AH116:AM116)&gt;0,SUM(Z116:AE116)&gt;0),1,"")</f>
        <v/>
      </c>
      <c r="AQ116" s="78"/>
      <c r="AR116" s="78" t="str">
        <f>IF(AP116=1,SUM(Z116:AE116)*10+SUM(AH116:AM116),"")</f>
        <v/>
      </c>
      <c r="AS116" s="78"/>
      <c r="AT116" s="11"/>
      <c r="AU116" s="11"/>
      <c r="AV116" s="80" t="str">
        <f>IF(AP116=1,VLOOKUP(AR116,'Number-Dozzen'!$F$2:$K$10,2,0),"")</f>
        <v/>
      </c>
      <c r="AW116" s="80" t="str">
        <f>IF(AP116=1,VLOOKUP(AR116,'Number-Dozzen'!$F$2:$K$10,3,0),"")</f>
        <v/>
      </c>
      <c r="AX116" s="80" t="str">
        <f>IF(AP116=1,VLOOKUP(AR116,'Number-Dozzen'!$F$2:$K$10,4,0),"")</f>
        <v/>
      </c>
      <c r="AY116" s="80" t="str">
        <f>IF(AP116=1,VLOOKUP(AR116,'Number-Dozzen'!$F$2:$K$10,5,0),"")</f>
        <v/>
      </c>
      <c r="AZ116" s="80" t="str">
        <f>IF(AP116=1,VLOOKUP(AR116,'Number-Dozzen'!$F$2:$K$10,6,0),"")</f>
        <v/>
      </c>
      <c r="BA116" s="11"/>
      <c r="BB116" s="80">
        <f t="shared" si="40"/>
        <v>5</v>
      </c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</row>
    <row r="117" spans="1:66">
      <c r="A117" s="7">
        <v>116</v>
      </c>
      <c r="B117" s="5"/>
      <c r="C117" s="97">
        <v>0</v>
      </c>
      <c r="D117" s="6">
        <f>IF(C117="","",VLOOKUP(C117,'Number-Dozzen'!$A$2:$C$38,3,0))</f>
        <v>0</v>
      </c>
      <c r="E117" s="6">
        <f>IF(C117="","",VLOOKUP(C117,'[1]Number-Dozzen'!$A$2:$B$38,2,0))</f>
        <v>1</v>
      </c>
      <c r="F117" s="19" t="str">
        <f t="shared" si="42"/>
        <v/>
      </c>
      <c r="G117" s="19" t="str">
        <f>IF(C117="","",IF(F117="","",VLOOKUP(F117,'Number-Dozzen'!$F$2:$L$10,7,0)))</f>
        <v/>
      </c>
      <c r="H117" s="1" t="str">
        <f t="shared" si="39"/>
        <v/>
      </c>
      <c r="I117" s="1">
        <f t="shared" si="24"/>
        <v>5</v>
      </c>
      <c r="J117" s="1">
        <f t="shared" si="25"/>
        <v>1</v>
      </c>
      <c r="K117" s="1" t="str">
        <f t="shared" si="38"/>
        <v/>
      </c>
      <c r="L117" s="1">
        <f>IF(C117="","",SUM($K$2:K117))</f>
        <v>-48</v>
      </c>
      <c r="M117" s="11"/>
      <c r="N117" s="24" t="str">
        <f t="shared" si="41"/>
        <v/>
      </c>
      <c r="O117" s="25"/>
      <c r="P117" s="11"/>
      <c r="Q117" s="11"/>
      <c r="R117" s="11"/>
      <c r="S117" s="11"/>
      <c r="T117" s="11"/>
      <c r="U117" s="11"/>
      <c r="X117" s="11"/>
      <c r="Y117" s="11"/>
      <c r="Z117" s="80" t="str">
        <f t="shared" si="26"/>
        <v/>
      </c>
      <c r="AA117" s="82" t="str">
        <f t="shared" si="27"/>
        <v/>
      </c>
      <c r="AB117" s="1" t="str">
        <f t="shared" si="28"/>
        <v/>
      </c>
      <c r="AC117" s="1" t="str">
        <f t="shared" si="29"/>
        <v/>
      </c>
      <c r="AD117" s="1" t="str">
        <f t="shared" si="30"/>
        <v/>
      </c>
      <c r="AE117" s="1" t="str">
        <f t="shared" si="31"/>
        <v/>
      </c>
      <c r="AG117" s="11"/>
      <c r="AH117" s="1" t="str">
        <f t="shared" si="32"/>
        <v/>
      </c>
      <c r="AI117" s="1">
        <f t="shared" si="33"/>
        <v>2</v>
      </c>
      <c r="AJ117" s="1" t="str">
        <f t="shared" si="34"/>
        <v/>
      </c>
      <c r="AK117" s="1" t="str">
        <f t="shared" si="35"/>
        <v/>
      </c>
      <c r="AL117" s="1" t="str">
        <f t="shared" si="36"/>
        <v/>
      </c>
      <c r="AM117" s="1" t="str">
        <f t="shared" si="37"/>
        <v/>
      </c>
      <c r="AN117" s="11"/>
      <c r="AO117" s="11"/>
      <c r="AP117" s="78" t="str">
        <f>IF(AND(SUM(AH117:AM117)&gt;0,SUM(Z117:AE117)&gt;0),1,"")</f>
        <v/>
      </c>
      <c r="AQ117" s="78"/>
      <c r="AR117" s="78" t="str">
        <f>IF(AP117=1,SUM(Z117:AE117)*10+SUM(AH117:AM117),"")</f>
        <v/>
      </c>
      <c r="AS117" s="78"/>
      <c r="AT117" s="11"/>
      <c r="AU117" s="11"/>
      <c r="AV117" s="80" t="str">
        <f>IF(AP117=1,VLOOKUP(AR117,'Number-Dozzen'!$F$2:$K$10,2,0),"")</f>
        <v/>
      </c>
      <c r="AW117" s="80" t="str">
        <f>IF(AP117=1,VLOOKUP(AR117,'Number-Dozzen'!$F$2:$K$10,3,0),"")</f>
        <v/>
      </c>
      <c r="AX117" s="80" t="str">
        <f>IF(AP117=1,VLOOKUP(AR117,'Number-Dozzen'!$F$2:$K$10,4,0),"")</f>
        <v/>
      </c>
      <c r="AY117" s="80" t="str">
        <f>IF(AP117=1,VLOOKUP(AR117,'Number-Dozzen'!$F$2:$K$10,5,0),"")</f>
        <v/>
      </c>
      <c r="AZ117" s="80" t="str">
        <f>IF(AP117=1,VLOOKUP(AR117,'Number-Dozzen'!$F$2:$K$10,6,0),"")</f>
        <v/>
      </c>
      <c r="BA117" s="11"/>
      <c r="BB117" s="80">
        <f t="shared" si="40"/>
        <v>5</v>
      </c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</row>
    <row r="118" spans="1:66">
      <c r="A118" s="7">
        <v>117</v>
      </c>
      <c r="B118" s="5"/>
      <c r="C118" s="97">
        <v>24</v>
      </c>
      <c r="D118" s="6">
        <f>IF(C118="","",VLOOKUP(C118,'Number-Dozzen'!$A$2:$C$38,3,0))</f>
        <v>2</v>
      </c>
      <c r="E118" s="6">
        <f>IF(C118="","",VLOOKUP(C118,'[1]Number-Dozzen'!$A$2:$B$38,2,0))</f>
        <v>2</v>
      </c>
      <c r="F118" s="19" t="str">
        <f t="shared" si="42"/>
        <v/>
      </c>
      <c r="G118" s="19" t="str">
        <f>IF(C118="","",IF(F118="","",VLOOKUP(F118,'Number-Dozzen'!$F$2:$L$10,7,0)))</f>
        <v/>
      </c>
      <c r="H118" s="1" t="str">
        <f t="shared" si="39"/>
        <v/>
      </c>
      <c r="I118" s="1">
        <f t="shared" si="24"/>
        <v>5</v>
      </c>
      <c r="J118" s="1">
        <f t="shared" si="25"/>
        <v>1</v>
      </c>
      <c r="K118" s="1" t="str">
        <f t="shared" si="38"/>
        <v/>
      </c>
      <c r="L118" s="1">
        <f>IF(C118="","",SUM($K$2:K118))</f>
        <v>-48</v>
      </c>
      <c r="M118" s="11"/>
      <c r="N118" s="24" t="str">
        <f t="shared" si="41"/>
        <v/>
      </c>
      <c r="O118" s="25"/>
      <c r="P118" s="11"/>
      <c r="Q118" s="11"/>
      <c r="R118" s="11"/>
      <c r="S118" s="11"/>
      <c r="T118" s="11"/>
      <c r="U118" s="11"/>
      <c r="X118" s="11"/>
      <c r="Y118" s="11"/>
      <c r="Z118" s="80" t="str">
        <f t="shared" si="26"/>
        <v/>
      </c>
      <c r="AA118" s="82" t="str">
        <f t="shared" si="27"/>
        <v/>
      </c>
      <c r="AB118" s="1" t="str">
        <f t="shared" si="28"/>
        <v/>
      </c>
      <c r="AC118" s="1" t="str">
        <f t="shared" si="29"/>
        <v/>
      </c>
      <c r="AD118" s="1" t="str">
        <f t="shared" si="30"/>
        <v/>
      </c>
      <c r="AE118" s="1" t="str">
        <f t="shared" si="31"/>
        <v/>
      </c>
      <c r="AG118" s="11"/>
      <c r="AH118" s="1" t="str">
        <f t="shared" si="32"/>
        <v/>
      </c>
      <c r="AI118" s="1" t="str">
        <f t="shared" si="33"/>
        <v/>
      </c>
      <c r="AJ118" s="1">
        <f t="shared" si="34"/>
        <v>3</v>
      </c>
      <c r="AK118" s="1" t="str">
        <f t="shared" si="35"/>
        <v/>
      </c>
      <c r="AL118" s="1" t="str">
        <f t="shared" si="36"/>
        <v/>
      </c>
      <c r="AM118" s="1" t="str">
        <f t="shared" si="37"/>
        <v/>
      </c>
      <c r="AN118" s="11"/>
      <c r="AO118" s="11"/>
      <c r="AP118" s="78" t="str">
        <f>IF(AND(SUM(AH118:AM118)&gt;0,SUM(Z118:AE118)&gt;0),1,"")</f>
        <v/>
      </c>
      <c r="AQ118" s="78"/>
      <c r="AR118" s="78" t="str">
        <f>IF(AP118=1,SUM(Z118:AE118)*10+SUM(AH118:AM118),"")</f>
        <v/>
      </c>
      <c r="AS118" s="78"/>
      <c r="AT118" s="11"/>
      <c r="AU118" s="11"/>
      <c r="AV118" s="80" t="str">
        <f>IF(AP118=1,VLOOKUP(AR118,'Number-Dozzen'!$F$2:$K$10,2,0),"")</f>
        <v/>
      </c>
      <c r="AW118" s="80" t="str">
        <f>IF(AP118=1,VLOOKUP(AR118,'Number-Dozzen'!$F$2:$K$10,3,0),"")</f>
        <v/>
      </c>
      <c r="AX118" s="80" t="str">
        <f>IF(AP118=1,VLOOKUP(AR118,'Number-Dozzen'!$F$2:$K$10,4,0),"")</f>
        <v/>
      </c>
      <c r="AY118" s="80" t="str">
        <f>IF(AP118=1,VLOOKUP(AR118,'Number-Dozzen'!$F$2:$K$10,5,0),"")</f>
        <v/>
      </c>
      <c r="AZ118" s="80" t="str">
        <f>IF(AP118=1,VLOOKUP(AR118,'Number-Dozzen'!$F$2:$K$10,6,0),"")</f>
        <v/>
      </c>
      <c r="BA118" s="11"/>
      <c r="BB118" s="80">
        <f t="shared" si="40"/>
        <v>5</v>
      </c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</row>
    <row r="119" spans="1:66">
      <c r="A119" s="7">
        <v>118</v>
      </c>
      <c r="B119" s="5"/>
      <c r="C119" s="97">
        <v>34</v>
      </c>
      <c r="D119" s="6">
        <f>IF(C119="","",VLOOKUP(C119,'Number-Dozzen'!$A$2:$C$38,3,0))</f>
        <v>3</v>
      </c>
      <c r="E119" s="6">
        <f>IF(C119="","",VLOOKUP(C119,'[1]Number-Dozzen'!$A$2:$B$38,2,0))</f>
        <v>1</v>
      </c>
      <c r="F119" s="19" t="str">
        <f t="shared" si="42"/>
        <v/>
      </c>
      <c r="G119" s="19" t="str">
        <f>IF(C119="","",IF(F119="","",VLOOKUP(F119,'Number-Dozzen'!$F$2:$L$10,7,0)))</f>
        <v/>
      </c>
      <c r="H119" s="1" t="str">
        <f t="shared" si="39"/>
        <v/>
      </c>
      <c r="I119" s="1">
        <f t="shared" si="24"/>
        <v>5</v>
      </c>
      <c r="J119" s="1">
        <f t="shared" si="25"/>
        <v>1</v>
      </c>
      <c r="K119" s="1" t="str">
        <f t="shared" si="38"/>
        <v/>
      </c>
      <c r="L119" s="1">
        <f>IF(C119="","",SUM($K$2:K119))</f>
        <v>-48</v>
      </c>
      <c r="M119" s="11"/>
      <c r="N119" s="24" t="str">
        <f t="shared" si="41"/>
        <v/>
      </c>
      <c r="O119" s="25"/>
      <c r="P119" s="11"/>
      <c r="Q119" s="11"/>
      <c r="R119" s="11"/>
      <c r="S119" s="11"/>
      <c r="T119" s="11"/>
      <c r="U119" s="11"/>
      <c r="X119" s="11"/>
      <c r="Y119" s="11"/>
      <c r="Z119" s="80" t="str">
        <f t="shared" si="26"/>
        <v/>
      </c>
      <c r="AA119" s="82" t="str">
        <f t="shared" si="27"/>
        <v/>
      </c>
      <c r="AB119" s="1" t="str">
        <f t="shared" si="28"/>
        <v/>
      </c>
      <c r="AC119" s="1" t="str">
        <f t="shared" si="29"/>
        <v/>
      </c>
      <c r="AD119" s="1" t="str">
        <f t="shared" si="30"/>
        <v/>
      </c>
      <c r="AE119" s="1" t="str">
        <f t="shared" si="31"/>
        <v/>
      </c>
      <c r="AG119" s="11"/>
      <c r="AH119" s="1">
        <f t="shared" si="32"/>
        <v>3</v>
      </c>
      <c r="AI119" s="1" t="str">
        <f t="shared" si="33"/>
        <v/>
      </c>
      <c r="AJ119" s="1" t="str">
        <f t="shared" si="34"/>
        <v/>
      </c>
      <c r="AK119" s="1" t="str">
        <f t="shared" si="35"/>
        <v/>
      </c>
      <c r="AL119" s="1" t="str">
        <f t="shared" si="36"/>
        <v/>
      </c>
      <c r="AM119" s="1" t="str">
        <f t="shared" si="37"/>
        <v/>
      </c>
      <c r="AN119" s="11"/>
      <c r="AO119" s="11"/>
      <c r="AP119" s="78" t="str">
        <f>IF(AND(SUM(AH119:AM119)&gt;0,SUM(Z119:AE119)&gt;0),1,"")</f>
        <v/>
      </c>
      <c r="AQ119" s="78"/>
      <c r="AR119" s="78" t="str">
        <f>IF(AP119=1,SUM(Z119:AE119)*10+SUM(AH119:AM119),"")</f>
        <v/>
      </c>
      <c r="AS119" s="78"/>
      <c r="AT119" s="11"/>
      <c r="AU119" s="11"/>
      <c r="AV119" s="80" t="str">
        <f>IF(AP119=1,VLOOKUP(AR119,'Number-Dozzen'!$F$2:$K$10,2,0),"")</f>
        <v/>
      </c>
      <c r="AW119" s="80" t="str">
        <f>IF(AP119=1,VLOOKUP(AR119,'Number-Dozzen'!$F$2:$K$10,3,0),"")</f>
        <v/>
      </c>
      <c r="AX119" s="80" t="str">
        <f>IF(AP119=1,VLOOKUP(AR119,'Number-Dozzen'!$F$2:$K$10,4,0),"")</f>
        <v/>
      </c>
      <c r="AY119" s="80" t="str">
        <f>IF(AP119=1,VLOOKUP(AR119,'Number-Dozzen'!$F$2:$K$10,5,0),"")</f>
        <v/>
      </c>
      <c r="AZ119" s="80" t="str">
        <f>IF(AP119=1,VLOOKUP(AR119,'Number-Dozzen'!$F$2:$K$10,6,0),"")</f>
        <v/>
      </c>
      <c r="BA119" s="11"/>
      <c r="BB119" s="80">
        <f t="shared" si="40"/>
        <v>5</v>
      </c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</row>
    <row r="120" spans="1:66">
      <c r="A120" s="7">
        <v>119</v>
      </c>
      <c r="B120" s="5"/>
      <c r="C120" s="97">
        <v>30</v>
      </c>
      <c r="D120" s="6">
        <f>IF(C120="","",VLOOKUP(C120,'Number-Dozzen'!$A$2:$C$38,3,0))</f>
        <v>3</v>
      </c>
      <c r="E120" s="6">
        <f>IF(C120="","",VLOOKUP(C120,'[1]Number-Dozzen'!$A$2:$B$38,2,0))</f>
        <v>2</v>
      </c>
      <c r="F120" s="19" t="str">
        <f t="shared" si="42"/>
        <v/>
      </c>
      <c r="G120" s="19" t="str">
        <f>IF(C120="","",IF(F120="","",VLOOKUP(F120,'Number-Dozzen'!$F$2:$L$10,7,0)))</f>
        <v/>
      </c>
      <c r="H120" s="1" t="str">
        <f t="shared" si="39"/>
        <v/>
      </c>
      <c r="I120" s="1">
        <f t="shared" si="24"/>
        <v>5</v>
      </c>
      <c r="J120" s="1">
        <f t="shared" si="25"/>
        <v>1</v>
      </c>
      <c r="K120" s="1" t="str">
        <f t="shared" si="38"/>
        <v/>
      </c>
      <c r="L120" s="1">
        <f>IF(C120="","",SUM($K$2:K120))</f>
        <v>-48</v>
      </c>
      <c r="M120" s="11"/>
      <c r="N120" s="24" t="str">
        <f t="shared" si="41"/>
        <v/>
      </c>
      <c r="O120" s="25"/>
      <c r="P120" s="11"/>
      <c r="Q120" s="11"/>
      <c r="R120" s="11"/>
      <c r="S120" s="11"/>
      <c r="T120" s="11"/>
      <c r="U120" s="11"/>
      <c r="X120" s="11"/>
      <c r="Y120" s="11"/>
      <c r="Z120" s="80" t="str">
        <f t="shared" si="26"/>
        <v/>
      </c>
      <c r="AA120" s="82" t="str">
        <f t="shared" si="27"/>
        <v/>
      </c>
      <c r="AB120" s="1" t="str">
        <f t="shared" si="28"/>
        <v/>
      </c>
      <c r="AC120" s="1" t="str">
        <f t="shared" si="29"/>
        <v/>
      </c>
      <c r="AD120" s="1" t="str">
        <f t="shared" si="30"/>
        <v/>
      </c>
      <c r="AE120" s="1" t="str">
        <f t="shared" si="31"/>
        <v/>
      </c>
      <c r="AG120" s="11"/>
      <c r="AH120" s="1" t="str">
        <f t="shared" si="32"/>
        <v/>
      </c>
      <c r="AI120" s="1" t="str">
        <f t="shared" si="33"/>
        <v/>
      </c>
      <c r="AJ120" s="1">
        <f t="shared" si="34"/>
        <v>3</v>
      </c>
      <c r="AK120" s="1" t="str">
        <f t="shared" si="35"/>
        <v/>
      </c>
      <c r="AL120" s="1" t="str">
        <f t="shared" si="36"/>
        <v/>
      </c>
      <c r="AM120" s="1" t="str">
        <f t="shared" si="37"/>
        <v/>
      </c>
      <c r="AN120" s="11"/>
      <c r="AO120" s="11"/>
      <c r="AP120" s="78" t="str">
        <f>IF(AND(SUM(AH120:AM120)&gt;0,SUM(Z120:AE120)&gt;0),1,"")</f>
        <v/>
      </c>
      <c r="AQ120" s="78"/>
      <c r="AR120" s="78" t="str">
        <f>IF(AP120=1,SUM(Z120:AE120)*10+SUM(AH120:AM120),"")</f>
        <v/>
      </c>
      <c r="AS120" s="78"/>
      <c r="AT120" s="11"/>
      <c r="AU120" s="11"/>
      <c r="AV120" s="80" t="str">
        <f>IF(AP120=1,VLOOKUP(AR120,'Number-Dozzen'!$F$2:$K$10,2,0),"")</f>
        <v/>
      </c>
      <c r="AW120" s="80" t="str">
        <f>IF(AP120=1,VLOOKUP(AR120,'Number-Dozzen'!$F$2:$K$10,3,0),"")</f>
        <v/>
      </c>
      <c r="AX120" s="80" t="str">
        <f>IF(AP120=1,VLOOKUP(AR120,'Number-Dozzen'!$F$2:$K$10,4,0),"")</f>
        <v/>
      </c>
      <c r="AY120" s="80" t="str">
        <f>IF(AP120=1,VLOOKUP(AR120,'Number-Dozzen'!$F$2:$K$10,5,0),"")</f>
        <v/>
      </c>
      <c r="AZ120" s="80" t="str">
        <f>IF(AP120=1,VLOOKUP(AR120,'Number-Dozzen'!$F$2:$K$10,6,0),"")</f>
        <v/>
      </c>
      <c r="BA120" s="11"/>
      <c r="BB120" s="80">
        <f t="shared" si="40"/>
        <v>5</v>
      </c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</row>
    <row r="121" spans="1:66">
      <c r="A121" s="7">
        <v>120</v>
      </c>
      <c r="B121" s="5"/>
      <c r="C121" s="97">
        <v>19</v>
      </c>
      <c r="D121" s="6">
        <f>IF(C121="","",VLOOKUP(C121,'Number-Dozzen'!$A$2:$C$38,3,0))</f>
        <v>2</v>
      </c>
      <c r="E121" s="6">
        <f>IF(C121="","",VLOOKUP(C121,'[1]Number-Dozzen'!$A$2:$B$38,2,0))</f>
        <v>1</v>
      </c>
      <c r="F121" s="19">
        <f t="shared" si="42"/>
        <v>13</v>
      </c>
      <c r="G121" s="19" t="str">
        <f>IF(C121="","",IF(F121="","",VLOOKUP(F121,'Number-Dozzen'!$F$2:$L$10,7,0)))</f>
        <v>3-7-9-12</v>
      </c>
      <c r="H121" s="1" t="str">
        <f t="shared" si="39"/>
        <v/>
      </c>
      <c r="I121" s="1">
        <f t="shared" si="24"/>
        <v>5</v>
      </c>
      <c r="J121" s="1">
        <f t="shared" si="25"/>
        <v>1</v>
      </c>
      <c r="K121" s="1" t="str">
        <f t="shared" si="38"/>
        <v/>
      </c>
      <c r="L121" s="1">
        <f>IF(C121="","",SUM($K$2:K121))</f>
        <v>-48</v>
      </c>
      <c r="M121" s="11"/>
      <c r="N121" s="24" t="str">
        <f t="shared" si="41"/>
        <v/>
      </c>
      <c r="O121" s="25"/>
      <c r="P121" s="11"/>
      <c r="Q121" s="11"/>
      <c r="R121" s="11"/>
      <c r="S121" s="11"/>
      <c r="T121" s="11"/>
      <c r="U121" s="11"/>
      <c r="X121" s="11"/>
      <c r="Y121" s="11"/>
      <c r="Z121" s="80" t="str">
        <f t="shared" si="26"/>
        <v/>
      </c>
      <c r="AA121" s="82" t="str">
        <f t="shared" si="27"/>
        <v/>
      </c>
      <c r="AB121" s="1" t="str">
        <f t="shared" si="28"/>
        <v/>
      </c>
      <c r="AC121" s="1">
        <f t="shared" si="29"/>
        <v>1</v>
      </c>
      <c r="AD121" s="1" t="str">
        <f t="shared" si="30"/>
        <v/>
      </c>
      <c r="AE121" s="1" t="str">
        <f t="shared" si="31"/>
        <v/>
      </c>
      <c r="AG121" s="11"/>
      <c r="AH121" s="1">
        <f t="shared" si="32"/>
        <v>3</v>
      </c>
      <c r="AI121" s="1" t="str">
        <f t="shared" si="33"/>
        <v/>
      </c>
      <c r="AJ121" s="1" t="str">
        <f t="shared" si="34"/>
        <v/>
      </c>
      <c r="AK121" s="1" t="str">
        <f t="shared" si="35"/>
        <v/>
      </c>
      <c r="AL121" s="1" t="str">
        <f t="shared" si="36"/>
        <v/>
      </c>
      <c r="AM121" s="1" t="str">
        <f t="shared" si="37"/>
        <v/>
      </c>
      <c r="AN121" s="11"/>
      <c r="AO121" s="11"/>
      <c r="AP121" s="78">
        <f>IF(AND(SUM(AH121:AM121)&gt;0,SUM(Z121:AE121)&gt;0),1,"")</f>
        <v>1</v>
      </c>
      <c r="AQ121" s="78"/>
      <c r="AR121" s="78">
        <f>IF(AP121=1,SUM(Z121:AE121)*10+SUM(AH121:AM121),"")</f>
        <v>13</v>
      </c>
      <c r="AS121" s="78"/>
      <c r="AT121" s="11"/>
      <c r="AU121" s="11"/>
      <c r="AV121" s="80">
        <f>IF(AP121=1,VLOOKUP(AR121,'Number-Dozzen'!$F$2:$K$10,2,0),"")</f>
        <v>3</v>
      </c>
      <c r="AW121" s="80">
        <f>IF(AP121=1,VLOOKUP(AR121,'Number-Dozzen'!$F$2:$K$10,3,0),"")</f>
        <v>7</v>
      </c>
      <c r="AX121" s="80">
        <f>IF(AP121=1,VLOOKUP(AR121,'Number-Dozzen'!$F$2:$K$10,4,0),"")</f>
        <v>9</v>
      </c>
      <c r="AY121" s="80">
        <f>IF(AP121=1,VLOOKUP(AR121,'Number-Dozzen'!$F$2:$K$10,5,0),"")</f>
        <v>12</v>
      </c>
      <c r="AZ121" s="80" t="str">
        <f>IF(AP121=1,VLOOKUP(AR121,'Number-Dozzen'!$F$2:$K$10,6,0),"")</f>
        <v xml:space="preserve"> </v>
      </c>
      <c r="BA121" s="11"/>
      <c r="BB121" s="80">
        <f t="shared" si="40"/>
        <v>5</v>
      </c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</row>
    <row r="122" spans="1:66">
      <c r="A122" s="7">
        <v>121</v>
      </c>
      <c r="B122" s="5"/>
      <c r="C122" s="97">
        <v>7</v>
      </c>
      <c r="D122" s="6">
        <f>IF(C122="","",VLOOKUP(C122,'Number-Dozzen'!$A$2:$C$38,3,0))</f>
        <v>1</v>
      </c>
      <c r="E122" s="6">
        <f>IF(C122="","",VLOOKUP(C122,'[1]Number-Dozzen'!$A$2:$B$38,2,0))</f>
        <v>3</v>
      </c>
      <c r="F122" s="19">
        <f t="shared" si="42"/>
        <v>32</v>
      </c>
      <c r="G122" s="19" t="str">
        <f>IF(C122="","",IF(F122="","",VLOOKUP(F122,'Number-Dozzen'!$F$2:$L$10,7,0)))</f>
        <v>30-33-36</v>
      </c>
      <c r="H122" s="1" t="str">
        <f t="shared" si="39"/>
        <v>W</v>
      </c>
      <c r="I122" s="1">
        <f t="shared" si="24"/>
        <v>5</v>
      </c>
      <c r="J122" s="1">
        <f t="shared" si="25"/>
        <v>1</v>
      </c>
      <c r="K122" s="1">
        <f t="shared" si="38"/>
        <v>32</v>
      </c>
      <c r="L122" s="1">
        <f>IF(C122="","",SUM($K$2:K122))</f>
        <v>-16</v>
      </c>
      <c r="M122" s="11"/>
      <c r="N122" s="24" t="str">
        <f t="shared" si="41"/>
        <v/>
      </c>
      <c r="O122" s="25"/>
      <c r="P122" s="11"/>
      <c r="Q122" s="11"/>
      <c r="R122" s="11"/>
      <c r="S122" s="11"/>
      <c r="T122" s="11"/>
      <c r="U122" s="11"/>
      <c r="X122" s="11"/>
      <c r="Y122" s="11"/>
      <c r="Z122" s="80">
        <f t="shared" si="26"/>
        <v>3</v>
      </c>
      <c r="AA122" s="82" t="str">
        <f t="shared" si="27"/>
        <v/>
      </c>
      <c r="AB122" s="1" t="str">
        <f t="shared" si="28"/>
        <v/>
      </c>
      <c r="AC122" s="1" t="str">
        <f t="shared" si="29"/>
        <v/>
      </c>
      <c r="AD122" s="1" t="str">
        <f t="shared" si="30"/>
        <v/>
      </c>
      <c r="AE122" s="1" t="str">
        <f t="shared" si="31"/>
        <v/>
      </c>
      <c r="AG122" s="11"/>
      <c r="AH122" s="1" t="str">
        <f t="shared" si="32"/>
        <v/>
      </c>
      <c r="AI122" s="1" t="str">
        <f t="shared" si="33"/>
        <v/>
      </c>
      <c r="AJ122" s="1" t="str">
        <f t="shared" si="34"/>
        <v/>
      </c>
      <c r="AK122" s="1" t="str">
        <f t="shared" si="35"/>
        <v/>
      </c>
      <c r="AL122" s="1">
        <f t="shared" si="36"/>
        <v>2</v>
      </c>
      <c r="AM122" s="1" t="str">
        <f t="shared" si="37"/>
        <v/>
      </c>
      <c r="AN122" s="11"/>
      <c r="AO122" s="11"/>
      <c r="AP122" s="78">
        <f>IF(AND(SUM(AH122:AM122)&gt;0,SUM(Z122:AE122)&gt;0),1,"")</f>
        <v>1</v>
      </c>
      <c r="AQ122" s="78"/>
      <c r="AR122" s="78">
        <f>IF(AP122=1,SUM(Z122:AE122)*10+SUM(AH122:AM122),"")</f>
        <v>32</v>
      </c>
      <c r="AS122" s="78"/>
      <c r="AT122" s="11"/>
      <c r="AU122" s="11"/>
      <c r="AV122" s="80">
        <f>IF(AP122=1,VLOOKUP(AR122,'Number-Dozzen'!$F$2:$K$10,2,0),"")</f>
        <v>30</v>
      </c>
      <c r="AW122" s="80">
        <f>IF(AP122=1,VLOOKUP(AR122,'Number-Dozzen'!$F$2:$K$10,3,0),"")</f>
        <v>33</v>
      </c>
      <c r="AX122" s="80">
        <f>IF(AP122=1,VLOOKUP(AR122,'Number-Dozzen'!$F$2:$K$10,4,0),"")</f>
        <v>36</v>
      </c>
      <c r="AY122" s="80" t="str">
        <f>IF(AP122=1,VLOOKUP(AR122,'Number-Dozzen'!$F$2:$K$10,5,0),"")</f>
        <v xml:space="preserve"> </v>
      </c>
      <c r="AZ122" s="80" t="str">
        <f>IF(AP122=1,VLOOKUP(AR122,'Number-Dozzen'!$F$2:$K$10,6,0),"")</f>
        <v xml:space="preserve"> </v>
      </c>
      <c r="BA122" s="11"/>
      <c r="BB122" s="80">
        <f t="shared" si="40"/>
        <v>1</v>
      </c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</row>
    <row r="123" spans="1:66">
      <c r="A123" s="7">
        <v>122</v>
      </c>
      <c r="B123" s="5"/>
      <c r="C123" s="97">
        <v>13</v>
      </c>
      <c r="D123" s="6">
        <f>IF(C123="","",VLOOKUP(C123,'Number-Dozzen'!$A$2:$C$38,3,0))</f>
        <v>2</v>
      </c>
      <c r="E123" s="6">
        <f>IF(C123="","",VLOOKUP(C123,'[1]Number-Dozzen'!$A$2:$B$38,2,0))</f>
        <v>1</v>
      </c>
      <c r="F123" s="19">
        <f t="shared" si="42"/>
        <v>32</v>
      </c>
      <c r="G123" s="19" t="str">
        <f>IF(C123="","",IF(F123="","",VLOOKUP(F123,'Number-Dozzen'!$F$2:$L$10,7,0)))</f>
        <v>30-33-36</v>
      </c>
      <c r="H123" s="1" t="str">
        <f t="shared" si="39"/>
        <v>L</v>
      </c>
      <c r="I123" s="1">
        <f t="shared" si="24"/>
        <v>1</v>
      </c>
      <c r="J123" s="1">
        <f t="shared" si="25"/>
        <v>1</v>
      </c>
      <c r="K123" s="1">
        <f t="shared" si="38"/>
        <v>-4</v>
      </c>
      <c r="L123" s="1">
        <f>IF(C123="","",SUM($K$2:K123))</f>
        <v>-20</v>
      </c>
      <c r="M123" s="11"/>
      <c r="N123" s="24" t="str">
        <f t="shared" si="41"/>
        <v/>
      </c>
      <c r="O123" s="25"/>
      <c r="P123" s="11"/>
      <c r="Q123" s="11"/>
      <c r="R123" s="11"/>
      <c r="S123" s="11"/>
      <c r="T123" s="11"/>
      <c r="U123" s="11"/>
      <c r="X123" s="11"/>
      <c r="Y123" s="11"/>
      <c r="Z123" s="80" t="str">
        <f t="shared" si="26"/>
        <v/>
      </c>
      <c r="AA123" s="82" t="str">
        <f t="shared" si="27"/>
        <v/>
      </c>
      <c r="AB123" s="1">
        <f t="shared" si="28"/>
        <v>3</v>
      </c>
      <c r="AC123" s="1" t="str">
        <f t="shared" si="29"/>
        <v/>
      </c>
      <c r="AD123" s="1" t="str">
        <f t="shared" si="30"/>
        <v/>
      </c>
      <c r="AE123" s="1" t="str">
        <f t="shared" si="31"/>
        <v/>
      </c>
      <c r="AG123" s="11"/>
      <c r="AH123" s="1" t="str">
        <f t="shared" si="32"/>
        <v/>
      </c>
      <c r="AI123" s="1">
        <f t="shared" si="33"/>
        <v>2</v>
      </c>
      <c r="AJ123" s="1" t="str">
        <f t="shared" si="34"/>
        <v/>
      </c>
      <c r="AK123" s="1" t="str">
        <f t="shared" si="35"/>
        <v/>
      </c>
      <c r="AL123" s="1" t="str">
        <f t="shared" si="36"/>
        <v/>
      </c>
      <c r="AM123" s="1" t="str">
        <f t="shared" si="37"/>
        <v/>
      </c>
      <c r="AN123" s="11"/>
      <c r="AO123" s="11"/>
      <c r="AP123" s="78">
        <f>IF(AND(SUM(AH123:AM123)&gt;0,SUM(Z123:AE123)&gt;0),1,"")</f>
        <v>1</v>
      </c>
      <c r="AQ123" s="78"/>
      <c r="AR123" s="78">
        <f>IF(AP123=1,SUM(Z123:AE123)*10+SUM(AH123:AM123),"")</f>
        <v>32</v>
      </c>
      <c r="AS123" s="78"/>
      <c r="AT123" s="11"/>
      <c r="AU123" s="11"/>
      <c r="AV123" s="80">
        <f>IF(AP123=1,VLOOKUP(AR123,'Number-Dozzen'!$F$2:$K$10,2,0),"")</f>
        <v>30</v>
      </c>
      <c r="AW123" s="80">
        <f>IF(AP123=1,VLOOKUP(AR123,'Number-Dozzen'!$F$2:$K$10,3,0),"")</f>
        <v>33</v>
      </c>
      <c r="AX123" s="80">
        <f>IF(AP123=1,VLOOKUP(AR123,'Number-Dozzen'!$F$2:$K$10,4,0),"")</f>
        <v>36</v>
      </c>
      <c r="AY123" s="80" t="str">
        <f>IF(AP123=1,VLOOKUP(AR123,'Number-Dozzen'!$F$2:$K$10,5,0),"")</f>
        <v xml:space="preserve"> </v>
      </c>
      <c r="AZ123" s="80" t="str">
        <f>IF(AP123=1,VLOOKUP(AR123,'Number-Dozzen'!$F$2:$K$10,6,0),"")</f>
        <v xml:space="preserve"> </v>
      </c>
      <c r="BA123" s="11"/>
      <c r="BB123" s="80">
        <f t="shared" si="40"/>
        <v>2</v>
      </c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</row>
    <row r="124" spans="1:66">
      <c r="A124" s="7">
        <v>123</v>
      </c>
      <c r="B124" s="5"/>
      <c r="C124" s="97">
        <v>20</v>
      </c>
      <c r="D124" s="6">
        <f>IF(C124="","",VLOOKUP(C124,'Number-Dozzen'!$A$2:$C$38,3,0))</f>
        <v>2</v>
      </c>
      <c r="E124" s="6">
        <f>IF(C124="","",VLOOKUP(C124,'[1]Number-Dozzen'!$A$2:$B$38,2,0))</f>
        <v>2</v>
      </c>
      <c r="F124" s="19" t="str">
        <f t="shared" si="42"/>
        <v/>
      </c>
      <c r="G124" s="19" t="str">
        <f>IF(C124="","",IF(F124="","",VLOOKUP(F124,'Number-Dozzen'!$F$2:$L$10,7,0)))</f>
        <v/>
      </c>
      <c r="H124" s="1" t="str">
        <f t="shared" si="39"/>
        <v>L</v>
      </c>
      <c r="I124" s="1">
        <f t="shared" si="24"/>
        <v>2</v>
      </c>
      <c r="J124" s="1">
        <f t="shared" si="25"/>
        <v>1</v>
      </c>
      <c r="K124" s="1">
        <f t="shared" si="38"/>
        <v>-4</v>
      </c>
      <c r="L124" s="1">
        <f>IF(C124="","",SUM($K$2:K124))</f>
        <v>-24</v>
      </c>
      <c r="M124" s="11"/>
      <c r="N124" s="24" t="str">
        <f t="shared" si="41"/>
        <v/>
      </c>
      <c r="O124" s="25"/>
      <c r="P124" s="11"/>
      <c r="Q124" s="11"/>
      <c r="R124" s="11"/>
      <c r="S124" s="11"/>
      <c r="T124" s="11"/>
      <c r="U124" s="11"/>
      <c r="X124" s="11"/>
      <c r="Y124" s="11"/>
      <c r="Z124" s="80" t="str">
        <f t="shared" si="26"/>
        <v/>
      </c>
      <c r="AA124" s="82" t="str">
        <f t="shared" si="27"/>
        <v/>
      </c>
      <c r="AB124" s="1" t="str">
        <f t="shared" si="28"/>
        <v/>
      </c>
      <c r="AC124" s="1" t="str">
        <f t="shared" si="29"/>
        <v/>
      </c>
      <c r="AD124" s="1" t="str">
        <f t="shared" si="30"/>
        <v/>
      </c>
      <c r="AE124" s="1" t="str">
        <f t="shared" si="31"/>
        <v/>
      </c>
      <c r="AG124" s="11"/>
      <c r="AH124" s="1" t="str">
        <f t="shared" si="32"/>
        <v/>
      </c>
      <c r="AI124" s="1" t="str">
        <f t="shared" si="33"/>
        <v/>
      </c>
      <c r="AJ124" s="1">
        <f t="shared" si="34"/>
        <v>3</v>
      </c>
      <c r="AK124" s="1" t="str">
        <f t="shared" si="35"/>
        <v/>
      </c>
      <c r="AL124" s="1" t="str">
        <f t="shared" si="36"/>
        <v/>
      </c>
      <c r="AM124" s="1" t="str">
        <f t="shared" si="37"/>
        <v/>
      </c>
      <c r="AN124" s="11"/>
      <c r="AO124" s="11"/>
      <c r="AP124" s="78" t="str">
        <f>IF(AND(SUM(AH124:AM124)&gt;0,SUM(Z124:AE124)&gt;0),1,"")</f>
        <v/>
      </c>
      <c r="AQ124" s="78"/>
      <c r="AR124" s="78" t="str">
        <f>IF(AP124=1,SUM(Z124:AE124)*10+SUM(AH124:AM124),"")</f>
        <v/>
      </c>
      <c r="AS124" s="78"/>
      <c r="AT124" s="11"/>
      <c r="AU124" s="11"/>
      <c r="AV124" s="80" t="str">
        <f>IF(AP124=1,VLOOKUP(AR124,'Number-Dozzen'!$F$2:$K$10,2,0),"")</f>
        <v/>
      </c>
      <c r="AW124" s="80" t="str">
        <f>IF(AP124=1,VLOOKUP(AR124,'Number-Dozzen'!$F$2:$K$10,3,0),"")</f>
        <v/>
      </c>
      <c r="AX124" s="80" t="str">
        <f>IF(AP124=1,VLOOKUP(AR124,'Number-Dozzen'!$F$2:$K$10,4,0),"")</f>
        <v/>
      </c>
      <c r="AY124" s="80" t="str">
        <f>IF(AP124=1,VLOOKUP(AR124,'Number-Dozzen'!$F$2:$K$10,5,0),"")</f>
        <v/>
      </c>
      <c r="AZ124" s="80" t="str">
        <f>IF(AP124=1,VLOOKUP(AR124,'Number-Dozzen'!$F$2:$K$10,6,0),"")</f>
        <v/>
      </c>
      <c r="BA124" s="11"/>
      <c r="BB124" s="80">
        <f t="shared" si="40"/>
        <v>3</v>
      </c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</row>
    <row r="125" spans="1:66">
      <c r="A125" s="7">
        <v>124</v>
      </c>
      <c r="B125" s="5"/>
      <c r="C125" s="97">
        <v>32</v>
      </c>
      <c r="D125" s="6">
        <f>IF(C125="","",VLOOKUP(C125,'Number-Dozzen'!$A$2:$C$38,3,0))</f>
        <v>3</v>
      </c>
      <c r="E125" s="6">
        <f>IF(C125="","",VLOOKUP(C125,'[1]Number-Dozzen'!$A$2:$B$38,2,0))</f>
        <v>1</v>
      </c>
      <c r="F125" s="19" t="str">
        <f t="shared" si="42"/>
        <v/>
      </c>
      <c r="G125" s="19" t="str">
        <f>IF(C125="","",IF(F125="","",VLOOKUP(F125,'Number-Dozzen'!$F$2:$L$10,7,0)))</f>
        <v/>
      </c>
      <c r="H125" s="1" t="str">
        <f t="shared" si="39"/>
        <v/>
      </c>
      <c r="I125" s="1">
        <f t="shared" si="24"/>
        <v>3</v>
      </c>
      <c r="J125" s="1">
        <f t="shared" si="25"/>
        <v>1</v>
      </c>
      <c r="K125" s="1" t="str">
        <f t="shared" si="38"/>
        <v/>
      </c>
      <c r="L125" s="1">
        <f>IF(C125="","",SUM($K$2:K125))</f>
        <v>-24</v>
      </c>
      <c r="M125" s="11"/>
      <c r="N125" s="24" t="str">
        <f t="shared" si="41"/>
        <v/>
      </c>
      <c r="O125" s="25"/>
      <c r="P125" s="11"/>
      <c r="Q125" s="11"/>
      <c r="R125" s="11"/>
      <c r="S125" s="11"/>
      <c r="T125" s="11"/>
      <c r="U125" s="11"/>
      <c r="X125" s="11"/>
      <c r="Y125" s="11"/>
      <c r="Z125" s="80" t="str">
        <f t="shared" si="26"/>
        <v/>
      </c>
      <c r="AA125" s="82" t="str">
        <f t="shared" si="27"/>
        <v/>
      </c>
      <c r="AB125" s="1" t="str">
        <f t="shared" si="28"/>
        <v/>
      </c>
      <c r="AC125" s="1" t="str">
        <f t="shared" si="29"/>
        <v/>
      </c>
      <c r="AD125" s="1" t="str">
        <f t="shared" si="30"/>
        <v/>
      </c>
      <c r="AE125" s="1" t="str">
        <f t="shared" si="31"/>
        <v/>
      </c>
      <c r="AG125" s="11"/>
      <c r="AH125" s="1">
        <f t="shared" si="32"/>
        <v>3</v>
      </c>
      <c r="AI125" s="1" t="str">
        <f t="shared" si="33"/>
        <v/>
      </c>
      <c r="AJ125" s="1" t="str">
        <f t="shared" si="34"/>
        <v/>
      </c>
      <c r="AK125" s="1" t="str">
        <f t="shared" si="35"/>
        <v/>
      </c>
      <c r="AL125" s="1" t="str">
        <f t="shared" si="36"/>
        <v/>
      </c>
      <c r="AM125" s="1" t="str">
        <f t="shared" si="37"/>
        <v/>
      </c>
      <c r="AN125" s="11"/>
      <c r="AO125" s="11"/>
      <c r="AP125" s="78" t="str">
        <f>IF(AND(SUM(AH125:AM125)&gt;0,SUM(Z125:AE125)&gt;0),1,"")</f>
        <v/>
      </c>
      <c r="AQ125" s="78"/>
      <c r="AR125" s="78" t="str">
        <f>IF(AP125=1,SUM(Z125:AE125)*10+SUM(AH125:AM125),"")</f>
        <v/>
      </c>
      <c r="AS125" s="78"/>
      <c r="AT125" s="11"/>
      <c r="AU125" s="11"/>
      <c r="AV125" s="80" t="str">
        <f>IF(AP125=1,VLOOKUP(AR125,'Number-Dozzen'!$F$2:$K$10,2,0),"")</f>
        <v/>
      </c>
      <c r="AW125" s="80" t="str">
        <f>IF(AP125=1,VLOOKUP(AR125,'Number-Dozzen'!$F$2:$K$10,3,0),"")</f>
        <v/>
      </c>
      <c r="AX125" s="80" t="str">
        <f>IF(AP125=1,VLOOKUP(AR125,'Number-Dozzen'!$F$2:$K$10,4,0),"")</f>
        <v/>
      </c>
      <c r="AY125" s="80" t="str">
        <f>IF(AP125=1,VLOOKUP(AR125,'Number-Dozzen'!$F$2:$K$10,5,0),"")</f>
        <v/>
      </c>
      <c r="AZ125" s="80" t="str">
        <f>IF(AP125=1,VLOOKUP(AR125,'Number-Dozzen'!$F$2:$K$10,6,0),"")</f>
        <v/>
      </c>
      <c r="BA125" s="11"/>
      <c r="BB125" s="80">
        <f t="shared" si="40"/>
        <v>3</v>
      </c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</row>
    <row r="126" spans="1:66">
      <c r="A126" s="7">
        <v>125</v>
      </c>
      <c r="B126" s="5"/>
      <c r="C126" s="97">
        <v>31</v>
      </c>
      <c r="D126" s="6">
        <f>IF(C126="","",VLOOKUP(C126,'Number-Dozzen'!$A$2:$C$38,3,0))</f>
        <v>3</v>
      </c>
      <c r="E126" s="6">
        <f>IF(C126="","",VLOOKUP(C126,'[1]Number-Dozzen'!$A$2:$B$38,2,0))</f>
        <v>3</v>
      </c>
      <c r="F126" s="19" t="str">
        <f t="shared" si="42"/>
        <v/>
      </c>
      <c r="G126" s="19" t="str">
        <f>IF(C126="","",IF(F126="","",VLOOKUP(F126,'Number-Dozzen'!$F$2:$L$10,7,0)))</f>
        <v/>
      </c>
      <c r="H126" s="1" t="str">
        <f t="shared" si="39"/>
        <v/>
      </c>
      <c r="I126" s="1">
        <f t="shared" si="24"/>
        <v>3</v>
      </c>
      <c r="J126" s="1">
        <f t="shared" si="25"/>
        <v>1</v>
      </c>
      <c r="K126" s="1" t="str">
        <f t="shared" si="38"/>
        <v/>
      </c>
      <c r="L126" s="1">
        <f>IF(C126="","",SUM($K$2:K126))</f>
        <v>-24</v>
      </c>
      <c r="M126" s="11"/>
      <c r="N126" s="24" t="str">
        <f t="shared" si="41"/>
        <v/>
      </c>
      <c r="O126" s="25"/>
      <c r="P126" s="11"/>
      <c r="Q126" s="11"/>
      <c r="R126" s="11"/>
      <c r="S126" s="11"/>
      <c r="T126" s="11"/>
      <c r="U126" s="11"/>
      <c r="X126" s="11"/>
      <c r="Y126" s="11"/>
      <c r="Z126" s="80" t="str">
        <f t="shared" si="26"/>
        <v/>
      </c>
      <c r="AA126" s="82" t="str">
        <f t="shared" si="27"/>
        <v/>
      </c>
      <c r="AB126" s="1" t="str">
        <f t="shared" si="28"/>
        <v/>
      </c>
      <c r="AC126" s="1" t="str">
        <f t="shared" si="29"/>
        <v/>
      </c>
      <c r="AD126" s="1" t="str">
        <f t="shared" si="30"/>
        <v/>
      </c>
      <c r="AE126" s="1" t="str">
        <f t="shared" si="31"/>
        <v/>
      </c>
      <c r="AG126" s="11"/>
      <c r="AH126" s="1" t="str">
        <f t="shared" si="32"/>
        <v/>
      </c>
      <c r="AI126" s="1" t="str">
        <f t="shared" si="33"/>
        <v/>
      </c>
      <c r="AJ126" s="1" t="str">
        <f t="shared" si="34"/>
        <v/>
      </c>
      <c r="AK126" s="1" t="str">
        <f t="shared" si="35"/>
        <v/>
      </c>
      <c r="AL126" s="1">
        <f t="shared" si="36"/>
        <v>2</v>
      </c>
      <c r="AM126" s="1" t="str">
        <f t="shared" si="37"/>
        <v/>
      </c>
      <c r="AN126" s="11"/>
      <c r="AO126" s="11"/>
      <c r="AP126" s="78" t="str">
        <f>IF(AND(SUM(AH126:AM126)&gt;0,SUM(Z126:AE126)&gt;0),1,"")</f>
        <v/>
      </c>
      <c r="AQ126" s="78"/>
      <c r="AR126" s="78" t="str">
        <f>IF(AP126=1,SUM(Z126:AE126)*10+SUM(AH126:AM126),"")</f>
        <v/>
      </c>
      <c r="AS126" s="78"/>
      <c r="AT126" s="11"/>
      <c r="AU126" s="11"/>
      <c r="AV126" s="80" t="str">
        <f>IF(AP126=1,VLOOKUP(AR126,'Number-Dozzen'!$F$2:$K$10,2,0),"")</f>
        <v/>
      </c>
      <c r="AW126" s="80" t="str">
        <f>IF(AP126=1,VLOOKUP(AR126,'Number-Dozzen'!$F$2:$K$10,3,0),"")</f>
        <v/>
      </c>
      <c r="AX126" s="80" t="str">
        <f>IF(AP126=1,VLOOKUP(AR126,'Number-Dozzen'!$F$2:$K$10,4,0),"")</f>
        <v/>
      </c>
      <c r="AY126" s="80" t="str">
        <f>IF(AP126=1,VLOOKUP(AR126,'Number-Dozzen'!$F$2:$K$10,5,0),"")</f>
        <v/>
      </c>
      <c r="AZ126" s="80" t="str">
        <f>IF(AP126=1,VLOOKUP(AR126,'Number-Dozzen'!$F$2:$K$10,6,0),"")</f>
        <v/>
      </c>
      <c r="BA126" s="11"/>
      <c r="BB126" s="80">
        <f t="shared" si="40"/>
        <v>3</v>
      </c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</row>
    <row r="127" spans="1:66">
      <c r="A127" s="7">
        <v>126</v>
      </c>
      <c r="B127" s="5"/>
      <c r="C127" s="97">
        <v>35</v>
      </c>
      <c r="D127" s="6">
        <f>IF(C127="","",VLOOKUP(C127,'Number-Dozzen'!$A$2:$C$38,3,0))</f>
        <v>3</v>
      </c>
      <c r="E127" s="6">
        <f>IF(C127="","",VLOOKUP(C127,'[1]Number-Dozzen'!$A$2:$B$38,2,0))</f>
        <v>3</v>
      </c>
      <c r="F127" s="19" t="str">
        <f t="shared" si="42"/>
        <v/>
      </c>
      <c r="G127" s="19" t="str">
        <f>IF(C127="","",IF(F127="","",VLOOKUP(F127,'Number-Dozzen'!$F$2:$L$10,7,0)))</f>
        <v/>
      </c>
      <c r="H127" s="1" t="str">
        <f t="shared" si="39"/>
        <v/>
      </c>
      <c r="I127" s="1">
        <f t="shared" si="24"/>
        <v>3</v>
      </c>
      <c r="J127" s="1">
        <f t="shared" si="25"/>
        <v>1</v>
      </c>
      <c r="K127" s="1" t="str">
        <f t="shared" si="38"/>
        <v/>
      </c>
      <c r="L127" s="1">
        <f>IF(C127="","",SUM($K$2:K127))</f>
        <v>-24</v>
      </c>
      <c r="M127" s="11"/>
      <c r="N127" s="24" t="str">
        <f t="shared" si="41"/>
        <v/>
      </c>
      <c r="O127" s="25"/>
      <c r="P127" s="11"/>
      <c r="Q127" s="11"/>
      <c r="R127" s="11"/>
      <c r="S127" s="11"/>
      <c r="T127" s="11"/>
      <c r="U127" s="11"/>
      <c r="X127" s="11"/>
      <c r="Y127" s="11"/>
      <c r="Z127" s="80" t="str">
        <f t="shared" si="26"/>
        <v/>
      </c>
      <c r="AA127" s="82" t="str">
        <f t="shared" si="27"/>
        <v/>
      </c>
      <c r="AB127" s="1" t="str">
        <f t="shared" si="28"/>
        <v/>
      </c>
      <c r="AC127" s="1" t="str">
        <f t="shared" si="29"/>
        <v/>
      </c>
      <c r="AD127" s="1" t="str">
        <f t="shared" si="30"/>
        <v/>
      </c>
      <c r="AE127" s="1" t="str">
        <f t="shared" si="31"/>
        <v/>
      </c>
      <c r="AG127" s="11"/>
      <c r="AH127" s="1" t="str">
        <f t="shared" si="32"/>
        <v/>
      </c>
      <c r="AI127" s="1" t="str">
        <f t="shared" si="33"/>
        <v/>
      </c>
      <c r="AJ127" s="1" t="str">
        <f t="shared" si="34"/>
        <v/>
      </c>
      <c r="AK127" s="1" t="str">
        <f t="shared" si="35"/>
        <v/>
      </c>
      <c r="AL127" s="1" t="str">
        <f t="shared" si="36"/>
        <v/>
      </c>
      <c r="AM127" s="1" t="str">
        <f t="shared" si="37"/>
        <v/>
      </c>
      <c r="AN127" s="11"/>
      <c r="AO127" s="11"/>
      <c r="AP127" s="78" t="str">
        <f>IF(AND(SUM(AH127:AM127)&gt;0,SUM(Z127:AE127)&gt;0),1,"")</f>
        <v/>
      </c>
      <c r="AQ127" s="78"/>
      <c r="AR127" s="78" t="str">
        <f>IF(AP127=1,SUM(Z127:AE127)*10+SUM(AH127:AM127),"")</f>
        <v/>
      </c>
      <c r="AS127" s="78"/>
      <c r="AT127" s="11"/>
      <c r="AU127" s="11"/>
      <c r="AV127" s="80" t="str">
        <f>IF(AP127=1,VLOOKUP(AR127,'Number-Dozzen'!$F$2:$K$10,2,0),"")</f>
        <v/>
      </c>
      <c r="AW127" s="80" t="str">
        <f>IF(AP127=1,VLOOKUP(AR127,'Number-Dozzen'!$F$2:$K$10,3,0),"")</f>
        <v/>
      </c>
      <c r="AX127" s="80" t="str">
        <f>IF(AP127=1,VLOOKUP(AR127,'Number-Dozzen'!$F$2:$K$10,4,0),"")</f>
        <v/>
      </c>
      <c r="AY127" s="80" t="str">
        <f>IF(AP127=1,VLOOKUP(AR127,'Number-Dozzen'!$F$2:$K$10,5,0),"")</f>
        <v/>
      </c>
      <c r="AZ127" s="80" t="str">
        <f>IF(AP127=1,VLOOKUP(AR127,'Number-Dozzen'!$F$2:$K$10,6,0),"")</f>
        <v/>
      </c>
      <c r="BA127" s="11"/>
      <c r="BB127" s="80">
        <f t="shared" si="40"/>
        <v>3</v>
      </c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</row>
    <row r="128" spans="1:66">
      <c r="A128" s="7">
        <v>127</v>
      </c>
      <c r="B128" s="5"/>
      <c r="C128" s="97">
        <v>26</v>
      </c>
      <c r="D128" s="6">
        <f>IF(C128="","",VLOOKUP(C128,'Number-Dozzen'!$A$2:$C$38,3,0))</f>
        <v>3</v>
      </c>
      <c r="E128" s="6">
        <f>IF(C128="","",VLOOKUP(C128,'[1]Number-Dozzen'!$A$2:$B$38,2,0))</f>
        <v>3</v>
      </c>
      <c r="F128" s="19" t="str">
        <f t="shared" si="42"/>
        <v/>
      </c>
      <c r="G128" s="19" t="str">
        <f>IF(C128="","",IF(F128="","",VLOOKUP(F128,'Number-Dozzen'!$F$2:$L$10,7,0)))</f>
        <v/>
      </c>
      <c r="H128" s="1" t="str">
        <f t="shared" si="39"/>
        <v/>
      </c>
      <c r="I128" s="1">
        <f t="shared" si="24"/>
        <v>3</v>
      </c>
      <c r="J128" s="1">
        <f t="shared" si="25"/>
        <v>1</v>
      </c>
      <c r="K128" s="1" t="str">
        <f t="shared" si="38"/>
        <v/>
      </c>
      <c r="L128" s="1">
        <f>IF(C128="","",SUM($K$2:K128))</f>
        <v>-24</v>
      </c>
      <c r="M128" s="11"/>
      <c r="N128" s="24" t="str">
        <f t="shared" si="41"/>
        <v/>
      </c>
      <c r="O128" s="25"/>
      <c r="P128" s="11"/>
      <c r="Q128" s="11"/>
      <c r="R128" s="11"/>
      <c r="S128" s="11"/>
      <c r="T128" s="11"/>
      <c r="U128" s="11"/>
      <c r="X128" s="11"/>
      <c r="Y128" s="11"/>
      <c r="Z128" s="80" t="str">
        <f t="shared" si="26"/>
        <v/>
      </c>
      <c r="AA128" s="82" t="str">
        <f t="shared" si="27"/>
        <v/>
      </c>
      <c r="AB128" s="1" t="str">
        <f t="shared" si="28"/>
        <v/>
      </c>
      <c r="AC128" s="1" t="str">
        <f t="shared" si="29"/>
        <v/>
      </c>
      <c r="AD128" s="1" t="str">
        <f t="shared" si="30"/>
        <v/>
      </c>
      <c r="AE128" s="1" t="str">
        <f t="shared" si="31"/>
        <v/>
      </c>
      <c r="AG128" s="11"/>
      <c r="AH128" s="1" t="str">
        <f t="shared" si="32"/>
        <v/>
      </c>
      <c r="AI128" s="1" t="str">
        <f t="shared" si="33"/>
        <v/>
      </c>
      <c r="AJ128" s="1" t="str">
        <f t="shared" si="34"/>
        <v/>
      </c>
      <c r="AK128" s="1" t="str">
        <f t="shared" si="35"/>
        <v/>
      </c>
      <c r="AL128" s="1" t="str">
        <f t="shared" si="36"/>
        <v/>
      </c>
      <c r="AM128" s="1" t="str">
        <f t="shared" si="37"/>
        <v/>
      </c>
      <c r="AN128" s="11"/>
      <c r="AO128" s="11"/>
      <c r="AP128" s="78" t="str">
        <f>IF(AND(SUM(AH128:AM128)&gt;0,SUM(Z128:AE128)&gt;0),1,"")</f>
        <v/>
      </c>
      <c r="AQ128" s="78"/>
      <c r="AR128" s="78" t="str">
        <f>IF(AP128=1,SUM(Z128:AE128)*10+SUM(AH128:AM128),"")</f>
        <v/>
      </c>
      <c r="AS128" s="78"/>
      <c r="AT128" s="11"/>
      <c r="AU128" s="11"/>
      <c r="AV128" s="80" t="str">
        <f>IF(AP128=1,VLOOKUP(AR128,'Number-Dozzen'!$F$2:$K$10,2,0),"")</f>
        <v/>
      </c>
      <c r="AW128" s="80" t="str">
        <f>IF(AP128=1,VLOOKUP(AR128,'Number-Dozzen'!$F$2:$K$10,3,0),"")</f>
        <v/>
      </c>
      <c r="AX128" s="80" t="str">
        <f>IF(AP128=1,VLOOKUP(AR128,'Number-Dozzen'!$F$2:$K$10,4,0),"")</f>
        <v/>
      </c>
      <c r="AY128" s="80" t="str">
        <f>IF(AP128=1,VLOOKUP(AR128,'Number-Dozzen'!$F$2:$K$10,5,0),"")</f>
        <v/>
      </c>
      <c r="AZ128" s="80" t="str">
        <f>IF(AP128=1,VLOOKUP(AR128,'Number-Dozzen'!$F$2:$K$10,6,0),"")</f>
        <v/>
      </c>
      <c r="BA128" s="11"/>
      <c r="BB128" s="80">
        <f t="shared" si="40"/>
        <v>3</v>
      </c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</row>
    <row r="129" spans="1:66">
      <c r="A129" s="7">
        <v>128</v>
      </c>
      <c r="B129" s="5"/>
      <c r="C129" s="97">
        <v>22</v>
      </c>
      <c r="D129" s="6">
        <f>IF(C129="","",VLOOKUP(C129,'Number-Dozzen'!$A$2:$C$38,3,0))</f>
        <v>2</v>
      </c>
      <c r="E129" s="6">
        <f>IF(C129="","",VLOOKUP(C129,'[1]Number-Dozzen'!$A$2:$B$38,2,0))</f>
        <v>3</v>
      </c>
      <c r="F129" s="19" t="str">
        <f t="shared" si="42"/>
        <v/>
      </c>
      <c r="G129" s="19" t="str">
        <f>IF(C129="","",IF(F129="","",VLOOKUP(F129,'Number-Dozzen'!$F$2:$L$10,7,0)))</f>
        <v/>
      </c>
      <c r="H129" s="1" t="str">
        <f t="shared" si="39"/>
        <v/>
      </c>
      <c r="I129" s="1">
        <f t="shared" si="24"/>
        <v>3</v>
      </c>
      <c r="J129" s="1">
        <f t="shared" si="25"/>
        <v>1</v>
      </c>
      <c r="K129" s="1" t="str">
        <f t="shared" si="38"/>
        <v/>
      </c>
      <c r="L129" s="1">
        <f>IF(C129="","",SUM($K$2:K129))</f>
        <v>-24</v>
      </c>
      <c r="M129" s="11"/>
      <c r="N129" s="24" t="str">
        <f t="shared" si="41"/>
        <v/>
      </c>
      <c r="O129" s="25"/>
      <c r="P129" s="11"/>
      <c r="Q129" s="11"/>
      <c r="R129" s="11"/>
      <c r="S129" s="11"/>
      <c r="T129" s="11"/>
      <c r="U129" s="11"/>
      <c r="X129" s="11"/>
      <c r="Y129" s="11"/>
      <c r="Z129" s="80" t="str">
        <f t="shared" si="26"/>
        <v/>
      </c>
      <c r="AA129" s="82" t="str">
        <f t="shared" si="27"/>
        <v/>
      </c>
      <c r="AB129" s="1" t="str">
        <f t="shared" si="28"/>
        <v/>
      </c>
      <c r="AC129" s="1">
        <f t="shared" si="29"/>
        <v>1</v>
      </c>
      <c r="AD129" s="1" t="str">
        <f t="shared" si="30"/>
        <v/>
      </c>
      <c r="AE129" s="1" t="str">
        <f t="shared" si="31"/>
        <v/>
      </c>
      <c r="AG129" s="11"/>
      <c r="AH129" s="1" t="str">
        <f t="shared" si="32"/>
        <v/>
      </c>
      <c r="AI129" s="1" t="str">
        <f t="shared" si="33"/>
        <v/>
      </c>
      <c r="AJ129" s="1" t="str">
        <f t="shared" si="34"/>
        <v/>
      </c>
      <c r="AK129" s="1" t="str">
        <f t="shared" si="35"/>
        <v/>
      </c>
      <c r="AL129" s="1" t="str">
        <f t="shared" si="36"/>
        <v/>
      </c>
      <c r="AM129" s="1" t="str">
        <f t="shared" si="37"/>
        <v/>
      </c>
      <c r="AN129" s="11"/>
      <c r="AO129" s="11"/>
      <c r="AP129" s="78" t="str">
        <f>IF(AND(SUM(AH129:AM129)&gt;0,SUM(Z129:AE129)&gt;0),1,"")</f>
        <v/>
      </c>
      <c r="AQ129" s="78"/>
      <c r="AR129" s="78" t="str">
        <f>IF(AP129=1,SUM(Z129:AE129)*10+SUM(AH129:AM129),"")</f>
        <v/>
      </c>
      <c r="AS129" s="78"/>
      <c r="AT129" s="11"/>
      <c r="AU129" s="11"/>
      <c r="AV129" s="80" t="str">
        <f>IF(AP129=1,VLOOKUP(AR129,'Number-Dozzen'!$F$2:$K$10,2,0),"")</f>
        <v/>
      </c>
      <c r="AW129" s="80" t="str">
        <f>IF(AP129=1,VLOOKUP(AR129,'Number-Dozzen'!$F$2:$K$10,3,0),"")</f>
        <v/>
      </c>
      <c r="AX129" s="80" t="str">
        <f>IF(AP129=1,VLOOKUP(AR129,'Number-Dozzen'!$F$2:$K$10,4,0),"")</f>
        <v/>
      </c>
      <c r="AY129" s="80" t="str">
        <f>IF(AP129=1,VLOOKUP(AR129,'Number-Dozzen'!$F$2:$K$10,5,0),"")</f>
        <v/>
      </c>
      <c r="AZ129" s="80" t="str">
        <f>IF(AP129=1,VLOOKUP(AR129,'Number-Dozzen'!$F$2:$K$10,6,0),"")</f>
        <v/>
      </c>
      <c r="BA129" s="11"/>
      <c r="BB129" s="80">
        <f t="shared" si="40"/>
        <v>3</v>
      </c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</row>
    <row r="130" spans="1:66">
      <c r="A130" s="7">
        <v>129</v>
      </c>
      <c r="B130" s="5"/>
      <c r="C130" s="97">
        <v>17</v>
      </c>
      <c r="D130" s="6">
        <f>IF(C130="","",VLOOKUP(C130,'Number-Dozzen'!$A$2:$C$38,3,0))</f>
        <v>2</v>
      </c>
      <c r="E130" s="6">
        <f>IF(C130="","",VLOOKUP(C130,'[1]Number-Dozzen'!$A$2:$B$38,2,0))</f>
        <v>1</v>
      </c>
      <c r="F130" s="19" t="str">
        <f t="shared" si="42"/>
        <v/>
      </c>
      <c r="G130" s="19" t="str">
        <f>IF(C130="","",IF(F130="","",VLOOKUP(F130,'Number-Dozzen'!$F$2:$L$10,7,0)))</f>
        <v/>
      </c>
      <c r="H130" s="1" t="str">
        <f t="shared" si="39"/>
        <v/>
      </c>
      <c r="I130" s="1">
        <f t="shared" si="24"/>
        <v>3</v>
      </c>
      <c r="J130" s="1">
        <f t="shared" si="25"/>
        <v>1</v>
      </c>
      <c r="K130" s="1" t="str">
        <f t="shared" si="38"/>
        <v/>
      </c>
      <c r="L130" s="1">
        <f>IF(C130="","",SUM($K$2:K130))</f>
        <v>-24</v>
      </c>
      <c r="M130" s="11"/>
      <c r="N130" s="24" t="str">
        <f t="shared" si="41"/>
        <v/>
      </c>
      <c r="O130" s="25"/>
      <c r="P130" s="11"/>
      <c r="Q130" s="11"/>
      <c r="R130" s="11"/>
      <c r="S130" s="11"/>
      <c r="T130" s="11"/>
      <c r="U130" s="11"/>
      <c r="X130" s="11"/>
      <c r="Y130" s="11"/>
      <c r="Z130" s="80" t="str">
        <f t="shared" si="26"/>
        <v/>
      </c>
      <c r="AA130" s="82" t="str">
        <f t="shared" si="27"/>
        <v/>
      </c>
      <c r="AB130" s="1" t="str">
        <f t="shared" si="28"/>
        <v/>
      </c>
      <c r="AC130" s="1" t="str">
        <f t="shared" si="29"/>
        <v/>
      </c>
      <c r="AD130" s="1" t="str">
        <f t="shared" si="30"/>
        <v/>
      </c>
      <c r="AE130" s="1" t="str">
        <f t="shared" si="31"/>
        <v/>
      </c>
      <c r="AG130" s="11"/>
      <c r="AH130" s="1" t="str">
        <f t="shared" si="32"/>
        <v/>
      </c>
      <c r="AI130" s="1">
        <f t="shared" si="33"/>
        <v>2</v>
      </c>
      <c r="AJ130" s="1" t="str">
        <f t="shared" si="34"/>
        <v/>
      </c>
      <c r="AK130" s="1" t="str">
        <f t="shared" si="35"/>
        <v/>
      </c>
      <c r="AL130" s="1" t="str">
        <f t="shared" si="36"/>
        <v/>
      </c>
      <c r="AM130" s="1" t="str">
        <f t="shared" si="37"/>
        <v/>
      </c>
      <c r="AN130" s="11"/>
      <c r="AO130" s="11"/>
      <c r="AP130" s="78" t="str">
        <f>IF(AND(SUM(AH130:AM130)&gt;0,SUM(Z130:AE130)&gt;0),1,"")</f>
        <v/>
      </c>
      <c r="AQ130" s="78"/>
      <c r="AR130" s="78" t="str">
        <f>IF(AP130=1,SUM(Z130:AE130)*10+SUM(AH130:AM130),"")</f>
        <v/>
      </c>
      <c r="AS130" s="78"/>
      <c r="AT130" s="11"/>
      <c r="AU130" s="11"/>
      <c r="AV130" s="80" t="str">
        <f>IF(AP130=1,VLOOKUP(AR130,'Number-Dozzen'!$F$2:$K$10,2,0),"")</f>
        <v/>
      </c>
      <c r="AW130" s="80" t="str">
        <f>IF(AP130=1,VLOOKUP(AR130,'Number-Dozzen'!$F$2:$K$10,3,0),"")</f>
        <v/>
      </c>
      <c r="AX130" s="80" t="str">
        <f>IF(AP130=1,VLOOKUP(AR130,'Number-Dozzen'!$F$2:$K$10,4,0),"")</f>
        <v/>
      </c>
      <c r="AY130" s="80" t="str">
        <f>IF(AP130=1,VLOOKUP(AR130,'Number-Dozzen'!$F$2:$K$10,5,0),"")</f>
        <v/>
      </c>
      <c r="AZ130" s="80" t="str">
        <f>IF(AP130=1,VLOOKUP(AR130,'Number-Dozzen'!$F$2:$K$10,6,0),"")</f>
        <v/>
      </c>
      <c r="BA130" s="11"/>
      <c r="BB130" s="80">
        <f t="shared" si="40"/>
        <v>3</v>
      </c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</row>
    <row r="131" spans="1:66">
      <c r="A131" s="7">
        <v>130</v>
      </c>
      <c r="B131" s="5"/>
      <c r="C131" s="97">
        <v>35</v>
      </c>
      <c r="D131" s="6">
        <f>IF(C131="","",VLOOKUP(C131,'Number-Dozzen'!$A$2:$C$38,3,0))</f>
        <v>3</v>
      </c>
      <c r="E131" s="6">
        <f>IF(C131="","",VLOOKUP(C131,'[1]Number-Dozzen'!$A$2:$B$38,2,0))</f>
        <v>3</v>
      </c>
      <c r="F131" s="19" t="str">
        <f t="shared" si="42"/>
        <v/>
      </c>
      <c r="G131" s="19" t="str">
        <f>IF(C131="","",IF(F131="","",VLOOKUP(F131,'Number-Dozzen'!$F$2:$L$10,7,0)))</f>
        <v/>
      </c>
      <c r="H131" s="1" t="str">
        <f t="shared" si="39"/>
        <v/>
      </c>
      <c r="I131" s="1">
        <f t="shared" ref="I131:I194" si="43">IF(H130="W",1,IF(H130="L",I130+1,I130))</f>
        <v>3</v>
      </c>
      <c r="J131" s="1">
        <f t="shared" si="25"/>
        <v>1</v>
      </c>
      <c r="K131" s="1" t="str">
        <f t="shared" si="38"/>
        <v/>
      </c>
      <c r="L131" s="1">
        <f>IF(C131="","",SUM($K$2:K131))</f>
        <v>-24</v>
      </c>
      <c r="M131" s="11"/>
      <c r="N131" s="24" t="str">
        <f t="shared" si="41"/>
        <v/>
      </c>
      <c r="O131" s="25"/>
      <c r="P131" s="11"/>
      <c r="Q131" s="11"/>
      <c r="R131" s="11"/>
      <c r="S131" s="11"/>
      <c r="T131" s="11"/>
      <c r="U131" s="11"/>
      <c r="X131" s="11"/>
      <c r="Y131" s="11"/>
      <c r="Z131" s="80" t="str">
        <f t="shared" si="26"/>
        <v/>
      </c>
      <c r="AA131" s="82" t="str">
        <f t="shared" si="27"/>
        <v/>
      </c>
      <c r="AB131" s="1" t="str">
        <f t="shared" si="28"/>
        <v/>
      </c>
      <c r="AC131" s="1" t="str">
        <f t="shared" si="29"/>
        <v/>
      </c>
      <c r="AD131" s="1" t="str">
        <f t="shared" si="30"/>
        <v/>
      </c>
      <c r="AE131" s="1" t="str">
        <f t="shared" si="31"/>
        <v/>
      </c>
      <c r="AG131" s="11"/>
      <c r="AH131" s="1" t="str">
        <f t="shared" si="32"/>
        <v/>
      </c>
      <c r="AI131" s="1" t="str">
        <f t="shared" si="33"/>
        <v/>
      </c>
      <c r="AJ131" s="1" t="str">
        <f t="shared" si="34"/>
        <v/>
      </c>
      <c r="AK131" s="1" t="str">
        <f t="shared" si="35"/>
        <v/>
      </c>
      <c r="AL131" s="1">
        <f t="shared" si="36"/>
        <v>2</v>
      </c>
      <c r="AM131" s="1" t="str">
        <f t="shared" si="37"/>
        <v/>
      </c>
      <c r="AN131" s="11"/>
      <c r="AO131" s="11"/>
      <c r="AP131" s="78" t="str">
        <f>IF(AND(SUM(AH131:AM131)&gt;0,SUM(Z131:AE131)&gt;0),1,"")</f>
        <v/>
      </c>
      <c r="AQ131" s="78"/>
      <c r="AR131" s="78" t="str">
        <f>IF(AP131=1,SUM(Z131:AE131)*10+SUM(AH131:AM131),"")</f>
        <v/>
      </c>
      <c r="AS131" s="78"/>
      <c r="AT131" s="11"/>
      <c r="AU131" s="11"/>
      <c r="AV131" s="80" t="str">
        <f>IF(AP131=1,VLOOKUP(AR131,'Number-Dozzen'!$F$2:$K$10,2,0),"")</f>
        <v/>
      </c>
      <c r="AW131" s="80" t="str">
        <f>IF(AP131=1,VLOOKUP(AR131,'Number-Dozzen'!$F$2:$K$10,3,0),"")</f>
        <v/>
      </c>
      <c r="AX131" s="80" t="str">
        <f>IF(AP131=1,VLOOKUP(AR131,'Number-Dozzen'!$F$2:$K$10,4,0),"")</f>
        <v/>
      </c>
      <c r="AY131" s="80" t="str">
        <f>IF(AP131=1,VLOOKUP(AR131,'Number-Dozzen'!$F$2:$K$10,5,0),"")</f>
        <v/>
      </c>
      <c r="AZ131" s="80" t="str">
        <f>IF(AP131=1,VLOOKUP(AR131,'Number-Dozzen'!$F$2:$K$10,6,0),"")</f>
        <v/>
      </c>
      <c r="BA131" s="11"/>
      <c r="BB131" s="80">
        <f t="shared" si="40"/>
        <v>3</v>
      </c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</row>
    <row r="132" spans="1:66">
      <c r="A132" s="7">
        <v>131</v>
      </c>
      <c r="B132" s="5"/>
      <c r="C132" s="97">
        <v>33</v>
      </c>
      <c r="D132" s="6">
        <f>IF(C132="","",VLOOKUP(C132,'Number-Dozzen'!$A$2:$C$38,3,0))</f>
        <v>3</v>
      </c>
      <c r="E132" s="6">
        <f>IF(C132="","",VLOOKUP(C132,'[1]Number-Dozzen'!$A$2:$B$38,2,0))</f>
        <v>2</v>
      </c>
      <c r="F132" s="19" t="str">
        <f t="shared" si="42"/>
        <v/>
      </c>
      <c r="G132" s="19" t="str">
        <f>IF(C132="","",IF(F132="","",VLOOKUP(F132,'Number-Dozzen'!$F$2:$L$10,7,0)))</f>
        <v/>
      </c>
      <c r="H132" s="1" t="str">
        <f t="shared" si="39"/>
        <v/>
      </c>
      <c r="I132" s="1">
        <f t="shared" si="43"/>
        <v>3</v>
      </c>
      <c r="J132" s="1">
        <f t="shared" ref="J132:J195" si="44">IF(C131="","",VLOOKUP(I132,$V$2:$W$100,2,0))</f>
        <v>1</v>
      </c>
      <c r="K132" s="1" t="str">
        <f t="shared" si="38"/>
        <v/>
      </c>
      <c r="L132" s="1">
        <f>IF(C132="","",SUM($K$2:K132))</f>
        <v>-24</v>
      </c>
      <c r="M132" s="11"/>
      <c r="N132" s="24" t="str">
        <f t="shared" si="41"/>
        <v/>
      </c>
      <c r="O132" s="25"/>
      <c r="P132" s="11"/>
      <c r="Q132" s="11"/>
      <c r="R132" s="11"/>
      <c r="S132" s="11"/>
      <c r="T132" s="11"/>
      <c r="U132" s="11"/>
      <c r="X132" s="11"/>
      <c r="Y132" s="11"/>
      <c r="Z132" s="80" t="str">
        <f t="shared" ref="Z132:Z195" si="45">IF(AND(D131=2,D132=1),3,"")</f>
        <v/>
      </c>
      <c r="AA132" s="82" t="str">
        <f t="shared" ref="AA132:AA195" si="46">IF(AND(D131=3,D132=1),2,"")</f>
        <v/>
      </c>
      <c r="AB132" s="1" t="str">
        <f t="shared" ref="AB132:AB195" si="47">IF(AND(D131=1,D132=2),3,"")</f>
        <v/>
      </c>
      <c r="AC132" s="1" t="str">
        <f t="shared" ref="AC132:AC195" si="48">IF(AND(D131=3,D132=2),1,"")</f>
        <v/>
      </c>
      <c r="AD132" s="1" t="str">
        <f t="shared" ref="AD132:AD195" si="49">IF(AND(D131=1,D132=3),2,"")</f>
        <v/>
      </c>
      <c r="AE132" s="1" t="str">
        <f t="shared" ref="AE132:AE195" si="50">IF(AND(D132=2,D132=3),1,"")</f>
        <v/>
      </c>
      <c r="AG132" s="11"/>
      <c r="AH132" s="1" t="str">
        <f t="shared" ref="AH132:AH195" si="51">IF(AND(E131=2,E132=1),3,"")</f>
        <v/>
      </c>
      <c r="AI132" s="1" t="str">
        <f t="shared" ref="AI132:AI195" si="52">IF(AND(E131=3,E132=1),2,"")</f>
        <v/>
      </c>
      <c r="AJ132" s="1" t="str">
        <f t="shared" ref="AJ132:AJ195" si="53">IF(AND(E131=1,E132=2),3,"")</f>
        <v/>
      </c>
      <c r="AK132" s="1">
        <f t="shared" ref="AK132:AK195" si="54">IF(AND(E131=3,E132=2),1,"")</f>
        <v>1</v>
      </c>
      <c r="AL132" s="1" t="str">
        <f t="shared" ref="AL132:AL195" si="55">IF(AND(E131=1,E132=3),2,"")</f>
        <v/>
      </c>
      <c r="AM132" s="1" t="str">
        <f t="shared" ref="AM132:AM195" si="56">IF(AND(E131=2,E132=3),1,"")</f>
        <v/>
      </c>
      <c r="AN132" s="11"/>
      <c r="AO132" s="11"/>
      <c r="AP132" s="78" t="str">
        <f>IF(AND(SUM(AH132:AM132)&gt;0,SUM(Z132:AE132)&gt;0),1,"")</f>
        <v/>
      </c>
      <c r="AQ132" s="78"/>
      <c r="AR132" s="78" t="str">
        <f>IF(AP132=1,SUM(Z132:AE132)*10+SUM(AH132:AM132),"")</f>
        <v/>
      </c>
      <c r="AS132" s="78"/>
      <c r="AT132" s="11"/>
      <c r="AU132" s="11"/>
      <c r="AV132" s="80" t="str">
        <f>IF(AP132=1,VLOOKUP(AR132,'Number-Dozzen'!$F$2:$K$10,2,0),"")</f>
        <v/>
      </c>
      <c r="AW132" s="80" t="str">
        <f>IF(AP132=1,VLOOKUP(AR132,'Number-Dozzen'!$F$2:$K$10,3,0),"")</f>
        <v/>
      </c>
      <c r="AX132" s="80" t="str">
        <f>IF(AP132=1,VLOOKUP(AR132,'Number-Dozzen'!$F$2:$K$10,4,0),"")</f>
        <v/>
      </c>
      <c r="AY132" s="80" t="str">
        <f>IF(AP132=1,VLOOKUP(AR132,'Number-Dozzen'!$F$2:$K$10,5,0),"")</f>
        <v/>
      </c>
      <c r="AZ132" s="80" t="str">
        <f>IF(AP132=1,VLOOKUP(AR132,'Number-Dozzen'!$F$2:$K$10,6,0),"")</f>
        <v/>
      </c>
      <c r="BA132" s="11"/>
      <c r="BB132" s="80">
        <f t="shared" si="40"/>
        <v>3</v>
      </c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</row>
    <row r="133" spans="1:66">
      <c r="A133" s="7">
        <v>132</v>
      </c>
      <c r="B133" s="5"/>
      <c r="C133" s="97">
        <v>2</v>
      </c>
      <c r="D133" s="6">
        <f>IF(C133="","",VLOOKUP(C133,'Number-Dozzen'!$A$2:$C$38,3,0))</f>
        <v>1</v>
      </c>
      <c r="E133" s="6">
        <f>IF(C133="","",VLOOKUP(C133,'[1]Number-Dozzen'!$A$2:$B$38,2,0))</f>
        <v>1</v>
      </c>
      <c r="F133" s="19">
        <f t="shared" si="42"/>
        <v>23</v>
      </c>
      <c r="G133" s="19" t="str">
        <f>IF(C133="","",IF(F133="","",VLOOKUP(F133,'Number-Dozzen'!$F$2:$L$10,7,0)))</f>
        <v>14-18-22</v>
      </c>
      <c r="H133" s="1" t="str">
        <f t="shared" si="39"/>
        <v/>
      </c>
      <c r="I133" s="1">
        <f t="shared" si="43"/>
        <v>3</v>
      </c>
      <c r="J133" s="1">
        <f t="shared" si="44"/>
        <v>1</v>
      </c>
      <c r="K133" s="1" t="str">
        <f t="shared" ref="K133:K196" si="57">IF(H133="","",IF(H133="l",-4*J133,IF(H133="w",32*J133)))</f>
        <v/>
      </c>
      <c r="L133" s="1">
        <f>IF(C133="","",SUM($K$2:K133))</f>
        <v>-24</v>
      </c>
      <c r="M133" s="11"/>
      <c r="N133" s="24" t="str">
        <f t="shared" si="41"/>
        <v/>
      </c>
      <c r="O133" s="25"/>
      <c r="P133" s="11"/>
      <c r="Q133" s="11"/>
      <c r="R133" s="11"/>
      <c r="S133" s="11"/>
      <c r="T133" s="11"/>
      <c r="U133" s="11"/>
      <c r="X133" s="11"/>
      <c r="Y133" s="11"/>
      <c r="Z133" s="80" t="str">
        <f t="shared" si="45"/>
        <v/>
      </c>
      <c r="AA133" s="82">
        <f t="shared" si="46"/>
        <v>2</v>
      </c>
      <c r="AB133" s="1" t="str">
        <f t="shared" si="47"/>
        <v/>
      </c>
      <c r="AC133" s="1" t="str">
        <f t="shared" si="48"/>
        <v/>
      </c>
      <c r="AD133" s="1" t="str">
        <f t="shared" si="49"/>
        <v/>
      </c>
      <c r="AE133" s="1" t="str">
        <f t="shared" si="50"/>
        <v/>
      </c>
      <c r="AG133" s="11"/>
      <c r="AH133" s="1">
        <f t="shared" si="51"/>
        <v>3</v>
      </c>
      <c r="AI133" s="1" t="str">
        <f t="shared" si="52"/>
        <v/>
      </c>
      <c r="AJ133" s="1" t="str">
        <f t="shared" si="53"/>
        <v/>
      </c>
      <c r="AK133" s="1" t="str">
        <f t="shared" si="54"/>
        <v/>
      </c>
      <c r="AL133" s="1" t="str">
        <f t="shared" si="55"/>
        <v/>
      </c>
      <c r="AM133" s="1" t="str">
        <f t="shared" si="56"/>
        <v/>
      </c>
      <c r="AN133" s="11"/>
      <c r="AO133" s="11"/>
      <c r="AP133" s="78">
        <f>IF(AND(SUM(AH133:AM133)&gt;0,SUM(Z133:AE133)&gt;0),1,"")</f>
        <v>1</v>
      </c>
      <c r="AQ133" s="78"/>
      <c r="AR133" s="78">
        <f>IF(AP133=1,SUM(Z133:AE133)*10+SUM(AH133:AM133),"")</f>
        <v>23</v>
      </c>
      <c r="AS133" s="78"/>
      <c r="AT133" s="11"/>
      <c r="AU133" s="11"/>
      <c r="AV133" s="80">
        <f>IF(AP133=1,VLOOKUP(AR133,'Number-Dozzen'!$F$2:$K$10,2,0),"")</f>
        <v>14</v>
      </c>
      <c r="AW133" s="80">
        <f>IF(AP133=1,VLOOKUP(AR133,'Number-Dozzen'!$F$2:$K$10,3,0),"")</f>
        <v>18</v>
      </c>
      <c r="AX133" s="80">
        <f>IF(AP133=1,VLOOKUP(AR133,'Number-Dozzen'!$F$2:$K$10,4,0),"")</f>
        <v>22</v>
      </c>
      <c r="AY133" s="80" t="str">
        <f>IF(AP133=1,VLOOKUP(AR133,'Number-Dozzen'!$F$2:$K$10,5,0),"")</f>
        <v xml:space="preserve"> </v>
      </c>
      <c r="AZ133" s="80" t="str">
        <f>IF(AP133=1,VLOOKUP(AR133,'Number-Dozzen'!$F$2:$K$10,6,0),"")</f>
        <v xml:space="preserve"> </v>
      </c>
      <c r="BA133" s="11"/>
      <c r="BB133" s="80">
        <f t="shared" si="40"/>
        <v>3</v>
      </c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</row>
    <row r="134" spans="1:66">
      <c r="A134" s="7">
        <v>133</v>
      </c>
      <c r="B134" s="5"/>
      <c r="C134" s="97">
        <v>9</v>
      </c>
      <c r="D134" s="6">
        <f>IF(C134="","",VLOOKUP(C134,'Number-Dozzen'!$A$2:$C$38,3,0))</f>
        <v>1</v>
      </c>
      <c r="E134" s="6">
        <f>IF(C134="","",VLOOKUP(C134,'[1]Number-Dozzen'!$A$2:$B$38,2,0))</f>
        <v>3</v>
      </c>
      <c r="F134" s="19" t="str">
        <f t="shared" si="42"/>
        <v/>
      </c>
      <c r="G134" s="19" t="str">
        <f>IF(C134="","",IF(F134="","",VLOOKUP(F134,'Number-Dozzen'!$F$2:$L$10,7,0)))</f>
        <v/>
      </c>
      <c r="H134" s="1" t="str">
        <f t="shared" ref="H134:H197" si="58">IF(AP133=1,IF(COUNTIF(AV133:AZ133,C134)=1,"W","L"),"")</f>
        <v>L</v>
      </c>
      <c r="I134" s="1">
        <f t="shared" si="43"/>
        <v>3</v>
      </c>
      <c r="J134" s="1">
        <f t="shared" si="44"/>
        <v>1</v>
      </c>
      <c r="K134" s="1">
        <f t="shared" si="57"/>
        <v>-4</v>
      </c>
      <c r="L134" s="1">
        <f>IF(C134="","",SUM($K$2:K134))</f>
        <v>-28</v>
      </c>
      <c r="M134" s="11"/>
      <c r="N134" s="24" t="str">
        <f t="shared" si="41"/>
        <v/>
      </c>
      <c r="O134" s="25"/>
      <c r="P134" s="11"/>
      <c r="Q134" s="11"/>
      <c r="R134" s="11"/>
      <c r="S134" s="11"/>
      <c r="T134" s="11"/>
      <c r="U134" s="11"/>
      <c r="X134" s="11"/>
      <c r="Y134" s="11"/>
      <c r="Z134" s="80" t="str">
        <f t="shared" si="45"/>
        <v/>
      </c>
      <c r="AA134" s="82" t="str">
        <f t="shared" si="46"/>
        <v/>
      </c>
      <c r="AB134" s="1" t="str">
        <f t="shared" si="47"/>
        <v/>
      </c>
      <c r="AC134" s="1" t="str">
        <f t="shared" si="48"/>
        <v/>
      </c>
      <c r="AD134" s="1" t="str">
        <f t="shared" si="49"/>
        <v/>
      </c>
      <c r="AE134" s="1" t="str">
        <f t="shared" si="50"/>
        <v/>
      </c>
      <c r="AG134" s="11"/>
      <c r="AH134" s="1" t="str">
        <f t="shared" si="51"/>
        <v/>
      </c>
      <c r="AI134" s="1" t="str">
        <f t="shared" si="52"/>
        <v/>
      </c>
      <c r="AJ134" s="1" t="str">
        <f t="shared" si="53"/>
        <v/>
      </c>
      <c r="AK134" s="1" t="str">
        <f t="shared" si="54"/>
        <v/>
      </c>
      <c r="AL134" s="1">
        <f t="shared" si="55"/>
        <v>2</v>
      </c>
      <c r="AM134" s="1" t="str">
        <f t="shared" si="56"/>
        <v/>
      </c>
      <c r="AN134" s="11"/>
      <c r="AO134" s="11"/>
      <c r="AP134" s="78" t="str">
        <f>IF(AND(SUM(AH134:AM134)&gt;0,SUM(Z134:AE134)&gt;0),1,"")</f>
        <v/>
      </c>
      <c r="AQ134" s="78"/>
      <c r="AR134" s="78" t="str">
        <f>IF(AP134=1,SUM(Z134:AE134)*10+SUM(AH134:AM134),"")</f>
        <v/>
      </c>
      <c r="AS134" s="78"/>
      <c r="AT134" s="11"/>
      <c r="AU134" s="11"/>
      <c r="AV134" s="80" t="str">
        <f>IF(AP134=1,VLOOKUP(AR134,'Number-Dozzen'!$F$2:$K$10,2,0),"")</f>
        <v/>
      </c>
      <c r="AW134" s="80" t="str">
        <f>IF(AP134=1,VLOOKUP(AR134,'Number-Dozzen'!$F$2:$K$10,3,0),"")</f>
        <v/>
      </c>
      <c r="AX134" s="80" t="str">
        <f>IF(AP134=1,VLOOKUP(AR134,'Number-Dozzen'!$F$2:$K$10,4,0),"")</f>
        <v/>
      </c>
      <c r="AY134" s="80" t="str">
        <f>IF(AP134=1,VLOOKUP(AR134,'Number-Dozzen'!$F$2:$K$10,5,0),"")</f>
        <v/>
      </c>
      <c r="AZ134" s="80" t="str">
        <f>IF(AP134=1,VLOOKUP(AR134,'Number-Dozzen'!$F$2:$K$10,6,0),"")</f>
        <v/>
      </c>
      <c r="BA134" s="11"/>
      <c r="BB134" s="80">
        <f t="shared" ref="BB134:BB197" si="59">IF(H134="L",BB133+1,IF(H134="w",1,BB133))</f>
        <v>4</v>
      </c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</row>
    <row r="135" spans="1:66">
      <c r="A135" s="7">
        <v>134</v>
      </c>
      <c r="B135" s="5"/>
      <c r="C135" s="97">
        <v>7</v>
      </c>
      <c r="D135" s="6">
        <f>IF(C135="","",VLOOKUP(C135,'Number-Dozzen'!$A$2:$C$38,3,0))</f>
        <v>1</v>
      </c>
      <c r="E135" s="6">
        <f>IF(C135="","",VLOOKUP(C135,'[1]Number-Dozzen'!$A$2:$B$38,2,0))</f>
        <v>3</v>
      </c>
      <c r="F135" s="19" t="str">
        <f t="shared" si="42"/>
        <v/>
      </c>
      <c r="G135" s="19" t="str">
        <f>IF(C135="","",IF(F135="","",VLOOKUP(F135,'Number-Dozzen'!$F$2:$L$10,7,0)))</f>
        <v/>
      </c>
      <c r="H135" s="1" t="str">
        <f t="shared" si="58"/>
        <v/>
      </c>
      <c r="I135" s="1">
        <f t="shared" si="43"/>
        <v>4</v>
      </c>
      <c r="J135" s="1">
        <f t="shared" si="44"/>
        <v>1</v>
      </c>
      <c r="K135" s="1" t="str">
        <f t="shared" si="57"/>
        <v/>
      </c>
      <c r="L135" s="1">
        <f>IF(C135="","",SUM($K$2:K135))</f>
        <v>-28</v>
      </c>
      <c r="M135" s="11"/>
      <c r="N135" s="24" t="str">
        <f t="shared" si="41"/>
        <v/>
      </c>
      <c r="O135" s="25"/>
      <c r="P135" s="11"/>
      <c r="Q135" s="11"/>
      <c r="R135" s="11"/>
      <c r="S135" s="11"/>
      <c r="T135" s="11"/>
      <c r="U135" s="11"/>
      <c r="X135" s="11"/>
      <c r="Y135" s="11"/>
      <c r="Z135" s="80" t="str">
        <f t="shared" si="45"/>
        <v/>
      </c>
      <c r="AA135" s="82" t="str">
        <f t="shared" si="46"/>
        <v/>
      </c>
      <c r="AB135" s="1" t="str">
        <f t="shared" si="47"/>
        <v/>
      </c>
      <c r="AC135" s="1" t="str">
        <f t="shared" si="48"/>
        <v/>
      </c>
      <c r="AD135" s="1" t="str">
        <f t="shared" si="49"/>
        <v/>
      </c>
      <c r="AE135" s="1" t="str">
        <f t="shared" si="50"/>
        <v/>
      </c>
      <c r="AG135" s="11"/>
      <c r="AH135" s="1" t="str">
        <f t="shared" si="51"/>
        <v/>
      </c>
      <c r="AI135" s="1" t="str">
        <f t="shared" si="52"/>
        <v/>
      </c>
      <c r="AJ135" s="1" t="str">
        <f t="shared" si="53"/>
        <v/>
      </c>
      <c r="AK135" s="1" t="str">
        <f t="shared" si="54"/>
        <v/>
      </c>
      <c r="AL135" s="1" t="str">
        <f t="shared" si="55"/>
        <v/>
      </c>
      <c r="AM135" s="1" t="str">
        <f t="shared" si="56"/>
        <v/>
      </c>
      <c r="AN135" s="11"/>
      <c r="AO135" s="11"/>
      <c r="AP135" s="78" t="str">
        <f>IF(AND(SUM(AH135:AM135)&gt;0,SUM(Z135:AE135)&gt;0),1,"")</f>
        <v/>
      </c>
      <c r="AQ135" s="78"/>
      <c r="AR135" s="78" t="str">
        <f>IF(AP135=1,SUM(Z135:AE135)*10+SUM(AH135:AM135),"")</f>
        <v/>
      </c>
      <c r="AS135" s="78"/>
      <c r="AT135" s="11"/>
      <c r="AU135" s="11"/>
      <c r="AV135" s="80" t="str">
        <f>IF(AP135=1,VLOOKUP(AR135,'Number-Dozzen'!$F$2:$K$10,2,0),"")</f>
        <v/>
      </c>
      <c r="AW135" s="80" t="str">
        <f>IF(AP135=1,VLOOKUP(AR135,'Number-Dozzen'!$F$2:$K$10,3,0),"")</f>
        <v/>
      </c>
      <c r="AX135" s="80" t="str">
        <f>IF(AP135=1,VLOOKUP(AR135,'Number-Dozzen'!$F$2:$K$10,4,0),"")</f>
        <v/>
      </c>
      <c r="AY135" s="80" t="str">
        <f>IF(AP135=1,VLOOKUP(AR135,'Number-Dozzen'!$F$2:$K$10,5,0),"")</f>
        <v/>
      </c>
      <c r="AZ135" s="80" t="str">
        <f>IF(AP135=1,VLOOKUP(AR135,'Number-Dozzen'!$F$2:$K$10,6,0),"")</f>
        <v/>
      </c>
      <c r="BA135" s="11"/>
      <c r="BB135" s="80">
        <f t="shared" si="59"/>
        <v>4</v>
      </c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</row>
    <row r="136" spans="1:66">
      <c r="A136" s="7">
        <v>135</v>
      </c>
      <c r="B136" s="5"/>
      <c r="C136" s="97">
        <v>1</v>
      </c>
      <c r="D136" s="6">
        <f>IF(C136="","",VLOOKUP(C136,'Number-Dozzen'!$A$2:$C$38,3,0))</f>
        <v>1</v>
      </c>
      <c r="E136" s="6">
        <f>IF(C136="","",VLOOKUP(C136,'[1]Number-Dozzen'!$A$2:$B$38,2,0))</f>
        <v>2</v>
      </c>
      <c r="F136" s="19" t="str">
        <f t="shared" si="42"/>
        <v/>
      </c>
      <c r="G136" s="19" t="str">
        <f>IF(C136="","",IF(F136="","",VLOOKUP(F136,'Number-Dozzen'!$F$2:$L$10,7,0)))</f>
        <v/>
      </c>
      <c r="H136" s="1" t="str">
        <f t="shared" si="58"/>
        <v/>
      </c>
      <c r="I136" s="1">
        <f t="shared" si="43"/>
        <v>4</v>
      </c>
      <c r="J136" s="1">
        <f t="shared" si="44"/>
        <v>1</v>
      </c>
      <c r="K136" s="1" t="str">
        <f t="shared" si="57"/>
        <v/>
      </c>
      <c r="L136" s="1">
        <f>IF(C136="","",SUM($K$2:K136))</f>
        <v>-28</v>
      </c>
      <c r="M136" s="11"/>
      <c r="N136" s="24" t="str">
        <f t="shared" si="41"/>
        <v/>
      </c>
      <c r="O136" s="25"/>
      <c r="P136" s="11"/>
      <c r="Q136" s="11"/>
      <c r="R136" s="11"/>
      <c r="S136" s="11"/>
      <c r="T136" s="11"/>
      <c r="U136" s="11"/>
      <c r="X136" s="11"/>
      <c r="Y136" s="11"/>
      <c r="Z136" s="80" t="str">
        <f t="shared" si="45"/>
        <v/>
      </c>
      <c r="AA136" s="82" t="str">
        <f t="shared" si="46"/>
        <v/>
      </c>
      <c r="AB136" s="1" t="str">
        <f t="shared" si="47"/>
        <v/>
      </c>
      <c r="AC136" s="1" t="str">
        <f t="shared" si="48"/>
        <v/>
      </c>
      <c r="AD136" s="1" t="str">
        <f t="shared" si="49"/>
        <v/>
      </c>
      <c r="AE136" s="1" t="str">
        <f t="shared" si="50"/>
        <v/>
      </c>
      <c r="AG136" s="11"/>
      <c r="AH136" s="1" t="str">
        <f t="shared" si="51"/>
        <v/>
      </c>
      <c r="AI136" s="1" t="str">
        <f t="shared" si="52"/>
        <v/>
      </c>
      <c r="AJ136" s="1" t="str">
        <f t="shared" si="53"/>
        <v/>
      </c>
      <c r="AK136" s="1">
        <f t="shared" si="54"/>
        <v>1</v>
      </c>
      <c r="AL136" s="1" t="str">
        <f t="shared" si="55"/>
        <v/>
      </c>
      <c r="AM136" s="1" t="str">
        <f t="shared" si="56"/>
        <v/>
      </c>
      <c r="AN136" s="11"/>
      <c r="AO136" s="11"/>
      <c r="AP136" s="78" t="str">
        <f>IF(AND(SUM(AH136:AM136)&gt;0,SUM(Z136:AE136)&gt;0),1,"")</f>
        <v/>
      </c>
      <c r="AQ136" s="78"/>
      <c r="AR136" s="78" t="str">
        <f>IF(AP136=1,SUM(Z136:AE136)*10+SUM(AH136:AM136),"")</f>
        <v/>
      </c>
      <c r="AS136" s="78"/>
      <c r="AT136" s="11"/>
      <c r="AU136" s="11"/>
      <c r="AV136" s="80" t="str">
        <f>IF(AP136=1,VLOOKUP(AR136,'Number-Dozzen'!$F$2:$K$10,2,0),"")</f>
        <v/>
      </c>
      <c r="AW136" s="80" t="str">
        <f>IF(AP136=1,VLOOKUP(AR136,'Number-Dozzen'!$F$2:$K$10,3,0),"")</f>
        <v/>
      </c>
      <c r="AX136" s="80" t="str">
        <f>IF(AP136=1,VLOOKUP(AR136,'Number-Dozzen'!$F$2:$K$10,4,0),"")</f>
        <v/>
      </c>
      <c r="AY136" s="80" t="str">
        <f>IF(AP136=1,VLOOKUP(AR136,'Number-Dozzen'!$F$2:$K$10,5,0),"")</f>
        <v/>
      </c>
      <c r="AZ136" s="80" t="str">
        <f>IF(AP136=1,VLOOKUP(AR136,'Number-Dozzen'!$F$2:$K$10,6,0),"")</f>
        <v/>
      </c>
      <c r="BA136" s="11"/>
      <c r="BB136" s="80">
        <f t="shared" si="59"/>
        <v>4</v>
      </c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</row>
    <row r="137" spans="1:66">
      <c r="A137" s="7">
        <v>136</v>
      </c>
      <c r="B137" s="5"/>
      <c r="C137" s="97">
        <v>8</v>
      </c>
      <c r="D137" s="6">
        <f>IF(C137="","",VLOOKUP(C137,'Number-Dozzen'!$A$2:$C$38,3,0))</f>
        <v>1</v>
      </c>
      <c r="E137" s="6">
        <f>IF(C137="","",VLOOKUP(C137,'[1]Number-Dozzen'!$A$2:$B$38,2,0))</f>
        <v>2</v>
      </c>
      <c r="F137" s="19" t="str">
        <f t="shared" si="42"/>
        <v/>
      </c>
      <c r="G137" s="19" t="str">
        <f>IF(C137="","",IF(F137="","",VLOOKUP(F137,'Number-Dozzen'!$F$2:$L$10,7,0)))</f>
        <v/>
      </c>
      <c r="H137" s="1" t="str">
        <f t="shared" si="58"/>
        <v/>
      </c>
      <c r="I137" s="1">
        <f t="shared" si="43"/>
        <v>4</v>
      </c>
      <c r="J137" s="1">
        <f t="shared" si="44"/>
        <v>1</v>
      </c>
      <c r="K137" s="1" t="str">
        <f t="shared" si="57"/>
        <v/>
      </c>
      <c r="L137" s="1">
        <f>IF(C137="","",SUM($K$2:K137))</f>
        <v>-28</v>
      </c>
      <c r="M137" s="11"/>
      <c r="N137" s="24" t="str">
        <f t="shared" si="41"/>
        <v/>
      </c>
      <c r="O137" s="25"/>
      <c r="P137" s="11"/>
      <c r="Q137" s="11"/>
      <c r="R137" s="11"/>
      <c r="S137" s="11"/>
      <c r="T137" s="11"/>
      <c r="U137" s="11"/>
      <c r="X137" s="11"/>
      <c r="Y137" s="11"/>
      <c r="Z137" s="80" t="str">
        <f t="shared" si="45"/>
        <v/>
      </c>
      <c r="AA137" s="82" t="str">
        <f t="shared" si="46"/>
        <v/>
      </c>
      <c r="AB137" s="1" t="str">
        <f t="shared" si="47"/>
        <v/>
      </c>
      <c r="AC137" s="1" t="str">
        <f t="shared" si="48"/>
        <v/>
      </c>
      <c r="AD137" s="1" t="str">
        <f t="shared" si="49"/>
        <v/>
      </c>
      <c r="AE137" s="1" t="str">
        <f t="shared" si="50"/>
        <v/>
      </c>
      <c r="AG137" s="11"/>
      <c r="AH137" s="1" t="str">
        <f t="shared" si="51"/>
        <v/>
      </c>
      <c r="AI137" s="1" t="str">
        <f t="shared" si="52"/>
        <v/>
      </c>
      <c r="AJ137" s="1" t="str">
        <f t="shared" si="53"/>
        <v/>
      </c>
      <c r="AK137" s="1" t="str">
        <f t="shared" si="54"/>
        <v/>
      </c>
      <c r="AL137" s="1" t="str">
        <f t="shared" si="55"/>
        <v/>
      </c>
      <c r="AM137" s="1" t="str">
        <f t="shared" si="56"/>
        <v/>
      </c>
      <c r="AN137" s="11"/>
      <c r="AO137" s="11"/>
      <c r="AP137" s="78" t="str">
        <f>IF(AND(SUM(AH137:AM137)&gt;0,SUM(Z137:AE137)&gt;0),1,"")</f>
        <v/>
      </c>
      <c r="AQ137" s="78"/>
      <c r="AR137" s="78" t="str">
        <f>IF(AP137=1,SUM(Z137:AE137)*10+SUM(AH137:AM137),"")</f>
        <v/>
      </c>
      <c r="AS137" s="78"/>
      <c r="AT137" s="11"/>
      <c r="AU137" s="11"/>
      <c r="AV137" s="80" t="str">
        <f>IF(AP137=1,VLOOKUP(AR137,'Number-Dozzen'!$F$2:$K$10,2,0),"")</f>
        <v/>
      </c>
      <c r="AW137" s="80" t="str">
        <f>IF(AP137=1,VLOOKUP(AR137,'Number-Dozzen'!$F$2:$K$10,3,0),"")</f>
        <v/>
      </c>
      <c r="AX137" s="80" t="str">
        <f>IF(AP137=1,VLOOKUP(AR137,'Number-Dozzen'!$F$2:$K$10,4,0),"")</f>
        <v/>
      </c>
      <c r="AY137" s="80" t="str">
        <f>IF(AP137=1,VLOOKUP(AR137,'Number-Dozzen'!$F$2:$K$10,5,0),"")</f>
        <v/>
      </c>
      <c r="AZ137" s="80" t="str">
        <f>IF(AP137=1,VLOOKUP(AR137,'Number-Dozzen'!$F$2:$K$10,6,0),"")</f>
        <v/>
      </c>
      <c r="BA137" s="11"/>
      <c r="BB137" s="80">
        <f t="shared" si="59"/>
        <v>4</v>
      </c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</row>
    <row r="138" spans="1:66">
      <c r="A138" s="7">
        <v>137</v>
      </c>
      <c r="B138" s="5"/>
      <c r="C138" s="97">
        <v>1</v>
      </c>
      <c r="D138" s="6">
        <f>IF(C138="","",VLOOKUP(C138,'Number-Dozzen'!$A$2:$C$38,3,0))</f>
        <v>1</v>
      </c>
      <c r="E138" s="6">
        <f>IF(C138="","",VLOOKUP(C138,'[1]Number-Dozzen'!$A$2:$B$38,2,0))</f>
        <v>2</v>
      </c>
      <c r="F138" s="19" t="str">
        <f t="shared" si="42"/>
        <v/>
      </c>
      <c r="G138" s="19" t="str">
        <f>IF(C138="","",IF(F138="","",VLOOKUP(F138,'Number-Dozzen'!$F$2:$L$10,7,0)))</f>
        <v/>
      </c>
      <c r="H138" s="1" t="str">
        <f t="shared" si="58"/>
        <v/>
      </c>
      <c r="I138" s="1">
        <f t="shared" si="43"/>
        <v>4</v>
      </c>
      <c r="J138" s="1">
        <f t="shared" si="44"/>
        <v>1</v>
      </c>
      <c r="K138" s="1" t="str">
        <f t="shared" si="57"/>
        <v/>
      </c>
      <c r="L138" s="1">
        <f>IF(C138="","",SUM($K$2:K138))</f>
        <v>-28</v>
      </c>
      <c r="M138" s="11"/>
      <c r="N138" s="24" t="str">
        <f t="shared" si="41"/>
        <v/>
      </c>
      <c r="O138" s="25"/>
      <c r="P138" s="11"/>
      <c r="Q138" s="11"/>
      <c r="R138" s="11"/>
      <c r="S138" s="11"/>
      <c r="T138" s="11"/>
      <c r="U138" s="11"/>
      <c r="X138" s="11"/>
      <c r="Y138" s="11"/>
      <c r="Z138" s="80" t="str">
        <f t="shared" si="45"/>
        <v/>
      </c>
      <c r="AA138" s="82" t="str">
        <f t="shared" si="46"/>
        <v/>
      </c>
      <c r="AB138" s="1" t="str">
        <f t="shared" si="47"/>
        <v/>
      </c>
      <c r="AC138" s="1" t="str">
        <f t="shared" si="48"/>
        <v/>
      </c>
      <c r="AD138" s="1" t="str">
        <f t="shared" si="49"/>
        <v/>
      </c>
      <c r="AE138" s="1" t="str">
        <f t="shared" si="50"/>
        <v/>
      </c>
      <c r="AG138" s="11"/>
      <c r="AH138" s="1" t="str">
        <f t="shared" si="51"/>
        <v/>
      </c>
      <c r="AI138" s="1" t="str">
        <f t="shared" si="52"/>
        <v/>
      </c>
      <c r="AJ138" s="1" t="str">
        <f t="shared" si="53"/>
        <v/>
      </c>
      <c r="AK138" s="1" t="str">
        <f t="shared" si="54"/>
        <v/>
      </c>
      <c r="AL138" s="1" t="str">
        <f t="shared" si="55"/>
        <v/>
      </c>
      <c r="AM138" s="1" t="str">
        <f t="shared" si="56"/>
        <v/>
      </c>
      <c r="AN138" s="11"/>
      <c r="AO138" s="11"/>
      <c r="AP138" s="78" t="str">
        <f>IF(AND(SUM(AH138:AM138)&gt;0,SUM(Z138:AE138)&gt;0),1,"")</f>
        <v/>
      </c>
      <c r="AQ138" s="78"/>
      <c r="AR138" s="78" t="str">
        <f>IF(AP138=1,SUM(Z138:AE138)*10+SUM(AH138:AM138),"")</f>
        <v/>
      </c>
      <c r="AS138" s="78"/>
      <c r="AT138" s="11"/>
      <c r="AU138" s="11"/>
      <c r="AV138" s="80" t="str">
        <f>IF(AP138=1,VLOOKUP(AR138,'Number-Dozzen'!$F$2:$K$10,2,0),"")</f>
        <v/>
      </c>
      <c r="AW138" s="80" t="str">
        <f>IF(AP138=1,VLOOKUP(AR138,'Number-Dozzen'!$F$2:$K$10,3,0),"")</f>
        <v/>
      </c>
      <c r="AX138" s="80" t="str">
        <f>IF(AP138=1,VLOOKUP(AR138,'Number-Dozzen'!$F$2:$K$10,4,0),"")</f>
        <v/>
      </c>
      <c r="AY138" s="80" t="str">
        <f>IF(AP138=1,VLOOKUP(AR138,'Number-Dozzen'!$F$2:$K$10,5,0),"")</f>
        <v/>
      </c>
      <c r="AZ138" s="80" t="str">
        <f>IF(AP138=1,VLOOKUP(AR138,'Number-Dozzen'!$F$2:$K$10,6,0),"")</f>
        <v/>
      </c>
      <c r="BA138" s="11"/>
      <c r="BB138" s="80">
        <f t="shared" si="59"/>
        <v>4</v>
      </c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</row>
    <row r="139" spans="1:66">
      <c r="A139" s="7">
        <v>138</v>
      </c>
      <c r="B139" s="5"/>
      <c r="C139" s="97">
        <v>4</v>
      </c>
      <c r="D139" s="6">
        <f>IF(C139="","",VLOOKUP(C139,'Number-Dozzen'!$A$2:$C$38,3,0))</f>
        <v>1</v>
      </c>
      <c r="E139" s="6">
        <f>IF(C139="","",VLOOKUP(C139,'[1]Number-Dozzen'!$A$2:$B$38,2,0))</f>
        <v>1</v>
      </c>
      <c r="F139" s="19" t="str">
        <f t="shared" si="42"/>
        <v/>
      </c>
      <c r="G139" s="19" t="str">
        <f>IF(C139="","",IF(F139="","",VLOOKUP(F139,'Number-Dozzen'!$F$2:$L$10,7,0)))</f>
        <v/>
      </c>
      <c r="H139" s="1" t="str">
        <f t="shared" si="58"/>
        <v/>
      </c>
      <c r="I139" s="1">
        <f t="shared" si="43"/>
        <v>4</v>
      </c>
      <c r="J139" s="1">
        <f t="shared" si="44"/>
        <v>1</v>
      </c>
      <c r="K139" s="1" t="str">
        <f t="shared" si="57"/>
        <v/>
      </c>
      <c r="L139" s="1">
        <f>IF(C139="","",SUM($K$2:K139))</f>
        <v>-28</v>
      </c>
      <c r="M139" s="11"/>
      <c r="N139" s="24" t="str">
        <f t="shared" si="41"/>
        <v/>
      </c>
      <c r="O139" s="25"/>
      <c r="P139" s="11"/>
      <c r="Q139" s="11"/>
      <c r="R139" s="11"/>
      <c r="S139" s="11"/>
      <c r="T139" s="11"/>
      <c r="U139" s="11"/>
      <c r="X139" s="11"/>
      <c r="Y139" s="11"/>
      <c r="Z139" s="80" t="str">
        <f t="shared" si="45"/>
        <v/>
      </c>
      <c r="AA139" s="82" t="str">
        <f t="shared" si="46"/>
        <v/>
      </c>
      <c r="AB139" s="1" t="str">
        <f t="shared" si="47"/>
        <v/>
      </c>
      <c r="AC139" s="1" t="str">
        <f t="shared" si="48"/>
        <v/>
      </c>
      <c r="AD139" s="1" t="str">
        <f t="shared" si="49"/>
        <v/>
      </c>
      <c r="AE139" s="1" t="str">
        <f t="shared" si="50"/>
        <v/>
      </c>
      <c r="AG139" s="11"/>
      <c r="AH139" s="1">
        <f t="shared" si="51"/>
        <v>3</v>
      </c>
      <c r="AI139" s="1" t="str">
        <f t="shared" si="52"/>
        <v/>
      </c>
      <c r="AJ139" s="1" t="str">
        <f t="shared" si="53"/>
        <v/>
      </c>
      <c r="AK139" s="1" t="str">
        <f t="shared" si="54"/>
        <v/>
      </c>
      <c r="AL139" s="1" t="str">
        <f t="shared" si="55"/>
        <v/>
      </c>
      <c r="AM139" s="1" t="str">
        <f t="shared" si="56"/>
        <v/>
      </c>
      <c r="AN139" s="11"/>
      <c r="AO139" s="11"/>
      <c r="AP139" s="78" t="str">
        <f>IF(AND(SUM(AH139:AM139)&gt;0,SUM(Z139:AE139)&gt;0),1,"")</f>
        <v/>
      </c>
      <c r="AQ139" s="78"/>
      <c r="AR139" s="78" t="str">
        <f>IF(AP139=1,SUM(Z139:AE139)*10+SUM(AH139:AM139),"")</f>
        <v/>
      </c>
      <c r="AS139" s="78"/>
      <c r="AT139" s="11"/>
      <c r="AU139" s="11"/>
      <c r="AV139" s="80" t="str">
        <f>IF(AP139=1,VLOOKUP(AR139,'Number-Dozzen'!$F$2:$K$10,2,0),"")</f>
        <v/>
      </c>
      <c r="AW139" s="80" t="str">
        <f>IF(AP139=1,VLOOKUP(AR139,'Number-Dozzen'!$F$2:$K$10,3,0),"")</f>
        <v/>
      </c>
      <c r="AX139" s="80" t="str">
        <f>IF(AP139=1,VLOOKUP(AR139,'Number-Dozzen'!$F$2:$K$10,4,0),"")</f>
        <v/>
      </c>
      <c r="AY139" s="80" t="str">
        <f>IF(AP139=1,VLOOKUP(AR139,'Number-Dozzen'!$F$2:$K$10,5,0),"")</f>
        <v/>
      </c>
      <c r="AZ139" s="80" t="str">
        <f>IF(AP139=1,VLOOKUP(AR139,'Number-Dozzen'!$F$2:$K$10,6,0),"")</f>
        <v/>
      </c>
      <c r="BA139" s="11"/>
      <c r="BB139" s="80">
        <f t="shared" si="59"/>
        <v>4</v>
      </c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</row>
    <row r="140" spans="1:66">
      <c r="A140" s="7">
        <v>139</v>
      </c>
      <c r="B140" s="5"/>
      <c r="C140" s="97">
        <v>2</v>
      </c>
      <c r="D140" s="6">
        <f>IF(C140="","",VLOOKUP(C140,'Number-Dozzen'!$A$2:$C$38,3,0))</f>
        <v>1</v>
      </c>
      <c r="E140" s="6">
        <f>IF(C140="","",VLOOKUP(C140,'[1]Number-Dozzen'!$A$2:$B$38,2,0))</f>
        <v>1</v>
      </c>
      <c r="F140" s="19" t="str">
        <f t="shared" si="42"/>
        <v/>
      </c>
      <c r="G140" s="19" t="str">
        <f>IF(C140="","",IF(F140="","",VLOOKUP(F140,'Number-Dozzen'!$F$2:$L$10,7,0)))</f>
        <v/>
      </c>
      <c r="H140" s="1" t="str">
        <f t="shared" si="58"/>
        <v/>
      </c>
      <c r="I140" s="1">
        <f t="shared" si="43"/>
        <v>4</v>
      </c>
      <c r="J140" s="1">
        <f t="shared" si="44"/>
        <v>1</v>
      </c>
      <c r="K140" s="1" t="str">
        <f t="shared" si="57"/>
        <v/>
      </c>
      <c r="L140" s="1">
        <f>IF(C140="","",SUM($K$2:K140))</f>
        <v>-28</v>
      </c>
      <c r="M140" s="11"/>
      <c r="N140" s="24" t="str">
        <f t="shared" si="41"/>
        <v/>
      </c>
      <c r="O140" s="25"/>
      <c r="P140" s="11"/>
      <c r="Q140" s="11"/>
      <c r="R140" s="11"/>
      <c r="S140" s="11"/>
      <c r="T140" s="11"/>
      <c r="U140" s="11"/>
      <c r="X140" s="11"/>
      <c r="Y140" s="11"/>
      <c r="Z140" s="80" t="str">
        <f t="shared" si="45"/>
        <v/>
      </c>
      <c r="AA140" s="82" t="str">
        <f t="shared" si="46"/>
        <v/>
      </c>
      <c r="AB140" s="1" t="str">
        <f t="shared" si="47"/>
        <v/>
      </c>
      <c r="AC140" s="1" t="str">
        <f t="shared" si="48"/>
        <v/>
      </c>
      <c r="AD140" s="1" t="str">
        <f t="shared" si="49"/>
        <v/>
      </c>
      <c r="AE140" s="1" t="str">
        <f t="shared" si="50"/>
        <v/>
      </c>
      <c r="AG140" s="11"/>
      <c r="AH140" s="1" t="str">
        <f t="shared" si="51"/>
        <v/>
      </c>
      <c r="AI140" s="1" t="str">
        <f t="shared" si="52"/>
        <v/>
      </c>
      <c r="AJ140" s="1" t="str">
        <f t="shared" si="53"/>
        <v/>
      </c>
      <c r="AK140" s="1" t="str">
        <f t="shared" si="54"/>
        <v/>
      </c>
      <c r="AL140" s="1" t="str">
        <f t="shared" si="55"/>
        <v/>
      </c>
      <c r="AM140" s="1" t="str">
        <f t="shared" si="56"/>
        <v/>
      </c>
      <c r="AN140" s="11"/>
      <c r="AO140" s="11"/>
      <c r="AP140" s="78" t="str">
        <f>IF(AND(SUM(AH140:AM140)&gt;0,SUM(Z140:AE140)&gt;0),1,"")</f>
        <v/>
      </c>
      <c r="AQ140" s="78"/>
      <c r="AR140" s="78" t="str">
        <f>IF(AP140=1,SUM(Z140:AE140)*10+SUM(AH140:AM140),"")</f>
        <v/>
      </c>
      <c r="AS140" s="78"/>
      <c r="AT140" s="11"/>
      <c r="AU140" s="11"/>
      <c r="AV140" s="80" t="str">
        <f>IF(AP140=1,VLOOKUP(AR140,'Number-Dozzen'!$F$2:$K$10,2,0),"")</f>
        <v/>
      </c>
      <c r="AW140" s="80" t="str">
        <f>IF(AP140=1,VLOOKUP(AR140,'Number-Dozzen'!$F$2:$K$10,3,0),"")</f>
        <v/>
      </c>
      <c r="AX140" s="80" t="str">
        <f>IF(AP140=1,VLOOKUP(AR140,'Number-Dozzen'!$F$2:$K$10,4,0),"")</f>
        <v/>
      </c>
      <c r="AY140" s="80" t="str">
        <f>IF(AP140=1,VLOOKUP(AR140,'Number-Dozzen'!$F$2:$K$10,5,0),"")</f>
        <v/>
      </c>
      <c r="AZ140" s="80" t="str">
        <f>IF(AP140=1,VLOOKUP(AR140,'Number-Dozzen'!$F$2:$K$10,6,0),"")</f>
        <v/>
      </c>
      <c r="BA140" s="11"/>
      <c r="BB140" s="80">
        <f t="shared" si="59"/>
        <v>4</v>
      </c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</row>
    <row r="141" spans="1:66">
      <c r="A141" s="7">
        <v>140</v>
      </c>
      <c r="B141" s="5"/>
      <c r="C141" s="97">
        <v>18</v>
      </c>
      <c r="D141" s="6">
        <f>IF(C141="","",VLOOKUP(C141,'Number-Dozzen'!$A$2:$C$38,3,0))</f>
        <v>2</v>
      </c>
      <c r="E141" s="6">
        <f>IF(C141="","",VLOOKUP(C141,'[1]Number-Dozzen'!$A$2:$B$38,2,0))</f>
        <v>3</v>
      </c>
      <c r="F141" s="19">
        <f t="shared" si="42"/>
        <v>32</v>
      </c>
      <c r="G141" s="19" t="str">
        <f>IF(C141="","",IF(F141="","",VLOOKUP(F141,'Number-Dozzen'!$F$2:$L$10,7,0)))</f>
        <v>30-33-36</v>
      </c>
      <c r="H141" s="1" t="str">
        <f t="shared" si="58"/>
        <v/>
      </c>
      <c r="I141" s="1">
        <f t="shared" si="43"/>
        <v>4</v>
      </c>
      <c r="J141" s="1">
        <f t="shared" si="44"/>
        <v>1</v>
      </c>
      <c r="K141" s="1" t="str">
        <f t="shared" si="57"/>
        <v/>
      </c>
      <c r="L141" s="1">
        <f>IF(C141="","",SUM($K$2:K141))</f>
        <v>-28</v>
      </c>
      <c r="M141" s="11"/>
      <c r="N141" s="24" t="str">
        <f t="shared" si="41"/>
        <v/>
      </c>
      <c r="O141" s="25"/>
      <c r="P141" s="11"/>
      <c r="Q141" s="11"/>
      <c r="R141" s="11"/>
      <c r="S141" s="11"/>
      <c r="T141" s="11"/>
      <c r="U141" s="11"/>
      <c r="X141" s="11"/>
      <c r="Y141" s="11"/>
      <c r="Z141" s="80" t="str">
        <f t="shared" si="45"/>
        <v/>
      </c>
      <c r="AA141" s="82" t="str">
        <f t="shared" si="46"/>
        <v/>
      </c>
      <c r="AB141" s="1">
        <f t="shared" si="47"/>
        <v>3</v>
      </c>
      <c r="AC141" s="1" t="str">
        <f t="shared" si="48"/>
        <v/>
      </c>
      <c r="AD141" s="1" t="str">
        <f t="shared" si="49"/>
        <v/>
      </c>
      <c r="AE141" s="1" t="str">
        <f t="shared" si="50"/>
        <v/>
      </c>
      <c r="AG141" s="11"/>
      <c r="AH141" s="1" t="str">
        <f t="shared" si="51"/>
        <v/>
      </c>
      <c r="AI141" s="1" t="str">
        <f t="shared" si="52"/>
        <v/>
      </c>
      <c r="AJ141" s="1" t="str">
        <f t="shared" si="53"/>
        <v/>
      </c>
      <c r="AK141" s="1" t="str">
        <f t="shared" si="54"/>
        <v/>
      </c>
      <c r="AL141" s="1">
        <f t="shared" si="55"/>
        <v>2</v>
      </c>
      <c r="AM141" s="1" t="str">
        <f t="shared" si="56"/>
        <v/>
      </c>
      <c r="AN141" s="11"/>
      <c r="AO141" s="11"/>
      <c r="AP141" s="78">
        <f>IF(AND(SUM(AH141:AM141)&gt;0,SUM(Z141:AE141)&gt;0),1,"")</f>
        <v>1</v>
      </c>
      <c r="AQ141" s="78"/>
      <c r="AR141" s="78">
        <f>IF(AP141=1,SUM(Z141:AE141)*10+SUM(AH141:AM141),"")</f>
        <v>32</v>
      </c>
      <c r="AS141" s="78"/>
      <c r="AT141" s="11"/>
      <c r="AU141" s="11"/>
      <c r="AV141" s="80">
        <f>IF(AP141=1,VLOOKUP(AR141,'Number-Dozzen'!$F$2:$K$10,2,0),"")</f>
        <v>30</v>
      </c>
      <c r="AW141" s="80">
        <f>IF(AP141=1,VLOOKUP(AR141,'Number-Dozzen'!$F$2:$K$10,3,0),"")</f>
        <v>33</v>
      </c>
      <c r="AX141" s="80">
        <f>IF(AP141=1,VLOOKUP(AR141,'Number-Dozzen'!$F$2:$K$10,4,0),"")</f>
        <v>36</v>
      </c>
      <c r="AY141" s="80" t="str">
        <f>IF(AP141=1,VLOOKUP(AR141,'Number-Dozzen'!$F$2:$K$10,5,0),"")</f>
        <v xml:space="preserve"> </v>
      </c>
      <c r="AZ141" s="80" t="str">
        <f>IF(AP141=1,VLOOKUP(AR141,'Number-Dozzen'!$F$2:$K$10,6,0),"")</f>
        <v xml:space="preserve"> </v>
      </c>
      <c r="BA141" s="11"/>
      <c r="BB141" s="80">
        <f t="shared" si="59"/>
        <v>4</v>
      </c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</row>
    <row r="142" spans="1:66">
      <c r="A142" s="7">
        <v>141</v>
      </c>
      <c r="B142" s="5"/>
      <c r="C142" s="97">
        <v>5</v>
      </c>
      <c r="D142" s="6">
        <f>IF(C142="","",VLOOKUP(C142,'Number-Dozzen'!$A$2:$C$38,3,0))</f>
        <v>1</v>
      </c>
      <c r="E142" s="6">
        <f>IF(C142="","",VLOOKUP(C142,'[1]Number-Dozzen'!$A$2:$B$38,2,0))</f>
        <v>2</v>
      </c>
      <c r="F142" s="19">
        <f t="shared" si="42"/>
        <v>31</v>
      </c>
      <c r="G142" s="19" t="str">
        <f>IF(C142="","",IF(F142="","",VLOOKUP(F142,'Number-Dozzen'!$F$2:$L$10,7,0)))</f>
        <v>25-27-32-34</v>
      </c>
      <c r="H142" s="1" t="str">
        <f t="shared" si="58"/>
        <v>L</v>
      </c>
      <c r="I142" s="1">
        <f t="shared" si="43"/>
        <v>4</v>
      </c>
      <c r="J142" s="1">
        <f t="shared" si="44"/>
        <v>1</v>
      </c>
      <c r="K142" s="1">
        <f t="shared" si="57"/>
        <v>-4</v>
      </c>
      <c r="L142" s="1">
        <f>IF(C142="","",SUM($K$2:K142))</f>
        <v>-32</v>
      </c>
      <c r="M142" s="11"/>
      <c r="N142" s="24" t="str">
        <f t="shared" si="41"/>
        <v/>
      </c>
      <c r="O142" s="25"/>
      <c r="P142" s="11"/>
      <c r="Q142" s="11"/>
      <c r="R142" s="11"/>
      <c r="S142" s="11"/>
      <c r="T142" s="11"/>
      <c r="U142" s="11"/>
      <c r="X142" s="11"/>
      <c r="Y142" s="11"/>
      <c r="Z142" s="80">
        <f t="shared" si="45"/>
        <v>3</v>
      </c>
      <c r="AA142" s="82" t="str">
        <f t="shared" si="46"/>
        <v/>
      </c>
      <c r="AB142" s="1" t="str">
        <f t="shared" si="47"/>
        <v/>
      </c>
      <c r="AC142" s="1" t="str">
        <f t="shared" si="48"/>
        <v/>
      </c>
      <c r="AD142" s="1" t="str">
        <f t="shared" si="49"/>
        <v/>
      </c>
      <c r="AE142" s="1" t="str">
        <f t="shared" si="50"/>
        <v/>
      </c>
      <c r="AG142" s="11"/>
      <c r="AH142" s="1" t="str">
        <f t="shared" si="51"/>
        <v/>
      </c>
      <c r="AI142" s="1" t="str">
        <f t="shared" si="52"/>
        <v/>
      </c>
      <c r="AJ142" s="1" t="str">
        <f t="shared" si="53"/>
        <v/>
      </c>
      <c r="AK142" s="1">
        <f t="shared" si="54"/>
        <v>1</v>
      </c>
      <c r="AL142" s="1" t="str">
        <f t="shared" si="55"/>
        <v/>
      </c>
      <c r="AM142" s="1" t="str">
        <f t="shared" si="56"/>
        <v/>
      </c>
      <c r="AN142" s="11"/>
      <c r="AO142" s="11"/>
      <c r="AP142" s="78">
        <f>IF(AND(SUM(AH142:AM142)&gt;0,SUM(Z142:AE142)&gt;0),1,"")</f>
        <v>1</v>
      </c>
      <c r="AQ142" s="78"/>
      <c r="AR142" s="78">
        <f>IF(AP142=1,SUM(Z142:AE142)*10+SUM(AH142:AM142),"")</f>
        <v>31</v>
      </c>
      <c r="AS142" s="78"/>
      <c r="AT142" s="11"/>
      <c r="AU142" s="11"/>
      <c r="AV142" s="80">
        <f>IF(AP142=1,VLOOKUP(AR142,'Number-Dozzen'!$F$2:$K$10,2,0),"")</f>
        <v>25</v>
      </c>
      <c r="AW142" s="80">
        <f>IF(AP142=1,VLOOKUP(AR142,'Number-Dozzen'!$F$2:$K$10,3,0),"")</f>
        <v>27</v>
      </c>
      <c r="AX142" s="80">
        <f>IF(AP142=1,VLOOKUP(AR142,'Number-Dozzen'!$F$2:$K$10,4,0),"")</f>
        <v>32</v>
      </c>
      <c r="AY142" s="80">
        <f>IF(AP142=1,VLOOKUP(AR142,'Number-Dozzen'!$F$2:$K$10,5,0),"")</f>
        <v>34</v>
      </c>
      <c r="AZ142" s="80" t="str">
        <f>IF(AP142=1,VLOOKUP(AR142,'Number-Dozzen'!$F$2:$K$10,6,0),"")</f>
        <v xml:space="preserve"> </v>
      </c>
      <c r="BA142" s="11"/>
      <c r="BB142" s="80">
        <f t="shared" si="59"/>
        <v>5</v>
      </c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</row>
    <row r="143" spans="1:66">
      <c r="A143" s="7">
        <v>142</v>
      </c>
      <c r="B143" s="5"/>
      <c r="C143" s="97">
        <v>13</v>
      </c>
      <c r="D143" s="6">
        <f>IF(C143="","",VLOOKUP(C143,'Number-Dozzen'!$A$2:$C$38,3,0))</f>
        <v>2</v>
      </c>
      <c r="E143" s="6">
        <f>IF(C143="","",VLOOKUP(C143,'[1]Number-Dozzen'!$A$2:$B$38,2,0))</f>
        <v>1</v>
      </c>
      <c r="F143" s="19">
        <f t="shared" si="42"/>
        <v>33</v>
      </c>
      <c r="G143" s="19" t="str">
        <f>IF(C143="","",IF(F143="","",VLOOKUP(F143,'Number-Dozzen'!$F$2:$L$10,7,0)))</f>
        <v>26-28-29-31-35</v>
      </c>
      <c r="H143" s="1" t="str">
        <f t="shared" si="58"/>
        <v>L</v>
      </c>
      <c r="I143" s="1">
        <f t="shared" si="43"/>
        <v>5</v>
      </c>
      <c r="J143" s="1">
        <f t="shared" si="44"/>
        <v>1</v>
      </c>
      <c r="K143" s="1">
        <f t="shared" si="57"/>
        <v>-4</v>
      </c>
      <c r="L143" s="1">
        <f>IF(C143="","",SUM($K$2:K143))</f>
        <v>-36</v>
      </c>
      <c r="M143" s="11"/>
      <c r="N143" s="24" t="str">
        <f t="shared" si="41"/>
        <v/>
      </c>
      <c r="O143" s="25"/>
      <c r="P143" s="11"/>
      <c r="Q143" s="11"/>
      <c r="R143" s="11"/>
      <c r="S143" s="11"/>
      <c r="T143" s="11"/>
      <c r="U143" s="11"/>
      <c r="X143" s="11"/>
      <c r="Y143" s="11"/>
      <c r="Z143" s="80" t="str">
        <f t="shared" si="45"/>
        <v/>
      </c>
      <c r="AA143" s="82" t="str">
        <f t="shared" si="46"/>
        <v/>
      </c>
      <c r="AB143" s="1">
        <f t="shared" si="47"/>
        <v>3</v>
      </c>
      <c r="AC143" s="1" t="str">
        <f t="shared" si="48"/>
        <v/>
      </c>
      <c r="AD143" s="1" t="str">
        <f t="shared" si="49"/>
        <v/>
      </c>
      <c r="AE143" s="1" t="str">
        <f t="shared" si="50"/>
        <v/>
      </c>
      <c r="AG143" s="11"/>
      <c r="AH143" s="1">
        <f t="shared" si="51"/>
        <v>3</v>
      </c>
      <c r="AI143" s="1" t="str">
        <f t="shared" si="52"/>
        <v/>
      </c>
      <c r="AJ143" s="1" t="str">
        <f t="shared" si="53"/>
        <v/>
      </c>
      <c r="AK143" s="1" t="str">
        <f t="shared" si="54"/>
        <v/>
      </c>
      <c r="AL143" s="1" t="str">
        <f t="shared" si="55"/>
        <v/>
      </c>
      <c r="AM143" s="1" t="str">
        <f t="shared" si="56"/>
        <v/>
      </c>
      <c r="AN143" s="11"/>
      <c r="AO143" s="11"/>
      <c r="AP143" s="78">
        <f>IF(AND(SUM(AH143:AM143)&gt;0,SUM(Z143:AE143)&gt;0),1,"")</f>
        <v>1</v>
      </c>
      <c r="AQ143" s="78"/>
      <c r="AR143" s="78">
        <f>IF(AP143=1,SUM(Z143:AE143)*10+SUM(AH143:AM143),"")</f>
        <v>33</v>
      </c>
      <c r="AS143" s="78"/>
      <c r="AT143" s="11"/>
      <c r="AU143" s="11"/>
      <c r="AV143" s="80">
        <f>IF(AP143=1,VLOOKUP(AR143,'Number-Dozzen'!$F$2:$K$10,2,0),"")</f>
        <v>26</v>
      </c>
      <c r="AW143" s="80">
        <f>IF(AP143=1,VLOOKUP(AR143,'Number-Dozzen'!$F$2:$K$10,3,0),"")</f>
        <v>28</v>
      </c>
      <c r="AX143" s="80">
        <f>IF(AP143=1,VLOOKUP(AR143,'Number-Dozzen'!$F$2:$K$10,4,0),"")</f>
        <v>29</v>
      </c>
      <c r="AY143" s="80">
        <f>IF(AP143=1,VLOOKUP(AR143,'Number-Dozzen'!$F$2:$K$10,5,0),"")</f>
        <v>31</v>
      </c>
      <c r="AZ143" s="80">
        <f>IF(AP143=1,VLOOKUP(AR143,'Number-Dozzen'!$F$2:$K$10,6,0),"")</f>
        <v>35</v>
      </c>
      <c r="BA143" s="11"/>
      <c r="BB143" s="80">
        <f t="shared" si="59"/>
        <v>6</v>
      </c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</row>
    <row r="144" spans="1:66">
      <c r="A144" s="7">
        <v>143</v>
      </c>
      <c r="B144" s="5"/>
      <c r="C144" s="97">
        <v>22</v>
      </c>
      <c r="D144" s="6">
        <f>IF(C144="","",VLOOKUP(C144,'Number-Dozzen'!$A$2:$C$38,3,0))</f>
        <v>2</v>
      </c>
      <c r="E144" s="6">
        <f>IF(C144="","",VLOOKUP(C144,'[1]Number-Dozzen'!$A$2:$B$38,2,0))</f>
        <v>3</v>
      </c>
      <c r="F144" s="19" t="str">
        <f t="shared" si="42"/>
        <v/>
      </c>
      <c r="G144" s="19" t="str">
        <f>IF(C144="","",IF(F144="","",VLOOKUP(F144,'Number-Dozzen'!$F$2:$L$10,7,0)))</f>
        <v/>
      </c>
      <c r="H144" s="1" t="str">
        <f t="shared" si="58"/>
        <v>L</v>
      </c>
      <c r="I144" s="1">
        <f t="shared" si="43"/>
        <v>6</v>
      </c>
      <c r="J144" s="1">
        <f t="shared" si="44"/>
        <v>1</v>
      </c>
      <c r="K144" s="1">
        <f t="shared" si="57"/>
        <v>-4</v>
      </c>
      <c r="L144" s="1">
        <f>IF(C144="","",SUM($K$2:K144))</f>
        <v>-40</v>
      </c>
      <c r="M144" s="11"/>
      <c r="N144" s="24" t="str">
        <f t="shared" si="41"/>
        <v/>
      </c>
      <c r="O144" s="25"/>
      <c r="P144" s="11"/>
      <c r="Q144" s="11"/>
      <c r="R144" s="11"/>
      <c r="S144" s="11"/>
      <c r="T144" s="11"/>
      <c r="U144" s="11"/>
      <c r="X144" s="11"/>
      <c r="Y144" s="11"/>
      <c r="Z144" s="80" t="str">
        <f t="shared" si="45"/>
        <v/>
      </c>
      <c r="AA144" s="82" t="str">
        <f t="shared" si="46"/>
        <v/>
      </c>
      <c r="AB144" s="1" t="str">
        <f t="shared" si="47"/>
        <v/>
      </c>
      <c r="AC144" s="1" t="str">
        <f t="shared" si="48"/>
        <v/>
      </c>
      <c r="AD144" s="1" t="str">
        <f t="shared" si="49"/>
        <v/>
      </c>
      <c r="AE144" s="1" t="str">
        <f t="shared" si="50"/>
        <v/>
      </c>
      <c r="AG144" s="11"/>
      <c r="AH144" s="1" t="str">
        <f t="shared" si="51"/>
        <v/>
      </c>
      <c r="AI144" s="1" t="str">
        <f t="shared" si="52"/>
        <v/>
      </c>
      <c r="AJ144" s="1" t="str">
        <f t="shared" si="53"/>
        <v/>
      </c>
      <c r="AK144" s="1" t="str">
        <f t="shared" si="54"/>
        <v/>
      </c>
      <c r="AL144" s="1">
        <f t="shared" si="55"/>
        <v>2</v>
      </c>
      <c r="AM144" s="1" t="str">
        <f t="shared" si="56"/>
        <v/>
      </c>
      <c r="AN144" s="11"/>
      <c r="AO144" s="11"/>
      <c r="AP144" s="78" t="str">
        <f>IF(AND(SUM(AH144:AM144)&gt;0,SUM(Z144:AE144)&gt;0),1,"")</f>
        <v/>
      </c>
      <c r="AQ144" s="78"/>
      <c r="AR144" s="78" t="str">
        <f>IF(AP144=1,SUM(Z144:AE144)*10+SUM(AH144:AM144),"")</f>
        <v/>
      </c>
      <c r="AS144" s="78"/>
      <c r="AT144" s="11"/>
      <c r="AU144" s="11"/>
      <c r="AV144" s="80" t="str">
        <f>IF(AP144=1,VLOOKUP(AR144,'Number-Dozzen'!$F$2:$K$10,2,0),"")</f>
        <v/>
      </c>
      <c r="AW144" s="80" t="str">
        <f>IF(AP144=1,VLOOKUP(AR144,'Number-Dozzen'!$F$2:$K$10,3,0),"")</f>
        <v/>
      </c>
      <c r="AX144" s="80" t="str">
        <f>IF(AP144=1,VLOOKUP(AR144,'Number-Dozzen'!$F$2:$K$10,4,0),"")</f>
        <v/>
      </c>
      <c r="AY144" s="80" t="str">
        <f>IF(AP144=1,VLOOKUP(AR144,'Number-Dozzen'!$F$2:$K$10,5,0),"")</f>
        <v/>
      </c>
      <c r="AZ144" s="80" t="str">
        <f>IF(AP144=1,VLOOKUP(AR144,'Number-Dozzen'!$F$2:$K$10,6,0),"")</f>
        <v/>
      </c>
      <c r="BA144" s="11"/>
      <c r="BB144" s="80">
        <f t="shared" si="59"/>
        <v>7</v>
      </c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</row>
    <row r="145" spans="1:66">
      <c r="A145" s="7">
        <v>144</v>
      </c>
      <c r="B145" s="5"/>
      <c r="C145" s="97">
        <v>13</v>
      </c>
      <c r="D145" s="6">
        <f>IF(C145="","",VLOOKUP(C145,'Number-Dozzen'!$A$2:$C$38,3,0))</f>
        <v>2</v>
      </c>
      <c r="E145" s="6">
        <f>IF(C145="","",VLOOKUP(C145,'[1]Number-Dozzen'!$A$2:$B$38,2,0))</f>
        <v>1</v>
      </c>
      <c r="F145" s="19" t="str">
        <f t="shared" si="42"/>
        <v/>
      </c>
      <c r="G145" s="19" t="str">
        <f>IF(C145="","",IF(F145="","",VLOOKUP(F145,'Number-Dozzen'!$F$2:$L$10,7,0)))</f>
        <v/>
      </c>
      <c r="H145" s="1" t="str">
        <f t="shared" si="58"/>
        <v/>
      </c>
      <c r="I145" s="1">
        <f t="shared" si="43"/>
        <v>7</v>
      </c>
      <c r="J145" s="1">
        <f t="shared" si="44"/>
        <v>1</v>
      </c>
      <c r="K145" s="1" t="str">
        <f t="shared" si="57"/>
        <v/>
      </c>
      <c r="L145" s="1">
        <f>IF(C145="","",SUM($K$2:K145))</f>
        <v>-40</v>
      </c>
      <c r="M145" s="11"/>
      <c r="N145" s="24" t="str">
        <f t="shared" si="41"/>
        <v/>
      </c>
      <c r="O145" s="25"/>
      <c r="P145" s="11"/>
      <c r="Q145" s="11"/>
      <c r="R145" s="11"/>
      <c r="S145" s="11"/>
      <c r="T145" s="11"/>
      <c r="U145" s="11"/>
      <c r="X145" s="11"/>
      <c r="Y145" s="11"/>
      <c r="Z145" s="80" t="str">
        <f t="shared" si="45"/>
        <v/>
      </c>
      <c r="AA145" s="82" t="str">
        <f t="shared" si="46"/>
        <v/>
      </c>
      <c r="AB145" s="1" t="str">
        <f t="shared" si="47"/>
        <v/>
      </c>
      <c r="AC145" s="1" t="str">
        <f t="shared" si="48"/>
        <v/>
      </c>
      <c r="AD145" s="1" t="str">
        <f t="shared" si="49"/>
        <v/>
      </c>
      <c r="AE145" s="1" t="str">
        <f t="shared" si="50"/>
        <v/>
      </c>
      <c r="AG145" s="11"/>
      <c r="AH145" s="1" t="str">
        <f t="shared" si="51"/>
        <v/>
      </c>
      <c r="AI145" s="1">
        <f t="shared" si="52"/>
        <v>2</v>
      </c>
      <c r="AJ145" s="1" t="str">
        <f t="shared" si="53"/>
        <v/>
      </c>
      <c r="AK145" s="1" t="str">
        <f t="shared" si="54"/>
        <v/>
      </c>
      <c r="AL145" s="1" t="str">
        <f t="shared" si="55"/>
        <v/>
      </c>
      <c r="AM145" s="1" t="str">
        <f t="shared" si="56"/>
        <v/>
      </c>
      <c r="AN145" s="11"/>
      <c r="AO145" s="11"/>
      <c r="AP145" s="78" t="str">
        <f>IF(AND(SUM(AH145:AM145)&gt;0,SUM(Z145:AE145)&gt;0),1,"")</f>
        <v/>
      </c>
      <c r="AQ145" s="78"/>
      <c r="AR145" s="78" t="str">
        <f>IF(AP145=1,SUM(Z145:AE145)*10+SUM(AH145:AM145),"")</f>
        <v/>
      </c>
      <c r="AS145" s="78"/>
      <c r="AT145" s="11"/>
      <c r="AU145" s="11"/>
      <c r="AV145" s="80" t="str">
        <f>IF(AP145=1,VLOOKUP(AR145,'Number-Dozzen'!$F$2:$K$10,2,0),"")</f>
        <v/>
      </c>
      <c r="AW145" s="80" t="str">
        <f>IF(AP145=1,VLOOKUP(AR145,'Number-Dozzen'!$F$2:$K$10,3,0),"")</f>
        <v/>
      </c>
      <c r="AX145" s="80" t="str">
        <f>IF(AP145=1,VLOOKUP(AR145,'Number-Dozzen'!$F$2:$K$10,4,0),"")</f>
        <v/>
      </c>
      <c r="AY145" s="80" t="str">
        <f>IF(AP145=1,VLOOKUP(AR145,'Number-Dozzen'!$F$2:$K$10,5,0),"")</f>
        <v/>
      </c>
      <c r="AZ145" s="80" t="str">
        <f>IF(AP145=1,VLOOKUP(AR145,'Number-Dozzen'!$F$2:$K$10,6,0),"")</f>
        <v/>
      </c>
      <c r="BA145" s="11"/>
      <c r="BB145" s="80">
        <f t="shared" si="59"/>
        <v>7</v>
      </c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11"/>
    </row>
    <row r="146" spans="1:66">
      <c r="A146" s="7">
        <v>145</v>
      </c>
      <c r="B146" s="5"/>
      <c r="C146" s="97">
        <v>28</v>
      </c>
      <c r="D146" s="6">
        <f>IF(C146="","",VLOOKUP(C146,'Number-Dozzen'!$A$2:$C$38,3,0))</f>
        <v>3</v>
      </c>
      <c r="E146" s="6">
        <f>IF(C146="","",VLOOKUP(C146,'[1]Number-Dozzen'!$A$2:$B$38,2,0))</f>
        <v>3</v>
      </c>
      <c r="F146" s="19" t="str">
        <f t="shared" si="42"/>
        <v/>
      </c>
      <c r="G146" s="19" t="str">
        <f>IF(C146="","",IF(F146="","",VLOOKUP(F146,'Number-Dozzen'!$F$2:$L$10,7,0)))</f>
        <v/>
      </c>
      <c r="H146" s="1" t="str">
        <f t="shared" si="58"/>
        <v/>
      </c>
      <c r="I146" s="1">
        <f t="shared" si="43"/>
        <v>7</v>
      </c>
      <c r="J146" s="1">
        <f t="shared" si="44"/>
        <v>1</v>
      </c>
      <c r="K146" s="1" t="str">
        <f t="shared" si="57"/>
        <v/>
      </c>
      <c r="L146" s="1">
        <f>IF(C146="","",SUM($K$2:K146))</f>
        <v>-40</v>
      </c>
      <c r="M146" s="11"/>
      <c r="N146" s="24" t="str">
        <f t="shared" ref="N146:N209" si="60">IF(L164="","",IF(L164&gt;=$P$7,"Win Goal !!",IF(L164&lt;=$P$8,"Stopp Loss !!","")))</f>
        <v/>
      </c>
      <c r="O146" s="25"/>
      <c r="P146" s="11"/>
      <c r="Q146" s="11"/>
      <c r="R146" s="11"/>
      <c r="S146" s="11"/>
      <c r="T146" s="11"/>
      <c r="U146" s="11"/>
      <c r="X146" s="11"/>
      <c r="Y146" s="11"/>
      <c r="Z146" s="80" t="str">
        <f t="shared" si="45"/>
        <v/>
      </c>
      <c r="AA146" s="82" t="str">
        <f t="shared" si="46"/>
        <v/>
      </c>
      <c r="AB146" s="1" t="str">
        <f t="shared" si="47"/>
        <v/>
      </c>
      <c r="AC146" s="1" t="str">
        <f t="shared" si="48"/>
        <v/>
      </c>
      <c r="AD146" s="1" t="str">
        <f t="shared" si="49"/>
        <v/>
      </c>
      <c r="AE146" s="1" t="str">
        <f t="shared" si="50"/>
        <v/>
      </c>
      <c r="AG146" s="11"/>
      <c r="AH146" s="1" t="str">
        <f t="shared" si="51"/>
        <v/>
      </c>
      <c r="AI146" s="1" t="str">
        <f t="shared" si="52"/>
        <v/>
      </c>
      <c r="AJ146" s="1" t="str">
        <f t="shared" si="53"/>
        <v/>
      </c>
      <c r="AK146" s="1" t="str">
        <f t="shared" si="54"/>
        <v/>
      </c>
      <c r="AL146" s="1">
        <f t="shared" si="55"/>
        <v>2</v>
      </c>
      <c r="AM146" s="1" t="str">
        <f t="shared" si="56"/>
        <v/>
      </c>
      <c r="AN146" s="11"/>
      <c r="AO146" s="11"/>
      <c r="AP146" s="78" t="str">
        <f>IF(AND(SUM(AH146:AM146)&gt;0,SUM(Z146:AE146)&gt;0),1,"")</f>
        <v/>
      </c>
      <c r="AQ146" s="78"/>
      <c r="AR146" s="78" t="str">
        <f>IF(AP146=1,SUM(Z146:AE146)*10+SUM(AH146:AM146),"")</f>
        <v/>
      </c>
      <c r="AS146" s="78"/>
      <c r="AT146" s="11"/>
      <c r="AU146" s="11"/>
      <c r="AV146" s="80" t="str">
        <f>IF(AP146=1,VLOOKUP(AR146,'Number-Dozzen'!$F$2:$K$10,2,0),"")</f>
        <v/>
      </c>
      <c r="AW146" s="80" t="str">
        <f>IF(AP146=1,VLOOKUP(AR146,'Number-Dozzen'!$F$2:$K$10,3,0),"")</f>
        <v/>
      </c>
      <c r="AX146" s="80" t="str">
        <f>IF(AP146=1,VLOOKUP(AR146,'Number-Dozzen'!$F$2:$K$10,4,0),"")</f>
        <v/>
      </c>
      <c r="AY146" s="80" t="str">
        <f>IF(AP146=1,VLOOKUP(AR146,'Number-Dozzen'!$F$2:$K$10,5,0),"")</f>
        <v/>
      </c>
      <c r="AZ146" s="80" t="str">
        <f>IF(AP146=1,VLOOKUP(AR146,'Number-Dozzen'!$F$2:$K$10,6,0),"")</f>
        <v/>
      </c>
      <c r="BA146" s="11"/>
      <c r="BB146" s="80">
        <f t="shared" si="59"/>
        <v>7</v>
      </c>
      <c r="BC146" s="11"/>
      <c r="BD146" s="11"/>
      <c r="BE146" s="11"/>
      <c r="BF146" s="11"/>
      <c r="BG146" s="11"/>
      <c r="BH146" s="11"/>
      <c r="BI146" s="11"/>
      <c r="BJ146" s="11"/>
      <c r="BK146" s="11"/>
      <c r="BL146" s="11"/>
      <c r="BM146" s="11"/>
      <c r="BN146" s="11"/>
    </row>
    <row r="147" spans="1:66">
      <c r="A147" s="7">
        <v>146</v>
      </c>
      <c r="B147" s="5"/>
      <c r="C147" s="97">
        <v>27</v>
      </c>
      <c r="D147" s="6">
        <f>IF(C147="","",VLOOKUP(C147,'Number-Dozzen'!$A$2:$C$38,3,0))</f>
        <v>3</v>
      </c>
      <c r="E147" s="6">
        <f>IF(C147="","",VLOOKUP(C147,'[1]Number-Dozzen'!$A$2:$B$38,2,0))</f>
        <v>1</v>
      </c>
      <c r="F147" s="19" t="str">
        <f t="shared" si="42"/>
        <v/>
      </c>
      <c r="G147" s="19" t="str">
        <f>IF(C147="","",IF(F147="","",VLOOKUP(F147,'Number-Dozzen'!$F$2:$L$10,7,0)))</f>
        <v/>
      </c>
      <c r="H147" s="1" t="str">
        <f t="shared" si="58"/>
        <v/>
      </c>
      <c r="I147" s="1">
        <f t="shared" si="43"/>
        <v>7</v>
      </c>
      <c r="J147" s="1">
        <f t="shared" si="44"/>
        <v>1</v>
      </c>
      <c r="K147" s="1" t="str">
        <f t="shared" si="57"/>
        <v/>
      </c>
      <c r="L147" s="1">
        <f>IF(C147="","",SUM($K$2:K147))</f>
        <v>-40</v>
      </c>
      <c r="M147" s="11"/>
      <c r="N147" s="24" t="str">
        <f t="shared" si="60"/>
        <v/>
      </c>
      <c r="O147" s="25"/>
      <c r="P147" s="11"/>
      <c r="Q147" s="11"/>
      <c r="R147" s="11"/>
      <c r="S147" s="11"/>
      <c r="T147" s="11"/>
      <c r="U147" s="11"/>
      <c r="X147" s="11"/>
      <c r="Y147" s="11"/>
      <c r="Z147" s="80" t="str">
        <f t="shared" si="45"/>
        <v/>
      </c>
      <c r="AA147" s="82" t="str">
        <f t="shared" si="46"/>
        <v/>
      </c>
      <c r="AB147" s="1" t="str">
        <f t="shared" si="47"/>
        <v/>
      </c>
      <c r="AC147" s="1" t="str">
        <f t="shared" si="48"/>
        <v/>
      </c>
      <c r="AD147" s="1" t="str">
        <f t="shared" si="49"/>
        <v/>
      </c>
      <c r="AE147" s="1" t="str">
        <f t="shared" si="50"/>
        <v/>
      </c>
      <c r="AG147" s="11"/>
      <c r="AH147" s="1" t="str">
        <f t="shared" si="51"/>
        <v/>
      </c>
      <c r="AI147" s="1">
        <f t="shared" si="52"/>
        <v>2</v>
      </c>
      <c r="AJ147" s="1" t="str">
        <f t="shared" si="53"/>
        <v/>
      </c>
      <c r="AK147" s="1" t="str">
        <f t="shared" si="54"/>
        <v/>
      </c>
      <c r="AL147" s="1" t="str">
        <f t="shared" si="55"/>
        <v/>
      </c>
      <c r="AM147" s="1" t="str">
        <f t="shared" si="56"/>
        <v/>
      </c>
      <c r="AN147" s="11"/>
      <c r="AO147" s="11"/>
      <c r="AP147" s="78" t="str">
        <f>IF(AND(SUM(AH147:AM147)&gt;0,SUM(Z147:AE147)&gt;0),1,"")</f>
        <v/>
      </c>
      <c r="AQ147" s="78"/>
      <c r="AR147" s="78" t="str">
        <f>IF(AP147=1,SUM(Z147:AE147)*10+SUM(AH147:AM147),"")</f>
        <v/>
      </c>
      <c r="AS147" s="78"/>
      <c r="AT147" s="11"/>
      <c r="AU147" s="11"/>
      <c r="AV147" s="80" t="str">
        <f>IF(AP147=1,VLOOKUP(AR147,'Number-Dozzen'!$F$2:$K$10,2,0),"")</f>
        <v/>
      </c>
      <c r="AW147" s="80" t="str">
        <f>IF(AP147=1,VLOOKUP(AR147,'Number-Dozzen'!$F$2:$K$10,3,0),"")</f>
        <v/>
      </c>
      <c r="AX147" s="80" t="str">
        <f>IF(AP147=1,VLOOKUP(AR147,'Number-Dozzen'!$F$2:$K$10,4,0),"")</f>
        <v/>
      </c>
      <c r="AY147" s="80" t="str">
        <f>IF(AP147=1,VLOOKUP(AR147,'Number-Dozzen'!$F$2:$K$10,5,0),"")</f>
        <v/>
      </c>
      <c r="AZ147" s="80" t="str">
        <f>IF(AP147=1,VLOOKUP(AR147,'Number-Dozzen'!$F$2:$K$10,6,0),"")</f>
        <v/>
      </c>
      <c r="BA147" s="11"/>
      <c r="BB147" s="80">
        <f t="shared" si="59"/>
        <v>7</v>
      </c>
      <c r="BC147" s="11"/>
      <c r="BD147" s="11"/>
      <c r="BE147" s="11"/>
      <c r="BF147" s="11"/>
      <c r="BG147" s="11"/>
      <c r="BH147" s="11"/>
      <c r="BI147" s="11"/>
      <c r="BJ147" s="11"/>
      <c r="BK147" s="11"/>
      <c r="BL147" s="11"/>
      <c r="BM147" s="11"/>
      <c r="BN147" s="11"/>
    </row>
    <row r="148" spans="1:66">
      <c r="A148" s="7">
        <v>147</v>
      </c>
      <c r="B148" s="5"/>
      <c r="C148" s="97">
        <v>27</v>
      </c>
      <c r="D148" s="6">
        <f>IF(C148="","",VLOOKUP(C148,'Number-Dozzen'!$A$2:$C$38,3,0))</f>
        <v>3</v>
      </c>
      <c r="E148" s="6">
        <f>IF(C148="","",VLOOKUP(C148,'[1]Number-Dozzen'!$A$2:$B$38,2,0))</f>
        <v>1</v>
      </c>
      <c r="F148" s="19" t="str">
        <f t="shared" si="42"/>
        <v/>
      </c>
      <c r="G148" s="19" t="str">
        <f>IF(C148="","",IF(F148="","",VLOOKUP(F148,'Number-Dozzen'!$F$2:$L$10,7,0)))</f>
        <v/>
      </c>
      <c r="H148" s="1" t="str">
        <f t="shared" si="58"/>
        <v/>
      </c>
      <c r="I148" s="1">
        <f t="shared" si="43"/>
        <v>7</v>
      </c>
      <c r="J148" s="1">
        <f t="shared" si="44"/>
        <v>1</v>
      </c>
      <c r="K148" s="1" t="str">
        <f t="shared" si="57"/>
        <v/>
      </c>
      <c r="L148" s="1">
        <f>IF(C148="","",SUM($K$2:K148))</f>
        <v>-40</v>
      </c>
      <c r="M148" s="11"/>
      <c r="N148" s="24" t="str">
        <f t="shared" si="60"/>
        <v/>
      </c>
      <c r="O148" s="25"/>
      <c r="P148" s="11"/>
      <c r="Q148" s="11"/>
      <c r="R148" s="11"/>
      <c r="S148" s="11"/>
      <c r="T148" s="11"/>
      <c r="U148" s="11"/>
      <c r="X148" s="11"/>
      <c r="Y148" s="11"/>
      <c r="Z148" s="80" t="str">
        <f t="shared" si="45"/>
        <v/>
      </c>
      <c r="AA148" s="82" t="str">
        <f t="shared" si="46"/>
        <v/>
      </c>
      <c r="AB148" s="1" t="str">
        <f t="shared" si="47"/>
        <v/>
      </c>
      <c r="AC148" s="1" t="str">
        <f t="shared" si="48"/>
        <v/>
      </c>
      <c r="AD148" s="1" t="str">
        <f t="shared" si="49"/>
        <v/>
      </c>
      <c r="AE148" s="1" t="str">
        <f t="shared" si="50"/>
        <v/>
      </c>
      <c r="AG148" s="11"/>
      <c r="AH148" s="1" t="str">
        <f t="shared" si="51"/>
        <v/>
      </c>
      <c r="AI148" s="1" t="str">
        <f t="shared" si="52"/>
        <v/>
      </c>
      <c r="AJ148" s="1" t="str">
        <f t="shared" si="53"/>
        <v/>
      </c>
      <c r="AK148" s="1" t="str">
        <f t="shared" si="54"/>
        <v/>
      </c>
      <c r="AL148" s="1" t="str">
        <f t="shared" si="55"/>
        <v/>
      </c>
      <c r="AM148" s="1" t="str">
        <f t="shared" si="56"/>
        <v/>
      </c>
      <c r="AN148" s="11"/>
      <c r="AO148" s="11"/>
      <c r="AP148" s="78" t="str">
        <f>IF(AND(SUM(AH148:AM148)&gt;0,SUM(Z148:AE148)&gt;0),1,"")</f>
        <v/>
      </c>
      <c r="AQ148" s="78"/>
      <c r="AR148" s="78" t="str">
        <f>IF(AP148=1,SUM(Z148:AE148)*10+SUM(AH148:AM148),"")</f>
        <v/>
      </c>
      <c r="AS148" s="78"/>
      <c r="AT148" s="11"/>
      <c r="AU148" s="11"/>
      <c r="AV148" s="80" t="str">
        <f>IF(AP148=1,VLOOKUP(AR148,'Number-Dozzen'!$F$2:$K$10,2,0),"")</f>
        <v/>
      </c>
      <c r="AW148" s="80" t="str">
        <f>IF(AP148=1,VLOOKUP(AR148,'Number-Dozzen'!$F$2:$K$10,3,0),"")</f>
        <v/>
      </c>
      <c r="AX148" s="80" t="str">
        <f>IF(AP148=1,VLOOKUP(AR148,'Number-Dozzen'!$F$2:$K$10,4,0),"")</f>
        <v/>
      </c>
      <c r="AY148" s="80" t="str">
        <f>IF(AP148=1,VLOOKUP(AR148,'Number-Dozzen'!$F$2:$K$10,5,0),"")</f>
        <v/>
      </c>
      <c r="AZ148" s="80" t="str">
        <f>IF(AP148=1,VLOOKUP(AR148,'Number-Dozzen'!$F$2:$K$10,6,0),"")</f>
        <v/>
      </c>
      <c r="BA148" s="11"/>
      <c r="BB148" s="80">
        <f t="shared" si="59"/>
        <v>7</v>
      </c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  <c r="BN148" s="11"/>
    </row>
    <row r="149" spans="1:66">
      <c r="A149" s="7">
        <v>148</v>
      </c>
      <c r="B149" s="5"/>
      <c r="C149" s="97">
        <v>10</v>
      </c>
      <c r="D149" s="6">
        <f>IF(C149="","",VLOOKUP(C149,'Number-Dozzen'!$A$2:$C$38,3,0))</f>
        <v>1</v>
      </c>
      <c r="E149" s="6">
        <f>IF(C149="","",VLOOKUP(C149,'[1]Number-Dozzen'!$A$2:$B$38,2,0))</f>
        <v>2</v>
      </c>
      <c r="F149" s="19">
        <f t="shared" si="42"/>
        <v>23</v>
      </c>
      <c r="G149" s="19" t="str">
        <f>IF(C149="","",IF(F149="","",VLOOKUP(F149,'Number-Dozzen'!$F$2:$L$10,7,0)))</f>
        <v>14-18-22</v>
      </c>
      <c r="H149" s="1" t="str">
        <f t="shared" si="58"/>
        <v/>
      </c>
      <c r="I149" s="1">
        <f t="shared" si="43"/>
        <v>7</v>
      </c>
      <c r="J149" s="1">
        <f t="shared" si="44"/>
        <v>1</v>
      </c>
      <c r="K149" s="1" t="str">
        <f t="shared" si="57"/>
        <v/>
      </c>
      <c r="L149" s="1">
        <f>IF(C149="","",SUM($K$2:K149))</f>
        <v>-40</v>
      </c>
      <c r="M149" s="11"/>
      <c r="N149" s="24" t="str">
        <f t="shared" si="60"/>
        <v/>
      </c>
      <c r="O149" s="25"/>
      <c r="P149" s="11"/>
      <c r="Q149" s="11"/>
      <c r="R149" s="11"/>
      <c r="S149" s="11"/>
      <c r="T149" s="11"/>
      <c r="U149" s="11"/>
      <c r="X149" s="11"/>
      <c r="Y149" s="11"/>
      <c r="Z149" s="80" t="str">
        <f t="shared" si="45"/>
        <v/>
      </c>
      <c r="AA149" s="82">
        <f t="shared" si="46"/>
        <v>2</v>
      </c>
      <c r="AB149" s="1" t="str">
        <f t="shared" si="47"/>
        <v/>
      </c>
      <c r="AC149" s="1" t="str">
        <f t="shared" si="48"/>
        <v/>
      </c>
      <c r="AD149" s="1" t="str">
        <f t="shared" si="49"/>
        <v/>
      </c>
      <c r="AE149" s="1" t="str">
        <f t="shared" si="50"/>
        <v/>
      </c>
      <c r="AG149" s="11"/>
      <c r="AH149" s="1" t="str">
        <f t="shared" si="51"/>
        <v/>
      </c>
      <c r="AI149" s="1" t="str">
        <f t="shared" si="52"/>
        <v/>
      </c>
      <c r="AJ149" s="1">
        <f t="shared" si="53"/>
        <v>3</v>
      </c>
      <c r="AK149" s="1" t="str">
        <f t="shared" si="54"/>
        <v/>
      </c>
      <c r="AL149" s="1" t="str">
        <f t="shared" si="55"/>
        <v/>
      </c>
      <c r="AM149" s="1" t="str">
        <f t="shared" si="56"/>
        <v/>
      </c>
      <c r="AN149" s="11"/>
      <c r="AO149" s="11"/>
      <c r="AP149" s="78">
        <f>IF(AND(SUM(AH149:AM149)&gt;0,SUM(Z149:AE149)&gt;0),1,"")</f>
        <v>1</v>
      </c>
      <c r="AQ149" s="78"/>
      <c r="AR149" s="78">
        <f>IF(AP149=1,SUM(Z149:AE149)*10+SUM(AH149:AM149),"")</f>
        <v>23</v>
      </c>
      <c r="AS149" s="78"/>
      <c r="AT149" s="11"/>
      <c r="AU149" s="11"/>
      <c r="AV149" s="80">
        <f>IF(AP149=1,VLOOKUP(AR149,'Number-Dozzen'!$F$2:$K$10,2,0),"")</f>
        <v>14</v>
      </c>
      <c r="AW149" s="80">
        <f>IF(AP149=1,VLOOKUP(AR149,'Number-Dozzen'!$F$2:$K$10,3,0),"")</f>
        <v>18</v>
      </c>
      <c r="AX149" s="80">
        <f>IF(AP149=1,VLOOKUP(AR149,'Number-Dozzen'!$F$2:$K$10,4,0),"")</f>
        <v>22</v>
      </c>
      <c r="AY149" s="80" t="str">
        <f>IF(AP149=1,VLOOKUP(AR149,'Number-Dozzen'!$F$2:$K$10,5,0),"")</f>
        <v xml:space="preserve"> </v>
      </c>
      <c r="AZ149" s="80" t="str">
        <f>IF(AP149=1,VLOOKUP(AR149,'Number-Dozzen'!$F$2:$K$10,6,0),"")</f>
        <v xml:space="preserve"> </v>
      </c>
      <c r="BA149" s="11"/>
      <c r="BB149" s="80">
        <f t="shared" si="59"/>
        <v>7</v>
      </c>
      <c r="BC149" s="11"/>
      <c r="BD149" s="11"/>
      <c r="BE149" s="11"/>
      <c r="BF149" s="11"/>
      <c r="BG149" s="11"/>
      <c r="BH149" s="11"/>
      <c r="BI149" s="11"/>
      <c r="BJ149" s="11"/>
      <c r="BK149" s="11"/>
      <c r="BL149" s="11"/>
      <c r="BM149" s="11"/>
      <c r="BN149" s="11"/>
    </row>
    <row r="150" spans="1:66">
      <c r="A150" s="7">
        <v>149</v>
      </c>
      <c r="B150" s="5"/>
      <c r="C150" s="97">
        <v>21</v>
      </c>
      <c r="D150" s="6">
        <f>IF(C150="","",VLOOKUP(C150,'Number-Dozzen'!$A$2:$C$38,3,0))</f>
        <v>2</v>
      </c>
      <c r="E150" s="6">
        <f>IF(C150="","",VLOOKUP(C150,'[1]Number-Dozzen'!$A$2:$B$38,2,0))</f>
        <v>1</v>
      </c>
      <c r="F150" s="19">
        <f t="shared" si="42"/>
        <v>33</v>
      </c>
      <c r="G150" s="19" t="str">
        <f>IF(C150="","",IF(F150="","",VLOOKUP(F150,'Number-Dozzen'!$F$2:$L$10,7,0)))</f>
        <v>26-28-29-31-35</v>
      </c>
      <c r="H150" s="1" t="str">
        <f t="shared" si="58"/>
        <v>L</v>
      </c>
      <c r="I150" s="1">
        <f t="shared" si="43"/>
        <v>7</v>
      </c>
      <c r="J150" s="1">
        <f t="shared" si="44"/>
        <v>1</v>
      </c>
      <c r="K150" s="1">
        <f t="shared" si="57"/>
        <v>-4</v>
      </c>
      <c r="L150" s="1">
        <f>IF(C150="","",SUM($K$2:K150))</f>
        <v>-44</v>
      </c>
      <c r="M150" s="11"/>
      <c r="N150" s="24" t="str">
        <f t="shared" si="60"/>
        <v/>
      </c>
      <c r="O150" s="25"/>
      <c r="P150" s="11"/>
      <c r="Q150" s="11"/>
      <c r="R150" s="11"/>
      <c r="S150" s="11"/>
      <c r="T150" s="11"/>
      <c r="U150" s="11"/>
      <c r="X150" s="11"/>
      <c r="Y150" s="11"/>
      <c r="Z150" s="80" t="str">
        <f t="shared" si="45"/>
        <v/>
      </c>
      <c r="AA150" s="82" t="str">
        <f t="shared" si="46"/>
        <v/>
      </c>
      <c r="AB150" s="1">
        <f t="shared" si="47"/>
        <v>3</v>
      </c>
      <c r="AC150" s="1" t="str">
        <f t="shared" si="48"/>
        <v/>
      </c>
      <c r="AD150" s="1" t="str">
        <f t="shared" si="49"/>
        <v/>
      </c>
      <c r="AE150" s="1" t="str">
        <f t="shared" si="50"/>
        <v/>
      </c>
      <c r="AG150" s="11"/>
      <c r="AH150" s="1">
        <f t="shared" si="51"/>
        <v>3</v>
      </c>
      <c r="AI150" s="1" t="str">
        <f t="shared" si="52"/>
        <v/>
      </c>
      <c r="AJ150" s="1" t="str">
        <f t="shared" si="53"/>
        <v/>
      </c>
      <c r="AK150" s="1" t="str">
        <f t="shared" si="54"/>
        <v/>
      </c>
      <c r="AL150" s="1" t="str">
        <f t="shared" si="55"/>
        <v/>
      </c>
      <c r="AM150" s="1" t="str">
        <f t="shared" si="56"/>
        <v/>
      </c>
      <c r="AN150" s="11"/>
      <c r="AO150" s="11"/>
      <c r="AP150" s="78">
        <f>IF(AND(SUM(AH150:AM150)&gt;0,SUM(Z150:AE150)&gt;0),1,"")</f>
        <v>1</v>
      </c>
      <c r="AQ150" s="78"/>
      <c r="AR150" s="78">
        <f>IF(AP150=1,SUM(Z150:AE150)*10+SUM(AH150:AM150),"")</f>
        <v>33</v>
      </c>
      <c r="AS150" s="78"/>
      <c r="AT150" s="11"/>
      <c r="AU150" s="11"/>
      <c r="AV150" s="80">
        <f>IF(AP150=1,VLOOKUP(AR150,'Number-Dozzen'!$F$2:$K$10,2,0),"")</f>
        <v>26</v>
      </c>
      <c r="AW150" s="80">
        <f>IF(AP150=1,VLOOKUP(AR150,'Number-Dozzen'!$F$2:$K$10,3,0),"")</f>
        <v>28</v>
      </c>
      <c r="AX150" s="80">
        <f>IF(AP150=1,VLOOKUP(AR150,'Number-Dozzen'!$F$2:$K$10,4,0),"")</f>
        <v>29</v>
      </c>
      <c r="AY150" s="80">
        <f>IF(AP150=1,VLOOKUP(AR150,'Number-Dozzen'!$F$2:$K$10,5,0),"")</f>
        <v>31</v>
      </c>
      <c r="AZ150" s="80">
        <f>IF(AP150=1,VLOOKUP(AR150,'Number-Dozzen'!$F$2:$K$10,6,0),"")</f>
        <v>35</v>
      </c>
      <c r="BA150" s="11"/>
      <c r="BB150" s="80">
        <f t="shared" si="59"/>
        <v>8</v>
      </c>
      <c r="BC150" s="11"/>
      <c r="BD150" s="11"/>
      <c r="BE150" s="11"/>
      <c r="BF150" s="11"/>
      <c r="BG150" s="11"/>
      <c r="BH150" s="11"/>
      <c r="BI150" s="11"/>
      <c r="BJ150" s="11"/>
      <c r="BK150" s="11"/>
      <c r="BL150" s="11"/>
      <c r="BM150" s="11"/>
      <c r="BN150" s="11"/>
    </row>
    <row r="151" spans="1:66">
      <c r="A151" s="7">
        <v>150</v>
      </c>
      <c r="B151" s="5"/>
      <c r="C151" s="97">
        <v>32</v>
      </c>
      <c r="D151" s="6">
        <f>IF(C151="","",VLOOKUP(C151,'Number-Dozzen'!$A$2:$C$38,3,0))</f>
        <v>3</v>
      </c>
      <c r="E151" s="6">
        <f>IF(C151="","",VLOOKUP(C151,'[1]Number-Dozzen'!$A$2:$B$38,2,0))</f>
        <v>1</v>
      </c>
      <c r="F151" s="19" t="str">
        <f t="shared" si="42"/>
        <v/>
      </c>
      <c r="G151" s="19" t="str">
        <f>IF(C151="","",IF(F151="","",VLOOKUP(F151,'Number-Dozzen'!$F$2:$L$10,7,0)))</f>
        <v/>
      </c>
      <c r="H151" s="1" t="str">
        <f t="shared" si="58"/>
        <v>L</v>
      </c>
      <c r="I151" s="1">
        <f t="shared" si="43"/>
        <v>8</v>
      </c>
      <c r="J151" s="1">
        <f t="shared" si="44"/>
        <v>1</v>
      </c>
      <c r="K151" s="1">
        <f t="shared" si="57"/>
        <v>-4</v>
      </c>
      <c r="L151" s="1">
        <f>IF(C151="","",SUM($K$2:K151))</f>
        <v>-48</v>
      </c>
      <c r="M151" s="11"/>
      <c r="N151" s="24" t="str">
        <f t="shared" si="60"/>
        <v/>
      </c>
      <c r="O151" s="25"/>
      <c r="P151" s="11"/>
      <c r="Q151" s="11"/>
      <c r="R151" s="11"/>
      <c r="S151" s="11"/>
      <c r="T151" s="11"/>
      <c r="U151" s="11"/>
      <c r="X151" s="11"/>
      <c r="Y151" s="11"/>
      <c r="Z151" s="80" t="str">
        <f t="shared" si="45"/>
        <v/>
      </c>
      <c r="AA151" s="82" t="str">
        <f t="shared" si="46"/>
        <v/>
      </c>
      <c r="AB151" s="1" t="str">
        <f t="shared" si="47"/>
        <v/>
      </c>
      <c r="AC151" s="1" t="str">
        <f t="shared" si="48"/>
        <v/>
      </c>
      <c r="AD151" s="1" t="str">
        <f t="shared" si="49"/>
        <v/>
      </c>
      <c r="AE151" s="1" t="str">
        <f t="shared" si="50"/>
        <v/>
      </c>
      <c r="AG151" s="11"/>
      <c r="AH151" s="1" t="str">
        <f t="shared" si="51"/>
        <v/>
      </c>
      <c r="AI151" s="1" t="str">
        <f t="shared" si="52"/>
        <v/>
      </c>
      <c r="AJ151" s="1" t="str">
        <f t="shared" si="53"/>
        <v/>
      </c>
      <c r="AK151" s="1" t="str">
        <f t="shared" si="54"/>
        <v/>
      </c>
      <c r="AL151" s="1" t="str">
        <f t="shared" si="55"/>
        <v/>
      </c>
      <c r="AM151" s="1" t="str">
        <f t="shared" si="56"/>
        <v/>
      </c>
      <c r="AN151" s="11"/>
      <c r="AO151" s="11"/>
      <c r="AP151" s="78" t="str">
        <f>IF(AND(SUM(AH151:AM151)&gt;0,SUM(Z151:AE151)&gt;0),1,"")</f>
        <v/>
      </c>
      <c r="AQ151" s="78"/>
      <c r="AR151" s="78" t="str">
        <f>IF(AP151=1,SUM(Z151:AE151)*10+SUM(AH151:AM151),"")</f>
        <v/>
      </c>
      <c r="AS151" s="78"/>
      <c r="AT151" s="11"/>
      <c r="AU151" s="11"/>
      <c r="AV151" s="80" t="str">
        <f>IF(AP151=1,VLOOKUP(AR151,'Number-Dozzen'!$F$2:$K$10,2,0),"")</f>
        <v/>
      </c>
      <c r="AW151" s="80" t="str">
        <f>IF(AP151=1,VLOOKUP(AR151,'Number-Dozzen'!$F$2:$K$10,3,0),"")</f>
        <v/>
      </c>
      <c r="AX151" s="80" t="str">
        <f>IF(AP151=1,VLOOKUP(AR151,'Number-Dozzen'!$F$2:$K$10,4,0),"")</f>
        <v/>
      </c>
      <c r="AY151" s="80" t="str">
        <f>IF(AP151=1,VLOOKUP(AR151,'Number-Dozzen'!$F$2:$K$10,5,0),"")</f>
        <v/>
      </c>
      <c r="AZ151" s="80" t="str">
        <f>IF(AP151=1,VLOOKUP(AR151,'Number-Dozzen'!$F$2:$K$10,6,0),"")</f>
        <v/>
      </c>
      <c r="BA151" s="11"/>
      <c r="BB151" s="80">
        <f t="shared" si="59"/>
        <v>9</v>
      </c>
      <c r="BC151" s="11"/>
      <c r="BD151" s="11"/>
      <c r="BE151" s="11"/>
      <c r="BF151" s="11"/>
      <c r="BG151" s="11"/>
      <c r="BH151" s="11"/>
      <c r="BI151" s="11"/>
      <c r="BJ151" s="11"/>
      <c r="BK151" s="11"/>
      <c r="BL151" s="11"/>
      <c r="BM151" s="11"/>
      <c r="BN151" s="11"/>
    </row>
    <row r="152" spans="1:66">
      <c r="A152" s="7">
        <v>151</v>
      </c>
      <c r="B152" s="5"/>
      <c r="C152" s="97">
        <v>29</v>
      </c>
      <c r="D152" s="6">
        <f>IF(C152="","",VLOOKUP(C152,'Number-Dozzen'!$A$2:$C$38,3,0))</f>
        <v>3</v>
      </c>
      <c r="E152" s="6">
        <f>IF(C152="","",VLOOKUP(C152,'[1]Number-Dozzen'!$A$2:$B$38,2,0))</f>
        <v>3</v>
      </c>
      <c r="F152" s="19" t="str">
        <f t="shared" si="42"/>
        <v/>
      </c>
      <c r="G152" s="19" t="str">
        <f>IF(C152="","",IF(F152="","",VLOOKUP(F152,'Number-Dozzen'!$F$2:$L$10,7,0)))</f>
        <v/>
      </c>
      <c r="H152" s="1" t="str">
        <f t="shared" si="58"/>
        <v/>
      </c>
      <c r="I152" s="1">
        <f t="shared" si="43"/>
        <v>9</v>
      </c>
      <c r="J152" s="1">
        <f t="shared" si="44"/>
        <v>1</v>
      </c>
      <c r="K152" s="1" t="str">
        <f t="shared" si="57"/>
        <v/>
      </c>
      <c r="L152" s="1">
        <f>IF(C152="","",SUM($K$2:K152))</f>
        <v>-48</v>
      </c>
      <c r="M152" s="11"/>
      <c r="N152" s="24" t="str">
        <f t="shared" si="60"/>
        <v/>
      </c>
      <c r="O152" s="25"/>
      <c r="P152" s="11"/>
      <c r="Q152" s="11"/>
      <c r="R152" s="11"/>
      <c r="S152" s="11"/>
      <c r="T152" s="11"/>
      <c r="U152" s="11"/>
      <c r="X152" s="11"/>
      <c r="Y152" s="11"/>
      <c r="Z152" s="80" t="str">
        <f t="shared" si="45"/>
        <v/>
      </c>
      <c r="AA152" s="82" t="str">
        <f t="shared" si="46"/>
        <v/>
      </c>
      <c r="AB152" s="1" t="str">
        <f t="shared" si="47"/>
        <v/>
      </c>
      <c r="AC152" s="1" t="str">
        <f t="shared" si="48"/>
        <v/>
      </c>
      <c r="AD152" s="1" t="str">
        <f t="shared" si="49"/>
        <v/>
      </c>
      <c r="AE152" s="1" t="str">
        <f t="shared" si="50"/>
        <v/>
      </c>
      <c r="AG152" s="11"/>
      <c r="AH152" s="1" t="str">
        <f t="shared" si="51"/>
        <v/>
      </c>
      <c r="AI152" s="1" t="str">
        <f t="shared" si="52"/>
        <v/>
      </c>
      <c r="AJ152" s="1" t="str">
        <f t="shared" si="53"/>
        <v/>
      </c>
      <c r="AK152" s="1" t="str">
        <f t="shared" si="54"/>
        <v/>
      </c>
      <c r="AL152" s="1">
        <f t="shared" si="55"/>
        <v>2</v>
      </c>
      <c r="AM152" s="1" t="str">
        <f t="shared" si="56"/>
        <v/>
      </c>
      <c r="AN152" s="11"/>
      <c r="AO152" s="11"/>
      <c r="AP152" s="78" t="str">
        <f>IF(AND(SUM(AH152:AM152)&gt;0,SUM(Z152:AE152)&gt;0),1,"")</f>
        <v/>
      </c>
      <c r="AQ152" s="78"/>
      <c r="AR152" s="78" t="str">
        <f>IF(AP152=1,SUM(Z152:AE152)*10+SUM(AH152:AM152),"")</f>
        <v/>
      </c>
      <c r="AS152" s="78"/>
      <c r="AT152" s="11"/>
      <c r="AU152" s="11"/>
      <c r="AV152" s="80" t="str">
        <f>IF(AP152=1,VLOOKUP(AR152,'Number-Dozzen'!$F$2:$K$10,2,0),"")</f>
        <v/>
      </c>
      <c r="AW152" s="80" t="str">
        <f>IF(AP152=1,VLOOKUP(AR152,'Number-Dozzen'!$F$2:$K$10,3,0),"")</f>
        <v/>
      </c>
      <c r="AX152" s="80" t="str">
        <f>IF(AP152=1,VLOOKUP(AR152,'Number-Dozzen'!$F$2:$K$10,4,0),"")</f>
        <v/>
      </c>
      <c r="AY152" s="80" t="str">
        <f>IF(AP152=1,VLOOKUP(AR152,'Number-Dozzen'!$F$2:$K$10,5,0),"")</f>
        <v/>
      </c>
      <c r="AZ152" s="80" t="str">
        <f>IF(AP152=1,VLOOKUP(AR152,'Number-Dozzen'!$F$2:$K$10,6,0),"")</f>
        <v/>
      </c>
      <c r="BA152" s="11"/>
      <c r="BB152" s="80">
        <f t="shared" si="59"/>
        <v>9</v>
      </c>
      <c r="BC152" s="11"/>
      <c r="BD152" s="11"/>
      <c r="BE152" s="11"/>
      <c r="BF152" s="11"/>
      <c r="BG152" s="11"/>
      <c r="BH152" s="11"/>
      <c r="BI152" s="11"/>
      <c r="BJ152" s="11"/>
      <c r="BK152" s="11"/>
      <c r="BL152" s="11"/>
      <c r="BM152" s="11"/>
      <c r="BN152" s="11"/>
    </row>
    <row r="153" spans="1:66">
      <c r="A153" s="7">
        <v>152</v>
      </c>
      <c r="B153" s="5"/>
      <c r="C153" s="97">
        <v>22</v>
      </c>
      <c r="D153" s="6">
        <f>IF(C153="","",VLOOKUP(C153,'Number-Dozzen'!$A$2:$C$38,3,0))</f>
        <v>2</v>
      </c>
      <c r="E153" s="6">
        <f>IF(C153="","",VLOOKUP(C153,'[1]Number-Dozzen'!$A$2:$B$38,2,0))</f>
        <v>3</v>
      </c>
      <c r="F153" s="19" t="str">
        <f t="shared" si="42"/>
        <v/>
      </c>
      <c r="G153" s="19" t="str">
        <f>IF(C153="","",IF(F153="","",VLOOKUP(F153,'Number-Dozzen'!$F$2:$L$10,7,0)))</f>
        <v/>
      </c>
      <c r="H153" s="1" t="str">
        <f t="shared" si="58"/>
        <v/>
      </c>
      <c r="I153" s="1">
        <f t="shared" si="43"/>
        <v>9</v>
      </c>
      <c r="J153" s="1">
        <f t="shared" si="44"/>
        <v>1</v>
      </c>
      <c r="K153" s="1" t="str">
        <f t="shared" si="57"/>
        <v/>
      </c>
      <c r="L153" s="1">
        <f>IF(C153="","",SUM($K$2:K153))</f>
        <v>-48</v>
      </c>
      <c r="M153" s="11"/>
      <c r="N153" s="24" t="str">
        <f t="shared" si="60"/>
        <v/>
      </c>
      <c r="O153" s="25"/>
      <c r="P153" s="11"/>
      <c r="Q153" s="11"/>
      <c r="R153" s="11"/>
      <c r="S153" s="11"/>
      <c r="T153" s="11"/>
      <c r="U153" s="11"/>
      <c r="X153" s="11"/>
      <c r="Y153" s="11"/>
      <c r="Z153" s="80" t="str">
        <f t="shared" si="45"/>
        <v/>
      </c>
      <c r="AA153" s="82" t="str">
        <f t="shared" si="46"/>
        <v/>
      </c>
      <c r="AB153" s="1" t="str">
        <f t="shared" si="47"/>
        <v/>
      </c>
      <c r="AC153" s="1">
        <f t="shared" si="48"/>
        <v>1</v>
      </c>
      <c r="AD153" s="1" t="str">
        <f t="shared" si="49"/>
        <v/>
      </c>
      <c r="AE153" s="1" t="str">
        <f t="shared" si="50"/>
        <v/>
      </c>
      <c r="AG153" s="11"/>
      <c r="AH153" s="1" t="str">
        <f t="shared" si="51"/>
        <v/>
      </c>
      <c r="AI153" s="1" t="str">
        <f t="shared" si="52"/>
        <v/>
      </c>
      <c r="AJ153" s="1" t="str">
        <f t="shared" si="53"/>
        <v/>
      </c>
      <c r="AK153" s="1" t="str">
        <f t="shared" si="54"/>
        <v/>
      </c>
      <c r="AL153" s="1" t="str">
        <f t="shared" si="55"/>
        <v/>
      </c>
      <c r="AM153" s="1" t="str">
        <f t="shared" si="56"/>
        <v/>
      </c>
      <c r="AN153" s="11"/>
      <c r="AO153" s="11"/>
      <c r="AP153" s="78" t="str">
        <f>IF(AND(SUM(AH153:AM153)&gt;0,SUM(Z153:AE153)&gt;0),1,"")</f>
        <v/>
      </c>
      <c r="AQ153" s="78"/>
      <c r="AR153" s="78" t="str">
        <f>IF(AP153=1,SUM(Z153:AE153)*10+SUM(AH153:AM153),"")</f>
        <v/>
      </c>
      <c r="AS153" s="78"/>
      <c r="AT153" s="11"/>
      <c r="AU153" s="11"/>
      <c r="AV153" s="80" t="str">
        <f>IF(AP153=1,VLOOKUP(AR153,'Number-Dozzen'!$F$2:$K$10,2,0),"")</f>
        <v/>
      </c>
      <c r="AW153" s="80" t="str">
        <f>IF(AP153=1,VLOOKUP(AR153,'Number-Dozzen'!$F$2:$K$10,3,0),"")</f>
        <v/>
      </c>
      <c r="AX153" s="80" t="str">
        <f>IF(AP153=1,VLOOKUP(AR153,'Number-Dozzen'!$F$2:$K$10,4,0),"")</f>
        <v/>
      </c>
      <c r="AY153" s="80" t="str">
        <f>IF(AP153=1,VLOOKUP(AR153,'Number-Dozzen'!$F$2:$K$10,5,0),"")</f>
        <v/>
      </c>
      <c r="AZ153" s="80" t="str">
        <f>IF(AP153=1,VLOOKUP(AR153,'Number-Dozzen'!$F$2:$K$10,6,0),"")</f>
        <v/>
      </c>
      <c r="BA153" s="11"/>
      <c r="BB153" s="80">
        <f t="shared" si="59"/>
        <v>9</v>
      </c>
      <c r="BC153" s="11"/>
      <c r="BD153" s="11"/>
      <c r="BE153" s="11"/>
      <c r="BF153" s="11"/>
      <c r="BG153" s="11"/>
      <c r="BH153" s="11"/>
      <c r="BI153" s="11"/>
      <c r="BJ153" s="11"/>
      <c r="BK153" s="11"/>
      <c r="BL153" s="11"/>
      <c r="BM153" s="11"/>
      <c r="BN153" s="11"/>
    </row>
    <row r="154" spans="1:66">
      <c r="A154" s="7">
        <v>153</v>
      </c>
      <c r="B154" s="5"/>
      <c r="C154" s="97">
        <v>11</v>
      </c>
      <c r="D154" s="6">
        <f>IF(C154="","",VLOOKUP(C154,'Number-Dozzen'!$A$2:$C$38,3,0))</f>
        <v>1</v>
      </c>
      <c r="E154" s="6">
        <f>IF(C154="","",VLOOKUP(C154,'[1]Number-Dozzen'!$A$2:$B$38,2,0))</f>
        <v>2</v>
      </c>
      <c r="F154" s="19">
        <f t="shared" si="42"/>
        <v>31</v>
      </c>
      <c r="G154" s="19" t="str">
        <f>IF(C154="","",IF(F154="","",VLOOKUP(F154,'Number-Dozzen'!$F$2:$L$10,7,0)))</f>
        <v>25-27-32-34</v>
      </c>
      <c r="H154" s="1" t="str">
        <f t="shared" si="58"/>
        <v/>
      </c>
      <c r="I154" s="1">
        <f t="shared" si="43"/>
        <v>9</v>
      </c>
      <c r="J154" s="1">
        <f t="shared" si="44"/>
        <v>1</v>
      </c>
      <c r="K154" s="1" t="str">
        <f t="shared" si="57"/>
        <v/>
      </c>
      <c r="L154" s="1">
        <f>IF(C154="","",SUM($K$2:K154))</f>
        <v>-48</v>
      </c>
      <c r="M154" s="11"/>
      <c r="N154" s="24" t="str">
        <f t="shared" si="60"/>
        <v/>
      </c>
      <c r="O154" s="25"/>
      <c r="P154" s="11"/>
      <c r="Q154" s="11"/>
      <c r="R154" s="11"/>
      <c r="S154" s="11"/>
      <c r="T154" s="11"/>
      <c r="U154" s="11"/>
      <c r="X154" s="11"/>
      <c r="Y154" s="11"/>
      <c r="Z154" s="80">
        <f t="shared" si="45"/>
        <v>3</v>
      </c>
      <c r="AA154" s="82" t="str">
        <f t="shared" si="46"/>
        <v/>
      </c>
      <c r="AB154" s="1" t="str">
        <f t="shared" si="47"/>
        <v/>
      </c>
      <c r="AC154" s="1" t="str">
        <f t="shared" si="48"/>
        <v/>
      </c>
      <c r="AD154" s="1" t="str">
        <f t="shared" si="49"/>
        <v/>
      </c>
      <c r="AE154" s="1" t="str">
        <f t="shared" si="50"/>
        <v/>
      </c>
      <c r="AG154" s="11"/>
      <c r="AH154" s="1" t="str">
        <f t="shared" si="51"/>
        <v/>
      </c>
      <c r="AI154" s="1" t="str">
        <f t="shared" si="52"/>
        <v/>
      </c>
      <c r="AJ154" s="1" t="str">
        <f t="shared" si="53"/>
        <v/>
      </c>
      <c r="AK154" s="1">
        <f t="shared" si="54"/>
        <v>1</v>
      </c>
      <c r="AL154" s="1" t="str">
        <f t="shared" si="55"/>
        <v/>
      </c>
      <c r="AM154" s="1" t="str">
        <f t="shared" si="56"/>
        <v/>
      </c>
      <c r="AN154" s="11"/>
      <c r="AO154" s="11"/>
      <c r="AP154" s="78">
        <f>IF(AND(SUM(AH154:AM154)&gt;0,SUM(Z154:AE154)&gt;0),1,"")</f>
        <v>1</v>
      </c>
      <c r="AQ154" s="78"/>
      <c r="AR154" s="78">
        <f>IF(AP154=1,SUM(Z154:AE154)*10+SUM(AH154:AM154),"")</f>
        <v>31</v>
      </c>
      <c r="AS154" s="78"/>
      <c r="AT154" s="11"/>
      <c r="AU154" s="11"/>
      <c r="AV154" s="80">
        <f>IF(AP154=1,VLOOKUP(AR154,'Number-Dozzen'!$F$2:$K$10,2,0),"")</f>
        <v>25</v>
      </c>
      <c r="AW154" s="80">
        <f>IF(AP154=1,VLOOKUP(AR154,'Number-Dozzen'!$F$2:$K$10,3,0),"")</f>
        <v>27</v>
      </c>
      <c r="AX154" s="80">
        <f>IF(AP154=1,VLOOKUP(AR154,'Number-Dozzen'!$F$2:$K$10,4,0),"")</f>
        <v>32</v>
      </c>
      <c r="AY154" s="80">
        <f>IF(AP154=1,VLOOKUP(AR154,'Number-Dozzen'!$F$2:$K$10,5,0),"")</f>
        <v>34</v>
      </c>
      <c r="AZ154" s="80" t="str">
        <f>IF(AP154=1,VLOOKUP(AR154,'Number-Dozzen'!$F$2:$K$10,6,0),"")</f>
        <v xml:space="preserve"> </v>
      </c>
      <c r="BA154" s="11"/>
      <c r="BB154" s="80">
        <f t="shared" si="59"/>
        <v>9</v>
      </c>
      <c r="BC154" s="11"/>
      <c r="BD154" s="11"/>
      <c r="BE154" s="11"/>
      <c r="BF154" s="11"/>
      <c r="BG154" s="11"/>
      <c r="BH154" s="11"/>
      <c r="BI154" s="11"/>
      <c r="BJ154" s="11"/>
      <c r="BK154" s="11"/>
      <c r="BL154" s="11"/>
      <c r="BM154" s="11"/>
      <c r="BN154" s="11"/>
    </row>
    <row r="155" spans="1:66">
      <c r="A155" s="7">
        <v>154</v>
      </c>
      <c r="B155" s="5"/>
      <c r="C155" s="97">
        <v>1</v>
      </c>
      <c r="D155" s="6">
        <f>IF(C155="","",VLOOKUP(C155,'Number-Dozzen'!$A$2:$C$38,3,0))</f>
        <v>1</v>
      </c>
      <c r="E155" s="6">
        <f>IF(C155="","",VLOOKUP(C155,'[1]Number-Dozzen'!$A$2:$B$38,2,0))</f>
        <v>2</v>
      </c>
      <c r="F155" s="19" t="str">
        <f t="shared" si="42"/>
        <v/>
      </c>
      <c r="G155" s="19" t="str">
        <f>IF(C155="","",IF(F155="","",VLOOKUP(F155,'Number-Dozzen'!$F$2:$L$10,7,0)))</f>
        <v/>
      </c>
      <c r="H155" s="1" t="str">
        <f t="shared" si="58"/>
        <v>L</v>
      </c>
      <c r="I155" s="1">
        <f t="shared" si="43"/>
        <v>9</v>
      </c>
      <c r="J155" s="1">
        <f t="shared" si="44"/>
        <v>1</v>
      </c>
      <c r="K155" s="1">
        <f t="shared" si="57"/>
        <v>-4</v>
      </c>
      <c r="L155" s="1">
        <f>IF(C155="","",SUM($K$2:K155))</f>
        <v>-52</v>
      </c>
      <c r="M155" s="11"/>
      <c r="N155" s="24" t="str">
        <f t="shared" si="60"/>
        <v/>
      </c>
      <c r="O155" s="25"/>
      <c r="P155" s="11"/>
      <c r="Q155" s="11"/>
      <c r="R155" s="11"/>
      <c r="S155" s="11"/>
      <c r="T155" s="11"/>
      <c r="U155" s="11"/>
      <c r="X155" s="11"/>
      <c r="Y155" s="11"/>
      <c r="Z155" s="80" t="str">
        <f t="shared" si="45"/>
        <v/>
      </c>
      <c r="AA155" s="82" t="str">
        <f t="shared" si="46"/>
        <v/>
      </c>
      <c r="AB155" s="1" t="str">
        <f t="shared" si="47"/>
        <v/>
      </c>
      <c r="AC155" s="1" t="str">
        <f t="shared" si="48"/>
        <v/>
      </c>
      <c r="AD155" s="1" t="str">
        <f t="shared" si="49"/>
        <v/>
      </c>
      <c r="AE155" s="1" t="str">
        <f t="shared" si="50"/>
        <v/>
      </c>
      <c r="AG155" s="11"/>
      <c r="AH155" s="1" t="str">
        <f t="shared" si="51"/>
        <v/>
      </c>
      <c r="AI155" s="1" t="str">
        <f t="shared" si="52"/>
        <v/>
      </c>
      <c r="AJ155" s="1" t="str">
        <f t="shared" si="53"/>
        <v/>
      </c>
      <c r="AK155" s="1" t="str">
        <f t="shared" si="54"/>
        <v/>
      </c>
      <c r="AL155" s="1" t="str">
        <f t="shared" si="55"/>
        <v/>
      </c>
      <c r="AM155" s="1" t="str">
        <f t="shared" si="56"/>
        <v/>
      </c>
      <c r="AN155" s="11"/>
      <c r="AO155" s="11"/>
      <c r="AP155" s="78" t="str">
        <f>IF(AND(SUM(AH155:AM155)&gt;0,SUM(Z155:AE155)&gt;0),1,"")</f>
        <v/>
      </c>
      <c r="AQ155" s="78"/>
      <c r="AR155" s="78" t="str">
        <f>IF(AP155=1,SUM(Z155:AE155)*10+SUM(AH155:AM155),"")</f>
        <v/>
      </c>
      <c r="AS155" s="78"/>
      <c r="AT155" s="11"/>
      <c r="AU155" s="11"/>
      <c r="AV155" s="80" t="str">
        <f>IF(AP155=1,VLOOKUP(AR155,'Number-Dozzen'!$F$2:$K$10,2,0),"")</f>
        <v/>
      </c>
      <c r="AW155" s="80" t="str">
        <f>IF(AP155=1,VLOOKUP(AR155,'Number-Dozzen'!$F$2:$K$10,3,0),"")</f>
        <v/>
      </c>
      <c r="AX155" s="80" t="str">
        <f>IF(AP155=1,VLOOKUP(AR155,'Number-Dozzen'!$F$2:$K$10,4,0),"")</f>
        <v/>
      </c>
      <c r="AY155" s="80" t="str">
        <f>IF(AP155=1,VLOOKUP(AR155,'Number-Dozzen'!$F$2:$K$10,5,0),"")</f>
        <v/>
      </c>
      <c r="AZ155" s="80" t="str">
        <f>IF(AP155=1,VLOOKUP(AR155,'Number-Dozzen'!$F$2:$K$10,6,0),"")</f>
        <v/>
      </c>
      <c r="BA155" s="11"/>
      <c r="BB155" s="80">
        <f t="shared" si="59"/>
        <v>10</v>
      </c>
      <c r="BC155" s="11"/>
      <c r="BD155" s="11"/>
      <c r="BE155" s="11"/>
      <c r="BF155" s="11"/>
      <c r="BG155" s="11"/>
      <c r="BH155" s="11"/>
      <c r="BI155" s="11"/>
      <c r="BJ155" s="11"/>
      <c r="BK155" s="11"/>
      <c r="BL155" s="11"/>
      <c r="BM155" s="11"/>
      <c r="BN155" s="11"/>
    </row>
    <row r="156" spans="1:66">
      <c r="A156" s="7">
        <v>155</v>
      </c>
      <c r="B156" s="5"/>
      <c r="C156" s="97">
        <v>28</v>
      </c>
      <c r="D156" s="6">
        <f>IF(C156="","",VLOOKUP(C156,'Number-Dozzen'!$A$2:$C$38,3,0))</f>
        <v>3</v>
      </c>
      <c r="E156" s="6">
        <f>IF(C156="","",VLOOKUP(C156,'[1]Number-Dozzen'!$A$2:$B$38,2,0))</f>
        <v>3</v>
      </c>
      <c r="F156" s="19">
        <f t="shared" si="42"/>
        <v>21</v>
      </c>
      <c r="G156" s="19" t="str">
        <f>IF(C156="","",IF(F156="","",VLOOKUP(F156,'Number-Dozzen'!$F$2:$L$10,7,0)))</f>
        <v>13-15-17-19-21</v>
      </c>
      <c r="H156" s="1" t="str">
        <f t="shared" si="58"/>
        <v/>
      </c>
      <c r="I156" s="1">
        <f t="shared" si="43"/>
        <v>10</v>
      </c>
      <c r="J156" s="1">
        <f t="shared" si="44"/>
        <v>1</v>
      </c>
      <c r="K156" s="1" t="str">
        <f t="shared" si="57"/>
        <v/>
      </c>
      <c r="L156" s="1">
        <f>IF(C156="","",SUM($K$2:K156))</f>
        <v>-52</v>
      </c>
      <c r="M156" s="11"/>
      <c r="N156" s="24" t="str">
        <f t="shared" si="60"/>
        <v/>
      </c>
      <c r="O156" s="25"/>
      <c r="P156" s="11"/>
      <c r="Q156" s="11"/>
      <c r="R156" s="11"/>
      <c r="S156" s="11"/>
      <c r="T156" s="11"/>
      <c r="U156" s="11"/>
      <c r="X156" s="11"/>
      <c r="Y156" s="11"/>
      <c r="Z156" s="80" t="str">
        <f t="shared" si="45"/>
        <v/>
      </c>
      <c r="AA156" s="82" t="str">
        <f t="shared" si="46"/>
        <v/>
      </c>
      <c r="AB156" s="1" t="str">
        <f t="shared" si="47"/>
        <v/>
      </c>
      <c r="AC156" s="1" t="str">
        <f t="shared" si="48"/>
        <v/>
      </c>
      <c r="AD156" s="1">
        <f t="shared" si="49"/>
        <v>2</v>
      </c>
      <c r="AE156" s="1" t="str">
        <f t="shared" si="50"/>
        <v/>
      </c>
      <c r="AG156" s="11"/>
      <c r="AH156" s="1" t="str">
        <f t="shared" si="51"/>
        <v/>
      </c>
      <c r="AI156" s="1" t="str">
        <f t="shared" si="52"/>
        <v/>
      </c>
      <c r="AJ156" s="1" t="str">
        <f t="shared" si="53"/>
        <v/>
      </c>
      <c r="AK156" s="1" t="str">
        <f t="shared" si="54"/>
        <v/>
      </c>
      <c r="AL156" s="1" t="str">
        <f t="shared" si="55"/>
        <v/>
      </c>
      <c r="AM156" s="1">
        <f t="shared" si="56"/>
        <v>1</v>
      </c>
      <c r="AN156" s="11"/>
      <c r="AO156" s="11"/>
      <c r="AP156" s="78">
        <f>IF(AND(SUM(AH156:AM156)&gt;0,SUM(Z156:AE156)&gt;0),1,"")</f>
        <v>1</v>
      </c>
      <c r="AQ156" s="78"/>
      <c r="AR156" s="78">
        <f>IF(AP156=1,SUM(Z156:AE156)*10+SUM(AH156:AM156),"")</f>
        <v>21</v>
      </c>
      <c r="AS156" s="78"/>
      <c r="AT156" s="11"/>
      <c r="AU156" s="11"/>
      <c r="AV156" s="80">
        <f>IF(AP156=1,VLOOKUP(AR156,'Number-Dozzen'!$F$2:$K$10,2,0),"")</f>
        <v>13</v>
      </c>
      <c r="AW156" s="80">
        <f>IF(AP156=1,VLOOKUP(AR156,'Number-Dozzen'!$F$2:$K$10,3,0),"")</f>
        <v>15</v>
      </c>
      <c r="AX156" s="80">
        <f>IF(AP156=1,VLOOKUP(AR156,'Number-Dozzen'!$F$2:$K$10,4,0),"")</f>
        <v>17</v>
      </c>
      <c r="AY156" s="80">
        <f>IF(AP156=1,VLOOKUP(AR156,'Number-Dozzen'!$F$2:$K$10,5,0),"")</f>
        <v>19</v>
      </c>
      <c r="AZ156" s="80">
        <f>IF(AP156=1,VLOOKUP(AR156,'Number-Dozzen'!$F$2:$K$10,6,0),"")</f>
        <v>21</v>
      </c>
      <c r="BA156" s="11"/>
      <c r="BB156" s="80">
        <f t="shared" si="59"/>
        <v>10</v>
      </c>
      <c r="BC156" s="11"/>
      <c r="BD156" s="11"/>
      <c r="BE156" s="11"/>
      <c r="BF156" s="11"/>
      <c r="BG156" s="11"/>
      <c r="BH156" s="11"/>
      <c r="BI156" s="11"/>
      <c r="BJ156" s="11"/>
      <c r="BK156" s="11"/>
      <c r="BL156" s="11"/>
      <c r="BM156" s="11"/>
      <c r="BN156" s="11"/>
    </row>
    <row r="157" spans="1:66">
      <c r="A157" s="7">
        <v>156</v>
      </c>
      <c r="B157" s="5"/>
      <c r="C157" s="97">
        <v>35</v>
      </c>
      <c r="D157" s="6">
        <f>IF(C157="","",VLOOKUP(C157,'Number-Dozzen'!$A$2:$C$38,3,0))</f>
        <v>3</v>
      </c>
      <c r="E157" s="6">
        <f>IF(C157="","",VLOOKUP(C157,'[1]Number-Dozzen'!$A$2:$B$38,2,0))</f>
        <v>3</v>
      </c>
      <c r="F157" s="19" t="str">
        <f t="shared" ref="F157:F220" si="61">IF(C157="","",IF(AP157="","",AR157))</f>
        <v/>
      </c>
      <c r="G157" s="19" t="str">
        <f>IF(C157="","",IF(F157="","",VLOOKUP(F157,'Number-Dozzen'!$F$2:$L$10,7,0)))</f>
        <v/>
      </c>
      <c r="H157" s="1" t="str">
        <f t="shared" si="58"/>
        <v>L</v>
      </c>
      <c r="I157" s="1">
        <f t="shared" si="43"/>
        <v>10</v>
      </c>
      <c r="J157" s="1">
        <f t="shared" si="44"/>
        <v>1</v>
      </c>
      <c r="K157" s="1">
        <f t="shared" si="57"/>
        <v>-4</v>
      </c>
      <c r="L157" s="1">
        <f>IF(C157="","",SUM($K$2:K157))</f>
        <v>-56</v>
      </c>
      <c r="M157" s="11"/>
      <c r="N157" s="24" t="str">
        <f t="shared" si="60"/>
        <v/>
      </c>
      <c r="O157" s="25"/>
      <c r="P157" s="11"/>
      <c r="Q157" s="11"/>
      <c r="R157" s="11"/>
      <c r="S157" s="11"/>
      <c r="T157" s="11"/>
      <c r="U157" s="11"/>
      <c r="X157" s="11"/>
      <c r="Y157" s="11"/>
      <c r="Z157" s="80" t="str">
        <f t="shared" si="45"/>
        <v/>
      </c>
      <c r="AA157" s="82" t="str">
        <f t="shared" si="46"/>
        <v/>
      </c>
      <c r="AB157" s="1" t="str">
        <f t="shared" si="47"/>
        <v/>
      </c>
      <c r="AC157" s="1" t="str">
        <f t="shared" si="48"/>
        <v/>
      </c>
      <c r="AD157" s="1" t="str">
        <f t="shared" si="49"/>
        <v/>
      </c>
      <c r="AE157" s="1" t="str">
        <f t="shared" si="50"/>
        <v/>
      </c>
      <c r="AG157" s="11"/>
      <c r="AH157" s="1" t="str">
        <f t="shared" si="51"/>
        <v/>
      </c>
      <c r="AI157" s="1" t="str">
        <f t="shared" si="52"/>
        <v/>
      </c>
      <c r="AJ157" s="1" t="str">
        <f t="shared" si="53"/>
        <v/>
      </c>
      <c r="AK157" s="1" t="str">
        <f t="shared" si="54"/>
        <v/>
      </c>
      <c r="AL157" s="1" t="str">
        <f t="shared" si="55"/>
        <v/>
      </c>
      <c r="AM157" s="1" t="str">
        <f t="shared" si="56"/>
        <v/>
      </c>
      <c r="AN157" s="11"/>
      <c r="AO157" s="11"/>
      <c r="AP157" s="78" t="str">
        <f>IF(AND(SUM(AH157:AM157)&gt;0,SUM(Z157:AE157)&gt;0),1,"")</f>
        <v/>
      </c>
      <c r="AQ157" s="78"/>
      <c r="AR157" s="78" t="str">
        <f>IF(AP157=1,SUM(Z157:AE157)*10+SUM(AH157:AM157),"")</f>
        <v/>
      </c>
      <c r="AS157" s="78"/>
      <c r="AT157" s="11"/>
      <c r="AU157" s="11"/>
      <c r="AV157" s="80" t="str">
        <f>IF(AP157=1,VLOOKUP(AR157,'Number-Dozzen'!$F$2:$K$10,2,0),"")</f>
        <v/>
      </c>
      <c r="AW157" s="80" t="str">
        <f>IF(AP157=1,VLOOKUP(AR157,'Number-Dozzen'!$F$2:$K$10,3,0),"")</f>
        <v/>
      </c>
      <c r="AX157" s="80" t="str">
        <f>IF(AP157=1,VLOOKUP(AR157,'Number-Dozzen'!$F$2:$K$10,4,0),"")</f>
        <v/>
      </c>
      <c r="AY157" s="80" t="str">
        <f>IF(AP157=1,VLOOKUP(AR157,'Number-Dozzen'!$F$2:$K$10,5,0),"")</f>
        <v/>
      </c>
      <c r="AZ157" s="80" t="str">
        <f>IF(AP157=1,VLOOKUP(AR157,'Number-Dozzen'!$F$2:$K$10,6,0),"")</f>
        <v/>
      </c>
      <c r="BA157" s="11"/>
      <c r="BB157" s="80">
        <f t="shared" si="59"/>
        <v>11</v>
      </c>
      <c r="BC157" s="11"/>
      <c r="BD157" s="11"/>
      <c r="BE157" s="11"/>
      <c r="BF157" s="11"/>
      <c r="BG157" s="11"/>
      <c r="BH157" s="11"/>
      <c r="BI157" s="11"/>
      <c r="BJ157" s="11"/>
      <c r="BK157" s="11"/>
      <c r="BL157" s="11"/>
      <c r="BM157" s="11"/>
      <c r="BN157" s="11"/>
    </row>
    <row r="158" spans="1:66">
      <c r="A158" s="7">
        <v>157</v>
      </c>
      <c r="B158" s="5"/>
      <c r="C158" s="97">
        <v>6</v>
      </c>
      <c r="D158" s="6">
        <f>IF(C158="","",VLOOKUP(C158,'Number-Dozzen'!$A$2:$C$38,3,0))</f>
        <v>1</v>
      </c>
      <c r="E158" s="6">
        <f>IF(C158="","",VLOOKUP(C158,'[1]Number-Dozzen'!$A$2:$B$38,2,0))</f>
        <v>1</v>
      </c>
      <c r="F158" s="19">
        <f t="shared" si="61"/>
        <v>22</v>
      </c>
      <c r="G158" s="19" t="str">
        <f>IF(C158="","",IF(F158="","",VLOOKUP(F158,'Number-Dozzen'!$F$2:$L$10,7,0)))</f>
        <v>16-20-23-24</v>
      </c>
      <c r="H158" s="1" t="str">
        <f t="shared" si="58"/>
        <v/>
      </c>
      <c r="I158" s="1">
        <f t="shared" si="43"/>
        <v>11</v>
      </c>
      <c r="J158" s="1">
        <f t="shared" si="44"/>
        <v>1</v>
      </c>
      <c r="K158" s="1" t="str">
        <f t="shared" si="57"/>
        <v/>
      </c>
      <c r="L158" s="1">
        <f>IF(C158="","",SUM($K$2:K158))</f>
        <v>-56</v>
      </c>
      <c r="M158" s="11"/>
      <c r="N158" s="24" t="str">
        <f t="shared" si="60"/>
        <v/>
      </c>
      <c r="O158" s="25"/>
      <c r="P158" s="11"/>
      <c r="Q158" s="11"/>
      <c r="R158" s="11"/>
      <c r="S158" s="11"/>
      <c r="T158" s="11"/>
      <c r="U158" s="11"/>
      <c r="X158" s="11"/>
      <c r="Y158" s="11"/>
      <c r="Z158" s="80" t="str">
        <f t="shared" si="45"/>
        <v/>
      </c>
      <c r="AA158" s="82">
        <f t="shared" si="46"/>
        <v>2</v>
      </c>
      <c r="AB158" s="1" t="str">
        <f t="shared" si="47"/>
        <v/>
      </c>
      <c r="AC158" s="1" t="str">
        <f t="shared" si="48"/>
        <v/>
      </c>
      <c r="AD158" s="1" t="str">
        <f t="shared" si="49"/>
        <v/>
      </c>
      <c r="AE158" s="1" t="str">
        <f t="shared" si="50"/>
        <v/>
      </c>
      <c r="AG158" s="11"/>
      <c r="AH158" s="1" t="str">
        <f t="shared" si="51"/>
        <v/>
      </c>
      <c r="AI158" s="1">
        <f t="shared" si="52"/>
        <v>2</v>
      </c>
      <c r="AJ158" s="1" t="str">
        <f t="shared" si="53"/>
        <v/>
      </c>
      <c r="AK158" s="1" t="str">
        <f t="shared" si="54"/>
        <v/>
      </c>
      <c r="AL158" s="1" t="str">
        <f t="shared" si="55"/>
        <v/>
      </c>
      <c r="AM158" s="1" t="str">
        <f t="shared" si="56"/>
        <v/>
      </c>
      <c r="AN158" s="11"/>
      <c r="AO158" s="11"/>
      <c r="AP158" s="78">
        <f>IF(AND(SUM(AH158:AM158)&gt;0,SUM(Z158:AE158)&gt;0),1,"")</f>
        <v>1</v>
      </c>
      <c r="AQ158" s="78"/>
      <c r="AR158" s="78">
        <f>IF(AP158=1,SUM(Z158:AE158)*10+SUM(AH158:AM158),"")</f>
        <v>22</v>
      </c>
      <c r="AS158" s="78"/>
      <c r="AT158" s="11"/>
      <c r="AU158" s="11"/>
      <c r="AV158" s="80">
        <f>IF(AP158=1,VLOOKUP(AR158,'Number-Dozzen'!$F$2:$K$10,2,0),"")</f>
        <v>16</v>
      </c>
      <c r="AW158" s="80">
        <f>IF(AP158=1,VLOOKUP(AR158,'Number-Dozzen'!$F$2:$K$10,3,0),"")</f>
        <v>20</v>
      </c>
      <c r="AX158" s="80">
        <f>IF(AP158=1,VLOOKUP(AR158,'Number-Dozzen'!$F$2:$K$10,4,0),"")</f>
        <v>23</v>
      </c>
      <c r="AY158" s="80">
        <f>IF(AP158=1,VLOOKUP(AR158,'Number-Dozzen'!$F$2:$K$10,5,0),"")</f>
        <v>24</v>
      </c>
      <c r="AZ158" s="80" t="str">
        <f>IF(AP158=1,VLOOKUP(AR158,'Number-Dozzen'!$F$2:$K$10,6,0),"")</f>
        <v xml:space="preserve"> </v>
      </c>
      <c r="BA158" s="11"/>
      <c r="BB158" s="80">
        <f t="shared" si="59"/>
        <v>11</v>
      </c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11"/>
      <c r="BN158" s="11"/>
    </row>
    <row r="159" spans="1:66">
      <c r="A159" s="7">
        <v>158</v>
      </c>
      <c r="B159" s="5"/>
      <c r="C159" s="97">
        <v>21</v>
      </c>
      <c r="D159" s="6">
        <f>IF(C159="","",VLOOKUP(C159,'Number-Dozzen'!$A$2:$C$38,3,0))</f>
        <v>2</v>
      </c>
      <c r="E159" s="6">
        <f>IF(C159="","",VLOOKUP(C159,'[1]Number-Dozzen'!$A$2:$B$38,2,0))</f>
        <v>1</v>
      </c>
      <c r="F159" s="19" t="str">
        <f t="shared" si="61"/>
        <v/>
      </c>
      <c r="G159" s="19" t="str">
        <f>IF(C159="","",IF(F159="","",VLOOKUP(F159,'Number-Dozzen'!$F$2:$L$10,7,0)))</f>
        <v/>
      </c>
      <c r="H159" s="1" t="str">
        <f t="shared" si="58"/>
        <v>L</v>
      </c>
      <c r="I159" s="1">
        <f t="shared" si="43"/>
        <v>11</v>
      </c>
      <c r="J159" s="1">
        <f t="shared" si="44"/>
        <v>1</v>
      </c>
      <c r="K159" s="1">
        <f t="shared" si="57"/>
        <v>-4</v>
      </c>
      <c r="L159" s="1">
        <f>IF(C159="","",SUM($K$2:K159))</f>
        <v>-60</v>
      </c>
      <c r="M159" s="11"/>
      <c r="N159" s="24" t="str">
        <f t="shared" si="60"/>
        <v/>
      </c>
      <c r="O159" s="25"/>
      <c r="P159" s="11"/>
      <c r="Q159" s="11"/>
      <c r="R159" s="11"/>
      <c r="S159" s="11"/>
      <c r="T159" s="11"/>
      <c r="U159" s="11"/>
      <c r="X159" s="11"/>
      <c r="Y159" s="11"/>
      <c r="Z159" s="80" t="str">
        <f t="shared" si="45"/>
        <v/>
      </c>
      <c r="AA159" s="82" t="str">
        <f t="shared" si="46"/>
        <v/>
      </c>
      <c r="AB159" s="1">
        <f t="shared" si="47"/>
        <v>3</v>
      </c>
      <c r="AC159" s="1" t="str">
        <f t="shared" si="48"/>
        <v/>
      </c>
      <c r="AD159" s="1" t="str">
        <f t="shared" si="49"/>
        <v/>
      </c>
      <c r="AE159" s="1" t="str">
        <f t="shared" si="50"/>
        <v/>
      </c>
      <c r="AG159" s="11"/>
      <c r="AH159" s="1" t="str">
        <f t="shared" si="51"/>
        <v/>
      </c>
      <c r="AI159" s="1" t="str">
        <f t="shared" si="52"/>
        <v/>
      </c>
      <c r="AJ159" s="1" t="str">
        <f t="shared" si="53"/>
        <v/>
      </c>
      <c r="AK159" s="1" t="str">
        <f t="shared" si="54"/>
        <v/>
      </c>
      <c r="AL159" s="1" t="str">
        <f t="shared" si="55"/>
        <v/>
      </c>
      <c r="AM159" s="1" t="str">
        <f t="shared" si="56"/>
        <v/>
      </c>
      <c r="AN159" s="11"/>
      <c r="AO159" s="11"/>
      <c r="AP159" s="78" t="str">
        <f>IF(AND(SUM(AH159:AM159)&gt;0,SUM(Z159:AE159)&gt;0),1,"")</f>
        <v/>
      </c>
      <c r="AQ159" s="78"/>
      <c r="AR159" s="78" t="str">
        <f>IF(AP159=1,SUM(Z159:AE159)*10+SUM(AH159:AM159),"")</f>
        <v/>
      </c>
      <c r="AS159" s="78"/>
      <c r="AT159" s="11"/>
      <c r="AU159" s="11"/>
      <c r="AV159" s="80" t="str">
        <f>IF(AP159=1,VLOOKUP(AR159,'Number-Dozzen'!$F$2:$K$10,2,0),"")</f>
        <v/>
      </c>
      <c r="AW159" s="80" t="str">
        <f>IF(AP159=1,VLOOKUP(AR159,'Number-Dozzen'!$F$2:$K$10,3,0),"")</f>
        <v/>
      </c>
      <c r="AX159" s="80" t="str">
        <f>IF(AP159=1,VLOOKUP(AR159,'Number-Dozzen'!$F$2:$K$10,4,0),"")</f>
        <v/>
      </c>
      <c r="AY159" s="80" t="str">
        <f>IF(AP159=1,VLOOKUP(AR159,'Number-Dozzen'!$F$2:$K$10,5,0),"")</f>
        <v/>
      </c>
      <c r="AZ159" s="80" t="str">
        <f>IF(AP159=1,VLOOKUP(AR159,'Number-Dozzen'!$F$2:$K$10,6,0),"")</f>
        <v/>
      </c>
      <c r="BA159" s="11"/>
      <c r="BB159" s="80">
        <f t="shared" si="59"/>
        <v>12</v>
      </c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11"/>
      <c r="BN159" s="11"/>
    </row>
    <row r="160" spans="1:66">
      <c r="A160" s="7">
        <v>159</v>
      </c>
      <c r="B160" s="5"/>
      <c r="C160" s="97">
        <v>6</v>
      </c>
      <c r="D160" s="6">
        <f>IF(C160="","",VLOOKUP(C160,'Number-Dozzen'!$A$2:$C$38,3,0))</f>
        <v>1</v>
      </c>
      <c r="E160" s="6">
        <f>IF(C160="","",VLOOKUP(C160,'[1]Number-Dozzen'!$A$2:$B$38,2,0))</f>
        <v>1</v>
      </c>
      <c r="F160" s="19" t="str">
        <f t="shared" si="61"/>
        <v/>
      </c>
      <c r="G160" s="19" t="str">
        <f>IF(C160="","",IF(F160="","",VLOOKUP(F160,'Number-Dozzen'!$F$2:$L$10,7,0)))</f>
        <v/>
      </c>
      <c r="H160" s="1" t="str">
        <f t="shared" si="58"/>
        <v/>
      </c>
      <c r="I160" s="1">
        <f t="shared" si="43"/>
        <v>12</v>
      </c>
      <c r="J160" s="1">
        <f t="shared" si="44"/>
        <v>1</v>
      </c>
      <c r="K160" s="1" t="str">
        <f t="shared" si="57"/>
        <v/>
      </c>
      <c r="L160" s="1">
        <f>IF(C160="","",SUM($K$2:K160))</f>
        <v>-60</v>
      </c>
      <c r="M160" s="11"/>
      <c r="N160" s="24" t="str">
        <f t="shared" si="60"/>
        <v/>
      </c>
      <c r="O160" s="25"/>
      <c r="P160" s="11"/>
      <c r="Q160" s="11"/>
      <c r="R160" s="11"/>
      <c r="S160" s="11"/>
      <c r="T160" s="11"/>
      <c r="U160" s="11"/>
      <c r="X160" s="11"/>
      <c r="Y160" s="11"/>
      <c r="Z160" s="80">
        <f t="shared" si="45"/>
        <v>3</v>
      </c>
      <c r="AA160" s="82" t="str">
        <f t="shared" si="46"/>
        <v/>
      </c>
      <c r="AB160" s="1" t="str">
        <f t="shared" si="47"/>
        <v/>
      </c>
      <c r="AC160" s="1" t="str">
        <f t="shared" si="48"/>
        <v/>
      </c>
      <c r="AD160" s="1" t="str">
        <f t="shared" si="49"/>
        <v/>
      </c>
      <c r="AE160" s="1" t="str">
        <f t="shared" si="50"/>
        <v/>
      </c>
      <c r="AG160" s="11"/>
      <c r="AH160" s="1" t="str">
        <f t="shared" si="51"/>
        <v/>
      </c>
      <c r="AI160" s="1" t="str">
        <f t="shared" si="52"/>
        <v/>
      </c>
      <c r="AJ160" s="1" t="str">
        <f t="shared" si="53"/>
        <v/>
      </c>
      <c r="AK160" s="1" t="str">
        <f t="shared" si="54"/>
        <v/>
      </c>
      <c r="AL160" s="1" t="str">
        <f t="shared" si="55"/>
        <v/>
      </c>
      <c r="AM160" s="1" t="str">
        <f t="shared" si="56"/>
        <v/>
      </c>
      <c r="AN160" s="11"/>
      <c r="AO160" s="11"/>
      <c r="AP160" s="78" t="str">
        <f>IF(AND(SUM(AH160:AM160)&gt;0,SUM(Z160:AE160)&gt;0),1,"")</f>
        <v/>
      </c>
      <c r="AQ160" s="78"/>
      <c r="AR160" s="78" t="str">
        <f>IF(AP160=1,SUM(Z160:AE160)*10+SUM(AH160:AM160),"")</f>
        <v/>
      </c>
      <c r="AS160" s="78"/>
      <c r="AT160" s="11"/>
      <c r="AU160" s="11"/>
      <c r="AV160" s="80" t="str">
        <f>IF(AP160=1,VLOOKUP(AR160,'Number-Dozzen'!$F$2:$K$10,2,0),"")</f>
        <v/>
      </c>
      <c r="AW160" s="80" t="str">
        <f>IF(AP160=1,VLOOKUP(AR160,'Number-Dozzen'!$F$2:$K$10,3,0),"")</f>
        <v/>
      </c>
      <c r="AX160" s="80" t="str">
        <f>IF(AP160=1,VLOOKUP(AR160,'Number-Dozzen'!$F$2:$K$10,4,0),"")</f>
        <v/>
      </c>
      <c r="AY160" s="80" t="str">
        <f>IF(AP160=1,VLOOKUP(AR160,'Number-Dozzen'!$F$2:$K$10,5,0),"")</f>
        <v/>
      </c>
      <c r="AZ160" s="80" t="str">
        <f>IF(AP160=1,VLOOKUP(AR160,'Number-Dozzen'!$F$2:$K$10,6,0),"")</f>
        <v/>
      </c>
      <c r="BA160" s="11"/>
      <c r="BB160" s="80">
        <f t="shared" si="59"/>
        <v>12</v>
      </c>
      <c r="BC160" s="11"/>
      <c r="BD160" s="11"/>
      <c r="BE160" s="11"/>
      <c r="BF160" s="11"/>
      <c r="BG160" s="11"/>
      <c r="BH160" s="11"/>
      <c r="BI160" s="11"/>
      <c r="BJ160" s="11"/>
      <c r="BK160" s="11"/>
      <c r="BL160" s="11"/>
      <c r="BM160" s="11"/>
      <c r="BN160" s="11"/>
    </row>
    <row r="161" spans="1:66">
      <c r="A161" s="7">
        <v>160</v>
      </c>
      <c r="B161" s="5"/>
      <c r="C161" s="97">
        <v>16</v>
      </c>
      <c r="D161" s="6">
        <f>IF(C161="","",VLOOKUP(C161,'Number-Dozzen'!$A$2:$C$38,3,0))</f>
        <v>2</v>
      </c>
      <c r="E161" s="6">
        <f>IF(C161="","",VLOOKUP(C161,'[1]Number-Dozzen'!$A$2:$B$38,2,0))</f>
        <v>2</v>
      </c>
      <c r="F161" s="19">
        <f t="shared" si="61"/>
        <v>33</v>
      </c>
      <c r="G161" s="19" t="str">
        <f>IF(C161="","",IF(F161="","",VLOOKUP(F161,'Number-Dozzen'!$F$2:$L$10,7,0)))</f>
        <v>26-28-29-31-35</v>
      </c>
      <c r="H161" s="1" t="str">
        <f t="shared" si="58"/>
        <v/>
      </c>
      <c r="I161" s="1">
        <f t="shared" si="43"/>
        <v>12</v>
      </c>
      <c r="J161" s="1">
        <f t="shared" si="44"/>
        <v>1</v>
      </c>
      <c r="K161" s="1" t="str">
        <f t="shared" si="57"/>
        <v/>
      </c>
      <c r="L161" s="1">
        <f>IF(C161="","",SUM($K$2:K161))</f>
        <v>-60</v>
      </c>
      <c r="M161" s="11"/>
      <c r="N161" s="24" t="str">
        <f t="shared" si="60"/>
        <v/>
      </c>
      <c r="O161" s="25"/>
      <c r="P161" s="11"/>
      <c r="Q161" s="11"/>
      <c r="R161" s="11"/>
      <c r="S161" s="11"/>
      <c r="T161" s="11"/>
      <c r="U161" s="11"/>
      <c r="X161" s="11"/>
      <c r="Y161" s="11"/>
      <c r="Z161" s="80" t="str">
        <f t="shared" si="45"/>
        <v/>
      </c>
      <c r="AA161" s="82" t="str">
        <f t="shared" si="46"/>
        <v/>
      </c>
      <c r="AB161" s="1">
        <f t="shared" si="47"/>
        <v>3</v>
      </c>
      <c r="AC161" s="1" t="str">
        <f t="shared" si="48"/>
        <v/>
      </c>
      <c r="AD161" s="1" t="str">
        <f t="shared" si="49"/>
        <v/>
      </c>
      <c r="AE161" s="1" t="str">
        <f t="shared" si="50"/>
        <v/>
      </c>
      <c r="AG161" s="11"/>
      <c r="AH161" s="1" t="str">
        <f t="shared" si="51"/>
        <v/>
      </c>
      <c r="AI161" s="1" t="str">
        <f t="shared" si="52"/>
        <v/>
      </c>
      <c r="AJ161" s="1">
        <f t="shared" si="53"/>
        <v>3</v>
      </c>
      <c r="AK161" s="1" t="str">
        <f t="shared" si="54"/>
        <v/>
      </c>
      <c r="AL161" s="1" t="str">
        <f t="shared" si="55"/>
        <v/>
      </c>
      <c r="AM161" s="1" t="str">
        <f t="shared" si="56"/>
        <v/>
      </c>
      <c r="AN161" s="11"/>
      <c r="AO161" s="11"/>
      <c r="AP161" s="78">
        <f>IF(AND(SUM(AH161:AM161)&gt;0,SUM(Z161:AE161)&gt;0),1,"")</f>
        <v>1</v>
      </c>
      <c r="AQ161" s="78"/>
      <c r="AR161" s="78">
        <f>IF(AP161=1,SUM(Z161:AE161)*10+SUM(AH161:AM161),"")</f>
        <v>33</v>
      </c>
      <c r="AS161" s="78"/>
      <c r="AT161" s="11"/>
      <c r="AU161" s="11"/>
      <c r="AV161" s="80">
        <f>IF(AP161=1,VLOOKUP(AR161,'Number-Dozzen'!$F$2:$K$10,2,0),"")</f>
        <v>26</v>
      </c>
      <c r="AW161" s="80">
        <f>IF(AP161=1,VLOOKUP(AR161,'Number-Dozzen'!$F$2:$K$10,3,0),"")</f>
        <v>28</v>
      </c>
      <c r="AX161" s="80">
        <f>IF(AP161=1,VLOOKUP(AR161,'Number-Dozzen'!$F$2:$K$10,4,0),"")</f>
        <v>29</v>
      </c>
      <c r="AY161" s="80">
        <f>IF(AP161=1,VLOOKUP(AR161,'Number-Dozzen'!$F$2:$K$10,5,0),"")</f>
        <v>31</v>
      </c>
      <c r="AZ161" s="80">
        <f>IF(AP161=1,VLOOKUP(AR161,'Number-Dozzen'!$F$2:$K$10,6,0),"")</f>
        <v>35</v>
      </c>
      <c r="BA161" s="11"/>
      <c r="BB161" s="80">
        <f t="shared" si="59"/>
        <v>12</v>
      </c>
      <c r="BC161" s="11"/>
      <c r="BD161" s="11"/>
      <c r="BE161" s="11"/>
      <c r="BF161" s="11"/>
      <c r="BG161" s="11"/>
      <c r="BH161" s="11"/>
      <c r="BI161" s="11"/>
      <c r="BJ161" s="11"/>
      <c r="BK161" s="11"/>
      <c r="BL161" s="11"/>
      <c r="BM161" s="11"/>
      <c r="BN161" s="11"/>
    </row>
    <row r="162" spans="1:66">
      <c r="A162" s="7">
        <v>161</v>
      </c>
      <c r="B162" s="5"/>
      <c r="C162" s="97">
        <v>20</v>
      </c>
      <c r="D162" s="6">
        <f>IF(C162="","",VLOOKUP(C162,'Number-Dozzen'!$A$2:$C$38,3,0))</f>
        <v>2</v>
      </c>
      <c r="E162" s="6">
        <f>IF(C162="","",VLOOKUP(C162,'[1]Number-Dozzen'!$A$2:$B$38,2,0))</f>
        <v>2</v>
      </c>
      <c r="F162" s="19" t="str">
        <f t="shared" si="61"/>
        <v/>
      </c>
      <c r="G162" s="19" t="str">
        <f>IF(C162="","",IF(F162="","",VLOOKUP(F162,'Number-Dozzen'!$F$2:$L$10,7,0)))</f>
        <v/>
      </c>
      <c r="H162" s="1" t="str">
        <f t="shared" si="58"/>
        <v>L</v>
      </c>
      <c r="I162" s="1">
        <f t="shared" si="43"/>
        <v>12</v>
      </c>
      <c r="J162" s="1">
        <f t="shared" si="44"/>
        <v>1</v>
      </c>
      <c r="K162" s="1">
        <f t="shared" si="57"/>
        <v>-4</v>
      </c>
      <c r="L162" s="1">
        <f>IF(C162="","",SUM($K$2:K162))</f>
        <v>-64</v>
      </c>
      <c r="M162" s="11"/>
      <c r="N162" s="24" t="str">
        <f t="shared" si="60"/>
        <v/>
      </c>
      <c r="O162" s="25"/>
      <c r="P162" s="11"/>
      <c r="Q162" s="11"/>
      <c r="R162" s="11"/>
      <c r="S162" s="11"/>
      <c r="T162" s="11"/>
      <c r="U162" s="11"/>
      <c r="X162" s="11"/>
      <c r="Y162" s="11"/>
      <c r="Z162" s="80" t="str">
        <f t="shared" si="45"/>
        <v/>
      </c>
      <c r="AA162" s="82" t="str">
        <f t="shared" si="46"/>
        <v/>
      </c>
      <c r="AB162" s="1" t="str">
        <f t="shared" si="47"/>
        <v/>
      </c>
      <c r="AC162" s="1" t="str">
        <f t="shared" si="48"/>
        <v/>
      </c>
      <c r="AD162" s="1" t="str">
        <f t="shared" si="49"/>
        <v/>
      </c>
      <c r="AE162" s="1" t="str">
        <f t="shared" si="50"/>
        <v/>
      </c>
      <c r="AG162" s="11"/>
      <c r="AH162" s="1" t="str">
        <f t="shared" si="51"/>
        <v/>
      </c>
      <c r="AI162" s="1" t="str">
        <f t="shared" si="52"/>
        <v/>
      </c>
      <c r="AJ162" s="1" t="str">
        <f t="shared" si="53"/>
        <v/>
      </c>
      <c r="AK162" s="1" t="str">
        <f t="shared" si="54"/>
        <v/>
      </c>
      <c r="AL162" s="1" t="str">
        <f t="shared" si="55"/>
        <v/>
      </c>
      <c r="AM162" s="1" t="str">
        <f t="shared" si="56"/>
        <v/>
      </c>
      <c r="AN162" s="11"/>
      <c r="AO162" s="11"/>
      <c r="AP162" s="78" t="str">
        <f>IF(AND(SUM(AH162:AM162)&gt;0,SUM(Z162:AE162)&gt;0),1,"")</f>
        <v/>
      </c>
      <c r="AQ162" s="78"/>
      <c r="AR162" s="78" t="str">
        <f>IF(AP162=1,SUM(Z162:AE162)*10+SUM(AH162:AM162),"")</f>
        <v/>
      </c>
      <c r="AS162" s="78"/>
      <c r="AT162" s="11"/>
      <c r="AU162" s="11"/>
      <c r="AV162" s="80" t="str">
        <f>IF(AP162=1,VLOOKUP(AR162,'Number-Dozzen'!$F$2:$K$10,2,0),"")</f>
        <v/>
      </c>
      <c r="AW162" s="80" t="str">
        <f>IF(AP162=1,VLOOKUP(AR162,'Number-Dozzen'!$F$2:$K$10,3,0),"")</f>
        <v/>
      </c>
      <c r="AX162" s="80" t="str">
        <f>IF(AP162=1,VLOOKUP(AR162,'Number-Dozzen'!$F$2:$K$10,4,0),"")</f>
        <v/>
      </c>
      <c r="AY162" s="80" t="str">
        <f>IF(AP162=1,VLOOKUP(AR162,'Number-Dozzen'!$F$2:$K$10,5,0),"")</f>
        <v/>
      </c>
      <c r="AZ162" s="80" t="str">
        <f>IF(AP162=1,VLOOKUP(AR162,'Number-Dozzen'!$F$2:$K$10,6,0),"")</f>
        <v/>
      </c>
      <c r="BA162" s="11"/>
      <c r="BB162" s="80">
        <f t="shared" si="59"/>
        <v>13</v>
      </c>
      <c r="BC162" s="11"/>
      <c r="BD162" s="11"/>
      <c r="BE162" s="11"/>
      <c r="BF162" s="11"/>
      <c r="BG162" s="11"/>
      <c r="BH162" s="11"/>
      <c r="BI162" s="11"/>
      <c r="BJ162" s="11"/>
      <c r="BK162" s="11"/>
      <c r="BL162" s="11"/>
      <c r="BM162" s="11"/>
      <c r="BN162" s="11"/>
    </row>
    <row r="163" spans="1:66">
      <c r="A163" s="7">
        <v>162</v>
      </c>
      <c r="B163" s="5"/>
      <c r="C163" s="97">
        <v>14</v>
      </c>
      <c r="D163" s="6">
        <f>IF(C163="","",VLOOKUP(C163,'Number-Dozzen'!$A$2:$C$38,3,0))</f>
        <v>2</v>
      </c>
      <c r="E163" s="6">
        <f>IF(C163="","",VLOOKUP(C163,'[1]Number-Dozzen'!$A$2:$B$38,2,0))</f>
        <v>3</v>
      </c>
      <c r="F163" s="19" t="str">
        <f t="shared" si="61"/>
        <v/>
      </c>
      <c r="G163" s="19" t="str">
        <f>IF(C163="","",IF(F163="","",VLOOKUP(F163,'Number-Dozzen'!$F$2:$L$10,7,0)))</f>
        <v/>
      </c>
      <c r="H163" s="1" t="str">
        <f t="shared" si="58"/>
        <v/>
      </c>
      <c r="I163" s="1">
        <f t="shared" si="43"/>
        <v>13</v>
      </c>
      <c r="J163" s="1">
        <f t="shared" si="44"/>
        <v>1</v>
      </c>
      <c r="K163" s="1" t="str">
        <f t="shared" si="57"/>
        <v/>
      </c>
      <c r="L163" s="1">
        <f>IF(C163="","",SUM($K$2:K163))</f>
        <v>-64</v>
      </c>
      <c r="M163" s="11"/>
      <c r="N163" s="24" t="str">
        <f t="shared" si="60"/>
        <v/>
      </c>
      <c r="O163" s="25"/>
      <c r="P163" s="11"/>
      <c r="Q163" s="11"/>
      <c r="R163" s="11"/>
      <c r="S163" s="11"/>
      <c r="T163" s="11"/>
      <c r="U163" s="11"/>
      <c r="X163" s="11"/>
      <c r="Y163" s="11"/>
      <c r="Z163" s="80" t="str">
        <f t="shared" si="45"/>
        <v/>
      </c>
      <c r="AA163" s="82" t="str">
        <f t="shared" si="46"/>
        <v/>
      </c>
      <c r="AB163" s="1" t="str">
        <f t="shared" si="47"/>
        <v/>
      </c>
      <c r="AC163" s="1" t="str">
        <f t="shared" si="48"/>
        <v/>
      </c>
      <c r="AD163" s="1" t="str">
        <f t="shared" si="49"/>
        <v/>
      </c>
      <c r="AE163" s="1" t="str">
        <f t="shared" si="50"/>
        <v/>
      </c>
      <c r="AG163" s="11"/>
      <c r="AH163" s="1" t="str">
        <f t="shared" si="51"/>
        <v/>
      </c>
      <c r="AI163" s="1" t="str">
        <f t="shared" si="52"/>
        <v/>
      </c>
      <c r="AJ163" s="1" t="str">
        <f t="shared" si="53"/>
        <v/>
      </c>
      <c r="AK163" s="1" t="str">
        <f t="shared" si="54"/>
        <v/>
      </c>
      <c r="AL163" s="1" t="str">
        <f t="shared" si="55"/>
        <v/>
      </c>
      <c r="AM163" s="1">
        <f t="shared" si="56"/>
        <v>1</v>
      </c>
      <c r="AN163" s="11"/>
      <c r="AO163" s="11"/>
      <c r="AP163" s="78" t="str">
        <f>IF(AND(SUM(AH163:AM163)&gt;0,SUM(Z163:AE163)&gt;0),1,"")</f>
        <v/>
      </c>
      <c r="AQ163" s="78"/>
      <c r="AR163" s="78" t="str">
        <f>IF(AP163=1,SUM(Z163:AE163)*10+SUM(AH163:AM163),"")</f>
        <v/>
      </c>
      <c r="AS163" s="78"/>
      <c r="AT163" s="11"/>
      <c r="AU163" s="11"/>
      <c r="AV163" s="80" t="str">
        <f>IF(AP163=1,VLOOKUP(AR163,'Number-Dozzen'!$F$2:$K$10,2,0),"")</f>
        <v/>
      </c>
      <c r="AW163" s="80" t="str">
        <f>IF(AP163=1,VLOOKUP(AR163,'Number-Dozzen'!$F$2:$K$10,3,0),"")</f>
        <v/>
      </c>
      <c r="AX163" s="80" t="str">
        <f>IF(AP163=1,VLOOKUP(AR163,'Number-Dozzen'!$F$2:$K$10,4,0),"")</f>
        <v/>
      </c>
      <c r="AY163" s="80" t="str">
        <f>IF(AP163=1,VLOOKUP(AR163,'Number-Dozzen'!$F$2:$K$10,5,0),"")</f>
        <v/>
      </c>
      <c r="AZ163" s="80" t="str">
        <f>IF(AP163=1,VLOOKUP(AR163,'Number-Dozzen'!$F$2:$K$10,6,0),"")</f>
        <v/>
      </c>
      <c r="BA163" s="11"/>
      <c r="BB163" s="80">
        <f t="shared" si="59"/>
        <v>13</v>
      </c>
      <c r="BC163" s="11"/>
      <c r="BD163" s="11"/>
      <c r="BE163" s="11"/>
      <c r="BF163" s="11"/>
      <c r="BG163" s="11"/>
      <c r="BH163" s="11"/>
      <c r="BI163" s="11"/>
      <c r="BJ163" s="11"/>
      <c r="BK163" s="11"/>
      <c r="BL163" s="11"/>
      <c r="BM163" s="11"/>
      <c r="BN163" s="11"/>
    </row>
    <row r="164" spans="1:66">
      <c r="A164" s="7">
        <v>163</v>
      </c>
      <c r="B164" s="5"/>
      <c r="C164" s="97">
        <v>36</v>
      </c>
      <c r="D164" s="6">
        <f>IF(C164="","",VLOOKUP(C164,'Number-Dozzen'!$A$2:$C$38,3,0))</f>
        <v>3</v>
      </c>
      <c r="E164" s="6">
        <f>IF(C164="","",VLOOKUP(C164,'[1]Number-Dozzen'!$A$2:$B$38,2,0))</f>
        <v>2</v>
      </c>
      <c r="F164" s="19" t="str">
        <f t="shared" si="61"/>
        <v/>
      </c>
      <c r="G164" s="19" t="str">
        <f>IF(C164="","",IF(F164="","",VLOOKUP(F164,'Number-Dozzen'!$F$2:$L$10,7,0)))</f>
        <v/>
      </c>
      <c r="H164" s="1" t="str">
        <f t="shared" si="58"/>
        <v/>
      </c>
      <c r="I164" s="1">
        <f t="shared" si="43"/>
        <v>13</v>
      </c>
      <c r="J164" s="1">
        <f t="shared" si="44"/>
        <v>1</v>
      </c>
      <c r="K164" s="1" t="str">
        <f t="shared" si="57"/>
        <v/>
      </c>
      <c r="L164" s="1">
        <f>IF(C164="","",SUM($K$2:K164))</f>
        <v>-64</v>
      </c>
      <c r="M164" s="11"/>
      <c r="N164" s="24" t="str">
        <f t="shared" si="60"/>
        <v/>
      </c>
      <c r="O164" s="25"/>
      <c r="P164" s="11"/>
      <c r="Q164" s="11"/>
      <c r="R164" s="11"/>
      <c r="S164" s="11"/>
      <c r="T164" s="11"/>
      <c r="U164" s="11"/>
      <c r="X164" s="11"/>
      <c r="Y164" s="11"/>
      <c r="Z164" s="80" t="str">
        <f t="shared" si="45"/>
        <v/>
      </c>
      <c r="AA164" s="82" t="str">
        <f t="shared" si="46"/>
        <v/>
      </c>
      <c r="AB164" s="1" t="str">
        <f t="shared" si="47"/>
        <v/>
      </c>
      <c r="AC164" s="1" t="str">
        <f t="shared" si="48"/>
        <v/>
      </c>
      <c r="AD164" s="1" t="str">
        <f t="shared" si="49"/>
        <v/>
      </c>
      <c r="AE164" s="1" t="str">
        <f t="shared" si="50"/>
        <v/>
      </c>
      <c r="AG164" s="11"/>
      <c r="AH164" s="1" t="str">
        <f t="shared" si="51"/>
        <v/>
      </c>
      <c r="AI164" s="1" t="str">
        <f t="shared" si="52"/>
        <v/>
      </c>
      <c r="AJ164" s="1" t="str">
        <f t="shared" si="53"/>
        <v/>
      </c>
      <c r="AK164" s="1">
        <f t="shared" si="54"/>
        <v>1</v>
      </c>
      <c r="AL164" s="1" t="str">
        <f t="shared" si="55"/>
        <v/>
      </c>
      <c r="AM164" s="1" t="str">
        <f t="shared" si="56"/>
        <v/>
      </c>
      <c r="AN164" s="11"/>
      <c r="AO164" s="11"/>
      <c r="AP164" s="78" t="str">
        <f>IF(AND(SUM(AH164:AM164)&gt;0,SUM(Z164:AE164)&gt;0),1,"")</f>
        <v/>
      </c>
      <c r="AQ164" s="78"/>
      <c r="AR164" s="78" t="str">
        <f>IF(AP164=1,SUM(Z164:AE164)*10+SUM(AH164:AM164),"")</f>
        <v/>
      </c>
      <c r="AS164" s="78"/>
      <c r="AT164" s="11"/>
      <c r="AU164" s="11"/>
      <c r="AV164" s="80" t="str">
        <f>IF(AP164=1,VLOOKUP(AR164,'Number-Dozzen'!$F$2:$K$10,2,0),"")</f>
        <v/>
      </c>
      <c r="AW164" s="80" t="str">
        <f>IF(AP164=1,VLOOKUP(AR164,'Number-Dozzen'!$F$2:$K$10,3,0),"")</f>
        <v/>
      </c>
      <c r="AX164" s="80" t="str">
        <f>IF(AP164=1,VLOOKUP(AR164,'Number-Dozzen'!$F$2:$K$10,4,0),"")</f>
        <v/>
      </c>
      <c r="AY164" s="80" t="str">
        <f>IF(AP164=1,VLOOKUP(AR164,'Number-Dozzen'!$F$2:$K$10,5,0),"")</f>
        <v/>
      </c>
      <c r="AZ164" s="80" t="str">
        <f>IF(AP164=1,VLOOKUP(AR164,'Number-Dozzen'!$F$2:$K$10,6,0),"")</f>
        <v/>
      </c>
      <c r="BA164" s="11"/>
      <c r="BB164" s="80">
        <f t="shared" si="59"/>
        <v>13</v>
      </c>
      <c r="BC164" s="11"/>
      <c r="BD164" s="11"/>
      <c r="BE164" s="11"/>
      <c r="BF164" s="11"/>
      <c r="BG164" s="11"/>
      <c r="BH164" s="11"/>
      <c r="BI164" s="11"/>
      <c r="BJ164" s="11"/>
      <c r="BK164" s="11"/>
      <c r="BL164" s="11"/>
      <c r="BM164" s="11"/>
      <c r="BN164" s="11"/>
    </row>
    <row r="165" spans="1:66">
      <c r="A165" s="7">
        <v>164</v>
      </c>
      <c r="B165" s="5"/>
      <c r="C165" s="97">
        <v>31</v>
      </c>
      <c r="D165" s="6">
        <f>IF(C165="","",VLOOKUP(C165,'Number-Dozzen'!$A$2:$C$38,3,0))</f>
        <v>3</v>
      </c>
      <c r="E165" s="6">
        <f>IF(C165="","",VLOOKUP(C165,'[1]Number-Dozzen'!$A$2:$B$38,2,0))</f>
        <v>3</v>
      </c>
      <c r="F165" s="19" t="str">
        <f t="shared" si="61"/>
        <v/>
      </c>
      <c r="G165" s="19" t="str">
        <f>IF(C165="","",IF(F165="","",VLOOKUP(F165,'Number-Dozzen'!$F$2:$L$10,7,0)))</f>
        <v/>
      </c>
      <c r="H165" s="1" t="str">
        <f t="shared" si="58"/>
        <v/>
      </c>
      <c r="I165" s="1">
        <f t="shared" si="43"/>
        <v>13</v>
      </c>
      <c r="J165" s="1">
        <f t="shared" si="44"/>
        <v>1</v>
      </c>
      <c r="K165" s="1" t="str">
        <f t="shared" si="57"/>
        <v/>
      </c>
      <c r="L165" s="1">
        <f>IF(C165="","",SUM($K$2:K165))</f>
        <v>-64</v>
      </c>
      <c r="M165" s="11"/>
      <c r="N165" s="24" t="str">
        <f t="shared" si="60"/>
        <v/>
      </c>
      <c r="O165" s="25"/>
      <c r="P165" s="11"/>
      <c r="Q165" s="11"/>
      <c r="R165" s="11"/>
      <c r="S165" s="11"/>
      <c r="T165" s="11"/>
      <c r="U165" s="11"/>
      <c r="X165" s="11"/>
      <c r="Y165" s="11"/>
      <c r="Z165" s="80" t="str">
        <f t="shared" si="45"/>
        <v/>
      </c>
      <c r="AA165" s="82" t="str">
        <f t="shared" si="46"/>
        <v/>
      </c>
      <c r="AB165" s="1" t="str">
        <f t="shared" si="47"/>
        <v/>
      </c>
      <c r="AC165" s="1" t="str">
        <f t="shared" si="48"/>
        <v/>
      </c>
      <c r="AD165" s="1" t="str">
        <f t="shared" si="49"/>
        <v/>
      </c>
      <c r="AE165" s="1" t="str">
        <f t="shared" si="50"/>
        <v/>
      </c>
      <c r="AG165" s="11"/>
      <c r="AH165" s="1" t="str">
        <f t="shared" si="51"/>
        <v/>
      </c>
      <c r="AI165" s="1" t="str">
        <f t="shared" si="52"/>
        <v/>
      </c>
      <c r="AJ165" s="1" t="str">
        <f t="shared" si="53"/>
        <v/>
      </c>
      <c r="AK165" s="1" t="str">
        <f t="shared" si="54"/>
        <v/>
      </c>
      <c r="AL165" s="1" t="str">
        <f t="shared" si="55"/>
        <v/>
      </c>
      <c r="AM165" s="1">
        <f t="shared" si="56"/>
        <v>1</v>
      </c>
      <c r="AN165" s="11"/>
      <c r="AO165" s="11"/>
      <c r="AP165" s="78" t="str">
        <f>IF(AND(SUM(AH165:AM165)&gt;0,SUM(Z165:AE165)&gt;0),1,"")</f>
        <v/>
      </c>
      <c r="AQ165" s="78"/>
      <c r="AR165" s="78" t="str">
        <f>IF(AP165=1,SUM(Z165:AE165)*10+SUM(AH165:AM165),"")</f>
        <v/>
      </c>
      <c r="AS165" s="78"/>
      <c r="AT165" s="11"/>
      <c r="AU165" s="11"/>
      <c r="AV165" s="80" t="str">
        <f>IF(AP165=1,VLOOKUP(AR165,'Number-Dozzen'!$F$2:$K$10,2,0),"")</f>
        <v/>
      </c>
      <c r="AW165" s="80" t="str">
        <f>IF(AP165=1,VLOOKUP(AR165,'Number-Dozzen'!$F$2:$K$10,3,0),"")</f>
        <v/>
      </c>
      <c r="AX165" s="80" t="str">
        <f>IF(AP165=1,VLOOKUP(AR165,'Number-Dozzen'!$F$2:$K$10,4,0),"")</f>
        <v/>
      </c>
      <c r="AY165" s="80" t="str">
        <f>IF(AP165=1,VLOOKUP(AR165,'Number-Dozzen'!$F$2:$K$10,5,0),"")</f>
        <v/>
      </c>
      <c r="AZ165" s="80" t="str">
        <f>IF(AP165=1,VLOOKUP(AR165,'Number-Dozzen'!$F$2:$K$10,6,0),"")</f>
        <v/>
      </c>
      <c r="BA165" s="11"/>
      <c r="BB165" s="80">
        <f t="shared" si="59"/>
        <v>13</v>
      </c>
      <c r="BC165" s="11"/>
      <c r="BD165" s="11"/>
      <c r="BE165" s="11"/>
      <c r="BF165" s="11"/>
      <c r="BG165" s="11"/>
      <c r="BH165" s="11"/>
      <c r="BI165" s="11"/>
      <c r="BJ165" s="11"/>
      <c r="BK165" s="11"/>
      <c r="BL165" s="11"/>
      <c r="BM165" s="11"/>
      <c r="BN165" s="11"/>
    </row>
    <row r="166" spans="1:66">
      <c r="A166" s="7">
        <v>165</v>
      </c>
      <c r="B166" s="5"/>
      <c r="C166" s="97">
        <v>8</v>
      </c>
      <c r="D166" s="6">
        <f>IF(C166="","",VLOOKUP(C166,'Number-Dozzen'!$A$2:$C$38,3,0))</f>
        <v>1</v>
      </c>
      <c r="E166" s="6">
        <f>IF(C166="","",VLOOKUP(C166,'[1]Number-Dozzen'!$A$2:$B$38,2,0))</f>
        <v>2</v>
      </c>
      <c r="F166" s="19">
        <f t="shared" si="61"/>
        <v>21</v>
      </c>
      <c r="G166" s="19" t="str">
        <f>IF(C166="","",IF(F166="","",VLOOKUP(F166,'Number-Dozzen'!$F$2:$L$10,7,0)))</f>
        <v>13-15-17-19-21</v>
      </c>
      <c r="H166" s="1" t="str">
        <f t="shared" si="58"/>
        <v/>
      </c>
      <c r="I166" s="1">
        <f t="shared" si="43"/>
        <v>13</v>
      </c>
      <c r="J166" s="1">
        <f t="shared" si="44"/>
        <v>1</v>
      </c>
      <c r="K166" s="1" t="str">
        <f t="shared" si="57"/>
        <v/>
      </c>
      <c r="L166" s="1">
        <f>IF(C166="","",SUM($K$2:K166))</f>
        <v>-64</v>
      </c>
      <c r="M166" s="11"/>
      <c r="N166" s="24" t="str">
        <f t="shared" si="60"/>
        <v/>
      </c>
      <c r="O166" s="25"/>
      <c r="P166" s="11"/>
      <c r="Q166" s="11"/>
      <c r="R166" s="11"/>
      <c r="S166" s="11"/>
      <c r="T166" s="11"/>
      <c r="U166" s="11"/>
      <c r="X166" s="11"/>
      <c r="Y166" s="11"/>
      <c r="Z166" s="80" t="str">
        <f t="shared" si="45"/>
        <v/>
      </c>
      <c r="AA166" s="82">
        <f t="shared" si="46"/>
        <v>2</v>
      </c>
      <c r="AB166" s="1" t="str">
        <f t="shared" si="47"/>
        <v/>
      </c>
      <c r="AC166" s="1" t="str">
        <f t="shared" si="48"/>
        <v/>
      </c>
      <c r="AD166" s="1" t="str">
        <f t="shared" si="49"/>
        <v/>
      </c>
      <c r="AE166" s="1" t="str">
        <f t="shared" si="50"/>
        <v/>
      </c>
      <c r="AG166" s="11"/>
      <c r="AH166" s="1" t="str">
        <f t="shared" si="51"/>
        <v/>
      </c>
      <c r="AI166" s="1" t="str">
        <f t="shared" si="52"/>
        <v/>
      </c>
      <c r="AJ166" s="1" t="str">
        <f t="shared" si="53"/>
        <v/>
      </c>
      <c r="AK166" s="1">
        <f t="shared" si="54"/>
        <v>1</v>
      </c>
      <c r="AL166" s="1" t="str">
        <f t="shared" si="55"/>
        <v/>
      </c>
      <c r="AM166" s="1" t="str">
        <f t="shared" si="56"/>
        <v/>
      </c>
      <c r="AN166" s="11"/>
      <c r="AO166" s="11"/>
      <c r="AP166" s="78">
        <f>IF(AND(SUM(AH166:AM166)&gt;0,SUM(Z166:AE166)&gt;0),1,"")</f>
        <v>1</v>
      </c>
      <c r="AQ166" s="78"/>
      <c r="AR166" s="78">
        <f>IF(AP166=1,SUM(Z166:AE166)*10+SUM(AH166:AM166),"")</f>
        <v>21</v>
      </c>
      <c r="AS166" s="78"/>
      <c r="AT166" s="11"/>
      <c r="AU166" s="11"/>
      <c r="AV166" s="80">
        <f>IF(AP166=1,VLOOKUP(AR166,'Number-Dozzen'!$F$2:$K$10,2,0),"")</f>
        <v>13</v>
      </c>
      <c r="AW166" s="80">
        <f>IF(AP166=1,VLOOKUP(AR166,'Number-Dozzen'!$F$2:$K$10,3,0),"")</f>
        <v>15</v>
      </c>
      <c r="AX166" s="80">
        <f>IF(AP166=1,VLOOKUP(AR166,'Number-Dozzen'!$F$2:$K$10,4,0),"")</f>
        <v>17</v>
      </c>
      <c r="AY166" s="80">
        <f>IF(AP166=1,VLOOKUP(AR166,'Number-Dozzen'!$F$2:$K$10,5,0),"")</f>
        <v>19</v>
      </c>
      <c r="AZ166" s="80">
        <f>IF(AP166=1,VLOOKUP(AR166,'Number-Dozzen'!$F$2:$K$10,6,0),"")</f>
        <v>21</v>
      </c>
      <c r="BA166" s="11"/>
      <c r="BB166" s="80">
        <f t="shared" si="59"/>
        <v>13</v>
      </c>
      <c r="BC166" s="11"/>
      <c r="BD166" s="11"/>
      <c r="BE166" s="11"/>
      <c r="BF166" s="11"/>
      <c r="BG166" s="11"/>
      <c r="BH166" s="11"/>
      <c r="BI166" s="11"/>
      <c r="BJ166" s="11"/>
      <c r="BK166" s="11"/>
      <c r="BL166" s="11"/>
      <c r="BM166" s="11"/>
      <c r="BN166" s="11"/>
    </row>
    <row r="167" spans="1:66">
      <c r="A167" s="7">
        <v>166</v>
      </c>
      <c r="B167" s="5"/>
      <c r="C167" s="97">
        <v>26</v>
      </c>
      <c r="D167" s="6">
        <f>IF(C167="","",VLOOKUP(C167,'Number-Dozzen'!$A$2:$C$38,3,0))</f>
        <v>3</v>
      </c>
      <c r="E167" s="6">
        <f>IF(C167="","",VLOOKUP(C167,'[1]Number-Dozzen'!$A$2:$B$38,2,0))</f>
        <v>3</v>
      </c>
      <c r="F167" s="19">
        <f t="shared" si="61"/>
        <v>21</v>
      </c>
      <c r="G167" s="19" t="str">
        <f>IF(C167="","",IF(F167="","",VLOOKUP(F167,'Number-Dozzen'!$F$2:$L$10,7,0)))</f>
        <v>13-15-17-19-21</v>
      </c>
      <c r="H167" s="1" t="str">
        <f t="shared" si="58"/>
        <v>L</v>
      </c>
      <c r="I167" s="1">
        <f t="shared" si="43"/>
        <v>13</v>
      </c>
      <c r="J167" s="1">
        <f t="shared" si="44"/>
        <v>1</v>
      </c>
      <c r="K167" s="1">
        <f t="shared" si="57"/>
        <v>-4</v>
      </c>
      <c r="L167" s="1">
        <f>IF(C167="","",SUM($K$2:K167))</f>
        <v>-68</v>
      </c>
      <c r="M167" s="11"/>
      <c r="N167" s="24" t="str">
        <f t="shared" si="60"/>
        <v/>
      </c>
      <c r="O167" s="25"/>
      <c r="P167" s="11"/>
      <c r="Q167" s="11"/>
      <c r="R167" s="11"/>
      <c r="S167" s="11"/>
      <c r="T167" s="11"/>
      <c r="U167" s="11"/>
      <c r="X167" s="11"/>
      <c r="Y167" s="11"/>
      <c r="Z167" s="80" t="str">
        <f t="shared" si="45"/>
        <v/>
      </c>
      <c r="AA167" s="82" t="str">
        <f t="shared" si="46"/>
        <v/>
      </c>
      <c r="AB167" s="1" t="str">
        <f t="shared" si="47"/>
        <v/>
      </c>
      <c r="AC167" s="1" t="str">
        <f t="shared" si="48"/>
        <v/>
      </c>
      <c r="AD167" s="1">
        <f t="shared" si="49"/>
        <v>2</v>
      </c>
      <c r="AE167" s="1" t="str">
        <f t="shared" si="50"/>
        <v/>
      </c>
      <c r="AG167" s="11"/>
      <c r="AH167" s="1" t="str">
        <f t="shared" si="51"/>
        <v/>
      </c>
      <c r="AI167" s="1" t="str">
        <f t="shared" si="52"/>
        <v/>
      </c>
      <c r="AJ167" s="1" t="str">
        <f t="shared" si="53"/>
        <v/>
      </c>
      <c r="AK167" s="1" t="str">
        <f t="shared" si="54"/>
        <v/>
      </c>
      <c r="AL167" s="1" t="str">
        <f t="shared" si="55"/>
        <v/>
      </c>
      <c r="AM167" s="1">
        <f t="shared" si="56"/>
        <v>1</v>
      </c>
      <c r="AN167" s="11"/>
      <c r="AO167" s="11"/>
      <c r="AP167" s="78">
        <f>IF(AND(SUM(AH167:AM167)&gt;0,SUM(Z167:AE167)&gt;0),1,"")</f>
        <v>1</v>
      </c>
      <c r="AQ167" s="78"/>
      <c r="AR167" s="78">
        <f>IF(AP167=1,SUM(Z167:AE167)*10+SUM(AH167:AM167),"")</f>
        <v>21</v>
      </c>
      <c r="AS167" s="78"/>
      <c r="AT167" s="11"/>
      <c r="AU167" s="11"/>
      <c r="AV167" s="80">
        <f>IF(AP167=1,VLOOKUP(AR167,'Number-Dozzen'!$F$2:$K$10,2,0),"")</f>
        <v>13</v>
      </c>
      <c r="AW167" s="80">
        <f>IF(AP167=1,VLOOKUP(AR167,'Number-Dozzen'!$F$2:$K$10,3,0),"")</f>
        <v>15</v>
      </c>
      <c r="AX167" s="80">
        <f>IF(AP167=1,VLOOKUP(AR167,'Number-Dozzen'!$F$2:$K$10,4,0),"")</f>
        <v>17</v>
      </c>
      <c r="AY167" s="80">
        <f>IF(AP167=1,VLOOKUP(AR167,'Number-Dozzen'!$F$2:$K$10,5,0),"")</f>
        <v>19</v>
      </c>
      <c r="AZ167" s="80">
        <f>IF(AP167=1,VLOOKUP(AR167,'Number-Dozzen'!$F$2:$K$10,6,0),"")</f>
        <v>21</v>
      </c>
      <c r="BA167" s="11"/>
      <c r="BB167" s="80">
        <f t="shared" si="59"/>
        <v>14</v>
      </c>
      <c r="BC167" s="11"/>
      <c r="BD167" s="11"/>
      <c r="BE167" s="11"/>
      <c r="BF167" s="11"/>
      <c r="BG167" s="11"/>
      <c r="BH167" s="11"/>
      <c r="BI167" s="11"/>
      <c r="BJ167" s="11"/>
      <c r="BK167" s="11"/>
      <c r="BL167" s="11"/>
      <c r="BM167" s="11"/>
      <c r="BN167" s="11"/>
    </row>
    <row r="168" spans="1:66">
      <c r="A168" s="7">
        <v>167</v>
      </c>
      <c r="B168" s="5"/>
      <c r="C168" s="97">
        <v>28</v>
      </c>
      <c r="D168" s="6">
        <f>IF(C168="","",VLOOKUP(C168,'Number-Dozzen'!$A$2:$C$38,3,0))</f>
        <v>3</v>
      </c>
      <c r="E168" s="6">
        <f>IF(C168="","",VLOOKUP(C168,'[1]Number-Dozzen'!$A$2:$B$38,2,0))</f>
        <v>3</v>
      </c>
      <c r="F168" s="19" t="str">
        <f t="shared" si="61"/>
        <v/>
      </c>
      <c r="G168" s="19" t="str">
        <f>IF(C168="","",IF(F168="","",VLOOKUP(F168,'Number-Dozzen'!$F$2:$L$10,7,0)))</f>
        <v/>
      </c>
      <c r="H168" s="1" t="str">
        <f t="shared" si="58"/>
        <v>L</v>
      </c>
      <c r="I168" s="1">
        <f t="shared" si="43"/>
        <v>14</v>
      </c>
      <c r="J168" s="1">
        <f t="shared" si="44"/>
        <v>1</v>
      </c>
      <c r="K168" s="1">
        <f t="shared" si="57"/>
        <v>-4</v>
      </c>
      <c r="L168" s="1">
        <f>IF(C168="","",SUM($K$2:K168))</f>
        <v>-72</v>
      </c>
      <c r="M168" s="11"/>
      <c r="N168" s="24" t="str">
        <f t="shared" si="60"/>
        <v/>
      </c>
      <c r="O168" s="25"/>
      <c r="P168" s="11"/>
      <c r="Q168" s="11"/>
      <c r="R168" s="11"/>
      <c r="S168" s="11"/>
      <c r="T168" s="11"/>
      <c r="U168" s="11"/>
      <c r="X168" s="11"/>
      <c r="Y168" s="11"/>
      <c r="Z168" s="80" t="str">
        <f t="shared" si="45"/>
        <v/>
      </c>
      <c r="AA168" s="82" t="str">
        <f t="shared" si="46"/>
        <v/>
      </c>
      <c r="AB168" s="1" t="str">
        <f t="shared" si="47"/>
        <v/>
      </c>
      <c r="AC168" s="1" t="str">
        <f t="shared" si="48"/>
        <v/>
      </c>
      <c r="AD168" s="1" t="str">
        <f t="shared" si="49"/>
        <v/>
      </c>
      <c r="AE168" s="1" t="str">
        <f t="shared" si="50"/>
        <v/>
      </c>
      <c r="AG168" s="11"/>
      <c r="AH168" s="1" t="str">
        <f t="shared" si="51"/>
        <v/>
      </c>
      <c r="AI168" s="1" t="str">
        <f t="shared" si="52"/>
        <v/>
      </c>
      <c r="AJ168" s="1" t="str">
        <f t="shared" si="53"/>
        <v/>
      </c>
      <c r="AK168" s="1" t="str">
        <f t="shared" si="54"/>
        <v/>
      </c>
      <c r="AL168" s="1" t="str">
        <f t="shared" si="55"/>
        <v/>
      </c>
      <c r="AM168" s="1" t="str">
        <f t="shared" si="56"/>
        <v/>
      </c>
      <c r="AN168" s="11"/>
      <c r="AO168" s="11"/>
      <c r="AP168" s="78" t="str">
        <f>IF(AND(SUM(AH168:AM168)&gt;0,SUM(Z168:AE168)&gt;0),1,"")</f>
        <v/>
      </c>
      <c r="AQ168" s="78"/>
      <c r="AR168" s="78" t="str">
        <f>IF(AP168=1,SUM(Z168:AE168)*10+SUM(AH168:AM168),"")</f>
        <v/>
      </c>
      <c r="AS168" s="78"/>
      <c r="AT168" s="11"/>
      <c r="AU168" s="11"/>
      <c r="AV168" s="80" t="str">
        <f>IF(AP168=1,VLOOKUP(AR168,'Number-Dozzen'!$F$2:$K$10,2,0),"")</f>
        <v/>
      </c>
      <c r="AW168" s="80" t="str">
        <f>IF(AP168=1,VLOOKUP(AR168,'Number-Dozzen'!$F$2:$K$10,3,0),"")</f>
        <v/>
      </c>
      <c r="AX168" s="80" t="str">
        <f>IF(AP168=1,VLOOKUP(AR168,'Number-Dozzen'!$F$2:$K$10,4,0),"")</f>
        <v/>
      </c>
      <c r="AY168" s="80" t="str">
        <f>IF(AP168=1,VLOOKUP(AR168,'Number-Dozzen'!$F$2:$K$10,5,0),"")</f>
        <v/>
      </c>
      <c r="AZ168" s="80" t="str">
        <f>IF(AP168=1,VLOOKUP(AR168,'Number-Dozzen'!$F$2:$K$10,6,0),"")</f>
        <v/>
      </c>
      <c r="BA168" s="11"/>
      <c r="BB168" s="80">
        <f t="shared" si="59"/>
        <v>15</v>
      </c>
      <c r="BC168" s="11"/>
      <c r="BD168" s="11"/>
      <c r="BE168" s="11"/>
      <c r="BF168" s="11"/>
      <c r="BG168" s="11"/>
      <c r="BH168" s="11"/>
      <c r="BI168" s="11"/>
      <c r="BJ168" s="11"/>
      <c r="BK168" s="11"/>
      <c r="BL168" s="11"/>
      <c r="BM168" s="11"/>
      <c r="BN168" s="11"/>
    </row>
    <row r="169" spans="1:66">
      <c r="A169" s="7">
        <v>168</v>
      </c>
      <c r="B169" s="5"/>
      <c r="C169" s="97">
        <v>2</v>
      </c>
      <c r="D169" s="6">
        <f>IF(C169="","",VLOOKUP(C169,'Number-Dozzen'!$A$2:$C$38,3,0))</f>
        <v>1</v>
      </c>
      <c r="E169" s="6">
        <f>IF(C169="","",VLOOKUP(C169,'[1]Number-Dozzen'!$A$2:$B$38,2,0))</f>
        <v>1</v>
      </c>
      <c r="F169" s="19">
        <f t="shared" si="61"/>
        <v>22</v>
      </c>
      <c r="G169" s="19" t="str">
        <f>IF(C169="","",IF(F169="","",VLOOKUP(F169,'Number-Dozzen'!$F$2:$L$10,7,0)))</f>
        <v>16-20-23-24</v>
      </c>
      <c r="H169" s="1" t="str">
        <f t="shared" si="58"/>
        <v/>
      </c>
      <c r="I169" s="1">
        <f t="shared" si="43"/>
        <v>15</v>
      </c>
      <c r="J169" s="1">
        <f t="shared" si="44"/>
        <v>1</v>
      </c>
      <c r="K169" s="1" t="str">
        <f t="shared" si="57"/>
        <v/>
      </c>
      <c r="L169" s="1">
        <f>IF(C169="","",SUM($K$2:K169))</f>
        <v>-72</v>
      </c>
      <c r="M169" s="11"/>
      <c r="N169" s="24" t="str">
        <f t="shared" si="60"/>
        <v/>
      </c>
      <c r="O169" s="25"/>
      <c r="P169" s="11"/>
      <c r="Q169" s="11"/>
      <c r="R169" s="11"/>
      <c r="S169" s="11"/>
      <c r="T169" s="11"/>
      <c r="U169" s="11"/>
      <c r="X169" s="11"/>
      <c r="Y169" s="11"/>
      <c r="Z169" s="80" t="str">
        <f t="shared" si="45"/>
        <v/>
      </c>
      <c r="AA169" s="82">
        <f t="shared" si="46"/>
        <v>2</v>
      </c>
      <c r="AB169" s="1" t="str">
        <f t="shared" si="47"/>
        <v/>
      </c>
      <c r="AC169" s="1" t="str">
        <f t="shared" si="48"/>
        <v/>
      </c>
      <c r="AD169" s="1" t="str">
        <f t="shared" si="49"/>
        <v/>
      </c>
      <c r="AE169" s="1" t="str">
        <f t="shared" si="50"/>
        <v/>
      </c>
      <c r="AG169" s="11"/>
      <c r="AH169" s="1" t="str">
        <f t="shared" si="51"/>
        <v/>
      </c>
      <c r="AI169" s="1">
        <f t="shared" si="52"/>
        <v>2</v>
      </c>
      <c r="AJ169" s="1" t="str">
        <f t="shared" si="53"/>
        <v/>
      </c>
      <c r="AK169" s="1" t="str">
        <f t="shared" si="54"/>
        <v/>
      </c>
      <c r="AL169" s="1" t="str">
        <f t="shared" si="55"/>
        <v/>
      </c>
      <c r="AM169" s="1" t="str">
        <f t="shared" si="56"/>
        <v/>
      </c>
      <c r="AN169" s="11"/>
      <c r="AO169" s="11"/>
      <c r="AP169" s="78">
        <f>IF(AND(SUM(AH169:AM169)&gt;0,SUM(Z169:AE169)&gt;0),1,"")</f>
        <v>1</v>
      </c>
      <c r="AQ169" s="78"/>
      <c r="AR169" s="78">
        <f>IF(AP169=1,SUM(Z169:AE169)*10+SUM(AH169:AM169),"")</f>
        <v>22</v>
      </c>
      <c r="AS169" s="78"/>
      <c r="AT169" s="11"/>
      <c r="AU169" s="11"/>
      <c r="AV169" s="80">
        <f>IF(AP169=1,VLOOKUP(AR169,'Number-Dozzen'!$F$2:$K$10,2,0),"")</f>
        <v>16</v>
      </c>
      <c r="AW169" s="80">
        <f>IF(AP169=1,VLOOKUP(AR169,'Number-Dozzen'!$F$2:$K$10,3,0),"")</f>
        <v>20</v>
      </c>
      <c r="AX169" s="80">
        <f>IF(AP169=1,VLOOKUP(AR169,'Number-Dozzen'!$F$2:$K$10,4,0),"")</f>
        <v>23</v>
      </c>
      <c r="AY169" s="80">
        <f>IF(AP169=1,VLOOKUP(AR169,'Number-Dozzen'!$F$2:$K$10,5,0),"")</f>
        <v>24</v>
      </c>
      <c r="AZ169" s="80" t="str">
        <f>IF(AP169=1,VLOOKUP(AR169,'Number-Dozzen'!$F$2:$K$10,6,0),"")</f>
        <v xml:space="preserve"> </v>
      </c>
      <c r="BA169" s="11"/>
      <c r="BB169" s="80">
        <f t="shared" si="59"/>
        <v>15</v>
      </c>
      <c r="BC169" s="11"/>
      <c r="BD169" s="11"/>
      <c r="BE169" s="11"/>
      <c r="BF169" s="11"/>
      <c r="BG169" s="11"/>
      <c r="BH169" s="11"/>
      <c r="BI169" s="11"/>
      <c r="BJ169" s="11"/>
      <c r="BK169" s="11"/>
      <c r="BL169" s="11"/>
      <c r="BM169" s="11"/>
      <c r="BN169" s="11"/>
    </row>
    <row r="170" spans="1:66">
      <c r="A170" s="7">
        <v>169</v>
      </c>
      <c r="B170" s="5"/>
      <c r="C170" s="97">
        <v>4</v>
      </c>
      <c r="D170" s="6">
        <f>IF(C170="","",VLOOKUP(C170,'Number-Dozzen'!$A$2:$C$38,3,0))</f>
        <v>1</v>
      </c>
      <c r="E170" s="6">
        <f>IF(C170="","",VLOOKUP(C170,'[1]Number-Dozzen'!$A$2:$B$38,2,0))</f>
        <v>1</v>
      </c>
      <c r="F170" s="19" t="str">
        <f t="shared" si="61"/>
        <v/>
      </c>
      <c r="G170" s="19" t="str">
        <f>IF(C170="","",IF(F170="","",VLOOKUP(F170,'Number-Dozzen'!$F$2:$L$10,7,0)))</f>
        <v/>
      </c>
      <c r="H170" s="1" t="str">
        <f t="shared" si="58"/>
        <v>L</v>
      </c>
      <c r="I170" s="1">
        <f t="shared" si="43"/>
        <v>15</v>
      </c>
      <c r="J170" s="1">
        <f t="shared" si="44"/>
        <v>1</v>
      </c>
      <c r="K170" s="1">
        <f t="shared" si="57"/>
        <v>-4</v>
      </c>
      <c r="L170" s="1">
        <f>IF(C170="","",SUM($K$2:K170))</f>
        <v>-76</v>
      </c>
      <c r="M170" s="11"/>
      <c r="N170" s="24" t="str">
        <f t="shared" si="60"/>
        <v/>
      </c>
      <c r="O170" s="25"/>
      <c r="P170" s="11"/>
      <c r="Q170" s="11"/>
      <c r="R170" s="11"/>
      <c r="S170" s="11"/>
      <c r="T170" s="11"/>
      <c r="U170" s="11"/>
      <c r="X170" s="11"/>
      <c r="Y170" s="11"/>
      <c r="Z170" s="80" t="str">
        <f t="shared" si="45"/>
        <v/>
      </c>
      <c r="AA170" s="82" t="str">
        <f t="shared" si="46"/>
        <v/>
      </c>
      <c r="AB170" s="1" t="str">
        <f t="shared" si="47"/>
        <v/>
      </c>
      <c r="AC170" s="1" t="str">
        <f t="shared" si="48"/>
        <v/>
      </c>
      <c r="AD170" s="1" t="str">
        <f t="shared" si="49"/>
        <v/>
      </c>
      <c r="AE170" s="1" t="str">
        <f t="shared" si="50"/>
        <v/>
      </c>
      <c r="AG170" s="11"/>
      <c r="AH170" s="1" t="str">
        <f t="shared" si="51"/>
        <v/>
      </c>
      <c r="AI170" s="1" t="str">
        <f t="shared" si="52"/>
        <v/>
      </c>
      <c r="AJ170" s="1" t="str">
        <f t="shared" si="53"/>
        <v/>
      </c>
      <c r="AK170" s="1" t="str">
        <f t="shared" si="54"/>
        <v/>
      </c>
      <c r="AL170" s="1" t="str">
        <f t="shared" si="55"/>
        <v/>
      </c>
      <c r="AM170" s="1" t="str">
        <f t="shared" si="56"/>
        <v/>
      </c>
      <c r="AN170" s="11"/>
      <c r="AO170" s="11"/>
      <c r="AP170" s="78" t="str">
        <f>IF(AND(SUM(AH170:AM170)&gt;0,SUM(Z170:AE170)&gt;0),1,"")</f>
        <v/>
      </c>
      <c r="AQ170" s="78"/>
      <c r="AR170" s="78" t="str">
        <f>IF(AP170=1,SUM(Z170:AE170)*10+SUM(AH170:AM170),"")</f>
        <v/>
      </c>
      <c r="AS170" s="78"/>
      <c r="AT170" s="11"/>
      <c r="AU170" s="11"/>
      <c r="AV170" s="80" t="str">
        <f>IF(AP170=1,VLOOKUP(AR170,'Number-Dozzen'!$F$2:$K$10,2,0),"")</f>
        <v/>
      </c>
      <c r="AW170" s="80" t="str">
        <f>IF(AP170=1,VLOOKUP(AR170,'Number-Dozzen'!$F$2:$K$10,3,0),"")</f>
        <v/>
      </c>
      <c r="AX170" s="80" t="str">
        <f>IF(AP170=1,VLOOKUP(AR170,'Number-Dozzen'!$F$2:$K$10,4,0),"")</f>
        <v/>
      </c>
      <c r="AY170" s="80" t="str">
        <f>IF(AP170=1,VLOOKUP(AR170,'Number-Dozzen'!$F$2:$K$10,5,0),"")</f>
        <v/>
      </c>
      <c r="AZ170" s="80" t="str">
        <f>IF(AP170=1,VLOOKUP(AR170,'Number-Dozzen'!$F$2:$K$10,6,0),"")</f>
        <v/>
      </c>
      <c r="BA170" s="11"/>
      <c r="BB170" s="80">
        <f t="shared" si="59"/>
        <v>16</v>
      </c>
      <c r="BC170" s="11"/>
      <c r="BD170" s="11"/>
      <c r="BE170" s="11"/>
      <c r="BF170" s="11"/>
      <c r="BG170" s="11"/>
      <c r="BH170" s="11"/>
      <c r="BI170" s="11"/>
      <c r="BJ170" s="11"/>
      <c r="BK170" s="11"/>
      <c r="BL170" s="11"/>
      <c r="BM170" s="11"/>
      <c r="BN170" s="11"/>
    </row>
    <row r="171" spans="1:66">
      <c r="A171" s="7">
        <v>170</v>
      </c>
      <c r="B171" s="5"/>
      <c r="C171" s="97">
        <v>19</v>
      </c>
      <c r="D171" s="6">
        <f>IF(C171="","",VLOOKUP(C171,'Number-Dozzen'!$A$2:$C$38,3,0))</f>
        <v>2</v>
      </c>
      <c r="E171" s="6">
        <f>IF(C171="","",VLOOKUP(C171,'[1]Number-Dozzen'!$A$2:$B$38,2,0))</f>
        <v>1</v>
      </c>
      <c r="F171" s="19" t="str">
        <f t="shared" si="61"/>
        <v/>
      </c>
      <c r="G171" s="19" t="str">
        <f>IF(C171="","",IF(F171="","",VLOOKUP(F171,'Number-Dozzen'!$F$2:$L$10,7,0)))</f>
        <v/>
      </c>
      <c r="H171" s="1" t="str">
        <f t="shared" si="58"/>
        <v/>
      </c>
      <c r="I171" s="1">
        <f t="shared" si="43"/>
        <v>16</v>
      </c>
      <c r="J171" s="1">
        <f t="shared" si="44"/>
        <v>1</v>
      </c>
      <c r="K171" s="1" t="str">
        <f t="shared" si="57"/>
        <v/>
      </c>
      <c r="L171" s="1">
        <f>IF(C171="","",SUM($K$2:K171))</f>
        <v>-76</v>
      </c>
      <c r="M171" s="11"/>
      <c r="N171" s="24" t="str">
        <f t="shared" si="60"/>
        <v/>
      </c>
      <c r="O171" s="25"/>
      <c r="P171" s="11"/>
      <c r="Q171" s="11"/>
      <c r="R171" s="11"/>
      <c r="S171" s="11"/>
      <c r="T171" s="11"/>
      <c r="U171" s="11"/>
      <c r="X171" s="11"/>
      <c r="Y171" s="11"/>
      <c r="Z171" s="80" t="str">
        <f t="shared" si="45"/>
        <v/>
      </c>
      <c r="AA171" s="82" t="str">
        <f t="shared" si="46"/>
        <v/>
      </c>
      <c r="AB171" s="1">
        <f t="shared" si="47"/>
        <v>3</v>
      </c>
      <c r="AC171" s="1" t="str">
        <f t="shared" si="48"/>
        <v/>
      </c>
      <c r="AD171" s="1" t="str">
        <f t="shared" si="49"/>
        <v/>
      </c>
      <c r="AE171" s="1" t="str">
        <f t="shared" si="50"/>
        <v/>
      </c>
      <c r="AG171" s="11"/>
      <c r="AH171" s="1" t="str">
        <f t="shared" si="51"/>
        <v/>
      </c>
      <c r="AI171" s="1" t="str">
        <f t="shared" si="52"/>
        <v/>
      </c>
      <c r="AJ171" s="1" t="str">
        <f t="shared" si="53"/>
        <v/>
      </c>
      <c r="AK171" s="1" t="str">
        <f t="shared" si="54"/>
        <v/>
      </c>
      <c r="AL171" s="1" t="str">
        <f t="shared" si="55"/>
        <v/>
      </c>
      <c r="AM171" s="1" t="str">
        <f t="shared" si="56"/>
        <v/>
      </c>
      <c r="AN171" s="11"/>
      <c r="AO171" s="11"/>
      <c r="AP171" s="78" t="str">
        <f>IF(AND(SUM(AH171:AM171)&gt;0,SUM(Z171:AE171)&gt;0),1,"")</f>
        <v/>
      </c>
      <c r="AQ171" s="78"/>
      <c r="AR171" s="78" t="str">
        <f>IF(AP171=1,SUM(Z171:AE171)*10+SUM(AH171:AM171),"")</f>
        <v/>
      </c>
      <c r="AS171" s="78"/>
      <c r="AT171" s="11"/>
      <c r="AU171" s="11"/>
      <c r="AV171" s="80" t="str">
        <f>IF(AP171=1,VLOOKUP(AR171,'Number-Dozzen'!$F$2:$K$10,2,0),"")</f>
        <v/>
      </c>
      <c r="AW171" s="80" t="str">
        <f>IF(AP171=1,VLOOKUP(AR171,'Number-Dozzen'!$F$2:$K$10,3,0),"")</f>
        <v/>
      </c>
      <c r="AX171" s="80" t="str">
        <f>IF(AP171=1,VLOOKUP(AR171,'Number-Dozzen'!$F$2:$K$10,4,0),"")</f>
        <v/>
      </c>
      <c r="AY171" s="80" t="str">
        <f>IF(AP171=1,VLOOKUP(AR171,'Number-Dozzen'!$F$2:$K$10,5,0),"")</f>
        <v/>
      </c>
      <c r="AZ171" s="80" t="str">
        <f>IF(AP171=1,VLOOKUP(AR171,'Number-Dozzen'!$F$2:$K$10,6,0),"")</f>
        <v/>
      </c>
      <c r="BA171" s="11"/>
      <c r="BB171" s="80">
        <f t="shared" si="59"/>
        <v>16</v>
      </c>
      <c r="BC171" s="11"/>
      <c r="BD171" s="11"/>
      <c r="BE171" s="11"/>
      <c r="BF171" s="11"/>
      <c r="BG171" s="11"/>
      <c r="BH171" s="11"/>
      <c r="BI171" s="11"/>
      <c r="BJ171" s="11"/>
      <c r="BK171" s="11"/>
      <c r="BL171" s="11"/>
      <c r="BM171" s="11"/>
      <c r="BN171" s="11"/>
    </row>
    <row r="172" spans="1:66">
      <c r="A172" s="7">
        <v>171</v>
      </c>
      <c r="B172" s="5"/>
      <c r="C172" s="97">
        <v>22</v>
      </c>
      <c r="D172" s="6">
        <f>IF(C172="","",VLOOKUP(C172,'Number-Dozzen'!$A$2:$C$38,3,0))</f>
        <v>2</v>
      </c>
      <c r="E172" s="6">
        <f>IF(C172="","",VLOOKUP(C172,'[1]Number-Dozzen'!$A$2:$B$38,2,0))</f>
        <v>3</v>
      </c>
      <c r="F172" s="19" t="str">
        <f t="shared" si="61"/>
        <v/>
      </c>
      <c r="G172" s="19" t="str">
        <f>IF(C172="","",IF(F172="","",VLOOKUP(F172,'Number-Dozzen'!$F$2:$L$10,7,0)))</f>
        <v/>
      </c>
      <c r="H172" s="1" t="str">
        <f t="shared" si="58"/>
        <v/>
      </c>
      <c r="I172" s="1">
        <f t="shared" si="43"/>
        <v>16</v>
      </c>
      <c r="J172" s="1">
        <f t="shared" si="44"/>
        <v>1</v>
      </c>
      <c r="K172" s="1" t="str">
        <f t="shared" si="57"/>
        <v/>
      </c>
      <c r="L172" s="1">
        <f>IF(C172="","",SUM($K$2:K172))</f>
        <v>-76</v>
      </c>
      <c r="M172" s="11"/>
      <c r="N172" s="24" t="str">
        <f t="shared" si="60"/>
        <v/>
      </c>
      <c r="O172" s="25"/>
      <c r="P172" s="11"/>
      <c r="Q172" s="11"/>
      <c r="R172" s="11"/>
      <c r="S172" s="11"/>
      <c r="T172" s="11"/>
      <c r="U172" s="11"/>
      <c r="X172" s="11"/>
      <c r="Y172" s="11"/>
      <c r="Z172" s="80" t="str">
        <f t="shared" si="45"/>
        <v/>
      </c>
      <c r="AA172" s="82" t="str">
        <f t="shared" si="46"/>
        <v/>
      </c>
      <c r="AB172" s="1" t="str">
        <f t="shared" si="47"/>
        <v/>
      </c>
      <c r="AC172" s="1" t="str">
        <f t="shared" si="48"/>
        <v/>
      </c>
      <c r="AD172" s="1" t="str">
        <f t="shared" si="49"/>
        <v/>
      </c>
      <c r="AE172" s="1" t="str">
        <f t="shared" si="50"/>
        <v/>
      </c>
      <c r="AG172" s="11"/>
      <c r="AH172" s="1" t="str">
        <f t="shared" si="51"/>
        <v/>
      </c>
      <c r="AI172" s="1" t="str">
        <f t="shared" si="52"/>
        <v/>
      </c>
      <c r="AJ172" s="1" t="str">
        <f t="shared" si="53"/>
        <v/>
      </c>
      <c r="AK172" s="1" t="str">
        <f t="shared" si="54"/>
        <v/>
      </c>
      <c r="AL172" s="1">
        <f t="shared" si="55"/>
        <v>2</v>
      </c>
      <c r="AM172" s="1" t="str">
        <f t="shared" si="56"/>
        <v/>
      </c>
      <c r="AN172" s="11"/>
      <c r="AO172" s="11"/>
      <c r="AP172" s="78" t="str">
        <f>IF(AND(SUM(AH172:AM172)&gt;0,SUM(Z172:AE172)&gt;0),1,"")</f>
        <v/>
      </c>
      <c r="AQ172" s="78"/>
      <c r="AR172" s="78" t="str">
        <f>IF(AP172=1,SUM(Z172:AE172)*10+SUM(AH172:AM172),"")</f>
        <v/>
      </c>
      <c r="AS172" s="78"/>
      <c r="AT172" s="11"/>
      <c r="AU172" s="11"/>
      <c r="AV172" s="80" t="str">
        <f>IF(AP172=1,VLOOKUP(AR172,'Number-Dozzen'!$F$2:$K$10,2,0),"")</f>
        <v/>
      </c>
      <c r="AW172" s="80" t="str">
        <f>IF(AP172=1,VLOOKUP(AR172,'Number-Dozzen'!$F$2:$K$10,3,0),"")</f>
        <v/>
      </c>
      <c r="AX172" s="80" t="str">
        <f>IF(AP172=1,VLOOKUP(AR172,'Number-Dozzen'!$F$2:$K$10,4,0),"")</f>
        <v/>
      </c>
      <c r="AY172" s="80" t="str">
        <f>IF(AP172=1,VLOOKUP(AR172,'Number-Dozzen'!$F$2:$K$10,5,0),"")</f>
        <v/>
      </c>
      <c r="AZ172" s="80" t="str">
        <f>IF(AP172=1,VLOOKUP(AR172,'Number-Dozzen'!$F$2:$K$10,6,0),"")</f>
        <v/>
      </c>
      <c r="BA172" s="11"/>
      <c r="BB172" s="80">
        <f t="shared" si="59"/>
        <v>16</v>
      </c>
      <c r="BC172" s="11"/>
      <c r="BD172" s="11"/>
      <c r="BE172" s="11"/>
      <c r="BF172" s="11"/>
      <c r="BG172" s="11"/>
      <c r="BH172" s="11"/>
      <c r="BI172" s="11"/>
      <c r="BJ172" s="11"/>
      <c r="BK172" s="11"/>
      <c r="BL172" s="11"/>
      <c r="BM172" s="11"/>
      <c r="BN172" s="11"/>
    </row>
    <row r="173" spans="1:66">
      <c r="A173" s="7">
        <v>172</v>
      </c>
      <c r="B173" s="5"/>
      <c r="C173" s="97">
        <v>36</v>
      </c>
      <c r="D173" s="6">
        <f>IF(C173="","",VLOOKUP(C173,'Number-Dozzen'!$A$2:$C$38,3,0))</f>
        <v>3</v>
      </c>
      <c r="E173" s="6">
        <f>IF(C173="","",VLOOKUP(C173,'[1]Number-Dozzen'!$A$2:$B$38,2,0))</f>
        <v>2</v>
      </c>
      <c r="F173" s="19" t="str">
        <f t="shared" si="61"/>
        <v/>
      </c>
      <c r="G173" s="19" t="str">
        <f>IF(C173="","",IF(F173="","",VLOOKUP(F173,'Number-Dozzen'!$F$2:$L$10,7,0)))</f>
        <v/>
      </c>
      <c r="H173" s="1" t="str">
        <f t="shared" si="58"/>
        <v/>
      </c>
      <c r="I173" s="1">
        <f t="shared" si="43"/>
        <v>16</v>
      </c>
      <c r="J173" s="1">
        <f t="shared" si="44"/>
        <v>1</v>
      </c>
      <c r="K173" s="1" t="str">
        <f t="shared" si="57"/>
        <v/>
      </c>
      <c r="L173" s="1">
        <f>IF(C173="","",SUM($K$2:K173))</f>
        <v>-76</v>
      </c>
      <c r="M173" s="11"/>
      <c r="N173" s="24" t="str">
        <f t="shared" si="60"/>
        <v/>
      </c>
      <c r="O173" s="25"/>
      <c r="P173" s="11"/>
      <c r="Q173" s="11"/>
      <c r="R173" s="11"/>
      <c r="S173" s="11"/>
      <c r="T173" s="11"/>
      <c r="U173" s="11"/>
      <c r="X173" s="11"/>
      <c r="Y173" s="11"/>
      <c r="Z173" s="80" t="str">
        <f t="shared" si="45"/>
        <v/>
      </c>
      <c r="AA173" s="82" t="str">
        <f t="shared" si="46"/>
        <v/>
      </c>
      <c r="AB173" s="1" t="str">
        <f t="shared" si="47"/>
        <v/>
      </c>
      <c r="AC173" s="1" t="str">
        <f t="shared" si="48"/>
        <v/>
      </c>
      <c r="AD173" s="1" t="str">
        <f t="shared" si="49"/>
        <v/>
      </c>
      <c r="AE173" s="1" t="str">
        <f t="shared" si="50"/>
        <v/>
      </c>
      <c r="AG173" s="11"/>
      <c r="AH173" s="1" t="str">
        <f t="shared" si="51"/>
        <v/>
      </c>
      <c r="AI173" s="1" t="str">
        <f t="shared" si="52"/>
        <v/>
      </c>
      <c r="AJ173" s="1" t="str">
        <f t="shared" si="53"/>
        <v/>
      </c>
      <c r="AK173" s="1">
        <f t="shared" si="54"/>
        <v>1</v>
      </c>
      <c r="AL173" s="1" t="str">
        <f t="shared" si="55"/>
        <v/>
      </c>
      <c r="AM173" s="1" t="str">
        <f t="shared" si="56"/>
        <v/>
      </c>
      <c r="AN173" s="11"/>
      <c r="AO173" s="11"/>
      <c r="AP173" s="78" t="str">
        <f>IF(AND(SUM(AH173:AM173)&gt;0,SUM(Z173:AE173)&gt;0),1,"")</f>
        <v/>
      </c>
      <c r="AQ173" s="78"/>
      <c r="AR173" s="78" t="str">
        <f>IF(AP173=1,SUM(Z173:AE173)*10+SUM(AH173:AM173),"")</f>
        <v/>
      </c>
      <c r="AS173" s="78"/>
      <c r="AT173" s="11"/>
      <c r="AU173" s="11"/>
      <c r="AV173" s="80" t="str">
        <f>IF(AP173=1,VLOOKUP(AR173,'Number-Dozzen'!$F$2:$K$10,2,0),"")</f>
        <v/>
      </c>
      <c r="AW173" s="80" t="str">
        <f>IF(AP173=1,VLOOKUP(AR173,'Number-Dozzen'!$F$2:$K$10,3,0),"")</f>
        <v/>
      </c>
      <c r="AX173" s="80" t="str">
        <f>IF(AP173=1,VLOOKUP(AR173,'Number-Dozzen'!$F$2:$K$10,4,0),"")</f>
        <v/>
      </c>
      <c r="AY173" s="80" t="str">
        <f>IF(AP173=1,VLOOKUP(AR173,'Number-Dozzen'!$F$2:$K$10,5,0),"")</f>
        <v/>
      </c>
      <c r="AZ173" s="80" t="str">
        <f>IF(AP173=1,VLOOKUP(AR173,'Number-Dozzen'!$F$2:$K$10,6,0),"")</f>
        <v/>
      </c>
      <c r="BA173" s="11"/>
      <c r="BB173" s="80">
        <f t="shared" si="59"/>
        <v>16</v>
      </c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</row>
    <row r="174" spans="1:66">
      <c r="A174" s="7">
        <v>173</v>
      </c>
      <c r="B174" s="5"/>
      <c r="C174" s="97">
        <v>29</v>
      </c>
      <c r="D174" s="6">
        <f>IF(C174="","",VLOOKUP(C174,'Number-Dozzen'!$A$2:$C$38,3,0))</f>
        <v>3</v>
      </c>
      <c r="E174" s="6">
        <f>IF(C174="","",VLOOKUP(C174,'[1]Number-Dozzen'!$A$2:$B$38,2,0))</f>
        <v>3</v>
      </c>
      <c r="F174" s="19" t="str">
        <f t="shared" si="61"/>
        <v/>
      </c>
      <c r="G174" s="19" t="str">
        <f>IF(C174="","",IF(F174="","",VLOOKUP(F174,'Number-Dozzen'!$F$2:$L$10,7,0)))</f>
        <v/>
      </c>
      <c r="H174" s="1" t="str">
        <f t="shared" si="58"/>
        <v/>
      </c>
      <c r="I174" s="1">
        <f t="shared" si="43"/>
        <v>16</v>
      </c>
      <c r="J174" s="1">
        <f t="shared" si="44"/>
        <v>1</v>
      </c>
      <c r="K174" s="1" t="str">
        <f t="shared" si="57"/>
        <v/>
      </c>
      <c r="L174" s="1">
        <f>IF(C174="","",SUM($K$2:K174))</f>
        <v>-76</v>
      </c>
      <c r="M174" s="11"/>
      <c r="N174" s="24" t="str">
        <f t="shared" si="60"/>
        <v/>
      </c>
      <c r="O174" s="25"/>
      <c r="P174" s="11"/>
      <c r="Q174" s="11"/>
      <c r="R174" s="11"/>
      <c r="S174" s="11"/>
      <c r="T174" s="11"/>
      <c r="U174" s="11"/>
      <c r="X174" s="11"/>
      <c r="Y174" s="11"/>
      <c r="Z174" s="80" t="str">
        <f t="shared" si="45"/>
        <v/>
      </c>
      <c r="AA174" s="82" t="str">
        <f t="shared" si="46"/>
        <v/>
      </c>
      <c r="AB174" s="1" t="str">
        <f t="shared" si="47"/>
        <v/>
      </c>
      <c r="AC174" s="1" t="str">
        <f t="shared" si="48"/>
        <v/>
      </c>
      <c r="AD174" s="1" t="str">
        <f t="shared" si="49"/>
        <v/>
      </c>
      <c r="AE174" s="1" t="str">
        <f t="shared" si="50"/>
        <v/>
      </c>
      <c r="AG174" s="11"/>
      <c r="AH174" s="1" t="str">
        <f t="shared" si="51"/>
        <v/>
      </c>
      <c r="AI174" s="1" t="str">
        <f t="shared" si="52"/>
        <v/>
      </c>
      <c r="AJ174" s="1" t="str">
        <f t="shared" si="53"/>
        <v/>
      </c>
      <c r="AK174" s="1" t="str">
        <f t="shared" si="54"/>
        <v/>
      </c>
      <c r="AL174" s="1" t="str">
        <f t="shared" si="55"/>
        <v/>
      </c>
      <c r="AM174" s="1">
        <f t="shared" si="56"/>
        <v>1</v>
      </c>
      <c r="AN174" s="11"/>
      <c r="AO174" s="11"/>
      <c r="AP174" s="78" t="str">
        <f>IF(AND(SUM(AH174:AM174)&gt;0,SUM(Z174:AE174)&gt;0),1,"")</f>
        <v/>
      </c>
      <c r="AQ174" s="78"/>
      <c r="AR174" s="78" t="str">
        <f>IF(AP174=1,SUM(Z174:AE174)*10+SUM(AH174:AM174),"")</f>
        <v/>
      </c>
      <c r="AS174" s="78"/>
      <c r="AT174" s="11"/>
      <c r="AU174" s="11"/>
      <c r="AV174" s="80" t="str">
        <f>IF(AP174=1,VLOOKUP(AR174,'Number-Dozzen'!$F$2:$K$10,2,0),"")</f>
        <v/>
      </c>
      <c r="AW174" s="80" t="str">
        <f>IF(AP174=1,VLOOKUP(AR174,'Number-Dozzen'!$F$2:$K$10,3,0),"")</f>
        <v/>
      </c>
      <c r="AX174" s="80" t="str">
        <f>IF(AP174=1,VLOOKUP(AR174,'Number-Dozzen'!$F$2:$K$10,4,0),"")</f>
        <v/>
      </c>
      <c r="AY174" s="80" t="str">
        <f>IF(AP174=1,VLOOKUP(AR174,'Number-Dozzen'!$F$2:$K$10,5,0),"")</f>
        <v/>
      </c>
      <c r="AZ174" s="80" t="str">
        <f>IF(AP174=1,VLOOKUP(AR174,'Number-Dozzen'!$F$2:$K$10,6,0),"")</f>
        <v/>
      </c>
      <c r="BA174" s="11"/>
      <c r="BB174" s="80">
        <f t="shared" si="59"/>
        <v>16</v>
      </c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</row>
    <row r="175" spans="1:66">
      <c r="A175" s="7">
        <v>174</v>
      </c>
      <c r="B175" s="5"/>
      <c r="C175" s="97">
        <v>9</v>
      </c>
      <c r="D175" s="6">
        <f>IF(C175="","",VLOOKUP(C175,'Number-Dozzen'!$A$2:$C$38,3,0))</f>
        <v>1</v>
      </c>
      <c r="E175" s="6">
        <f>IF(C175="","",VLOOKUP(C175,'[1]Number-Dozzen'!$A$2:$B$38,2,0))</f>
        <v>3</v>
      </c>
      <c r="F175" s="19" t="str">
        <f t="shared" si="61"/>
        <v/>
      </c>
      <c r="G175" s="19" t="str">
        <f>IF(C175="","",IF(F175="","",VLOOKUP(F175,'Number-Dozzen'!$F$2:$L$10,7,0)))</f>
        <v/>
      </c>
      <c r="H175" s="1" t="str">
        <f t="shared" si="58"/>
        <v/>
      </c>
      <c r="I175" s="1">
        <f t="shared" si="43"/>
        <v>16</v>
      </c>
      <c r="J175" s="1">
        <f t="shared" si="44"/>
        <v>1</v>
      </c>
      <c r="K175" s="1" t="str">
        <f t="shared" si="57"/>
        <v/>
      </c>
      <c r="L175" s="1">
        <f>IF(C175="","",SUM($K$2:K175))</f>
        <v>-76</v>
      </c>
      <c r="M175" s="11"/>
      <c r="N175" s="24" t="str">
        <f t="shared" si="60"/>
        <v/>
      </c>
      <c r="O175" s="25"/>
      <c r="P175" s="11"/>
      <c r="Q175" s="11"/>
      <c r="R175" s="11"/>
      <c r="S175" s="11"/>
      <c r="T175" s="11"/>
      <c r="U175" s="11"/>
      <c r="X175" s="11"/>
      <c r="Y175" s="11"/>
      <c r="Z175" s="80" t="str">
        <f t="shared" si="45"/>
        <v/>
      </c>
      <c r="AA175" s="82">
        <f t="shared" si="46"/>
        <v>2</v>
      </c>
      <c r="AB175" s="1" t="str">
        <f t="shared" si="47"/>
        <v/>
      </c>
      <c r="AC175" s="1" t="str">
        <f t="shared" si="48"/>
        <v/>
      </c>
      <c r="AD175" s="1" t="str">
        <f t="shared" si="49"/>
        <v/>
      </c>
      <c r="AE175" s="1" t="str">
        <f t="shared" si="50"/>
        <v/>
      </c>
      <c r="AG175" s="11"/>
      <c r="AH175" s="1" t="str">
        <f t="shared" si="51"/>
        <v/>
      </c>
      <c r="AI175" s="1" t="str">
        <f t="shared" si="52"/>
        <v/>
      </c>
      <c r="AJ175" s="1" t="str">
        <f t="shared" si="53"/>
        <v/>
      </c>
      <c r="AK175" s="1" t="str">
        <f t="shared" si="54"/>
        <v/>
      </c>
      <c r="AL175" s="1" t="str">
        <f t="shared" si="55"/>
        <v/>
      </c>
      <c r="AM175" s="1" t="str">
        <f t="shared" si="56"/>
        <v/>
      </c>
      <c r="AN175" s="11"/>
      <c r="AO175" s="11"/>
      <c r="AP175" s="78" t="str">
        <f>IF(AND(SUM(AH175:AM175)&gt;0,SUM(Z175:AE175)&gt;0),1,"")</f>
        <v/>
      </c>
      <c r="AQ175" s="78"/>
      <c r="AR175" s="78" t="str">
        <f>IF(AP175=1,SUM(Z175:AE175)*10+SUM(AH175:AM175),"")</f>
        <v/>
      </c>
      <c r="AS175" s="78"/>
      <c r="AT175" s="11"/>
      <c r="AU175" s="11"/>
      <c r="AV175" s="80" t="str">
        <f>IF(AP175=1,VLOOKUP(AR175,'Number-Dozzen'!$F$2:$K$10,2,0),"")</f>
        <v/>
      </c>
      <c r="AW175" s="80" t="str">
        <f>IF(AP175=1,VLOOKUP(AR175,'Number-Dozzen'!$F$2:$K$10,3,0),"")</f>
        <v/>
      </c>
      <c r="AX175" s="80" t="str">
        <f>IF(AP175=1,VLOOKUP(AR175,'Number-Dozzen'!$F$2:$K$10,4,0),"")</f>
        <v/>
      </c>
      <c r="AY175" s="80" t="str">
        <f>IF(AP175=1,VLOOKUP(AR175,'Number-Dozzen'!$F$2:$K$10,5,0),"")</f>
        <v/>
      </c>
      <c r="AZ175" s="80" t="str">
        <f>IF(AP175=1,VLOOKUP(AR175,'Number-Dozzen'!$F$2:$K$10,6,0),"")</f>
        <v/>
      </c>
      <c r="BA175" s="11"/>
      <c r="BB175" s="80">
        <f t="shared" si="59"/>
        <v>16</v>
      </c>
      <c r="BC175" s="11"/>
      <c r="BD175" s="11"/>
      <c r="BE175" s="11"/>
      <c r="BF175" s="11"/>
      <c r="BG175" s="11"/>
      <c r="BH175" s="11"/>
      <c r="BI175" s="11"/>
      <c r="BJ175" s="11"/>
      <c r="BK175" s="11"/>
      <c r="BL175" s="11"/>
      <c r="BM175" s="11"/>
      <c r="BN175" s="11"/>
    </row>
    <row r="176" spans="1:66">
      <c r="A176" s="7">
        <v>175</v>
      </c>
      <c r="B176" s="5"/>
      <c r="C176" s="97">
        <v>13</v>
      </c>
      <c r="D176" s="6">
        <f>IF(C176="","",VLOOKUP(C176,'Number-Dozzen'!$A$2:$C$38,3,0))</f>
        <v>2</v>
      </c>
      <c r="E176" s="6">
        <f>IF(C176="","",VLOOKUP(C176,'[1]Number-Dozzen'!$A$2:$B$38,2,0))</f>
        <v>1</v>
      </c>
      <c r="F176" s="19">
        <f t="shared" si="61"/>
        <v>32</v>
      </c>
      <c r="G176" s="19" t="str">
        <f>IF(C176="","",IF(F176="","",VLOOKUP(F176,'Number-Dozzen'!$F$2:$L$10,7,0)))</f>
        <v>30-33-36</v>
      </c>
      <c r="H176" s="1" t="str">
        <f t="shared" si="58"/>
        <v/>
      </c>
      <c r="I176" s="1">
        <f t="shared" si="43"/>
        <v>16</v>
      </c>
      <c r="J176" s="1">
        <f t="shared" si="44"/>
        <v>1</v>
      </c>
      <c r="K176" s="1" t="str">
        <f t="shared" si="57"/>
        <v/>
      </c>
      <c r="L176" s="1">
        <f>IF(C176="","",SUM($K$2:K176))</f>
        <v>-76</v>
      </c>
      <c r="M176" s="11"/>
      <c r="N176" s="24" t="str">
        <f t="shared" si="60"/>
        <v/>
      </c>
      <c r="O176" s="25"/>
      <c r="P176" s="11"/>
      <c r="Q176" s="11"/>
      <c r="R176" s="11"/>
      <c r="S176" s="11"/>
      <c r="T176" s="11"/>
      <c r="U176" s="11"/>
      <c r="X176" s="11"/>
      <c r="Y176" s="11"/>
      <c r="Z176" s="80" t="str">
        <f t="shared" si="45"/>
        <v/>
      </c>
      <c r="AA176" s="82" t="str">
        <f t="shared" si="46"/>
        <v/>
      </c>
      <c r="AB176" s="1">
        <f t="shared" si="47"/>
        <v>3</v>
      </c>
      <c r="AC176" s="1" t="str">
        <f t="shared" si="48"/>
        <v/>
      </c>
      <c r="AD176" s="1" t="str">
        <f t="shared" si="49"/>
        <v/>
      </c>
      <c r="AE176" s="1" t="str">
        <f t="shared" si="50"/>
        <v/>
      </c>
      <c r="AG176" s="11"/>
      <c r="AH176" s="1" t="str">
        <f t="shared" si="51"/>
        <v/>
      </c>
      <c r="AI176" s="1">
        <f t="shared" si="52"/>
        <v>2</v>
      </c>
      <c r="AJ176" s="1" t="str">
        <f t="shared" si="53"/>
        <v/>
      </c>
      <c r="AK176" s="1" t="str">
        <f t="shared" si="54"/>
        <v/>
      </c>
      <c r="AL176" s="1" t="str">
        <f t="shared" si="55"/>
        <v/>
      </c>
      <c r="AM176" s="1" t="str">
        <f t="shared" si="56"/>
        <v/>
      </c>
      <c r="AN176" s="11"/>
      <c r="AO176" s="11"/>
      <c r="AP176" s="78">
        <f>IF(AND(SUM(AH176:AM176)&gt;0,SUM(Z176:AE176)&gt;0),1,"")</f>
        <v>1</v>
      </c>
      <c r="AQ176" s="78"/>
      <c r="AR176" s="78">
        <f>IF(AP176=1,SUM(Z176:AE176)*10+SUM(AH176:AM176),"")</f>
        <v>32</v>
      </c>
      <c r="AS176" s="78"/>
      <c r="AT176" s="11"/>
      <c r="AU176" s="11"/>
      <c r="AV176" s="80">
        <f>IF(AP176=1,VLOOKUP(AR176,'Number-Dozzen'!$F$2:$K$10,2,0),"")</f>
        <v>30</v>
      </c>
      <c r="AW176" s="80">
        <f>IF(AP176=1,VLOOKUP(AR176,'Number-Dozzen'!$F$2:$K$10,3,0),"")</f>
        <v>33</v>
      </c>
      <c r="AX176" s="80">
        <f>IF(AP176=1,VLOOKUP(AR176,'Number-Dozzen'!$F$2:$K$10,4,0),"")</f>
        <v>36</v>
      </c>
      <c r="AY176" s="80" t="str">
        <f>IF(AP176=1,VLOOKUP(AR176,'Number-Dozzen'!$F$2:$K$10,5,0),"")</f>
        <v xml:space="preserve"> </v>
      </c>
      <c r="AZ176" s="80" t="str">
        <f>IF(AP176=1,VLOOKUP(AR176,'Number-Dozzen'!$F$2:$K$10,6,0),"")</f>
        <v xml:space="preserve"> </v>
      </c>
      <c r="BA176" s="11"/>
      <c r="BB176" s="80">
        <f t="shared" si="59"/>
        <v>16</v>
      </c>
      <c r="BC176" s="11"/>
      <c r="BD176" s="11"/>
      <c r="BE176" s="11"/>
      <c r="BF176" s="11"/>
      <c r="BG176" s="11"/>
      <c r="BH176" s="11"/>
      <c r="BI176" s="11"/>
      <c r="BJ176" s="11"/>
      <c r="BK176" s="11"/>
      <c r="BL176" s="11"/>
      <c r="BM176" s="11"/>
      <c r="BN176" s="11"/>
    </row>
    <row r="177" spans="1:66">
      <c r="A177" s="7">
        <v>176</v>
      </c>
      <c r="B177" s="5"/>
      <c r="C177" s="97">
        <v>30</v>
      </c>
      <c r="D177" s="6">
        <f>IF(C177="","",VLOOKUP(C177,'Number-Dozzen'!$A$2:$C$38,3,0))</f>
        <v>3</v>
      </c>
      <c r="E177" s="6">
        <f>IF(C177="","",VLOOKUP(C177,'[1]Number-Dozzen'!$A$2:$B$38,2,0))</f>
        <v>2</v>
      </c>
      <c r="F177" s="19" t="str">
        <f t="shared" si="61"/>
        <v/>
      </c>
      <c r="G177" s="19" t="str">
        <f>IF(C177="","",IF(F177="","",VLOOKUP(F177,'Number-Dozzen'!$F$2:$L$10,7,0)))</f>
        <v/>
      </c>
      <c r="H177" s="1" t="str">
        <f t="shared" si="58"/>
        <v>W</v>
      </c>
      <c r="I177" s="1">
        <f t="shared" si="43"/>
        <v>16</v>
      </c>
      <c r="J177" s="1">
        <f t="shared" si="44"/>
        <v>1</v>
      </c>
      <c r="K177" s="1">
        <f t="shared" si="57"/>
        <v>32</v>
      </c>
      <c r="L177" s="1">
        <f>IF(C177="","",SUM($K$2:K177))</f>
        <v>-44</v>
      </c>
      <c r="M177" s="11"/>
      <c r="N177" s="24" t="str">
        <f t="shared" si="60"/>
        <v/>
      </c>
      <c r="O177" s="25"/>
      <c r="P177" s="11"/>
      <c r="Q177" s="11"/>
      <c r="R177" s="11"/>
      <c r="S177" s="11"/>
      <c r="T177" s="11"/>
      <c r="U177" s="11"/>
      <c r="X177" s="11"/>
      <c r="Y177" s="11"/>
      <c r="Z177" s="80" t="str">
        <f t="shared" si="45"/>
        <v/>
      </c>
      <c r="AA177" s="82" t="str">
        <f t="shared" si="46"/>
        <v/>
      </c>
      <c r="AB177" s="1" t="str">
        <f t="shared" si="47"/>
        <v/>
      </c>
      <c r="AC177" s="1" t="str">
        <f t="shared" si="48"/>
        <v/>
      </c>
      <c r="AD177" s="1" t="str">
        <f t="shared" si="49"/>
        <v/>
      </c>
      <c r="AE177" s="1" t="str">
        <f t="shared" si="50"/>
        <v/>
      </c>
      <c r="AG177" s="11"/>
      <c r="AH177" s="1" t="str">
        <f t="shared" si="51"/>
        <v/>
      </c>
      <c r="AI177" s="1" t="str">
        <f t="shared" si="52"/>
        <v/>
      </c>
      <c r="AJ177" s="1">
        <f t="shared" si="53"/>
        <v>3</v>
      </c>
      <c r="AK177" s="1" t="str">
        <f t="shared" si="54"/>
        <v/>
      </c>
      <c r="AL177" s="1" t="str">
        <f t="shared" si="55"/>
        <v/>
      </c>
      <c r="AM177" s="1" t="str">
        <f t="shared" si="56"/>
        <v/>
      </c>
      <c r="AN177" s="11"/>
      <c r="AO177" s="11"/>
      <c r="AP177" s="78" t="str">
        <f>IF(AND(SUM(AH177:AM177)&gt;0,SUM(Z177:AE177)&gt;0),1,"")</f>
        <v/>
      </c>
      <c r="AQ177" s="78"/>
      <c r="AR177" s="78" t="str">
        <f>IF(AP177=1,SUM(Z177:AE177)*10+SUM(AH177:AM177),"")</f>
        <v/>
      </c>
      <c r="AS177" s="78"/>
      <c r="AT177" s="11"/>
      <c r="AU177" s="11"/>
      <c r="AV177" s="80" t="str">
        <f>IF(AP177=1,VLOOKUP(AR177,'Number-Dozzen'!$F$2:$K$10,2,0),"")</f>
        <v/>
      </c>
      <c r="AW177" s="80" t="str">
        <f>IF(AP177=1,VLOOKUP(AR177,'Number-Dozzen'!$F$2:$K$10,3,0),"")</f>
        <v/>
      </c>
      <c r="AX177" s="80" t="str">
        <f>IF(AP177=1,VLOOKUP(AR177,'Number-Dozzen'!$F$2:$K$10,4,0),"")</f>
        <v/>
      </c>
      <c r="AY177" s="80" t="str">
        <f>IF(AP177=1,VLOOKUP(AR177,'Number-Dozzen'!$F$2:$K$10,5,0),"")</f>
        <v/>
      </c>
      <c r="AZ177" s="80" t="str">
        <f>IF(AP177=1,VLOOKUP(AR177,'Number-Dozzen'!$F$2:$K$10,6,0),"")</f>
        <v/>
      </c>
      <c r="BA177" s="11"/>
      <c r="BB177" s="80">
        <f t="shared" si="59"/>
        <v>1</v>
      </c>
      <c r="BC177" s="11"/>
      <c r="BD177" s="11"/>
      <c r="BE177" s="11"/>
      <c r="BF177" s="11"/>
      <c r="BG177" s="11"/>
      <c r="BH177" s="11"/>
      <c r="BI177" s="11"/>
      <c r="BJ177" s="11"/>
      <c r="BK177" s="11"/>
      <c r="BL177" s="11"/>
      <c r="BM177" s="11"/>
      <c r="BN177" s="11"/>
    </row>
    <row r="178" spans="1:66">
      <c r="A178" s="7">
        <v>177</v>
      </c>
      <c r="B178" s="5"/>
      <c r="C178" s="97">
        <v>9</v>
      </c>
      <c r="D178" s="6">
        <f>IF(C178="","",VLOOKUP(C178,'Number-Dozzen'!$A$2:$C$38,3,0))</f>
        <v>1</v>
      </c>
      <c r="E178" s="6">
        <f>IF(C178="","",VLOOKUP(C178,'[1]Number-Dozzen'!$A$2:$B$38,2,0))</f>
        <v>3</v>
      </c>
      <c r="F178" s="19">
        <f t="shared" si="61"/>
        <v>21</v>
      </c>
      <c r="G178" s="19" t="str">
        <f>IF(C178="","",IF(F178="","",VLOOKUP(F178,'Number-Dozzen'!$F$2:$L$10,7,0)))</f>
        <v>13-15-17-19-21</v>
      </c>
      <c r="H178" s="1" t="str">
        <f t="shared" si="58"/>
        <v/>
      </c>
      <c r="I178" s="1">
        <f t="shared" si="43"/>
        <v>1</v>
      </c>
      <c r="J178" s="1">
        <f t="shared" si="44"/>
        <v>1</v>
      </c>
      <c r="K178" s="1" t="str">
        <f t="shared" si="57"/>
        <v/>
      </c>
      <c r="L178" s="1">
        <f>IF(C178="","",SUM($K$2:K178))</f>
        <v>-44</v>
      </c>
      <c r="M178" s="11"/>
      <c r="N178" s="24" t="str">
        <f t="shared" si="60"/>
        <v/>
      </c>
      <c r="O178" s="25"/>
      <c r="P178" s="11"/>
      <c r="Q178" s="11"/>
      <c r="R178" s="11"/>
      <c r="S178" s="11"/>
      <c r="T178" s="11"/>
      <c r="U178" s="11"/>
      <c r="X178" s="11"/>
      <c r="Y178" s="11"/>
      <c r="Z178" s="80" t="str">
        <f t="shared" si="45"/>
        <v/>
      </c>
      <c r="AA178" s="82">
        <f t="shared" si="46"/>
        <v>2</v>
      </c>
      <c r="AB178" s="1" t="str">
        <f t="shared" si="47"/>
        <v/>
      </c>
      <c r="AC178" s="1" t="str">
        <f t="shared" si="48"/>
        <v/>
      </c>
      <c r="AD178" s="1" t="str">
        <f t="shared" si="49"/>
        <v/>
      </c>
      <c r="AE178" s="1" t="str">
        <f t="shared" si="50"/>
        <v/>
      </c>
      <c r="AG178" s="11"/>
      <c r="AH178" s="1" t="str">
        <f t="shared" si="51"/>
        <v/>
      </c>
      <c r="AI178" s="1" t="str">
        <f t="shared" si="52"/>
        <v/>
      </c>
      <c r="AJ178" s="1" t="str">
        <f t="shared" si="53"/>
        <v/>
      </c>
      <c r="AK178" s="1" t="str">
        <f t="shared" si="54"/>
        <v/>
      </c>
      <c r="AL178" s="1" t="str">
        <f t="shared" si="55"/>
        <v/>
      </c>
      <c r="AM178" s="1">
        <f t="shared" si="56"/>
        <v>1</v>
      </c>
      <c r="AN178" s="11"/>
      <c r="AO178" s="11"/>
      <c r="AP178" s="78">
        <f>IF(AND(SUM(AH178:AM178)&gt;0,SUM(Z178:AE178)&gt;0),1,"")</f>
        <v>1</v>
      </c>
      <c r="AQ178" s="78"/>
      <c r="AR178" s="78">
        <f>IF(AP178=1,SUM(Z178:AE178)*10+SUM(AH178:AM178),"")</f>
        <v>21</v>
      </c>
      <c r="AS178" s="78"/>
      <c r="AT178" s="11"/>
      <c r="AU178" s="11"/>
      <c r="AV178" s="80">
        <f>IF(AP178=1,VLOOKUP(AR178,'Number-Dozzen'!$F$2:$K$10,2,0),"")</f>
        <v>13</v>
      </c>
      <c r="AW178" s="80">
        <f>IF(AP178=1,VLOOKUP(AR178,'Number-Dozzen'!$F$2:$K$10,3,0),"")</f>
        <v>15</v>
      </c>
      <c r="AX178" s="80">
        <f>IF(AP178=1,VLOOKUP(AR178,'Number-Dozzen'!$F$2:$K$10,4,0),"")</f>
        <v>17</v>
      </c>
      <c r="AY178" s="80">
        <f>IF(AP178=1,VLOOKUP(AR178,'Number-Dozzen'!$F$2:$K$10,5,0),"")</f>
        <v>19</v>
      </c>
      <c r="AZ178" s="80">
        <f>IF(AP178=1,VLOOKUP(AR178,'Number-Dozzen'!$F$2:$K$10,6,0),"")</f>
        <v>21</v>
      </c>
      <c r="BA178" s="11"/>
      <c r="BB178" s="80">
        <f t="shared" si="59"/>
        <v>1</v>
      </c>
      <c r="BC178" s="11"/>
      <c r="BD178" s="11"/>
      <c r="BE178" s="11"/>
      <c r="BF178" s="11"/>
      <c r="BG178" s="11"/>
      <c r="BH178" s="11"/>
      <c r="BI178" s="11"/>
      <c r="BJ178" s="11"/>
      <c r="BK178" s="11"/>
      <c r="BL178" s="11"/>
      <c r="BM178" s="11"/>
      <c r="BN178" s="11"/>
    </row>
    <row r="179" spans="1:66">
      <c r="A179" s="7">
        <v>178</v>
      </c>
      <c r="B179" s="5"/>
      <c r="C179" s="97">
        <v>9</v>
      </c>
      <c r="D179" s="6">
        <f>IF(C179="","",VLOOKUP(C179,'Number-Dozzen'!$A$2:$C$38,3,0))</f>
        <v>1</v>
      </c>
      <c r="E179" s="6">
        <f>IF(C179="","",VLOOKUP(C179,'[1]Number-Dozzen'!$A$2:$B$38,2,0))</f>
        <v>3</v>
      </c>
      <c r="F179" s="19" t="str">
        <f t="shared" si="61"/>
        <v/>
      </c>
      <c r="G179" s="19" t="str">
        <f>IF(C179="","",IF(F179="","",VLOOKUP(F179,'Number-Dozzen'!$F$2:$L$10,7,0)))</f>
        <v/>
      </c>
      <c r="H179" s="1" t="str">
        <f t="shared" si="58"/>
        <v>L</v>
      </c>
      <c r="I179" s="1">
        <f t="shared" si="43"/>
        <v>1</v>
      </c>
      <c r="J179" s="1">
        <f t="shared" si="44"/>
        <v>1</v>
      </c>
      <c r="K179" s="1">
        <f t="shared" si="57"/>
        <v>-4</v>
      </c>
      <c r="L179" s="1">
        <f>IF(C179="","",SUM($K$2:K179))</f>
        <v>-48</v>
      </c>
      <c r="M179" s="11"/>
      <c r="N179" s="24" t="str">
        <f t="shared" si="60"/>
        <v/>
      </c>
      <c r="O179" s="25"/>
      <c r="P179" s="11"/>
      <c r="Q179" s="11"/>
      <c r="R179" s="11"/>
      <c r="S179" s="11"/>
      <c r="T179" s="11"/>
      <c r="U179" s="11"/>
      <c r="X179" s="11"/>
      <c r="Y179" s="11"/>
      <c r="Z179" s="80" t="str">
        <f t="shared" si="45"/>
        <v/>
      </c>
      <c r="AA179" s="82" t="str">
        <f t="shared" si="46"/>
        <v/>
      </c>
      <c r="AB179" s="1" t="str">
        <f t="shared" si="47"/>
        <v/>
      </c>
      <c r="AC179" s="1" t="str">
        <f t="shared" si="48"/>
        <v/>
      </c>
      <c r="AD179" s="1" t="str">
        <f t="shared" si="49"/>
        <v/>
      </c>
      <c r="AE179" s="1" t="str">
        <f t="shared" si="50"/>
        <v/>
      </c>
      <c r="AG179" s="11"/>
      <c r="AH179" s="1" t="str">
        <f t="shared" si="51"/>
        <v/>
      </c>
      <c r="AI179" s="1" t="str">
        <f t="shared" si="52"/>
        <v/>
      </c>
      <c r="AJ179" s="1" t="str">
        <f t="shared" si="53"/>
        <v/>
      </c>
      <c r="AK179" s="1" t="str">
        <f t="shared" si="54"/>
        <v/>
      </c>
      <c r="AL179" s="1" t="str">
        <f t="shared" si="55"/>
        <v/>
      </c>
      <c r="AM179" s="1" t="str">
        <f t="shared" si="56"/>
        <v/>
      </c>
      <c r="AN179" s="11"/>
      <c r="AO179" s="11"/>
      <c r="AP179" s="78" t="str">
        <f>IF(AND(SUM(AH179:AM179)&gt;0,SUM(Z179:AE179)&gt;0),1,"")</f>
        <v/>
      </c>
      <c r="AQ179" s="78"/>
      <c r="AR179" s="78" t="str">
        <f>IF(AP179=1,SUM(Z179:AE179)*10+SUM(AH179:AM179),"")</f>
        <v/>
      </c>
      <c r="AS179" s="78"/>
      <c r="AT179" s="11"/>
      <c r="AU179" s="11"/>
      <c r="AV179" s="80" t="str">
        <f>IF(AP179=1,VLOOKUP(AR179,'Number-Dozzen'!$F$2:$K$10,2,0),"")</f>
        <v/>
      </c>
      <c r="AW179" s="80" t="str">
        <f>IF(AP179=1,VLOOKUP(AR179,'Number-Dozzen'!$F$2:$K$10,3,0),"")</f>
        <v/>
      </c>
      <c r="AX179" s="80" t="str">
        <f>IF(AP179=1,VLOOKUP(AR179,'Number-Dozzen'!$F$2:$K$10,4,0),"")</f>
        <v/>
      </c>
      <c r="AY179" s="80" t="str">
        <f>IF(AP179=1,VLOOKUP(AR179,'Number-Dozzen'!$F$2:$K$10,5,0),"")</f>
        <v/>
      </c>
      <c r="AZ179" s="80" t="str">
        <f>IF(AP179=1,VLOOKUP(AR179,'Number-Dozzen'!$F$2:$K$10,6,0),"")</f>
        <v/>
      </c>
      <c r="BA179" s="11"/>
      <c r="BB179" s="80">
        <f t="shared" si="59"/>
        <v>2</v>
      </c>
      <c r="BC179" s="11"/>
      <c r="BD179" s="11"/>
      <c r="BE179" s="11"/>
      <c r="BF179" s="11"/>
      <c r="BG179" s="11"/>
      <c r="BH179" s="11"/>
      <c r="BI179" s="11"/>
      <c r="BJ179" s="11"/>
      <c r="BK179" s="11"/>
      <c r="BL179" s="11"/>
      <c r="BM179" s="11"/>
      <c r="BN179" s="11"/>
    </row>
    <row r="180" spans="1:66">
      <c r="A180" s="7">
        <v>179</v>
      </c>
      <c r="B180" s="5"/>
      <c r="C180" s="97">
        <v>23</v>
      </c>
      <c r="D180" s="6">
        <f>IF(C180="","",VLOOKUP(C180,'Number-Dozzen'!$A$2:$C$38,3,0))</f>
        <v>2</v>
      </c>
      <c r="E180" s="6">
        <f>IF(C180="","",VLOOKUP(C180,'[1]Number-Dozzen'!$A$2:$B$38,2,0))</f>
        <v>2</v>
      </c>
      <c r="F180" s="19">
        <f t="shared" si="61"/>
        <v>31</v>
      </c>
      <c r="G180" s="19" t="str">
        <f>IF(C180="","",IF(F180="","",VLOOKUP(F180,'Number-Dozzen'!$F$2:$L$10,7,0)))</f>
        <v>25-27-32-34</v>
      </c>
      <c r="H180" s="1" t="str">
        <f t="shared" si="58"/>
        <v/>
      </c>
      <c r="I180" s="1">
        <f t="shared" si="43"/>
        <v>2</v>
      </c>
      <c r="J180" s="1">
        <f t="shared" si="44"/>
        <v>1</v>
      </c>
      <c r="K180" s="1" t="str">
        <f t="shared" si="57"/>
        <v/>
      </c>
      <c r="L180" s="1">
        <f>IF(C180="","",SUM($K$2:K180))</f>
        <v>-48</v>
      </c>
      <c r="M180" s="11"/>
      <c r="N180" s="24" t="str">
        <f t="shared" si="60"/>
        <v/>
      </c>
      <c r="O180" s="25"/>
      <c r="P180" s="11"/>
      <c r="Q180" s="11"/>
      <c r="R180" s="11"/>
      <c r="S180" s="11"/>
      <c r="T180" s="11"/>
      <c r="U180" s="11"/>
      <c r="X180" s="11"/>
      <c r="Y180" s="11"/>
      <c r="Z180" s="80" t="str">
        <f t="shared" si="45"/>
        <v/>
      </c>
      <c r="AA180" s="82" t="str">
        <f t="shared" si="46"/>
        <v/>
      </c>
      <c r="AB180" s="1">
        <f t="shared" si="47"/>
        <v>3</v>
      </c>
      <c r="AC180" s="1" t="str">
        <f t="shared" si="48"/>
        <v/>
      </c>
      <c r="AD180" s="1" t="str">
        <f t="shared" si="49"/>
        <v/>
      </c>
      <c r="AE180" s="1" t="str">
        <f t="shared" si="50"/>
        <v/>
      </c>
      <c r="AG180" s="11"/>
      <c r="AH180" s="1" t="str">
        <f t="shared" si="51"/>
        <v/>
      </c>
      <c r="AI180" s="1" t="str">
        <f t="shared" si="52"/>
        <v/>
      </c>
      <c r="AJ180" s="1" t="str">
        <f t="shared" si="53"/>
        <v/>
      </c>
      <c r="AK180" s="1">
        <f t="shared" si="54"/>
        <v>1</v>
      </c>
      <c r="AL180" s="1" t="str">
        <f t="shared" si="55"/>
        <v/>
      </c>
      <c r="AM180" s="1" t="str">
        <f t="shared" si="56"/>
        <v/>
      </c>
      <c r="AN180" s="11"/>
      <c r="AO180" s="11"/>
      <c r="AP180" s="78">
        <f>IF(AND(SUM(AH180:AM180)&gt;0,SUM(Z180:AE180)&gt;0),1,"")</f>
        <v>1</v>
      </c>
      <c r="AQ180" s="78"/>
      <c r="AR180" s="78">
        <f>IF(AP180=1,SUM(Z180:AE180)*10+SUM(AH180:AM180),"")</f>
        <v>31</v>
      </c>
      <c r="AS180" s="78"/>
      <c r="AT180" s="11"/>
      <c r="AU180" s="11"/>
      <c r="AV180" s="80">
        <f>IF(AP180=1,VLOOKUP(AR180,'Number-Dozzen'!$F$2:$K$10,2,0),"")</f>
        <v>25</v>
      </c>
      <c r="AW180" s="80">
        <f>IF(AP180=1,VLOOKUP(AR180,'Number-Dozzen'!$F$2:$K$10,3,0),"")</f>
        <v>27</v>
      </c>
      <c r="AX180" s="80">
        <f>IF(AP180=1,VLOOKUP(AR180,'Number-Dozzen'!$F$2:$K$10,4,0),"")</f>
        <v>32</v>
      </c>
      <c r="AY180" s="80">
        <f>IF(AP180=1,VLOOKUP(AR180,'Number-Dozzen'!$F$2:$K$10,5,0),"")</f>
        <v>34</v>
      </c>
      <c r="AZ180" s="80" t="str">
        <f>IF(AP180=1,VLOOKUP(AR180,'Number-Dozzen'!$F$2:$K$10,6,0),"")</f>
        <v xml:space="preserve"> </v>
      </c>
      <c r="BA180" s="11"/>
      <c r="BB180" s="80">
        <f t="shared" si="59"/>
        <v>2</v>
      </c>
      <c r="BC180" s="11"/>
      <c r="BD180" s="11"/>
      <c r="BE180" s="11"/>
      <c r="BF180" s="11"/>
      <c r="BG180" s="11"/>
      <c r="BH180" s="11"/>
      <c r="BI180" s="11"/>
      <c r="BJ180" s="11"/>
      <c r="BK180" s="11"/>
      <c r="BL180" s="11"/>
      <c r="BM180" s="11"/>
      <c r="BN180" s="11"/>
    </row>
    <row r="181" spans="1:66">
      <c r="A181" s="7">
        <v>180</v>
      </c>
      <c r="B181" s="5"/>
      <c r="C181" s="97">
        <v>9</v>
      </c>
      <c r="D181" s="6">
        <f>IF(C181="","",VLOOKUP(C181,'Number-Dozzen'!$A$2:$C$38,3,0))</f>
        <v>1</v>
      </c>
      <c r="E181" s="6">
        <f>IF(C181="","",VLOOKUP(C181,'[1]Number-Dozzen'!$A$2:$B$38,2,0))</f>
        <v>3</v>
      </c>
      <c r="F181" s="19">
        <f t="shared" si="61"/>
        <v>31</v>
      </c>
      <c r="G181" s="19" t="str">
        <f>IF(C181="","",IF(F181="","",VLOOKUP(F181,'Number-Dozzen'!$F$2:$L$10,7,0)))</f>
        <v>25-27-32-34</v>
      </c>
      <c r="H181" s="1" t="str">
        <f t="shared" si="58"/>
        <v>L</v>
      </c>
      <c r="I181" s="1">
        <f t="shared" si="43"/>
        <v>2</v>
      </c>
      <c r="J181" s="1">
        <f t="shared" si="44"/>
        <v>1</v>
      </c>
      <c r="K181" s="1">
        <f t="shared" si="57"/>
        <v>-4</v>
      </c>
      <c r="L181" s="1">
        <f>IF(C181="","",SUM($K$2:K181))</f>
        <v>-52</v>
      </c>
      <c r="M181" s="11"/>
      <c r="N181" s="24" t="str">
        <f t="shared" si="60"/>
        <v/>
      </c>
      <c r="O181" s="25"/>
      <c r="P181" s="11"/>
      <c r="Q181" s="11"/>
      <c r="R181" s="11"/>
      <c r="S181" s="11"/>
      <c r="T181" s="11"/>
      <c r="U181" s="11"/>
      <c r="X181" s="11"/>
      <c r="Y181" s="11"/>
      <c r="Z181" s="80">
        <f t="shared" si="45"/>
        <v>3</v>
      </c>
      <c r="AA181" s="82" t="str">
        <f t="shared" si="46"/>
        <v/>
      </c>
      <c r="AB181" s="1" t="str">
        <f t="shared" si="47"/>
        <v/>
      </c>
      <c r="AC181" s="1" t="str">
        <f t="shared" si="48"/>
        <v/>
      </c>
      <c r="AD181" s="1" t="str">
        <f t="shared" si="49"/>
        <v/>
      </c>
      <c r="AE181" s="1" t="str">
        <f t="shared" si="50"/>
        <v/>
      </c>
      <c r="AG181" s="11"/>
      <c r="AH181" s="1" t="str">
        <f t="shared" si="51"/>
        <v/>
      </c>
      <c r="AI181" s="1" t="str">
        <f t="shared" si="52"/>
        <v/>
      </c>
      <c r="AJ181" s="1" t="str">
        <f t="shared" si="53"/>
        <v/>
      </c>
      <c r="AK181" s="1" t="str">
        <f t="shared" si="54"/>
        <v/>
      </c>
      <c r="AL181" s="1" t="str">
        <f t="shared" si="55"/>
        <v/>
      </c>
      <c r="AM181" s="1">
        <f t="shared" si="56"/>
        <v>1</v>
      </c>
      <c r="AN181" s="11"/>
      <c r="AO181" s="11"/>
      <c r="AP181" s="78">
        <f>IF(AND(SUM(AH181:AM181)&gt;0,SUM(Z181:AE181)&gt;0),1,"")</f>
        <v>1</v>
      </c>
      <c r="AQ181" s="78"/>
      <c r="AR181" s="78">
        <f>IF(AP181=1,SUM(Z181:AE181)*10+SUM(AH181:AM181),"")</f>
        <v>31</v>
      </c>
      <c r="AS181" s="78"/>
      <c r="AT181" s="11"/>
      <c r="AU181" s="11"/>
      <c r="AV181" s="80">
        <f>IF(AP181=1,VLOOKUP(AR181,'Number-Dozzen'!$F$2:$K$10,2,0),"")</f>
        <v>25</v>
      </c>
      <c r="AW181" s="80">
        <f>IF(AP181=1,VLOOKUP(AR181,'Number-Dozzen'!$F$2:$K$10,3,0),"")</f>
        <v>27</v>
      </c>
      <c r="AX181" s="80">
        <f>IF(AP181=1,VLOOKUP(AR181,'Number-Dozzen'!$F$2:$K$10,4,0),"")</f>
        <v>32</v>
      </c>
      <c r="AY181" s="80">
        <f>IF(AP181=1,VLOOKUP(AR181,'Number-Dozzen'!$F$2:$K$10,5,0),"")</f>
        <v>34</v>
      </c>
      <c r="AZ181" s="80" t="str">
        <f>IF(AP181=1,VLOOKUP(AR181,'Number-Dozzen'!$F$2:$K$10,6,0),"")</f>
        <v xml:space="preserve"> </v>
      </c>
      <c r="BA181" s="11"/>
      <c r="BB181" s="80">
        <f t="shared" si="59"/>
        <v>3</v>
      </c>
      <c r="BC181" s="11"/>
      <c r="BD181" s="11"/>
      <c r="BE181" s="11"/>
      <c r="BF181" s="11"/>
      <c r="BG181" s="11"/>
      <c r="BH181" s="11"/>
      <c r="BI181" s="11"/>
      <c r="BJ181" s="11"/>
      <c r="BK181" s="11"/>
      <c r="BL181" s="11"/>
      <c r="BM181" s="11"/>
      <c r="BN181" s="11"/>
    </row>
    <row r="182" spans="1:66">
      <c r="A182" s="7">
        <v>181</v>
      </c>
      <c r="B182" s="5"/>
      <c r="C182" s="97">
        <v>11</v>
      </c>
      <c r="D182" s="6">
        <f>IF(C182="","",VLOOKUP(C182,'Number-Dozzen'!$A$2:$C$38,3,0))</f>
        <v>1</v>
      </c>
      <c r="E182" s="6">
        <f>IF(C182="","",VLOOKUP(C182,'[1]Number-Dozzen'!$A$2:$B$38,2,0))</f>
        <v>2</v>
      </c>
      <c r="F182" s="19" t="str">
        <f t="shared" si="61"/>
        <v/>
      </c>
      <c r="G182" s="19" t="str">
        <f>IF(C182="","",IF(F182="","",VLOOKUP(F182,'Number-Dozzen'!$F$2:$L$10,7,0)))</f>
        <v/>
      </c>
      <c r="H182" s="1" t="str">
        <f t="shared" si="58"/>
        <v>L</v>
      </c>
      <c r="I182" s="1">
        <f t="shared" si="43"/>
        <v>3</v>
      </c>
      <c r="J182" s="1">
        <f t="shared" si="44"/>
        <v>1</v>
      </c>
      <c r="K182" s="1">
        <f t="shared" si="57"/>
        <v>-4</v>
      </c>
      <c r="L182" s="1">
        <f>IF(C182="","",SUM($K$2:K182))</f>
        <v>-56</v>
      </c>
      <c r="M182" s="11"/>
      <c r="N182" s="24" t="str">
        <f t="shared" si="60"/>
        <v/>
      </c>
      <c r="O182" s="25"/>
      <c r="P182" s="11"/>
      <c r="Q182" s="11"/>
      <c r="R182" s="11"/>
      <c r="S182" s="11"/>
      <c r="T182" s="11"/>
      <c r="U182" s="11"/>
      <c r="X182" s="11"/>
      <c r="Y182" s="11"/>
      <c r="Z182" s="80" t="str">
        <f t="shared" si="45"/>
        <v/>
      </c>
      <c r="AA182" s="82" t="str">
        <f t="shared" si="46"/>
        <v/>
      </c>
      <c r="AB182" s="1" t="str">
        <f t="shared" si="47"/>
        <v/>
      </c>
      <c r="AC182" s="1" t="str">
        <f t="shared" si="48"/>
        <v/>
      </c>
      <c r="AD182" s="1" t="str">
        <f t="shared" si="49"/>
        <v/>
      </c>
      <c r="AE182" s="1" t="str">
        <f t="shared" si="50"/>
        <v/>
      </c>
      <c r="AG182" s="11"/>
      <c r="AH182" s="1" t="str">
        <f t="shared" si="51"/>
        <v/>
      </c>
      <c r="AI182" s="1" t="str">
        <f t="shared" si="52"/>
        <v/>
      </c>
      <c r="AJ182" s="1" t="str">
        <f t="shared" si="53"/>
        <v/>
      </c>
      <c r="AK182" s="1">
        <f t="shared" si="54"/>
        <v>1</v>
      </c>
      <c r="AL182" s="1" t="str">
        <f t="shared" si="55"/>
        <v/>
      </c>
      <c r="AM182" s="1" t="str">
        <f t="shared" si="56"/>
        <v/>
      </c>
      <c r="AN182" s="11"/>
      <c r="AO182" s="11"/>
      <c r="AP182" s="78" t="str">
        <f>IF(AND(SUM(AH182:AM182)&gt;0,SUM(Z182:AE182)&gt;0),1,"")</f>
        <v/>
      </c>
      <c r="AQ182" s="78"/>
      <c r="AR182" s="78" t="str">
        <f>IF(AP182=1,SUM(Z182:AE182)*10+SUM(AH182:AM182),"")</f>
        <v/>
      </c>
      <c r="AS182" s="78"/>
      <c r="AT182" s="11"/>
      <c r="AU182" s="11"/>
      <c r="AV182" s="80" t="str">
        <f>IF(AP182=1,VLOOKUP(AR182,'Number-Dozzen'!$F$2:$K$10,2,0),"")</f>
        <v/>
      </c>
      <c r="AW182" s="80" t="str">
        <f>IF(AP182=1,VLOOKUP(AR182,'Number-Dozzen'!$F$2:$K$10,3,0),"")</f>
        <v/>
      </c>
      <c r="AX182" s="80" t="str">
        <f>IF(AP182=1,VLOOKUP(AR182,'Number-Dozzen'!$F$2:$K$10,4,0),"")</f>
        <v/>
      </c>
      <c r="AY182" s="80" t="str">
        <f>IF(AP182=1,VLOOKUP(AR182,'Number-Dozzen'!$F$2:$K$10,5,0),"")</f>
        <v/>
      </c>
      <c r="AZ182" s="80" t="str">
        <f>IF(AP182=1,VLOOKUP(AR182,'Number-Dozzen'!$F$2:$K$10,6,0),"")</f>
        <v/>
      </c>
      <c r="BA182" s="11"/>
      <c r="BB182" s="80">
        <f t="shared" si="59"/>
        <v>4</v>
      </c>
      <c r="BC182" s="11"/>
      <c r="BD182" s="11"/>
      <c r="BE182" s="11"/>
      <c r="BF182" s="11"/>
      <c r="BG182" s="11"/>
      <c r="BH182" s="11"/>
      <c r="BI182" s="11"/>
      <c r="BJ182" s="11"/>
      <c r="BK182" s="11"/>
      <c r="BL182" s="11"/>
      <c r="BM182" s="11"/>
      <c r="BN182" s="11"/>
    </row>
    <row r="183" spans="1:66">
      <c r="A183" s="7">
        <v>182</v>
      </c>
      <c r="B183" s="5"/>
      <c r="C183" s="97">
        <v>31</v>
      </c>
      <c r="D183" s="6">
        <f>IF(C183="","",VLOOKUP(C183,'Number-Dozzen'!$A$2:$C$38,3,0))</f>
        <v>3</v>
      </c>
      <c r="E183" s="6">
        <f>IF(C183="","",VLOOKUP(C183,'[1]Number-Dozzen'!$A$2:$B$38,2,0))</f>
        <v>3</v>
      </c>
      <c r="F183" s="19">
        <f t="shared" si="61"/>
        <v>21</v>
      </c>
      <c r="G183" s="19" t="str">
        <f>IF(C183="","",IF(F183="","",VLOOKUP(F183,'Number-Dozzen'!$F$2:$L$10,7,0)))</f>
        <v>13-15-17-19-21</v>
      </c>
      <c r="H183" s="1" t="str">
        <f t="shared" si="58"/>
        <v/>
      </c>
      <c r="I183" s="1">
        <f t="shared" si="43"/>
        <v>4</v>
      </c>
      <c r="J183" s="1">
        <f t="shared" si="44"/>
        <v>1</v>
      </c>
      <c r="K183" s="1" t="str">
        <f t="shared" si="57"/>
        <v/>
      </c>
      <c r="L183" s="1">
        <f>IF(C183="","",SUM($K$2:K183))</f>
        <v>-56</v>
      </c>
      <c r="M183" s="11"/>
      <c r="N183" s="24" t="str">
        <f t="shared" si="60"/>
        <v/>
      </c>
      <c r="O183" s="25"/>
      <c r="P183" s="11"/>
      <c r="Q183" s="11"/>
      <c r="R183" s="11"/>
      <c r="S183" s="11"/>
      <c r="T183" s="11"/>
      <c r="U183" s="11"/>
      <c r="X183" s="11"/>
      <c r="Y183" s="11"/>
      <c r="Z183" s="80" t="str">
        <f t="shared" si="45"/>
        <v/>
      </c>
      <c r="AA183" s="82" t="str">
        <f t="shared" si="46"/>
        <v/>
      </c>
      <c r="AB183" s="1" t="str">
        <f t="shared" si="47"/>
        <v/>
      </c>
      <c r="AC183" s="1" t="str">
        <f t="shared" si="48"/>
        <v/>
      </c>
      <c r="AD183" s="1">
        <f t="shared" si="49"/>
        <v>2</v>
      </c>
      <c r="AE183" s="1" t="str">
        <f t="shared" si="50"/>
        <v/>
      </c>
      <c r="AG183" s="11"/>
      <c r="AH183" s="1" t="str">
        <f t="shared" si="51"/>
        <v/>
      </c>
      <c r="AI183" s="1" t="str">
        <f t="shared" si="52"/>
        <v/>
      </c>
      <c r="AJ183" s="1" t="str">
        <f t="shared" si="53"/>
        <v/>
      </c>
      <c r="AK183" s="1" t="str">
        <f t="shared" si="54"/>
        <v/>
      </c>
      <c r="AL183" s="1" t="str">
        <f t="shared" si="55"/>
        <v/>
      </c>
      <c r="AM183" s="1">
        <f t="shared" si="56"/>
        <v>1</v>
      </c>
      <c r="AN183" s="11"/>
      <c r="AO183" s="11"/>
      <c r="AP183" s="78">
        <f>IF(AND(SUM(AH183:AM183)&gt;0,SUM(Z183:AE183)&gt;0),1,"")</f>
        <v>1</v>
      </c>
      <c r="AQ183" s="78"/>
      <c r="AR183" s="78">
        <f>IF(AP183=1,SUM(Z183:AE183)*10+SUM(AH183:AM183),"")</f>
        <v>21</v>
      </c>
      <c r="AS183" s="78"/>
      <c r="AT183" s="11"/>
      <c r="AU183" s="11"/>
      <c r="AV183" s="80">
        <f>IF(AP183=1,VLOOKUP(AR183,'Number-Dozzen'!$F$2:$K$10,2,0),"")</f>
        <v>13</v>
      </c>
      <c r="AW183" s="80">
        <f>IF(AP183=1,VLOOKUP(AR183,'Number-Dozzen'!$F$2:$K$10,3,0),"")</f>
        <v>15</v>
      </c>
      <c r="AX183" s="80">
        <f>IF(AP183=1,VLOOKUP(AR183,'Number-Dozzen'!$F$2:$K$10,4,0),"")</f>
        <v>17</v>
      </c>
      <c r="AY183" s="80">
        <f>IF(AP183=1,VLOOKUP(AR183,'Number-Dozzen'!$F$2:$K$10,5,0),"")</f>
        <v>19</v>
      </c>
      <c r="AZ183" s="80">
        <f>IF(AP183=1,VLOOKUP(AR183,'Number-Dozzen'!$F$2:$K$10,6,0),"")</f>
        <v>21</v>
      </c>
      <c r="BA183" s="11"/>
      <c r="BB183" s="80">
        <f t="shared" si="59"/>
        <v>4</v>
      </c>
      <c r="BC183" s="11"/>
      <c r="BD183" s="11"/>
      <c r="BE183" s="11"/>
      <c r="BF183" s="11"/>
      <c r="BG183" s="11"/>
      <c r="BH183" s="11"/>
      <c r="BI183" s="11"/>
      <c r="BJ183" s="11"/>
      <c r="BK183" s="11"/>
      <c r="BL183" s="11"/>
      <c r="BM183" s="11"/>
      <c r="BN183" s="11"/>
    </row>
    <row r="184" spans="1:66">
      <c r="A184" s="7">
        <v>183</v>
      </c>
      <c r="B184" s="5"/>
      <c r="C184" s="97">
        <v>28</v>
      </c>
      <c r="D184" s="6">
        <f>IF(C184="","",VLOOKUP(C184,'Number-Dozzen'!$A$2:$C$38,3,0))</f>
        <v>3</v>
      </c>
      <c r="E184" s="6">
        <f>IF(C184="","",VLOOKUP(C184,'[1]Number-Dozzen'!$A$2:$B$38,2,0))</f>
        <v>3</v>
      </c>
      <c r="F184" s="19" t="str">
        <f t="shared" si="61"/>
        <v/>
      </c>
      <c r="G184" s="19" t="str">
        <f>IF(C184="","",IF(F184="","",VLOOKUP(F184,'Number-Dozzen'!$F$2:$L$10,7,0)))</f>
        <v/>
      </c>
      <c r="H184" s="1" t="str">
        <f t="shared" si="58"/>
        <v>L</v>
      </c>
      <c r="I184" s="1">
        <f t="shared" si="43"/>
        <v>4</v>
      </c>
      <c r="J184" s="1">
        <f t="shared" si="44"/>
        <v>1</v>
      </c>
      <c r="K184" s="1">
        <f t="shared" si="57"/>
        <v>-4</v>
      </c>
      <c r="L184" s="1">
        <f>IF(C184="","",SUM($K$2:K184))</f>
        <v>-60</v>
      </c>
      <c r="M184" s="11"/>
      <c r="N184" s="24" t="str">
        <f t="shared" si="60"/>
        <v/>
      </c>
      <c r="O184" s="25"/>
      <c r="P184" s="11"/>
      <c r="Q184" s="11"/>
      <c r="R184" s="11"/>
      <c r="S184" s="11"/>
      <c r="T184" s="11"/>
      <c r="U184" s="11"/>
      <c r="X184" s="11"/>
      <c r="Y184" s="11"/>
      <c r="Z184" s="80" t="str">
        <f t="shared" si="45"/>
        <v/>
      </c>
      <c r="AA184" s="82" t="str">
        <f t="shared" si="46"/>
        <v/>
      </c>
      <c r="AB184" s="1" t="str">
        <f t="shared" si="47"/>
        <v/>
      </c>
      <c r="AC184" s="1" t="str">
        <f t="shared" si="48"/>
        <v/>
      </c>
      <c r="AD184" s="1" t="str">
        <f t="shared" si="49"/>
        <v/>
      </c>
      <c r="AE184" s="1" t="str">
        <f t="shared" si="50"/>
        <v/>
      </c>
      <c r="AG184" s="11"/>
      <c r="AH184" s="1" t="str">
        <f t="shared" si="51"/>
        <v/>
      </c>
      <c r="AI184" s="1" t="str">
        <f t="shared" si="52"/>
        <v/>
      </c>
      <c r="AJ184" s="1" t="str">
        <f t="shared" si="53"/>
        <v/>
      </c>
      <c r="AK184" s="1" t="str">
        <f t="shared" si="54"/>
        <v/>
      </c>
      <c r="AL184" s="1" t="str">
        <f t="shared" si="55"/>
        <v/>
      </c>
      <c r="AM184" s="1" t="str">
        <f t="shared" si="56"/>
        <v/>
      </c>
      <c r="AN184" s="11"/>
      <c r="AO184" s="11"/>
      <c r="AP184" s="78" t="str">
        <f>IF(AND(SUM(AH184:AM184)&gt;0,SUM(Z184:AE184)&gt;0),1,"")</f>
        <v/>
      </c>
      <c r="AQ184" s="78"/>
      <c r="AR184" s="78" t="str">
        <f>IF(AP184=1,SUM(Z184:AE184)*10+SUM(AH184:AM184),"")</f>
        <v/>
      </c>
      <c r="AS184" s="78"/>
      <c r="AT184" s="11"/>
      <c r="AU184" s="11"/>
      <c r="AV184" s="80" t="str">
        <f>IF(AP184=1,VLOOKUP(AR184,'Number-Dozzen'!$F$2:$K$10,2,0),"")</f>
        <v/>
      </c>
      <c r="AW184" s="80" t="str">
        <f>IF(AP184=1,VLOOKUP(AR184,'Number-Dozzen'!$F$2:$K$10,3,0),"")</f>
        <v/>
      </c>
      <c r="AX184" s="80" t="str">
        <f>IF(AP184=1,VLOOKUP(AR184,'Number-Dozzen'!$F$2:$K$10,4,0),"")</f>
        <v/>
      </c>
      <c r="AY184" s="80" t="str">
        <f>IF(AP184=1,VLOOKUP(AR184,'Number-Dozzen'!$F$2:$K$10,5,0),"")</f>
        <v/>
      </c>
      <c r="AZ184" s="80" t="str">
        <f>IF(AP184=1,VLOOKUP(AR184,'Number-Dozzen'!$F$2:$K$10,6,0),"")</f>
        <v/>
      </c>
      <c r="BA184" s="11"/>
      <c r="BB184" s="80">
        <f t="shared" si="59"/>
        <v>5</v>
      </c>
      <c r="BC184" s="11"/>
      <c r="BD184" s="11"/>
      <c r="BE184" s="11"/>
      <c r="BF184" s="11"/>
      <c r="BG184" s="11"/>
      <c r="BH184" s="11"/>
      <c r="BI184" s="11"/>
      <c r="BJ184" s="11"/>
      <c r="BK184" s="11"/>
      <c r="BL184" s="11"/>
      <c r="BM184" s="11"/>
      <c r="BN184" s="11"/>
    </row>
    <row r="185" spans="1:66">
      <c r="A185" s="7">
        <v>184</v>
      </c>
      <c r="B185" s="5"/>
      <c r="C185" s="97">
        <v>3</v>
      </c>
      <c r="D185" s="6">
        <f>IF(C185="","",VLOOKUP(C185,'Number-Dozzen'!$A$2:$C$38,3,0))</f>
        <v>1</v>
      </c>
      <c r="E185" s="6">
        <f>IF(C185="","",VLOOKUP(C185,'[1]Number-Dozzen'!$A$2:$B$38,2,0))</f>
        <v>3</v>
      </c>
      <c r="F185" s="19" t="str">
        <f t="shared" si="61"/>
        <v/>
      </c>
      <c r="G185" s="19" t="str">
        <f>IF(C185="","",IF(F185="","",VLOOKUP(F185,'Number-Dozzen'!$F$2:$L$10,7,0)))</f>
        <v/>
      </c>
      <c r="H185" s="1" t="str">
        <f t="shared" si="58"/>
        <v/>
      </c>
      <c r="I185" s="1">
        <f t="shared" si="43"/>
        <v>5</v>
      </c>
      <c r="J185" s="1">
        <f t="shared" si="44"/>
        <v>1</v>
      </c>
      <c r="K185" s="1" t="str">
        <f t="shared" si="57"/>
        <v/>
      </c>
      <c r="L185" s="1">
        <f>IF(C185="","",SUM($K$2:K185))</f>
        <v>-60</v>
      </c>
      <c r="M185" s="11"/>
      <c r="N185" s="24" t="str">
        <f t="shared" si="60"/>
        <v/>
      </c>
      <c r="O185" s="25"/>
      <c r="P185" s="11"/>
      <c r="Q185" s="11"/>
      <c r="R185" s="11"/>
      <c r="S185" s="11"/>
      <c r="T185" s="11"/>
      <c r="U185" s="11"/>
      <c r="X185" s="11"/>
      <c r="Y185" s="11"/>
      <c r="Z185" s="80" t="str">
        <f t="shared" si="45"/>
        <v/>
      </c>
      <c r="AA185" s="82">
        <f t="shared" si="46"/>
        <v>2</v>
      </c>
      <c r="AB185" s="1" t="str">
        <f t="shared" si="47"/>
        <v/>
      </c>
      <c r="AC185" s="1" t="str">
        <f t="shared" si="48"/>
        <v/>
      </c>
      <c r="AD185" s="1" t="str">
        <f t="shared" si="49"/>
        <v/>
      </c>
      <c r="AE185" s="1" t="str">
        <f t="shared" si="50"/>
        <v/>
      </c>
      <c r="AG185" s="11"/>
      <c r="AH185" s="1" t="str">
        <f t="shared" si="51"/>
        <v/>
      </c>
      <c r="AI185" s="1" t="str">
        <f t="shared" si="52"/>
        <v/>
      </c>
      <c r="AJ185" s="1" t="str">
        <f t="shared" si="53"/>
        <v/>
      </c>
      <c r="AK185" s="1" t="str">
        <f t="shared" si="54"/>
        <v/>
      </c>
      <c r="AL185" s="1" t="str">
        <f t="shared" si="55"/>
        <v/>
      </c>
      <c r="AM185" s="1" t="str">
        <f t="shared" si="56"/>
        <v/>
      </c>
      <c r="AN185" s="11"/>
      <c r="AO185" s="11"/>
      <c r="AP185" s="78" t="str">
        <f>IF(AND(SUM(AH185:AM185)&gt;0,SUM(Z185:AE185)&gt;0),1,"")</f>
        <v/>
      </c>
      <c r="AQ185" s="78"/>
      <c r="AR185" s="78" t="str">
        <f>IF(AP185=1,SUM(Z185:AE185)*10+SUM(AH185:AM185),"")</f>
        <v/>
      </c>
      <c r="AS185" s="78"/>
      <c r="AT185" s="11"/>
      <c r="AU185" s="11"/>
      <c r="AV185" s="80" t="str">
        <f>IF(AP185=1,VLOOKUP(AR185,'Number-Dozzen'!$F$2:$K$10,2,0),"")</f>
        <v/>
      </c>
      <c r="AW185" s="80" t="str">
        <f>IF(AP185=1,VLOOKUP(AR185,'Number-Dozzen'!$F$2:$K$10,3,0),"")</f>
        <v/>
      </c>
      <c r="AX185" s="80" t="str">
        <f>IF(AP185=1,VLOOKUP(AR185,'Number-Dozzen'!$F$2:$K$10,4,0),"")</f>
        <v/>
      </c>
      <c r="AY185" s="80" t="str">
        <f>IF(AP185=1,VLOOKUP(AR185,'Number-Dozzen'!$F$2:$K$10,5,0),"")</f>
        <v/>
      </c>
      <c r="AZ185" s="80" t="str">
        <f>IF(AP185=1,VLOOKUP(AR185,'Number-Dozzen'!$F$2:$K$10,6,0),"")</f>
        <v/>
      </c>
      <c r="BA185" s="11"/>
      <c r="BB185" s="80">
        <f t="shared" si="59"/>
        <v>5</v>
      </c>
      <c r="BC185" s="11"/>
      <c r="BD185" s="11"/>
      <c r="BE185" s="11"/>
      <c r="BF185" s="11"/>
      <c r="BG185" s="11"/>
      <c r="BH185" s="11"/>
      <c r="BI185" s="11"/>
      <c r="BJ185" s="11"/>
      <c r="BK185" s="11"/>
      <c r="BL185" s="11"/>
      <c r="BM185" s="11"/>
      <c r="BN185" s="11"/>
    </row>
    <row r="186" spans="1:66">
      <c r="A186" s="7">
        <v>185</v>
      </c>
      <c r="B186" s="5"/>
      <c r="C186" s="97">
        <v>8</v>
      </c>
      <c r="D186" s="6">
        <f>IF(C186="","",VLOOKUP(C186,'Number-Dozzen'!$A$2:$C$38,3,0))</f>
        <v>1</v>
      </c>
      <c r="E186" s="6">
        <f>IF(C186="","",VLOOKUP(C186,'[1]Number-Dozzen'!$A$2:$B$38,2,0))</f>
        <v>2</v>
      </c>
      <c r="F186" s="19" t="str">
        <f t="shared" si="61"/>
        <v/>
      </c>
      <c r="G186" s="19" t="str">
        <f>IF(C186="","",IF(F186="","",VLOOKUP(F186,'Number-Dozzen'!$F$2:$L$10,7,0)))</f>
        <v/>
      </c>
      <c r="H186" s="1" t="str">
        <f t="shared" si="58"/>
        <v/>
      </c>
      <c r="I186" s="1">
        <f t="shared" si="43"/>
        <v>5</v>
      </c>
      <c r="J186" s="1">
        <f t="shared" si="44"/>
        <v>1</v>
      </c>
      <c r="K186" s="1" t="str">
        <f t="shared" si="57"/>
        <v/>
      </c>
      <c r="L186" s="1">
        <f>IF(C186="","",SUM($K$2:K186))</f>
        <v>-60</v>
      </c>
      <c r="M186" s="11"/>
      <c r="N186" s="24" t="str">
        <f t="shared" si="60"/>
        <v/>
      </c>
      <c r="O186" s="25"/>
      <c r="P186" s="11"/>
      <c r="Q186" s="11"/>
      <c r="R186" s="11"/>
      <c r="S186" s="11"/>
      <c r="T186" s="11"/>
      <c r="U186" s="11"/>
      <c r="X186" s="11"/>
      <c r="Y186" s="11"/>
      <c r="Z186" s="80" t="str">
        <f t="shared" si="45"/>
        <v/>
      </c>
      <c r="AA186" s="82" t="str">
        <f t="shared" si="46"/>
        <v/>
      </c>
      <c r="AB186" s="1" t="str">
        <f t="shared" si="47"/>
        <v/>
      </c>
      <c r="AC186" s="1" t="str">
        <f t="shared" si="48"/>
        <v/>
      </c>
      <c r="AD186" s="1" t="str">
        <f t="shared" si="49"/>
        <v/>
      </c>
      <c r="AE186" s="1" t="str">
        <f t="shared" si="50"/>
        <v/>
      </c>
      <c r="AG186" s="11"/>
      <c r="AH186" s="1" t="str">
        <f t="shared" si="51"/>
        <v/>
      </c>
      <c r="AI186" s="1" t="str">
        <f t="shared" si="52"/>
        <v/>
      </c>
      <c r="AJ186" s="1" t="str">
        <f t="shared" si="53"/>
        <v/>
      </c>
      <c r="AK186" s="1">
        <f t="shared" si="54"/>
        <v>1</v>
      </c>
      <c r="AL186" s="1" t="str">
        <f t="shared" si="55"/>
        <v/>
      </c>
      <c r="AM186" s="1" t="str">
        <f t="shared" si="56"/>
        <v/>
      </c>
      <c r="AN186" s="11"/>
      <c r="AO186" s="11"/>
      <c r="AP186" s="78" t="str">
        <f>IF(AND(SUM(AH186:AM186)&gt;0,SUM(Z186:AE186)&gt;0),1,"")</f>
        <v/>
      </c>
      <c r="AQ186" s="78"/>
      <c r="AR186" s="78" t="str">
        <f>IF(AP186=1,SUM(Z186:AE186)*10+SUM(AH186:AM186),"")</f>
        <v/>
      </c>
      <c r="AS186" s="78"/>
      <c r="AT186" s="11"/>
      <c r="AU186" s="11"/>
      <c r="AV186" s="80" t="str">
        <f>IF(AP186=1,VLOOKUP(AR186,'Number-Dozzen'!$F$2:$K$10,2,0),"")</f>
        <v/>
      </c>
      <c r="AW186" s="80" t="str">
        <f>IF(AP186=1,VLOOKUP(AR186,'Number-Dozzen'!$F$2:$K$10,3,0),"")</f>
        <v/>
      </c>
      <c r="AX186" s="80" t="str">
        <f>IF(AP186=1,VLOOKUP(AR186,'Number-Dozzen'!$F$2:$K$10,4,0),"")</f>
        <v/>
      </c>
      <c r="AY186" s="80" t="str">
        <f>IF(AP186=1,VLOOKUP(AR186,'Number-Dozzen'!$F$2:$K$10,5,0),"")</f>
        <v/>
      </c>
      <c r="AZ186" s="80" t="str">
        <f>IF(AP186=1,VLOOKUP(AR186,'Number-Dozzen'!$F$2:$K$10,6,0),"")</f>
        <v/>
      </c>
      <c r="BA186" s="11"/>
      <c r="BB186" s="80">
        <f t="shared" si="59"/>
        <v>5</v>
      </c>
      <c r="BC186" s="11"/>
      <c r="BD186" s="11"/>
      <c r="BE186" s="11"/>
      <c r="BF186" s="11"/>
      <c r="BG186" s="11"/>
      <c r="BH186" s="11"/>
      <c r="BI186" s="11"/>
      <c r="BJ186" s="11"/>
      <c r="BK186" s="11"/>
      <c r="BL186" s="11"/>
      <c r="BM186" s="11"/>
      <c r="BN186" s="11"/>
    </row>
    <row r="187" spans="1:66">
      <c r="A187" s="7">
        <v>186</v>
      </c>
      <c r="B187" s="5"/>
      <c r="C187" s="97">
        <v>17</v>
      </c>
      <c r="D187" s="6">
        <f>IF(C187="","",VLOOKUP(C187,'Number-Dozzen'!$A$2:$C$38,3,0))</f>
        <v>2</v>
      </c>
      <c r="E187" s="6">
        <f>IF(C187="","",VLOOKUP(C187,'[1]Number-Dozzen'!$A$2:$B$38,2,0))</f>
        <v>1</v>
      </c>
      <c r="F187" s="19">
        <f t="shared" si="61"/>
        <v>33</v>
      </c>
      <c r="G187" s="19" t="str">
        <f>IF(C187="","",IF(F187="","",VLOOKUP(F187,'Number-Dozzen'!$F$2:$L$10,7,0)))</f>
        <v>26-28-29-31-35</v>
      </c>
      <c r="H187" s="1" t="str">
        <f t="shared" si="58"/>
        <v/>
      </c>
      <c r="I187" s="1">
        <f t="shared" si="43"/>
        <v>5</v>
      </c>
      <c r="J187" s="1">
        <f t="shared" si="44"/>
        <v>1</v>
      </c>
      <c r="K187" s="1" t="str">
        <f t="shared" si="57"/>
        <v/>
      </c>
      <c r="L187" s="1">
        <f>IF(C187="","",SUM($K$2:K187))</f>
        <v>-60</v>
      </c>
      <c r="M187" s="11"/>
      <c r="N187" s="24" t="str">
        <f t="shared" si="60"/>
        <v/>
      </c>
      <c r="O187" s="25"/>
      <c r="P187" s="11"/>
      <c r="Q187" s="11"/>
      <c r="R187" s="11"/>
      <c r="S187" s="11"/>
      <c r="T187" s="11"/>
      <c r="U187" s="11"/>
      <c r="X187" s="11"/>
      <c r="Y187" s="11"/>
      <c r="Z187" s="80" t="str">
        <f t="shared" si="45"/>
        <v/>
      </c>
      <c r="AA187" s="82" t="str">
        <f t="shared" si="46"/>
        <v/>
      </c>
      <c r="AB187" s="1">
        <f t="shared" si="47"/>
        <v>3</v>
      </c>
      <c r="AC187" s="1" t="str">
        <f t="shared" si="48"/>
        <v/>
      </c>
      <c r="AD187" s="1" t="str">
        <f t="shared" si="49"/>
        <v/>
      </c>
      <c r="AE187" s="1" t="str">
        <f t="shared" si="50"/>
        <v/>
      </c>
      <c r="AG187" s="11"/>
      <c r="AH187" s="1">
        <f t="shared" si="51"/>
        <v>3</v>
      </c>
      <c r="AI187" s="1" t="str">
        <f t="shared" si="52"/>
        <v/>
      </c>
      <c r="AJ187" s="1" t="str">
        <f t="shared" si="53"/>
        <v/>
      </c>
      <c r="AK187" s="1" t="str">
        <f t="shared" si="54"/>
        <v/>
      </c>
      <c r="AL187" s="1" t="str">
        <f t="shared" si="55"/>
        <v/>
      </c>
      <c r="AM187" s="1" t="str">
        <f t="shared" si="56"/>
        <v/>
      </c>
      <c r="AN187" s="11"/>
      <c r="AO187" s="11"/>
      <c r="AP187" s="78">
        <f>IF(AND(SUM(AH187:AM187)&gt;0,SUM(Z187:AE187)&gt;0),1,"")</f>
        <v>1</v>
      </c>
      <c r="AQ187" s="78"/>
      <c r="AR187" s="78">
        <f>IF(AP187=1,SUM(Z187:AE187)*10+SUM(AH187:AM187),"")</f>
        <v>33</v>
      </c>
      <c r="AS187" s="78"/>
      <c r="AT187" s="11"/>
      <c r="AU187" s="11"/>
      <c r="AV187" s="80">
        <f>IF(AP187=1,VLOOKUP(AR187,'Number-Dozzen'!$F$2:$K$10,2,0),"")</f>
        <v>26</v>
      </c>
      <c r="AW187" s="80">
        <f>IF(AP187=1,VLOOKUP(AR187,'Number-Dozzen'!$F$2:$K$10,3,0),"")</f>
        <v>28</v>
      </c>
      <c r="AX187" s="80">
        <f>IF(AP187=1,VLOOKUP(AR187,'Number-Dozzen'!$F$2:$K$10,4,0),"")</f>
        <v>29</v>
      </c>
      <c r="AY187" s="80">
        <f>IF(AP187=1,VLOOKUP(AR187,'Number-Dozzen'!$F$2:$K$10,5,0),"")</f>
        <v>31</v>
      </c>
      <c r="AZ187" s="80">
        <f>IF(AP187=1,VLOOKUP(AR187,'Number-Dozzen'!$F$2:$K$10,6,0),"")</f>
        <v>35</v>
      </c>
      <c r="BA187" s="11"/>
      <c r="BB187" s="80">
        <f t="shared" si="59"/>
        <v>5</v>
      </c>
      <c r="BC187" s="11"/>
      <c r="BD187" s="11"/>
      <c r="BE187" s="11"/>
      <c r="BF187" s="11"/>
      <c r="BG187" s="11"/>
      <c r="BH187" s="11"/>
      <c r="BI187" s="11"/>
      <c r="BJ187" s="11"/>
      <c r="BK187" s="11"/>
      <c r="BL187" s="11"/>
      <c r="BM187" s="11"/>
      <c r="BN187" s="11"/>
    </row>
    <row r="188" spans="1:66">
      <c r="A188" s="7">
        <v>187</v>
      </c>
      <c r="B188" s="5"/>
      <c r="C188" s="97">
        <v>17</v>
      </c>
      <c r="D188" s="6">
        <f>IF(C188="","",VLOOKUP(C188,'Number-Dozzen'!$A$2:$C$38,3,0))</f>
        <v>2</v>
      </c>
      <c r="E188" s="6">
        <f>IF(C188="","",VLOOKUP(C188,'[1]Number-Dozzen'!$A$2:$B$38,2,0))</f>
        <v>1</v>
      </c>
      <c r="F188" s="19" t="str">
        <f t="shared" si="61"/>
        <v/>
      </c>
      <c r="G188" s="19" t="str">
        <f>IF(C188="","",IF(F188="","",VLOOKUP(F188,'Number-Dozzen'!$F$2:$L$10,7,0)))</f>
        <v/>
      </c>
      <c r="H188" s="1" t="str">
        <f t="shared" si="58"/>
        <v>L</v>
      </c>
      <c r="I188" s="1">
        <f t="shared" si="43"/>
        <v>5</v>
      </c>
      <c r="J188" s="1">
        <f t="shared" si="44"/>
        <v>1</v>
      </c>
      <c r="K188" s="1">
        <f t="shared" si="57"/>
        <v>-4</v>
      </c>
      <c r="L188" s="1">
        <f>IF(C188="","",SUM($K$2:K188))</f>
        <v>-64</v>
      </c>
      <c r="M188" s="11"/>
      <c r="N188" s="24" t="str">
        <f t="shared" si="60"/>
        <v/>
      </c>
      <c r="O188" s="25"/>
      <c r="P188" s="11"/>
      <c r="Q188" s="11"/>
      <c r="R188" s="11"/>
      <c r="S188" s="11"/>
      <c r="T188" s="11"/>
      <c r="U188" s="11"/>
      <c r="X188" s="11"/>
      <c r="Y188" s="11"/>
      <c r="Z188" s="80" t="str">
        <f t="shared" si="45"/>
        <v/>
      </c>
      <c r="AA188" s="82" t="str">
        <f t="shared" si="46"/>
        <v/>
      </c>
      <c r="AB188" s="1" t="str">
        <f t="shared" si="47"/>
        <v/>
      </c>
      <c r="AC188" s="1" t="str">
        <f t="shared" si="48"/>
        <v/>
      </c>
      <c r="AD188" s="1" t="str">
        <f t="shared" si="49"/>
        <v/>
      </c>
      <c r="AE188" s="1" t="str">
        <f t="shared" si="50"/>
        <v/>
      </c>
      <c r="AG188" s="11"/>
      <c r="AH188" s="1" t="str">
        <f t="shared" si="51"/>
        <v/>
      </c>
      <c r="AI188" s="1" t="str">
        <f t="shared" si="52"/>
        <v/>
      </c>
      <c r="AJ188" s="1" t="str">
        <f t="shared" si="53"/>
        <v/>
      </c>
      <c r="AK188" s="1" t="str">
        <f t="shared" si="54"/>
        <v/>
      </c>
      <c r="AL188" s="1" t="str">
        <f t="shared" si="55"/>
        <v/>
      </c>
      <c r="AM188" s="1" t="str">
        <f t="shared" si="56"/>
        <v/>
      </c>
      <c r="AN188" s="11"/>
      <c r="AO188" s="11"/>
      <c r="AP188" s="78" t="str">
        <f>IF(AND(SUM(AH188:AM188)&gt;0,SUM(Z188:AE188)&gt;0),1,"")</f>
        <v/>
      </c>
      <c r="AQ188" s="78"/>
      <c r="AR188" s="78" t="str">
        <f>IF(AP188=1,SUM(Z188:AE188)*10+SUM(AH188:AM188),"")</f>
        <v/>
      </c>
      <c r="AS188" s="78"/>
      <c r="AT188" s="11"/>
      <c r="AU188" s="11"/>
      <c r="AV188" s="80" t="str">
        <f>IF(AP188=1,VLOOKUP(AR188,'Number-Dozzen'!$F$2:$K$10,2,0),"")</f>
        <v/>
      </c>
      <c r="AW188" s="80" t="str">
        <f>IF(AP188=1,VLOOKUP(AR188,'Number-Dozzen'!$F$2:$K$10,3,0),"")</f>
        <v/>
      </c>
      <c r="AX188" s="80" t="str">
        <f>IF(AP188=1,VLOOKUP(AR188,'Number-Dozzen'!$F$2:$K$10,4,0),"")</f>
        <v/>
      </c>
      <c r="AY188" s="80" t="str">
        <f>IF(AP188=1,VLOOKUP(AR188,'Number-Dozzen'!$F$2:$K$10,5,0),"")</f>
        <v/>
      </c>
      <c r="AZ188" s="80" t="str">
        <f>IF(AP188=1,VLOOKUP(AR188,'Number-Dozzen'!$F$2:$K$10,6,0),"")</f>
        <v/>
      </c>
      <c r="BA188" s="11"/>
      <c r="BB188" s="80">
        <f t="shared" si="59"/>
        <v>6</v>
      </c>
      <c r="BC188" s="11"/>
      <c r="BD188" s="11"/>
      <c r="BE188" s="11"/>
      <c r="BF188" s="11"/>
      <c r="BG188" s="11"/>
      <c r="BH188" s="11"/>
      <c r="BI188" s="11"/>
      <c r="BJ188" s="11"/>
      <c r="BK188" s="11"/>
      <c r="BL188" s="11"/>
      <c r="BM188" s="11"/>
      <c r="BN188" s="11"/>
    </row>
    <row r="189" spans="1:66">
      <c r="A189" s="7">
        <v>188</v>
      </c>
      <c r="B189" s="5"/>
      <c r="C189" s="97">
        <v>12</v>
      </c>
      <c r="D189" s="6">
        <f>IF(C189="","",VLOOKUP(C189,'Number-Dozzen'!$A$2:$C$38,3,0))</f>
        <v>1</v>
      </c>
      <c r="E189" s="6">
        <f>IF(C189="","",VLOOKUP(C189,'[1]Number-Dozzen'!$A$2:$B$38,2,0))</f>
        <v>3</v>
      </c>
      <c r="F189" s="19">
        <f t="shared" si="61"/>
        <v>32</v>
      </c>
      <c r="G189" s="19" t="str">
        <f>IF(C189="","",IF(F189="","",VLOOKUP(F189,'Number-Dozzen'!$F$2:$L$10,7,0)))</f>
        <v>30-33-36</v>
      </c>
      <c r="H189" s="1" t="str">
        <f t="shared" si="58"/>
        <v/>
      </c>
      <c r="I189" s="1">
        <f t="shared" si="43"/>
        <v>6</v>
      </c>
      <c r="J189" s="1">
        <f t="shared" si="44"/>
        <v>1</v>
      </c>
      <c r="K189" s="1" t="str">
        <f t="shared" si="57"/>
        <v/>
      </c>
      <c r="L189" s="1">
        <f>IF(C189="","",SUM($K$2:K189))</f>
        <v>-64</v>
      </c>
      <c r="M189" s="11"/>
      <c r="N189" s="24" t="str">
        <f t="shared" si="60"/>
        <v/>
      </c>
      <c r="O189" s="25"/>
      <c r="P189" s="11"/>
      <c r="Q189" s="11"/>
      <c r="R189" s="11"/>
      <c r="S189" s="11"/>
      <c r="T189" s="11"/>
      <c r="U189" s="11"/>
      <c r="X189" s="11"/>
      <c r="Y189" s="11"/>
      <c r="Z189" s="80">
        <f t="shared" si="45"/>
        <v>3</v>
      </c>
      <c r="AA189" s="82" t="str">
        <f t="shared" si="46"/>
        <v/>
      </c>
      <c r="AB189" s="1" t="str">
        <f t="shared" si="47"/>
        <v/>
      </c>
      <c r="AC189" s="1" t="str">
        <f t="shared" si="48"/>
        <v/>
      </c>
      <c r="AD189" s="1" t="str">
        <f t="shared" si="49"/>
        <v/>
      </c>
      <c r="AE189" s="1" t="str">
        <f t="shared" si="50"/>
        <v/>
      </c>
      <c r="AG189" s="11"/>
      <c r="AH189" s="1" t="str">
        <f t="shared" si="51"/>
        <v/>
      </c>
      <c r="AI189" s="1" t="str">
        <f t="shared" si="52"/>
        <v/>
      </c>
      <c r="AJ189" s="1" t="str">
        <f t="shared" si="53"/>
        <v/>
      </c>
      <c r="AK189" s="1" t="str">
        <f t="shared" si="54"/>
        <v/>
      </c>
      <c r="AL189" s="1">
        <f t="shared" si="55"/>
        <v>2</v>
      </c>
      <c r="AM189" s="1" t="str">
        <f t="shared" si="56"/>
        <v/>
      </c>
      <c r="AN189" s="11"/>
      <c r="AO189" s="11"/>
      <c r="AP189" s="78">
        <f>IF(AND(SUM(AH189:AM189)&gt;0,SUM(Z189:AE189)&gt;0),1,"")</f>
        <v>1</v>
      </c>
      <c r="AQ189" s="78"/>
      <c r="AR189" s="78">
        <f>IF(AP189=1,SUM(Z189:AE189)*10+SUM(AH189:AM189),"")</f>
        <v>32</v>
      </c>
      <c r="AS189" s="78"/>
      <c r="AT189" s="11"/>
      <c r="AU189" s="11"/>
      <c r="AV189" s="80">
        <f>IF(AP189=1,VLOOKUP(AR189,'Number-Dozzen'!$F$2:$K$10,2,0),"")</f>
        <v>30</v>
      </c>
      <c r="AW189" s="80">
        <f>IF(AP189=1,VLOOKUP(AR189,'Number-Dozzen'!$F$2:$K$10,3,0),"")</f>
        <v>33</v>
      </c>
      <c r="AX189" s="80">
        <f>IF(AP189=1,VLOOKUP(AR189,'Number-Dozzen'!$F$2:$K$10,4,0),"")</f>
        <v>36</v>
      </c>
      <c r="AY189" s="80" t="str">
        <f>IF(AP189=1,VLOOKUP(AR189,'Number-Dozzen'!$F$2:$K$10,5,0),"")</f>
        <v xml:space="preserve"> </v>
      </c>
      <c r="AZ189" s="80" t="str">
        <f>IF(AP189=1,VLOOKUP(AR189,'Number-Dozzen'!$F$2:$K$10,6,0),"")</f>
        <v xml:space="preserve"> </v>
      </c>
      <c r="BA189" s="11"/>
      <c r="BB189" s="80">
        <f t="shared" si="59"/>
        <v>6</v>
      </c>
      <c r="BC189" s="11"/>
      <c r="BD189" s="11"/>
      <c r="BE189" s="11"/>
      <c r="BF189" s="11"/>
      <c r="BG189" s="11"/>
      <c r="BH189" s="11"/>
      <c r="BI189" s="11"/>
      <c r="BJ189" s="11"/>
      <c r="BK189" s="11"/>
      <c r="BL189" s="11"/>
      <c r="BM189" s="11"/>
      <c r="BN189" s="11"/>
    </row>
    <row r="190" spans="1:66">
      <c r="A190" s="7">
        <v>189</v>
      </c>
      <c r="B190" s="5"/>
      <c r="C190" s="97">
        <v>36</v>
      </c>
      <c r="D190" s="6">
        <f>IF(C190="","",VLOOKUP(C190,'Number-Dozzen'!$A$2:$C$38,3,0))</f>
        <v>3</v>
      </c>
      <c r="E190" s="6">
        <f>IF(C190="","",VLOOKUP(C190,'[1]Number-Dozzen'!$A$2:$B$38,2,0))</f>
        <v>2</v>
      </c>
      <c r="F190" s="19">
        <f t="shared" si="61"/>
        <v>21</v>
      </c>
      <c r="G190" s="19" t="str">
        <f>IF(C190="","",IF(F190="","",VLOOKUP(F190,'Number-Dozzen'!$F$2:$L$10,7,0)))</f>
        <v>13-15-17-19-21</v>
      </c>
      <c r="H190" s="1" t="str">
        <f t="shared" si="58"/>
        <v>W</v>
      </c>
      <c r="I190" s="1">
        <f t="shared" si="43"/>
        <v>6</v>
      </c>
      <c r="J190" s="1">
        <f t="shared" si="44"/>
        <v>1</v>
      </c>
      <c r="K190" s="1">
        <f t="shared" si="57"/>
        <v>32</v>
      </c>
      <c r="L190" s="1">
        <f>IF(C190="","",SUM($K$2:K190))</f>
        <v>-32</v>
      </c>
      <c r="M190" s="11"/>
      <c r="N190" s="24" t="str">
        <f t="shared" si="60"/>
        <v/>
      </c>
      <c r="O190" s="25"/>
      <c r="P190" s="11"/>
      <c r="Q190" s="11"/>
      <c r="R190" s="11"/>
      <c r="S190" s="11"/>
      <c r="T190" s="11"/>
      <c r="U190" s="11"/>
      <c r="X190" s="11"/>
      <c r="Y190" s="11"/>
      <c r="Z190" s="80" t="str">
        <f t="shared" si="45"/>
        <v/>
      </c>
      <c r="AA190" s="82" t="str">
        <f t="shared" si="46"/>
        <v/>
      </c>
      <c r="AB190" s="1" t="str">
        <f t="shared" si="47"/>
        <v/>
      </c>
      <c r="AC190" s="1" t="str">
        <f t="shared" si="48"/>
        <v/>
      </c>
      <c r="AD190" s="1">
        <f t="shared" si="49"/>
        <v>2</v>
      </c>
      <c r="AE190" s="1" t="str">
        <f t="shared" si="50"/>
        <v/>
      </c>
      <c r="AG190" s="11"/>
      <c r="AH190" s="1" t="str">
        <f t="shared" si="51"/>
        <v/>
      </c>
      <c r="AI190" s="1" t="str">
        <f t="shared" si="52"/>
        <v/>
      </c>
      <c r="AJ190" s="1" t="str">
        <f t="shared" si="53"/>
        <v/>
      </c>
      <c r="AK190" s="1">
        <f t="shared" si="54"/>
        <v>1</v>
      </c>
      <c r="AL190" s="1" t="str">
        <f t="shared" si="55"/>
        <v/>
      </c>
      <c r="AM190" s="1" t="str">
        <f t="shared" si="56"/>
        <v/>
      </c>
      <c r="AN190" s="11"/>
      <c r="AO190" s="11"/>
      <c r="AP190" s="78">
        <f>IF(AND(SUM(AH190:AM190)&gt;0,SUM(Z190:AE190)&gt;0),1,"")</f>
        <v>1</v>
      </c>
      <c r="AQ190" s="78"/>
      <c r="AR190" s="78">
        <f>IF(AP190=1,SUM(Z190:AE190)*10+SUM(AH190:AM190),"")</f>
        <v>21</v>
      </c>
      <c r="AS190" s="78"/>
      <c r="AT190" s="11"/>
      <c r="AU190" s="11"/>
      <c r="AV190" s="80">
        <f>IF(AP190=1,VLOOKUP(AR190,'Number-Dozzen'!$F$2:$K$10,2,0),"")</f>
        <v>13</v>
      </c>
      <c r="AW190" s="80">
        <f>IF(AP190=1,VLOOKUP(AR190,'Number-Dozzen'!$F$2:$K$10,3,0),"")</f>
        <v>15</v>
      </c>
      <c r="AX190" s="80">
        <f>IF(AP190=1,VLOOKUP(AR190,'Number-Dozzen'!$F$2:$K$10,4,0),"")</f>
        <v>17</v>
      </c>
      <c r="AY190" s="80">
        <f>IF(AP190=1,VLOOKUP(AR190,'Number-Dozzen'!$F$2:$K$10,5,0),"")</f>
        <v>19</v>
      </c>
      <c r="AZ190" s="80">
        <f>IF(AP190=1,VLOOKUP(AR190,'Number-Dozzen'!$F$2:$K$10,6,0),"")</f>
        <v>21</v>
      </c>
      <c r="BA190" s="11"/>
      <c r="BB190" s="80">
        <f t="shared" si="59"/>
        <v>1</v>
      </c>
      <c r="BC190" s="11"/>
      <c r="BD190" s="11"/>
      <c r="BE190" s="11"/>
      <c r="BF190" s="11"/>
      <c r="BG190" s="11"/>
      <c r="BH190" s="11"/>
      <c r="BI190" s="11"/>
      <c r="BJ190" s="11"/>
      <c r="BK190" s="11"/>
      <c r="BL190" s="11"/>
      <c r="BM190" s="11"/>
      <c r="BN190" s="11"/>
    </row>
    <row r="191" spans="1:66">
      <c r="A191" s="7">
        <v>190</v>
      </c>
      <c r="B191" s="5"/>
      <c r="C191" s="97">
        <v>31</v>
      </c>
      <c r="D191" s="6">
        <f>IF(C191="","",VLOOKUP(C191,'Number-Dozzen'!$A$2:$C$38,3,0))</f>
        <v>3</v>
      </c>
      <c r="E191" s="6">
        <f>IF(C191="","",VLOOKUP(C191,'[1]Number-Dozzen'!$A$2:$B$38,2,0))</f>
        <v>3</v>
      </c>
      <c r="F191" s="19" t="str">
        <f t="shared" si="61"/>
        <v/>
      </c>
      <c r="G191" s="19" t="str">
        <f>IF(C191="","",IF(F191="","",VLOOKUP(F191,'Number-Dozzen'!$F$2:$L$10,7,0)))</f>
        <v/>
      </c>
      <c r="H191" s="1" t="str">
        <f t="shared" si="58"/>
        <v>L</v>
      </c>
      <c r="I191" s="1">
        <f t="shared" si="43"/>
        <v>1</v>
      </c>
      <c r="J191" s="1">
        <f t="shared" si="44"/>
        <v>1</v>
      </c>
      <c r="K191" s="1">
        <f t="shared" si="57"/>
        <v>-4</v>
      </c>
      <c r="L191" s="1">
        <f>IF(C191="","",SUM($K$2:K191))</f>
        <v>-36</v>
      </c>
      <c r="M191" s="11"/>
      <c r="N191" s="24" t="str">
        <f t="shared" si="60"/>
        <v/>
      </c>
      <c r="O191" s="25"/>
      <c r="P191" s="11"/>
      <c r="Q191" s="11"/>
      <c r="R191" s="11"/>
      <c r="S191" s="11"/>
      <c r="T191" s="11"/>
      <c r="U191" s="11"/>
      <c r="X191" s="11"/>
      <c r="Y191" s="11"/>
      <c r="Z191" s="80" t="str">
        <f t="shared" si="45"/>
        <v/>
      </c>
      <c r="AA191" s="82" t="str">
        <f t="shared" si="46"/>
        <v/>
      </c>
      <c r="AB191" s="1" t="str">
        <f t="shared" si="47"/>
        <v/>
      </c>
      <c r="AC191" s="1" t="str">
        <f t="shared" si="48"/>
        <v/>
      </c>
      <c r="AD191" s="1" t="str">
        <f t="shared" si="49"/>
        <v/>
      </c>
      <c r="AE191" s="1" t="str">
        <f t="shared" si="50"/>
        <v/>
      </c>
      <c r="AG191" s="11"/>
      <c r="AH191" s="1" t="str">
        <f t="shared" si="51"/>
        <v/>
      </c>
      <c r="AI191" s="1" t="str">
        <f t="shared" si="52"/>
        <v/>
      </c>
      <c r="AJ191" s="1" t="str">
        <f t="shared" si="53"/>
        <v/>
      </c>
      <c r="AK191" s="1" t="str">
        <f t="shared" si="54"/>
        <v/>
      </c>
      <c r="AL191" s="1" t="str">
        <f t="shared" si="55"/>
        <v/>
      </c>
      <c r="AM191" s="1">
        <f t="shared" si="56"/>
        <v>1</v>
      </c>
      <c r="AN191" s="11"/>
      <c r="AO191" s="11"/>
      <c r="AP191" s="78" t="str">
        <f>IF(AND(SUM(AH191:AM191)&gt;0,SUM(Z191:AE191)&gt;0),1,"")</f>
        <v/>
      </c>
      <c r="AQ191" s="78"/>
      <c r="AR191" s="78" t="str">
        <f>IF(AP191=1,SUM(Z191:AE191)*10+SUM(AH191:AM191),"")</f>
        <v/>
      </c>
      <c r="AS191" s="78"/>
      <c r="AT191" s="11"/>
      <c r="AU191" s="11"/>
      <c r="AV191" s="80" t="str">
        <f>IF(AP191=1,VLOOKUP(AR191,'Number-Dozzen'!$F$2:$K$10,2,0),"")</f>
        <v/>
      </c>
      <c r="AW191" s="80" t="str">
        <f>IF(AP191=1,VLOOKUP(AR191,'Number-Dozzen'!$F$2:$K$10,3,0),"")</f>
        <v/>
      </c>
      <c r="AX191" s="80" t="str">
        <f>IF(AP191=1,VLOOKUP(AR191,'Number-Dozzen'!$F$2:$K$10,4,0),"")</f>
        <v/>
      </c>
      <c r="AY191" s="80" t="str">
        <f>IF(AP191=1,VLOOKUP(AR191,'Number-Dozzen'!$F$2:$K$10,5,0),"")</f>
        <v/>
      </c>
      <c r="AZ191" s="80" t="str">
        <f>IF(AP191=1,VLOOKUP(AR191,'Number-Dozzen'!$F$2:$K$10,6,0),"")</f>
        <v/>
      </c>
      <c r="BA191" s="11"/>
      <c r="BB191" s="80">
        <f t="shared" si="59"/>
        <v>2</v>
      </c>
      <c r="BC191" s="11"/>
      <c r="BD191" s="11"/>
      <c r="BE191" s="11"/>
      <c r="BF191" s="11"/>
      <c r="BG191" s="11"/>
      <c r="BH191" s="11"/>
      <c r="BI191" s="11"/>
      <c r="BJ191" s="11"/>
      <c r="BK191" s="11"/>
      <c r="BL191" s="11"/>
      <c r="BM191" s="11"/>
      <c r="BN191" s="11"/>
    </row>
    <row r="192" spans="1:66">
      <c r="A192" s="7">
        <v>191</v>
      </c>
      <c r="B192" s="5"/>
      <c r="C192" s="97">
        <v>9</v>
      </c>
      <c r="D192" s="6">
        <f>IF(C192="","",VLOOKUP(C192,'Number-Dozzen'!$A$2:$C$38,3,0))</f>
        <v>1</v>
      </c>
      <c r="E192" s="6">
        <f>IF(C192="","",VLOOKUP(C192,'[1]Number-Dozzen'!$A$2:$B$38,2,0))</f>
        <v>3</v>
      </c>
      <c r="F192" s="19" t="str">
        <f t="shared" si="61"/>
        <v/>
      </c>
      <c r="G192" s="19" t="str">
        <f>IF(C192="","",IF(F192="","",VLOOKUP(F192,'Number-Dozzen'!$F$2:$L$10,7,0)))</f>
        <v/>
      </c>
      <c r="H192" s="1" t="str">
        <f t="shared" si="58"/>
        <v/>
      </c>
      <c r="I192" s="1">
        <f t="shared" si="43"/>
        <v>2</v>
      </c>
      <c r="J192" s="1">
        <f t="shared" si="44"/>
        <v>1</v>
      </c>
      <c r="K192" s="1" t="str">
        <f t="shared" si="57"/>
        <v/>
      </c>
      <c r="L192" s="1">
        <f>IF(C192="","",SUM($K$2:K192))</f>
        <v>-36</v>
      </c>
      <c r="M192" s="11"/>
      <c r="N192" s="24" t="str">
        <f t="shared" si="60"/>
        <v/>
      </c>
      <c r="O192" s="25"/>
      <c r="P192" s="11"/>
      <c r="Q192" s="11"/>
      <c r="R192" s="11"/>
      <c r="S192" s="11"/>
      <c r="T192" s="11"/>
      <c r="U192" s="11"/>
      <c r="X192" s="11"/>
      <c r="Y192" s="11"/>
      <c r="Z192" s="80" t="str">
        <f t="shared" si="45"/>
        <v/>
      </c>
      <c r="AA192" s="82">
        <f t="shared" si="46"/>
        <v>2</v>
      </c>
      <c r="AB192" s="1" t="str">
        <f t="shared" si="47"/>
        <v/>
      </c>
      <c r="AC192" s="1" t="str">
        <f t="shared" si="48"/>
        <v/>
      </c>
      <c r="AD192" s="1" t="str">
        <f t="shared" si="49"/>
        <v/>
      </c>
      <c r="AE192" s="1" t="str">
        <f t="shared" si="50"/>
        <v/>
      </c>
      <c r="AG192" s="11"/>
      <c r="AH192" s="1" t="str">
        <f t="shared" si="51"/>
        <v/>
      </c>
      <c r="AI192" s="1" t="str">
        <f t="shared" si="52"/>
        <v/>
      </c>
      <c r="AJ192" s="1" t="str">
        <f t="shared" si="53"/>
        <v/>
      </c>
      <c r="AK192" s="1" t="str">
        <f t="shared" si="54"/>
        <v/>
      </c>
      <c r="AL192" s="1" t="str">
        <f t="shared" si="55"/>
        <v/>
      </c>
      <c r="AM192" s="1" t="str">
        <f t="shared" si="56"/>
        <v/>
      </c>
      <c r="AN192" s="11"/>
      <c r="AO192" s="11"/>
      <c r="AP192" s="78" t="str">
        <f>IF(AND(SUM(AH192:AM192)&gt;0,SUM(Z192:AE192)&gt;0),1,"")</f>
        <v/>
      </c>
      <c r="AQ192" s="78"/>
      <c r="AR192" s="78" t="str">
        <f>IF(AP192=1,SUM(Z192:AE192)*10+SUM(AH192:AM192),"")</f>
        <v/>
      </c>
      <c r="AS192" s="78"/>
      <c r="AT192" s="11"/>
      <c r="AU192" s="11"/>
      <c r="AV192" s="80" t="str">
        <f>IF(AP192=1,VLOOKUP(AR192,'Number-Dozzen'!$F$2:$K$10,2,0),"")</f>
        <v/>
      </c>
      <c r="AW192" s="80" t="str">
        <f>IF(AP192=1,VLOOKUP(AR192,'Number-Dozzen'!$F$2:$K$10,3,0),"")</f>
        <v/>
      </c>
      <c r="AX192" s="80" t="str">
        <f>IF(AP192=1,VLOOKUP(AR192,'Number-Dozzen'!$F$2:$K$10,4,0),"")</f>
        <v/>
      </c>
      <c r="AY192" s="80" t="str">
        <f>IF(AP192=1,VLOOKUP(AR192,'Number-Dozzen'!$F$2:$K$10,5,0),"")</f>
        <v/>
      </c>
      <c r="AZ192" s="80" t="str">
        <f>IF(AP192=1,VLOOKUP(AR192,'Number-Dozzen'!$F$2:$K$10,6,0),"")</f>
        <v/>
      </c>
      <c r="BA192" s="11"/>
      <c r="BB192" s="80">
        <f t="shared" si="59"/>
        <v>2</v>
      </c>
      <c r="BC192" s="11"/>
      <c r="BD192" s="11"/>
      <c r="BE192" s="11"/>
      <c r="BF192" s="11"/>
      <c r="BG192" s="11"/>
      <c r="BH192" s="11"/>
      <c r="BI192" s="11"/>
      <c r="BJ192" s="11"/>
      <c r="BK192" s="11"/>
      <c r="BL192" s="11"/>
      <c r="BM192" s="11"/>
      <c r="BN192" s="11"/>
    </row>
    <row r="193" spans="1:66">
      <c r="A193" s="7">
        <v>192</v>
      </c>
      <c r="B193" s="5"/>
      <c r="C193" s="97">
        <v>20</v>
      </c>
      <c r="D193" s="6">
        <f>IF(C193="","",VLOOKUP(C193,'Number-Dozzen'!$A$2:$C$38,3,0))</f>
        <v>2</v>
      </c>
      <c r="E193" s="6">
        <f>IF(C193="","",VLOOKUP(C193,'[1]Number-Dozzen'!$A$2:$B$38,2,0))</f>
        <v>2</v>
      </c>
      <c r="F193" s="19">
        <f t="shared" si="61"/>
        <v>31</v>
      </c>
      <c r="G193" s="19" t="str">
        <f>IF(C193="","",IF(F193="","",VLOOKUP(F193,'Number-Dozzen'!$F$2:$L$10,7,0)))</f>
        <v>25-27-32-34</v>
      </c>
      <c r="H193" s="1" t="str">
        <f t="shared" si="58"/>
        <v/>
      </c>
      <c r="I193" s="1">
        <f t="shared" si="43"/>
        <v>2</v>
      </c>
      <c r="J193" s="1">
        <f t="shared" si="44"/>
        <v>1</v>
      </c>
      <c r="K193" s="1" t="str">
        <f t="shared" si="57"/>
        <v/>
      </c>
      <c r="L193" s="1">
        <f>IF(C193="","",SUM($K$2:K193))</f>
        <v>-36</v>
      </c>
      <c r="M193" s="11"/>
      <c r="N193" s="24" t="str">
        <f t="shared" si="60"/>
        <v/>
      </c>
      <c r="O193" s="25"/>
      <c r="P193" s="11"/>
      <c r="Q193" s="11"/>
      <c r="R193" s="11"/>
      <c r="S193" s="11"/>
      <c r="T193" s="11"/>
      <c r="U193" s="11"/>
      <c r="X193" s="11"/>
      <c r="Y193" s="11"/>
      <c r="Z193" s="80" t="str">
        <f t="shared" si="45"/>
        <v/>
      </c>
      <c r="AA193" s="82" t="str">
        <f t="shared" si="46"/>
        <v/>
      </c>
      <c r="AB193" s="1">
        <f t="shared" si="47"/>
        <v>3</v>
      </c>
      <c r="AC193" s="1" t="str">
        <f t="shared" si="48"/>
        <v/>
      </c>
      <c r="AD193" s="1" t="str">
        <f t="shared" si="49"/>
        <v/>
      </c>
      <c r="AE193" s="1" t="str">
        <f t="shared" si="50"/>
        <v/>
      </c>
      <c r="AG193" s="11"/>
      <c r="AH193" s="1" t="str">
        <f t="shared" si="51"/>
        <v/>
      </c>
      <c r="AI193" s="1" t="str">
        <f t="shared" si="52"/>
        <v/>
      </c>
      <c r="AJ193" s="1" t="str">
        <f t="shared" si="53"/>
        <v/>
      </c>
      <c r="AK193" s="1">
        <f t="shared" si="54"/>
        <v>1</v>
      </c>
      <c r="AL193" s="1" t="str">
        <f t="shared" si="55"/>
        <v/>
      </c>
      <c r="AM193" s="1" t="str">
        <f t="shared" si="56"/>
        <v/>
      </c>
      <c r="AN193" s="11"/>
      <c r="AO193" s="11"/>
      <c r="AP193" s="78">
        <f>IF(AND(SUM(AH193:AM193)&gt;0,SUM(Z193:AE193)&gt;0),1,"")</f>
        <v>1</v>
      </c>
      <c r="AQ193" s="78"/>
      <c r="AR193" s="78">
        <f>IF(AP193=1,SUM(Z193:AE193)*10+SUM(AH193:AM193),"")</f>
        <v>31</v>
      </c>
      <c r="AS193" s="78"/>
      <c r="AT193" s="11"/>
      <c r="AU193" s="11"/>
      <c r="AV193" s="80">
        <f>IF(AP193=1,VLOOKUP(AR193,'Number-Dozzen'!$F$2:$K$10,2,0),"")</f>
        <v>25</v>
      </c>
      <c r="AW193" s="80">
        <f>IF(AP193=1,VLOOKUP(AR193,'Number-Dozzen'!$F$2:$K$10,3,0),"")</f>
        <v>27</v>
      </c>
      <c r="AX193" s="80">
        <f>IF(AP193=1,VLOOKUP(AR193,'Number-Dozzen'!$F$2:$K$10,4,0),"")</f>
        <v>32</v>
      </c>
      <c r="AY193" s="80">
        <f>IF(AP193=1,VLOOKUP(AR193,'Number-Dozzen'!$F$2:$K$10,5,0),"")</f>
        <v>34</v>
      </c>
      <c r="AZ193" s="80" t="str">
        <f>IF(AP193=1,VLOOKUP(AR193,'Number-Dozzen'!$F$2:$K$10,6,0),"")</f>
        <v xml:space="preserve"> </v>
      </c>
      <c r="BA193" s="11"/>
      <c r="BB193" s="80">
        <f t="shared" si="59"/>
        <v>2</v>
      </c>
      <c r="BC193" s="11"/>
      <c r="BD193" s="11"/>
      <c r="BE193" s="11"/>
      <c r="BF193" s="11"/>
      <c r="BG193" s="11"/>
      <c r="BH193" s="11"/>
      <c r="BI193" s="11"/>
      <c r="BJ193" s="11"/>
      <c r="BK193" s="11"/>
      <c r="BL193" s="11"/>
      <c r="BM193" s="11"/>
      <c r="BN193" s="11"/>
    </row>
    <row r="194" spans="1:66">
      <c r="A194" s="7">
        <v>193</v>
      </c>
      <c r="B194" s="5"/>
      <c r="C194" s="97">
        <v>8</v>
      </c>
      <c r="D194" s="6">
        <f>IF(C194="","",VLOOKUP(C194,'Number-Dozzen'!$A$2:$C$38,3,0))</f>
        <v>1</v>
      </c>
      <c r="E194" s="6">
        <f>IF(C194="","",VLOOKUP(C194,'[1]Number-Dozzen'!$A$2:$B$38,2,0))</f>
        <v>2</v>
      </c>
      <c r="F194" s="19" t="str">
        <f t="shared" si="61"/>
        <v/>
      </c>
      <c r="G194" s="19" t="str">
        <f>IF(C194="","",IF(F194="","",VLOOKUP(F194,'Number-Dozzen'!$F$2:$L$10,7,0)))</f>
        <v/>
      </c>
      <c r="H194" s="1" t="str">
        <f t="shared" si="58"/>
        <v>L</v>
      </c>
      <c r="I194" s="1">
        <f t="shared" si="43"/>
        <v>2</v>
      </c>
      <c r="J194" s="1">
        <f t="shared" si="44"/>
        <v>1</v>
      </c>
      <c r="K194" s="1">
        <f t="shared" si="57"/>
        <v>-4</v>
      </c>
      <c r="L194" s="1">
        <f>IF(C194="","",SUM($K$2:K194))</f>
        <v>-40</v>
      </c>
      <c r="M194" s="11"/>
      <c r="N194" s="24" t="str">
        <f t="shared" si="60"/>
        <v/>
      </c>
      <c r="O194" s="25"/>
      <c r="P194" s="11"/>
      <c r="Q194" s="11"/>
      <c r="R194" s="11"/>
      <c r="S194" s="11"/>
      <c r="T194" s="11"/>
      <c r="U194" s="11"/>
      <c r="X194" s="11"/>
      <c r="Y194" s="11"/>
      <c r="Z194" s="80">
        <f t="shared" si="45"/>
        <v>3</v>
      </c>
      <c r="AA194" s="82" t="str">
        <f t="shared" si="46"/>
        <v/>
      </c>
      <c r="AB194" s="1" t="str">
        <f t="shared" si="47"/>
        <v/>
      </c>
      <c r="AC194" s="1" t="str">
        <f t="shared" si="48"/>
        <v/>
      </c>
      <c r="AD194" s="1" t="str">
        <f t="shared" si="49"/>
        <v/>
      </c>
      <c r="AE194" s="1" t="str">
        <f t="shared" si="50"/>
        <v/>
      </c>
      <c r="AG194" s="11"/>
      <c r="AH194" s="1" t="str">
        <f t="shared" si="51"/>
        <v/>
      </c>
      <c r="AI194" s="1" t="str">
        <f t="shared" si="52"/>
        <v/>
      </c>
      <c r="AJ194" s="1" t="str">
        <f t="shared" si="53"/>
        <v/>
      </c>
      <c r="AK194" s="1" t="str">
        <f t="shared" si="54"/>
        <v/>
      </c>
      <c r="AL194" s="1" t="str">
        <f t="shared" si="55"/>
        <v/>
      </c>
      <c r="AM194" s="1" t="str">
        <f t="shared" si="56"/>
        <v/>
      </c>
      <c r="AN194" s="11"/>
      <c r="AO194" s="11"/>
      <c r="AP194" s="78" t="str">
        <f>IF(AND(SUM(AH194:AM194)&gt;0,SUM(Z194:AE194)&gt;0),1,"")</f>
        <v/>
      </c>
      <c r="AQ194" s="78"/>
      <c r="AR194" s="78" t="str">
        <f>IF(AP194=1,SUM(Z194:AE194)*10+SUM(AH194:AM194),"")</f>
        <v/>
      </c>
      <c r="AS194" s="78"/>
      <c r="AT194" s="11"/>
      <c r="AU194" s="11"/>
      <c r="AV194" s="80" t="str">
        <f>IF(AP194=1,VLOOKUP(AR194,'Number-Dozzen'!$F$2:$K$10,2,0),"")</f>
        <v/>
      </c>
      <c r="AW194" s="80" t="str">
        <f>IF(AP194=1,VLOOKUP(AR194,'Number-Dozzen'!$F$2:$K$10,3,0),"")</f>
        <v/>
      </c>
      <c r="AX194" s="80" t="str">
        <f>IF(AP194=1,VLOOKUP(AR194,'Number-Dozzen'!$F$2:$K$10,4,0),"")</f>
        <v/>
      </c>
      <c r="AY194" s="80" t="str">
        <f>IF(AP194=1,VLOOKUP(AR194,'Number-Dozzen'!$F$2:$K$10,5,0),"")</f>
        <v/>
      </c>
      <c r="AZ194" s="80" t="str">
        <f>IF(AP194=1,VLOOKUP(AR194,'Number-Dozzen'!$F$2:$K$10,6,0),"")</f>
        <v/>
      </c>
      <c r="BA194" s="11"/>
      <c r="BB194" s="80">
        <f t="shared" si="59"/>
        <v>3</v>
      </c>
      <c r="BC194" s="11"/>
      <c r="BD194" s="11"/>
      <c r="BE194" s="11"/>
      <c r="BF194" s="11"/>
      <c r="BG194" s="11"/>
      <c r="BH194" s="11"/>
      <c r="BI194" s="11"/>
      <c r="BJ194" s="11"/>
      <c r="BK194" s="11"/>
      <c r="BL194" s="11"/>
      <c r="BM194" s="11"/>
      <c r="BN194" s="11"/>
    </row>
    <row r="195" spans="1:66">
      <c r="A195" s="7">
        <v>194</v>
      </c>
      <c r="B195" s="5"/>
      <c r="C195" s="97">
        <v>18</v>
      </c>
      <c r="D195" s="6">
        <f>IF(C195="","",VLOOKUP(C195,'Number-Dozzen'!$A$2:$C$38,3,0))</f>
        <v>2</v>
      </c>
      <c r="E195" s="6">
        <f>IF(C195="","",VLOOKUP(C195,'[1]Number-Dozzen'!$A$2:$B$38,2,0))</f>
        <v>3</v>
      </c>
      <c r="F195" s="19">
        <f t="shared" si="61"/>
        <v>31</v>
      </c>
      <c r="G195" s="19" t="str">
        <f>IF(C195="","",IF(F195="","",VLOOKUP(F195,'Number-Dozzen'!$F$2:$L$10,7,0)))</f>
        <v>25-27-32-34</v>
      </c>
      <c r="H195" s="1" t="str">
        <f t="shared" si="58"/>
        <v/>
      </c>
      <c r="I195" s="1">
        <f t="shared" ref="I195:I258" si="62">IF(H194="W",1,IF(H194="L",I194+1,I194))</f>
        <v>3</v>
      </c>
      <c r="J195" s="1">
        <f t="shared" si="44"/>
        <v>1</v>
      </c>
      <c r="K195" s="1" t="str">
        <f t="shared" si="57"/>
        <v/>
      </c>
      <c r="L195" s="1">
        <f>IF(C195="","",SUM($K$2:K195))</f>
        <v>-40</v>
      </c>
      <c r="M195" s="11"/>
      <c r="N195" s="24" t="str">
        <f t="shared" si="60"/>
        <v/>
      </c>
      <c r="O195" s="25"/>
      <c r="P195" s="11"/>
      <c r="Q195" s="11"/>
      <c r="R195" s="11"/>
      <c r="S195" s="11"/>
      <c r="T195" s="11"/>
      <c r="U195" s="11"/>
      <c r="X195" s="11"/>
      <c r="Y195" s="11"/>
      <c r="Z195" s="80" t="str">
        <f t="shared" si="45"/>
        <v/>
      </c>
      <c r="AA195" s="82" t="str">
        <f t="shared" si="46"/>
        <v/>
      </c>
      <c r="AB195" s="1">
        <f t="shared" si="47"/>
        <v>3</v>
      </c>
      <c r="AC195" s="1" t="str">
        <f t="shared" si="48"/>
        <v/>
      </c>
      <c r="AD195" s="1" t="str">
        <f t="shared" si="49"/>
        <v/>
      </c>
      <c r="AE195" s="1" t="str">
        <f t="shared" si="50"/>
        <v/>
      </c>
      <c r="AG195" s="11"/>
      <c r="AH195" s="1" t="str">
        <f t="shared" si="51"/>
        <v/>
      </c>
      <c r="AI195" s="1" t="str">
        <f t="shared" si="52"/>
        <v/>
      </c>
      <c r="AJ195" s="1" t="str">
        <f t="shared" si="53"/>
        <v/>
      </c>
      <c r="AK195" s="1" t="str">
        <f t="shared" si="54"/>
        <v/>
      </c>
      <c r="AL195" s="1" t="str">
        <f t="shared" si="55"/>
        <v/>
      </c>
      <c r="AM195" s="1">
        <f t="shared" si="56"/>
        <v>1</v>
      </c>
      <c r="AN195" s="11"/>
      <c r="AO195" s="11"/>
      <c r="AP195" s="78">
        <f>IF(AND(SUM(AH195:AM195)&gt;0,SUM(Z195:AE195)&gt;0),1,"")</f>
        <v>1</v>
      </c>
      <c r="AQ195" s="78"/>
      <c r="AR195" s="78">
        <f>IF(AP195=1,SUM(Z195:AE195)*10+SUM(AH195:AM195),"")</f>
        <v>31</v>
      </c>
      <c r="AS195" s="78"/>
      <c r="AT195" s="11"/>
      <c r="AU195" s="11"/>
      <c r="AV195" s="80">
        <f>IF(AP195=1,VLOOKUP(AR195,'Number-Dozzen'!$F$2:$K$10,2,0),"")</f>
        <v>25</v>
      </c>
      <c r="AW195" s="80">
        <f>IF(AP195=1,VLOOKUP(AR195,'Number-Dozzen'!$F$2:$K$10,3,0),"")</f>
        <v>27</v>
      </c>
      <c r="AX195" s="80">
        <f>IF(AP195=1,VLOOKUP(AR195,'Number-Dozzen'!$F$2:$K$10,4,0),"")</f>
        <v>32</v>
      </c>
      <c r="AY195" s="80">
        <f>IF(AP195=1,VLOOKUP(AR195,'Number-Dozzen'!$F$2:$K$10,5,0),"")</f>
        <v>34</v>
      </c>
      <c r="AZ195" s="80" t="str">
        <f>IF(AP195=1,VLOOKUP(AR195,'Number-Dozzen'!$F$2:$K$10,6,0),"")</f>
        <v xml:space="preserve"> </v>
      </c>
      <c r="BA195" s="11"/>
      <c r="BB195" s="80">
        <f t="shared" si="59"/>
        <v>3</v>
      </c>
      <c r="BC195" s="11"/>
      <c r="BD195" s="11"/>
      <c r="BE195" s="11"/>
      <c r="BF195" s="11"/>
      <c r="BG195" s="11"/>
      <c r="BH195" s="11"/>
      <c r="BI195" s="11"/>
      <c r="BJ195" s="11"/>
      <c r="BK195" s="11"/>
      <c r="BL195" s="11"/>
      <c r="BM195" s="11"/>
      <c r="BN195" s="11"/>
    </row>
    <row r="196" spans="1:66">
      <c r="A196" s="7">
        <v>195</v>
      </c>
      <c r="B196" s="5"/>
      <c r="C196" s="97">
        <v>18</v>
      </c>
      <c r="D196" s="6">
        <f>IF(C196="","",VLOOKUP(C196,'Number-Dozzen'!$A$2:$C$38,3,0))</f>
        <v>2</v>
      </c>
      <c r="E196" s="6">
        <f>IF(C196="","",VLOOKUP(C196,'[1]Number-Dozzen'!$A$2:$B$38,2,0))</f>
        <v>3</v>
      </c>
      <c r="F196" s="19" t="str">
        <f t="shared" si="61"/>
        <v/>
      </c>
      <c r="G196" s="19" t="str">
        <f>IF(C196="","",IF(F196="","",VLOOKUP(F196,'Number-Dozzen'!$F$2:$L$10,7,0)))</f>
        <v/>
      </c>
      <c r="H196" s="1" t="str">
        <f t="shared" si="58"/>
        <v>L</v>
      </c>
      <c r="I196" s="1">
        <f t="shared" si="62"/>
        <v>3</v>
      </c>
      <c r="J196" s="1">
        <f t="shared" ref="J196:J259" si="63">IF(C195="","",VLOOKUP(I196,$V$2:$W$100,2,0))</f>
        <v>1</v>
      </c>
      <c r="K196" s="1">
        <f t="shared" si="57"/>
        <v>-4</v>
      </c>
      <c r="L196" s="1">
        <f>IF(C196="","",SUM($K$2:K196))</f>
        <v>-44</v>
      </c>
      <c r="M196" s="11"/>
      <c r="N196" s="24" t="str">
        <f t="shared" si="60"/>
        <v/>
      </c>
      <c r="O196" s="25"/>
      <c r="P196" s="11"/>
      <c r="Q196" s="11"/>
      <c r="R196" s="11"/>
      <c r="S196" s="11"/>
      <c r="T196" s="11"/>
      <c r="U196" s="11"/>
      <c r="X196" s="11"/>
      <c r="Y196" s="11"/>
      <c r="Z196" s="80" t="str">
        <f t="shared" ref="Z196:Z259" si="64">IF(AND(D195=2,D196=1),3,"")</f>
        <v/>
      </c>
      <c r="AA196" s="82" t="str">
        <f t="shared" ref="AA196:AA259" si="65">IF(AND(D195=3,D196=1),2,"")</f>
        <v/>
      </c>
      <c r="AB196" s="1" t="str">
        <f t="shared" ref="AB196:AB259" si="66">IF(AND(D195=1,D196=2),3,"")</f>
        <v/>
      </c>
      <c r="AC196" s="1" t="str">
        <f t="shared" ref="AC196:AC259" si="67">IF(AND(D195=3,D196=2),1,"")</f>
        <v/>
      </c>
      <c r="AD196" s="1" t="str">
        <f t="shared" ref="AD196:AD259" si="68">IF(AND(D195=1,D196=3),2,"")</f>
        <v/>
      </c>
      <c r="AE196" s="1" t="str">
        <f t="shared" ref="AE196:AE259" si="69">IF(AND(D196=2,D196=3),1,"")</f>
        <v/>
      </c>
      <c r="AG196" s="11"/>
      <c r="AH196" s="1" t="str">
        <f t="shared" ref="AH196:AH259" si="70">IF(AND(E195=2,E196=1),3,"")</f>
        <v/>
      </c>
      <c r="AI196" s="1" t="str">
        <f t="shared" ref="AI196:AI259" si="71">IF(AND(E195=3,E196=1),2,"")</f>
        <v/>
      </c>
      <c r="AJ196" s="1" t="str">
        <f t="shared" ref="AJ196:AJ259" si="72">IF(AND(E195=1,E196=2),3,"")</f>
        <v/>
      </c>
      <c r="AK196" s="1" t="str">
        <f t="shared" ref="AK196:AK259" si="73">IF(AND(E195=3,E196=2),1,"")</f>
        <v/>
      </c>
      <c r="AL196" s="1" t="str">
        <f t="shared" ref="AL196:AL259" si="74">IF(AND(E195=1,E196=3),2,"")</f>
        <v/>
      </c>
      <c r="AM196" s="1" t="str">
        <f t="shared" ref="AM196:AM259" si="75">IF(AND(E195=2,E196=3),1,"")</f>
        <v/>
      </c>
      <c r="AN196" s="11"/>
      <c r="AO196" s="11"/>
      <c r="AP196" s="78" t="str">
        <f>IF(AND(SUM(AH196:AM196)&gt;0,SUM(Z196:AE196)&gt;0),1,"")</f>
        <v/>
      </c>
      <c r="AQ196" s="78"/>
      <c r="AR196" s="78" t="str">
        <f>IF(AP196=1,SUM(Z196:AE196)*10+SUM(AH196:AM196),"")</f>
        <v/>
      </c>
      <c r="AS196" s="78"/>
      <c r="AT196" s="11"/>
      <c r="AU196" s="11"/>
      <c r="AV196" s="80" t="str">
        <f>IF(AP196=1,VLOOKUP(AR196,'Number-Dozzen'!$F$2:$K$10,2,0),"")</f>
        <v/>
      </c>
      <c r="AW196" s="80" t="str">
        <f>IF(AP196=1,VLOOKUP(AR196,'Number-Dozzen'!$F$2:$K$10,3,0),"")</f>
        <v/>
      </c>
      <c r="AX196" s="80" t="str">
        <f>IF(AP196=1,VLOOKUP(AR196,'Number-Dozzen'!$F$2:$K$10,4,0),"")</f>
        <v/>
      </c>
      <c r="AY196" s="80" t="str">
        <f>IF(AP196=1,VLOOKUP(AR196,'Number-Dozzen'!$F$2:$K$10,5,0),"")</f>
        <v/>
      </c>
      <c r="AZ196" s="80" t="str">
        <f>IF(AP196=1,VLOOKUP(AR196,'Number-Dozzen'!$F$2:$K$10,6,0),"")</f>
        <v/>
      </c>
      <c r="BA196" s="11"/>
      <c r="BB196" s="80">
        <f t="shared" si="59"/>
        <v>4</v>
      </c>
      <c r="BC196" s="11"/>
      <c r="BD196" s="11"/>
      <c r="BE196" s="11"/>
      <c r="BF196" s="11"/>
      <c r="BG196" s="11"/>
      <c r="BH196" s="11"/>
      <c r="BI196" s="11"/>
      <c r="BJ196" s="11"/>
      <c r="BK196" s="11"/>
      <c r="BL196" s="11"/>
      <c r="BM196" s="11"/>
      <c r="BN196" s="11"/>
    </row>
    <row r="197" spans="1:66">
      <c r="A197" s="7">
        <v>196</v>
      </c>
      <c r="B197" s="5"/>
      <c r="C197" s="97">
        <v>1</v>
      </c>
      <c r="D197" s="6">
        <f>IF(C197="","",VLOOKUP(C197,'Number-Dozzen'!$A$2:$C$38,3,0))</f>
        <v>1</v>
      </c>
      <c r="E197" s="6">
        <f>IF(C197="","",VLOOKUP(C197,'[1]Number-Dozzen'!$A$2:$B$38,2,0))</f>
        <v>2</v>
      </c>
      <c r="F197" s="19">
        <f t="shared" si="61"/>
        <v>31</v>
      </c>
      <c r="G197" s="19" t="str">
        <f>IF(C197="","",IF(F197="","",VLOOKUP(F197,'Number-Dozzen'!$F$2:$L$10,7,0)))</f>
        <v>25-27-32-34</v>
      </c>
      <c r="H197" s="1" t="str">
        <f t="shared" si="58"/>
        <v/>
      </c>
      <c r="I197" s="1">
        <f t="shared" si="62"/>
        <v>4</v>
      </c>
      <c r="J197" s="1">
        <f t="shared" si="63"/>
        <v>1</v>
      </c>
      <c r="K197" s="1" t="str">
        <f t="shared" ref="K197:K260" si="76">IF(H197="","",IF(H197="l",-4*J197,IF(H197="w",32*J197)))</f>
        <v/>
      </c>
      <c r="L197" s="1">
        <f>IF(C197="","",SUM($K$2:K197))</f>
        <v>-44</v>
      </c>
      <c r="M197" s="11"/>
      <c r="N197" s="24" t="str">
        <f t="shared" si="60"/>
        <v/>
      </c>
      <c r="O197" s="25"/>
      <c r="P197" s="11"/>
      <c r="Q197" s="11"/>
      <c r="R197" s="11"/>
      <c r="S197" s="11"/>
      <c r="T197" s="11"/>
      <c r="U197" s="11"/>
      <c r="X197" s="11"/>
      <c r="Y197" s="11"/>
      <c r="Z197" s="80">
        <f t="shared" si="64"/>
        <v>3</v>
      </c>
      <c r="AA197" s="82" t="str">
        <f t="shared" si="65"/>
        <v/>
      </c>
      <c r="AB197" s="1" t="str">
        <f t="shared" si="66"/>
        <v/>
      </c>
      <c r="AC197" s="1" t="str">
        <f t="shared" si="67"/>
        <v/>
      </c>
      <c r="AD197" s="1" t="str">
        <f t="shared" si="68"/>
        <v/>
      </c>
      <c r="AE197" s="1" t="str">
        <f t="shared" si="69"/>
        <v/>
      </c>
      <c r="AG197" s="11"/>
      <c r="AH197" s="1" t="str">
        <f t="shared" si="70"/>
        <v/>
      </c>
      <c r="AI197" s="1" t="str">
        <f t="shared" si="71"/>
        <v/>
      </c>
      <c r="AJ197" s="1" t="str">
        <f t="shared" si="72"/>
        <v/>
      </c>
      <c r="AK197" s="1">
        <f t="shared" si="73"/>
        <v>1</v>
      </c>
      <c r="AL197" s="1" t="str">
        <f t="shared" si="74"/>
        <v/>
      </c>
      <c r="AM197" s="1" t="str">
        <f t="shared" si="75"/>
        <v/>
      </c>
      <c r="AN197" s="11"/>
      <c r="AO197" s="11"/>
      <c r="AP197" s="78">
        <f>IF(AND(SUM(AH197:AM197)&gt;0,SUM(Z197:AE197)&gt;0),1,"")</f>
        <v>1</v>
      </c>
      <c r="AQ197" s="78"/>
      <c r="AR197" s="78">
        <f>IF(AP197=1,SUM(Z197:AE197)*10+SUM(AH197:AM197),"")</f>
        <v>31</v>
      </c>
      <c r="AS197" s="78"/>
      <c r="AT197" s="11"/>
      <c r="AU197" s="11"/>
      <c r="AV197" s="80">
        <f>IF(AP197=1,VLOOKUP(AR197,'Number-Dozzen'!$F$2:$K$10,2,0),"")</f>
        <v>25</v>
      </c>
      <c r="AW197" s="80">
        <f>IF(AP197=1,VLOOKUP(AR197,'Number-Dozzen'!$F$2:$K$10,3,0),"")</f>
        <v>27</v>
      </c>
      <c r="AX197" s="80">
        <f>IF(AP197=1,VLOOKUP(AR197,'Number-Dozzen'!$F$2:$K$10,4,0),"")</f>
        <v>32</v>
      </c>
      <c r="AY197" s="80">
        <f>IF(AP197=1,VLOOKUP(AR197,'Number-Dozzen'!$F$2:$K$10,5,0),"")</f>
        <v>34</v>
      </c>
      <c r="AZ197" s="80" t="str">
        <f>IF(AP197=1,VLOOKUP(AR197,'Number-Dozzen'!$F$2:$K$10,6,0),"")</f>
        <v xml:space="preserve"> </v>
      </c>
      <c r="BA197" s="11"/>
      <c r="BB197" s="80">
        <f t="shared" si="59"/>
        <v>4</v>
      </c>
      <c r="BC197" s="11"/>
      <c r="BD197" s="11"/>
      <c r="BE197" s="11"/>
      <c r="BF197" s="11"/>
      <c r="BG197" s="11"/>
      <c r="BH197" s="11"/>
      <c r="BI197" s="11"/>
      <c r="BJ197" s="11"/>
      <c r="BK197" s="11"/>
      <c r="BL197" s="11"/>
      <c r="BM197" s="11"/>
      <c r="BN197" s="11"/>
    </row>
    <row r="198" spans="1:66">
      <c r="A198" s="7">
        <v>197</v>
      </c>
      <c r="B198" s="5"/>
      <c r="C198" s="97">
        <v>11</v>
      </c>
      <c r="D198" s="6">
        <f>IF(C198="","",VLOOKUP(C198,'Number-Dozzen'!$A$2:$C$38,3,0))</f>
        <v>1</v>
      </c>
      <c r="E198" s="6">
        <f>IF(C198="","",VLOOKUP(C198,'[1]Number-Dozzen'!$A$2:$B$38,2,0))</f>
        <v>2</v>
      </c>
      <c r="F198" s="19" t="str">
        <f t="shared" si="61"/>
        <v/>
      </c>
      <c r="G198" s="19" t="str">
        <f>IF(C198="","",IF(F198="","",VLOOKUP(F198,'Number-Dozzen'!$F$2:$L$10,7,0)))</f>
        <v/>
      </c>
      <c r="H198" s="1" t="str">
        <f t="shared" ref="H198:H261" si="77">IF(AP197=1,IF(COUNTIF(AV197:AZ197,C198)=1,"W","L"),"")</f>
        <v>L</v>
      </c>
      <c r="I198" s="1">
        <f t="shared" si="62"/>
        <v>4</v>
      </c>
      <c r="J198" s="1">
        <f t="shared" si="63"/>
        <v>1</v>
      </c>
      <c r="K198" s="1">
        <f t="shared" si="76"/>
        <v>-4</v>
      </c>
      <c r="L198" s="1">
        <f>IF(C198="","",SUM($K$2:K198))</f>
        <v>-48</v>
      </c>
      <c r="M198" s="11"/>
      <c r="N198" s="24" t="str">
        <f t="shared" si="60"/>
        <v/>
      </c>
      <c r="O198" s="25"/>
      <c r="P198" s="11"/>
      <c r="Q198" s="11"/>
      <c r="R198" s="11"/>
      <c r="S198" s="11"/>
      <c r="T198" s="11"/>
      <c r="U198" s="11"/>
      <c r="X198" s="11"/>
      <c r="Y198" s="11"/>
      <c r="Z198" s="80" t="str">
        <f t="shared" si="64"/>
        <v/>
      </c>
      <c r="AA198" s="82" t="str">
        <f t="shared" si="65"/>
        <v/>
      </c>
      <c r="AB198" s="1" t="str">
        <f t="shared" si="66"/>
        <v/>
      </c>
      <c r="AC198" s="1" t="str">
        <f t="shared" si="67"/>
        <v/>
      </c>
      <c r="AD198" s="1" t="str">
        <f t="shared" si="68"/>
        <v/>
      </c>
      <c r="AE198" s="1" t="str">
        <f t="shared" si="69"/>
        <v/>
      </c>
      <c r="AG198" s="11"/>
      <c r="AH198" s="1" t="str">
        <f t="shared" si="70"/>
        <v/>
      </c>
      <c r="AI198" s="1" t="str">
        <f t="shared" si="71"/>
        <v/>
      </c>
      <c r="AJ198" s="1" t="str">
        <f t="shared" si="72"/>
        <v/>
      </c>
      <c r="AK198" s="1" t="str">
        <f t="shared" si="73"/>
        <v/>
      </c>
      <c r="AL198" s="1" t="str">
        <f t="shared" si="74"/>
        <v/>
      </c>
      <c r="AM198" s="1" t="str">
        <f t="shared" si="75"/>
        <v/>
      </c>
      <c r="AN198" s="11"/>
      <c r="AO198" s="11"/>
      <c r="AP198" s="78" t="str">
        <f>IF(AND(SUM(AH198:AM198)&gt;0,SUM(Z198:AE198)&gt;0),1,"")</f>
        <v/>
      </c>
      <c r="AQ198" s="78"/>
      <c r="AR198" s="78" t="str">
        <f>IF(AP198=1,SUM(Z198:AE198)*10+SUM(AH198:AM198),"")</f>
        <v/>
      </c>
      <c r="AS198" s="78"/>
      <c r="AT198" s="11"/>
      <c r="AU198" s="11"/>
      <c r="AV198" s="80" t="str">
        <f>IF(AP198=1,VLOOKUP(AR198,'Number-Dozzen'!$F$2:$K$10,2,0),"")</f>
        <v/>
      </c>
      <c r="AW198" s="80" t="str">
        <f>IF(AP198=1,VLOOKUP(AR198,'Number-Dozzen'!$F$2:$K$10,3,0),"")</f>
        <v/>
      </c>
      <c r="AX198" s="80" t="str">
        <f>IF(AP198=1,VLOOKUP(AR198,'Number-Dozzen'!$F$2:$K$10,4,0),"")</f>
        <v/>
      </c>
      <c r="AY198" s="80" t="str">
        <f>IF(AP198=1,VLOOKUP(AR198,'Number-Dozzen'!$F$2:$K$10,5,0),"")</f>
        <v/>
      </c>
      <c r="AZ198" s="80" t="str">
        <f>IF(AP198=1,VLOOKUP(AR198,'Number-Dozzen'!$F$2:$K$10,6,0),"")</f>
        <v/>
      </c>
      <c r="BA198" s="11"/>
      <c r="BB198" s="80">
        <f t="shared" ref="BB198:BB261" si="78">IF(H198="L",BB197+1,IF(H198="w",1,BB197))</f>
        <v>5</v>
      </c>
      <c r="BC198" s="11"/>
      <c r="BD198" s="11"/>
      <c r="BE198" s="11"/>
      <c r="BF198" s="11"/>
      <c r="BG198" s="11"/>
      <c r="BH198" s="11"/>
      <c r="BI198" s="11"/>
      <c r="BJ198" s="11"/>
      <c r="BK198" s="11"/>
      <c r="BL198" s="11"/>
      <c r="BM198" s="11"/>
      <c r="BN198" s="11"/>
    </row>
    <row r="199" spans="1:66">
      <c r="A199" s="7">
        <v>198</v>
      </c>
      <c r="B199" s="5"/>
      <c r="C199" s="97">
        <v>0</v>
      </c>
      <c r="D199" s="6">
        <f>IF(C199="","",VLOOKUP(C199,'Number-Dozzen'!$A$2:$C$38,3,0))</f>
        <v>0</v>
      </c>
      <c r="E199" s="6">
        <f>IF(C199="","",VLOOKUP(C199,'[1]Number-Dozzen'!$A$2:$B$38,2,0))</f>
        <v>1</v>
      </c>
      <c r="F199" s="19" t="str">
        <f t="shared" si="61"/>
        <v/>
      </c>
      <c r="G199" s="19" t="str">
        <f>IF(C199="","",IF(F199="","",VLOOKUP(F199,'Number-Dozzen'!$F$2:$L$10,7,0)))</f>
        <v/>
      </c>
      <c r="H199" s="1" t="str">
        <f t="shared" si="77"/>
        <v/>
      </c>
      <c r="I199" s="1">
        <f t="shared" si="62"/>
        <v>5</v>
      </c>
      <c r="J199" s="1">
        <f t="shared" si="63"/>
        <v>1</v>
      </c>
      <c r="K199" s="1" t="str">
        <f t="shared" si="76"/>
        <v/>
      </c>
      <c r="L199" s="1">
        <f>IF(C199="","",SUM($K$2:K199))</f>
        <v>-48</v>
      </c>
      <c r="M199" s="11"/>
      <c r="N199" s="24" t="str">
        <f t="shared" si="60"/>
        <v/>
      </c>
      <c r="O199" s="25"/>
      <c r="P199" s="11"/>
      <c r="Q199" s="11"/>
      <c r="R199" s="11"/>
      <c r="S199" s="11"/>
      <c r="T199" s="11"/>
      <c r="U199" s="11"/>
      <c r="X199" s="11"/>
      <c r="Y199" s="11"/>
      <c r="Z199" s="80" t="str">
        <f t="shared" si="64"/>
        <v/>
      </c>
      <c r="AA199" s="82" t="str">
        <f t="shared" si="65"/>
        <v/>
      </c>
      <c r="AB199" s="1" t="str">
        <f t="shared" si="66"/>
        <v/>
      </c>
      <c r="AC199" s="1" t="str">
        <f t="shared" si="67"/>
        <v/>
      </c>
      <c r="AD199" s="1" t="str">
        <f t="shared" si="68"/>
        <v/>
      </c>
      <c r="AE199" s="1" t="str">
        <f t="shared" si="69"/>
        <v/>
      </c>
      <c r="AG199" s="11"/>
      <c r="AH199" s="1">
        <f t="shared" si="70"/>
        <v>3</v>
      </c>
      <c r="AI199" s="1" t="str">
        <f t="shared" si="71"/>
        <v/>
      </c>
      <c r="AJ199" s="1" t="str">
        <f t="shared" si="72"/>
        <v/>
      </c>
      <c r="AK199" s="1" t="str">
        <f t="shared" si="73"/>
        <v/>
      </c>
      <c r="AL199" s="1" t="str">
        <f t="shared" si="74"/>
        <v/>
      </c>
      <c r="AM199" s="1" t="str">
        <f t="shared" si="75"/>
        <v/>
      </c>
      <c r="AN199" s="11"/>
      <c r="AO199" s="11"/>
      <c r="AP199" s="78" t="str">
        <f>IF(AND(SUM(AH199:AM199)&gt;0,SUM(Z199:AE199)&gt;0),1,"")</f>
        <v/>
      </c>
      <c r="AQ199" s="78"/>
      <c r="AR199" s="78" t="str">
        <f>IF(AP199=1,SUM(Z199:AE199)*10+SUM(AH199:AM199),"")</f>
        <v/>
      </c>
      <c r="AS199" s="78"/>
      <c r="AT199" s="11"/>
      <c r="AU199" s="11"/>
      <c r="AV199" s="80" t="str">
        <f>IF(AP199=1,VLOOKUP(AR199,'Number-Dozzen'!$F$2:$K$10,2,0),"")</f>
        <v/>
      </c>
      <c r="AW199" s="80" t="str">
        <f>IF(AP199=1,VLOOKUP(AR199,'Number-Dozzen'!$F$2:$K$10,3,0),"")</f>
        <v/>
      </c>
      <c r="AX199" s="80" t="str">
        <f>IF(AP199=1,VLOOKUP(AR199,'Number-Dozzen'!$F$2:$K$10,4,0),"")</f>
        <v/>
      </c>
      <c r="AY199" s="80" t="str">
        <f>IF(AP199=1,VLOOKUP(AR199,'Number-Dozzen'!$F$2:$K$10,5,0),"")</f>
        <v/>
      </c>
      <c r="AZ199" s="80" t="str">
        <f>IF(AP199=1,VLOOKUP(AR199,'Number-Dozzen'!$F$2:$K$10,6,0),"")</f>
        <v/>
      </c>
      <c r="BA199" s="11"/>
      <c r="BB199" s="80">
        <f t="shared" si="78"/>
        <v>5</v>
      </c>
      <c r="BC199" s="11"/>
      <c r="BD199" s="11"/>
      <c r="BE199" s="11"/>
      <c r="BF199" s="11"/>
      <c r="BG199" s="11"/>
      <c r="BH199" s="11"/>
      <c r="BI199" s="11"/>
      <c r="BJ199" s="11"/>
      <c r="BK199" s="11"/>
      <c r="BL199" s="11"/>
      <c r="BM199" s="11"/>
      <c r="BN199" s="11"/>
    </row>
    <row r="200" spans="1:66">
      <c r="A200" s="7">
        <v>199</v>
      </c>
      <c r="B200" s="5"/>
      <c r="C200" s="97">
        <v>19</v>
      </c>
      <c r="D200" s="6">
        <f>IF(C200="","",VLOOKUP(C200,'Number-Dozzen'!$A$2:$C$38,3,0))</f>
        <v>2</v>
      </c>
      <c r="E200" s="6">
        <f>IF(C200="","",VLOOKUP(C200,'[1]Number-Dozzen'!$A$2:$B$38,2,0))</f>
        <v>1</v>
      </c>
      <c r="F200" s="19" t="str">
        <f t="shared" si="61"/>
        <v/>
      </c>
      <c r="G200" s="19" t="str">
        <f>IF(C200="","",IF(F200="","",VLOOKUP(F200,'Number-Dozzen'!$F$2:$L$10,7,0)))</f>
        <v/>
      </c>
      <c r="H200" s="1" t="str">
        <f t="shared" si="77"/>
        <v/>
      </c>
      <c r="I200" s="1">
        <f t="shared" si="62"/>
        <v>5</v>
      </c>
      <c r="J200" s="1">
        <f t="shared" si="63"/>
        <v>1</v>
      </c>
      <c r="K200" s="1" t="str">
        <f t="shared" si="76"/>
        <v/>
      </c>
      <c r="L200" s="1">
        <f>IF(C200="","",SUM($K$2:K200))</f>
        <v>-48</v>
      </c>
      <c r="M200" s="11"/>
      <c r="N200" s="24" t="str">
        <f t="shared" si="60"/>
        <v/>
      </c>
      <c r="O200" s="25"/>
      <c r="P200" s="11"/>
      <c r="Q200" s="11"/>
      <c r="R200" s="11"/>
      <c r="S200" s="11"/>
      <c r="T200" s="11"/>
      <c r="U200" s="11"/>
      <c r="X200" s="11"/>
      <c r="Y200" s="11"/>
      <c r="Z200" s="80" t="str">
        <f t="shared" si="64"/>
        <v/>
      </c>
      <c r="AA200" s="82" t="str">
        <f t="shared" si="65"/>
        <v/>
      </c>
      <c r="AB200" s="1" t="str">
        <f t="shared" si="66"/>
        <v/>
      </c>
      <c r="AC200" s="1" t="str">
        <f t="shared" si="67"/>
        <v/>
      </c>
      <c r="AD200" s="1" t="str">
        <f t="shared" si="68"/>
        <v/>
      </c>
      <c r="AE200" s="1" t="str">
        <f t="shared" si="69"/>
        <v/>
      </c>
      <c r="AG200" s="11"/>
      <c r="AH200" s="1" t="str">
        <f t="shared" si="70"/>
        <v/>
      </c>
      <c r="AI200" s="1" t="str">
        <f t="shared" si="71"/>
        <v/>
      </c>
      <c r="AJ200" s="1" t="str">
        <f t="shared" si="72"/>
        <v/>
      </c>
      <c r="AK200" s="1" t="str">
        <f t="shared" si="73"/>
        <v/>
      </c>
      <c r="AL200" s="1" t="str">
        <f t="shared" si="74"/>
        <v/>
      </c>
      <c r="AM200" s="1" t="str">
        <f t="shared" si="75"/>
        <v/>
      </c>
      <c r="AN200" s="11"/>
      <c r="AO200" s="11"/>
      <c r="AP200" s="78" t="str">
        <f>IF(AND(SUM(AH200:AM200)&gt;0,SUM(Z200:AE200)&gt;0),1,"")</f>
        <v/>
      </c>
      <c r="AQ200" s="78"/>
      <c r="AR200" s="78" t="str">
        <f>IF(AP200=1,SUM(Z200:AE200)*10+SUM(AH200:AM200),"")</f>
        <v/>
      </c>
      <c r="AS200" s="78"/>
      <c r="AT200" s="11"/>
      <c r="AU200" s="11"/>
      <c r="AV200" s="80" t="str">
        <f>IF(AP200=1,VLOOKUP(AR200,'Number-Dozzen'!$F$2:$K$10,2,0),"")</f>
        <v/>
      </c>
      <c r="AW200" s="80" t="str">
        <f>IF(AP200=1,VLOOKUP(AR200,'Number-Dozzen'!$F$2:$K$10,3,0),"")</f>
        <v/>
      </c>
      <c r="AX200" s="80" t="str">
        <f>IF(AP200=1,VLOOKUP(AR200,'Number-Dozzen'!$F$2:$K$10,4,0),"")</f>
        <v/>
      </c>
      <c r="AY200" s="80" t="str">
        <f>IF(AP200=1,VLOOKUP(AR200,'Number-Dozzen'!$F$2:$K$10,5,0),"")</f>
        <v/>
      </c>
      <c r="AZ200" s="80" t="str">
        <f>IF(AP200=1,VLOOKUP(AR200,'Number-Dozzen'!$F$2:$K$10,6,0),"")</f>
        <v/>
      </c>
      <c r="BA200" s="11"/>
      <c r="BB200" s="80">
        <f t="shared" si="78"/>
        <v>5</v>
      </c>
      <c r="BC200" s="11"/>
      <c r="BD200" s="11"/>
      <c r="BE200" s="11"/>
      <c r="BF200" s="11"/>
      <c r="BG200" s="11"/>
      <c r="BH200" s="11"/>
      <c r="BI200" s="11"/>
      <c r="BJ200" s="11"/>
      <c r="BK200" s="11"/>
      <c r="BL200" s="11"/>
      <c r="BM200" s="11"/>
      <c r="BN200" s="11"/>
    </row>
    <row r="201" spans="1:66">
      <c r="A201" s="7">
        <v>200</v>
      </c>
      <c r="B201" s="5"/>
      <c r="C201" s="97">
        <v>30</v>
      </c>
      <c r="D201" s="6">
        <f>IF(C201="","",VLOOKUP(C201,'Number-Dozzen'!$A$2:$C$38,3,0))</f>
        <v>3</v>
      </c>
      <c r="E201" s="6">
        <f>IF(C201="","",VLOOKUP(C201,'[1]Number-Dozzen'!$A$2:$B$38,2,0))</f>
        <v>2</v>
      </c>
      <c r="F201" s="19" t="str">
        <f t="shared" si="61"/>
        <v/>
      </c>
      <c r="G201" s="19" t="str">
        <f>IF(C201="","",IF(F201="","",VLOOKUP(F201,'Number-Dozzen'!$F$2:$L$10,7,0)))</f>
        <v/>
      </c>
      <c r="H201" s="1" t="str">
        <f t="shared" si="77"/>
        <v/>
      </c>
      <c r="I201" s="1">
        <f t="shared" si="62"/>
        <v>5</v>
      </c>
      <c r="J201" s="1">
        <f t="shared" si="63"/>
        <v>1</v>
      </c>
      <c r="K201" s="1" t="str">
        <f t="shared" si="76"/>
        <v/>
      </c>
      <c r="L201" s="1">
        <f>IF(C201="","",SUM($K$2:K201))</f>
        <v>-48</v>
      </c>
      <c r="M201" s="11"/>
      <c r="N201" s="24" t="str">
        <f t="shared" si="60"/>
        <v/>
      </c>
      <c r="O201" s="25"/>
      <c r="P201" s="11"/>
      <c r="Q201" s="11"/>
      <c r="R201" s="11"/>
      <c r="S201" s="11"/>
      <c r="T201" s="11"/>
      <c r="U201" s="11"/>
      <c r="X201" s="11"/>
      <c r="Y201" s="11"/>
      <c r="Z201" s="80" t="str">
        <f t="shared" si="64"/>
        <v/>
      </c>
      <c r="AA201" s="82" t="str">
        <f t="shared" si="65"/>
        <v/>
      </c>
      <c r="AB201" s="1" t="str">
        <f t="shared" si="66"/>
        <v/>
      </c>
      <c r="AC201" s="1" t="str">
        <f t="shared" si="67"/>
        <v/>
      </c>
      <c r="AD201" s="1" t="str">
        <f t="shared" si="68"/>
        <v/>
      </c>
      <c r="AE201" s="1" t="str">
        <f t="shared" si="69"/>
        <v/>
      </c>
      <c r="AG201" s="11"/>
      <c r="AH201" s="1" t="str">
        <f t="shared" si="70"/>
        <v/>
      </c>
      <c r="AI201" s="1" t="str">
        <f t="shared" si="71"/>
        <v/>
      </c>
      <c r="AJ201" s="1">
        <f t="shared" si="72"/>
        <v>3</v>
      </c>
      <c r="AK201" s="1" t="str">
        <f t="shared" si="73"/>
        <v/>
      </c>
      <c r="AL201" s="1" t="str">
        <f t="shared" si="74"/>
        <v/>
      </c>
      <c r="AM201" s="1" t="str">
        <f t="shared" si="75"/>
        <v/>
      </c>
      <c r="AN201" s="11"/>
      <c r="AO201" s="11"/>
      <c r="AP201" s="78" t="str">
        <f>IF(AND(SUM(AH201:AM201)&gt;0,SUM(Z201:AE201)&gt;0),1,"")</f>
        <v/>
      </c>
      <c r="AQ201" s="78"/>
      <c r="AR201" s="78" t="str">
        <f>IF(AP201=1,SUM(Z201:AE201)*10+SUM(AH201:AM201),"")</f>
        <v/>
      </c>
      <c r="AS201" s="78"/>
      <c r="AT201" s="11"/>
      <c r="AU201" s="11"/>
      <c r="AV201" s="80" t="str">
        <f>IF(AP201=1,VLOOKUP(AR201,'Number-Dozzen'!$F$2:$K$10,2,0),"")</f>
        <v/>
      </c>
      <c r="AW201" s="80" t="str">
        <f>IF(AP201=1,VLOOKUP(AR201,'Number-Dozzen'!$F$2:$K$10,3,0),"")</f>
        <v/>
      </c>
      <c r="AX201" s="80" t="str">
        <f>IF(AP201=1,VLOOKUP(AR201,'Number-Dozzen'!$F$2:$K$10,4,0),"")</f>
        <v/>
      </c>
      <c r="AY201" s="80" t="str">
        <f>IF(AP201=1,VLOOKUP(AR201,'Number-Dozzen'!$F$2:$K$10,5,0),"")</f>
        <v/>
      </c>
      <c r="AZ201" s="80" t="str">
        <f>IF(AP201=1,VLOOKUP(AR201,'Number-Dozzen'!$F$2:$K$10,6,0),"")</f>
        <v/>
      </c>
      <c r="BA201" s="11"/>
      <c r="BB201" s="80">
        <f t="shared" si="78"/>
        <v>5</v>
      </c>
      <c r="BC201" s="11"/>
      <c r="BD201" s="11"/>
      <c r="BE201" s="11"/>
      <c r="BF201" s="11"/>
      <c r="BG201" s="11"/>
      <c r="BH201" s="11"/>
      <c r="BI201" s="11"/>
      <c r="BJ201" s="11"/>
      <c r="BK201" s="11"/>
      <c r="BL201" s="11"/>
      <c r="BM201" s="11"/>
      <c r="BN201" s="11"/>
    </row>
    <row r="202" spans="1:66">
      <c r="A202" s="7">
        <v>201</v>
      </c>
      <c r="B202" s="5"/>
      <c r="C202" s="97">
        <v>21</v>
      </c>
      <c r="D202" s="6">
        <f>IF(C202="","",VLOOKUP(C202,'Number-Dozzen'!$A$2:$C$38,3,0))</f>
        <v>2</v>
      </c>
      <c r="E202" s="6">
        <f>IF(C202="","",VLOOKUP(C202,'[1]Number-Dozzen'!$A$2:$B$38,2,0))</f>
        <v>1</v>
      </c>
      <c r="F202" s="19">
        <f t="shared" si="61"/>
        <v>13</v>
      </c>
      <c r="G202" s="19" t="str">
        <f>IF(C202="","",IF(F202="","",VLOOKUP(F202,'Number-Dozzen'!$F$2:$L$10,7,0)))</f>
        <v>3-7-9-12</v>
      </c>
      <c r="H202" s="1" t="str">
        <f t="shared" si="77"/>
        <v/>
      </c>
      <c r="I202" s="1">
        <f t="shared" si="62"/>
        <v>5</v>
      </c>
      <c r="J202" s="1">
        <f t="shared" si="63"/>
        <v>1</v>
      </c>
      <c r="K202" s="1" t="str">
        <f t="shared" si="76"/>
        <v/>
      </c>
      <c r="L202" s="1">
        <f>IF(C202="","",SUM($K$2:K202))</f>
        <v>-48</v>
      </c>
      <c r="M202" s="11"/>
      <c r="N202" s="24" t="str">
        <f t="shared" si="60"/>
        <v/>
      </c>
      <c r="O202" s="25"/>
      <c r="P202" s="11"/>
      <c r="Q202" s="11"/>
      <c r="R202" s="11"/>
      <c r="S202" s="11"/>
      <c r="T202" s="11"/>
      <c r="U202" s="11"/>
      <c r="X202" s="11"/>
      <c r="Y202" s="11"/>
      <c r="Z202" s="80" t="str">
        <f t="shared" si="64"/>
        <v/>
      </c>
      <c r="AA202" s="82" t="str">
        <f t="shared" si="65"/>
        <v/>
      </c>
      <c r="AB202" s="1" t="str">
        <f t="shared" si="66"/>
        <v/>
      </c>
      <c r="AC202" s="1">
        <f t="shared" si="67"/>
        <v>1</v>
      </c>
      <c r="AD202" s="1" t="str">
        <f t="shared" si="68"/>
        <v/>
      </c>
      <c r="AE202" s="1" t="str">
        <f t="shared" si="69"/>
        <v/>
      </c>
      <c r="AG202" s="11"/>
      <c r="AH202" s="1">
        <f t="shared" si="70"/>
        <v>3</v>
      </c>
      <c r="AI202" s="1" t="str">
        <f t="shared" si="71"/>
        <v/>
      </c>
      <c r="AJ202" s="1" t="str">
        <f t="shared" si="72"/>
        <v/>
      </c>
      <c r="AK202" s="1" t="str">
        <f t="shared" si="73"/>
        <v/>
      </c>
      <c r="AL202" s="1" t="str">
        <f t="shared" si="74"/>
        <v/>
      </c>
      <c r="AM202" s="1" t="str">
        <f t="shared" si="75"/>
        <v/>
      </c>
      <c r="AN202" s="11"/>
      <c r="AO202" s="11"/>
      <c r="AP202" s="78">
        <f>IF(AND(SUM(AH202:AM202)&gt;0,SUM(Z202:AE202)&gt;0),1,"")</f>
        <v>1</v>
      </c>
      <c r="AQ202" s="78"/>
      <c r="AR202" s="78">
        <f>IF(AP202=1,SUM(Z202:AE202)*10+SUM(AH202:AM202),"")</f>
        <v>13</v>
      </c>
      <c r="AS202" s="78"/>
      <c r="AT202" s="11"/>
      <c r="AU202" s="11"/>
      <c r="AV202" s="80">
        <f>IF(AP202=1,VLOOKUP(AR202,'Number-Dozzen'!$F$2:$K$10,2,0),"")</f>
        <v>3</v>
      </c>
      <c r="AW202" s="80">
        <f>IF(AP202=1,VLOOKUP(AR202,'Number-Dozzen'!$F$2:$K$10,3,0),"")</f>
        <v>7</v>
      </c>
      <c r="AX202" s="80">
        <f>IF(AP202=1,VLOOKUP(AR202,'Number-Dozzen'!$F$2:$K$10,4,0),"")</f>
        <v>9</v>
      </c>
      <c r="AY202" s="80">
        <f>IF(AP202=1,VLOOKUP(AR202,'Number-Dozzen'!$F$2:$K$10,5,0),"")</f>
        <v>12</v>
      </c>
      <c r="AZ202" s="80" t="str">
        <f>IF(AP202=1,VLOOKUP(AR202,'Number-Dozzen'!$F$2:$K$10,6,0),"")</f>
        <v xml:space="preserve"> </v>
      </c>
      <c r="BA202" s="11"/>
      <c r="BB202" s="80">
        <f t="shared" si="78"/>
        <v>5</v>
      </c>
      <c r="BC202" s="11"/>
      <c r="BD202" s="11"/>
      <c r="BE202" s="11"/>
      <c r="BF202" s="11"/>
      <c r="BG202" s="11"/>
      <c r="BH202" s="11"/>
      <c r="BI202" s="11"/>
      <c r="BJ202" s="11"/>
      <c r="BK202" s="11"/>
      <c r="BL202" s="11"/>
      <c r="BM202" s="11"/>
      <c r="BN202" s="11"/>
    </row>
    <row r="203" spans="1:66">
      <c r="A203" s="7">
        <v>202</v>
      </c>
      <c r="B203" s="5"/>
      <c r="C203" s="97">
        <v>11</v>
      </c>
      <c r="D203" s="6">
        <f>IF(C203="","",VLOOKUP(C203,'Number-Dozzen'!$A$2:$C$38,3,0))</f>
        <v>1</v>
      </c>
      <c r="E203" s="6">
        <f>IF(C203="","",VLOOKUP(C203,'[1]Number-Dozzen'!$A$2:$B$38,2,0))</f>
        <v>2</v>
      </c>
      <c r="F203" s="19">
        <f t="shared" si="61"/>
        <v>33</v>
      </c>
      <c r="G203" s="19" t="str">
        <f>IF(C203="","",IF(F203="","",VLOOKUP(F203,'Number-Dozzen'!$F$2:$L$10,7,0)))</f>
        <v>26-28-29-31-35</v>
      </c>
      <c r="H203" s="1" t="str">
        <f t="shared" si="77"/>
        <v>L</v>
      </c>
      <c r="I203" s="1">
        <f t="shared" si="62"/>
        <v>5</v>
      </c>
      <c r="J203" s="1">
        <f t="shared" si="63"/>
        <v>1</v>
      </c>
      <c r="K203" s="1">
        <f t="shared" si="76"/>
        <v>-4</v>
      </c>
      <c r="L203" s="1">
        <f>IF(C203="","",SUM($K$2:K203))</f>
        <v>-52</v>
      </c>
      <c r="M203" s="11"/>
      <c r="N203" s="24" t="str">
        <f t="shared" si="60"/>
        <v/>
      </c>
      <c r="O203" s="25"/>
      <c r="P203" s="11"/>
      <c r="Q203" s="11"/>
      <c r="R203" s="11"/>
      <c r="S203" s="11"/>
      <c r="T203" s="11"/>
      <c r="U203" s="11"/>
      <c r="X203" s="11"/>
      <c r="Y203" s="11"/>
      <c r="Z203" s="80">
        <f t="shared" si="64"/>
        <v>3</v>
      </c>
      <c r="AA203" s="82" t="str">
        <f t="shared" si="65"/>
        <v/>
      </c>
      <c r="AB203" s="1" t="str">
        <f t="shared" si="66"/>
        <v/>
      </c>
      <c r="AC203" s="1" t="str">
        <f t="shared" si="67"/>
        <v/>
      </c>
      <c r="AD203" s="1" t="str">
        <f t="shared" si="68"/>
        <v/>
      </c>
      <c r="AE203" s="1" t="str">
        <f t="shared" si="69"/>
        <v/>
      </c>
      <c r="AG203" s="11"/>
      <c r="AH203" s="1" t="str">
        <f t="shared" si="70"/>
        <v/>
      </c>
      <c r="AI203" s="1" t="str">
        <f t="shared" si="71"/>
        <v/>
      </c>
      <c r="AJ203" s="1">
        <f t="shared" si="72"/>
        <v>3</v>
      </c>
      <c r="AK203" s="1" t="str">
        <f t="shared" si="73"/>
        <v/>
      </c>
      <c r="AL203" s="1" t="str">
        <f t="shared" si="74"/>
        <v/>
      </c>
      <c r="AM203" s="1" t="str">
        <f t="shared" si="75"/>
        <v/>
      </c>
      <c r="AN203" s="11"/>
      <c r="AO203" s="11"/>
      <c r="AP203" s="78">
        <f>IF(AND(SUM(AH203:AM203)&gt;0,SUM(Z203:AE203)&gt;0),1,"")</f>
        <v>1</v>
      </c>
      <c r="AQ203" s="78"/>
      <c r="AR203" s="78">
        <f>IF(AP203=1,SUM(Z203:AE203)*10+SUM(AH203:AM203),"")</f>
        <v>33</v>
      </c>
      <c r="AS203" s="78"/>
      <c r="AT203" s="11"/>
      <c r="AU203" s="11"/>
      <c r="AV203" s="80">
        <f>IF(AP203=1,VLOOKUP(AR203,'Number-Dozzen'!$F$2:$K$10,2,0),"")</f>
        <v>26</v>
      </c>
      <c r="AW203" s="80">
        <f>IF(AP203=1,VLOOKUP(AR203,'Number-Dozzen'!$F$2:$K$10,3,0),"")</f>
        <v>28</v>
      </c>
      <c r="AX203" s="80">
        <f>IF(AP203=1,VLOOKUP(AR203,'Number-Dozzen'!$F$2:$K$10,4,0),"")</f>
        <v>29</v>
      </c>
      <c r="AY203" s="80">
        <f>IF(AP203=1,VLOOKUP(AR203,'Number-Dozzen'!$F$2:$K$10,5,0),"")</f>
        <v>31</v>
      </c>
      <c r="AZ203" s="80">
        <f>IF(AP203=1,VLOOKUP(AR203,'Number-Dozzen'!$F$2:$K$10,6,0),"")</f>
        <v>35</v>
      </c>
      <c r="BA203" s="11"/>
      <c r="BB203" s="80">
        <f t="shared" si="78"/>
        <v>6</v>
      </c>
      <c r="BC203" s="11"/>
      <c r="BD203" s="11"/>
      <c r="BE203" s="11"/>
      <c r="BF203" s="11"/>
      <c r="BG203" s="11"/>
      <c r="BH203" s="11"/>
      <c r="BI203" s="11"/>
      <c r="BJ203" s="11"/>
      <c r="BK203" s="11"/>
      <c r="BL203" s="11"/>
      <c r="BM203" s="11"/>
      <c r="BN203" s="11"/>
    </row>
    <row r="204" spans="1:66">
      <c r="A204" s="7">
        <v>203</v>
      </c>
      <c r="B204" s="5"/>
      <c r="C204" s="97">
        <v>15</v>
      </c>
      <c r="D204" s="6">
        <f>IF(C204="","",VLOOKUP(C204,'Number-Dozzen'!$A$2:$C$38,3,0))</f>
        <v>2</v>
      </c>
      <c r="E204" s="6">
        <f>IF(C204="","",VLOOKUP(C204,'[1]Number-Dozzen'!$A$2:$B$38,2,0))</f>
        <v>1</v>
      </c>
      <c r="F204" s="19">
        <f t="shared" si="61"/>
        <v>33</v>
      </c>
      <c r="G204" s="19" t="str">
        <f>IF(C204="","",IF(F204="","",VLOOKUP(F204,'Number-Dozzen'!$F$2:$L$10,7,0)))</f>
        <v>26-28-29-31-35</v>
      </c>
      <c r="H204" s="1" t="str">
        <f t="shared" si="77"/>
        <v>L</v>
      </c>
      <c r="I204" s="1">
        <f t="shared" si="62"/>
        <v>6</v>
      </c>
      <c r="J204" s="1">
        <f t="shared" si="63"/>
        <v>1</v>
      </c>
      <c r="K204" s="1">
        <f t="shared" si="76"/>
        <v>-4</v>
      </c>
      <c r="L204" s="1">
        <f>IF(C204="","",SUM($K$2:K204))</f>
        <v>-56</v>
      </c>
      <c r="M204" s="11"/>
      <c r="N204" s="24" t="str">
        <f t="shared" si="60"/>
        <v/>
      </c>
      <c r="O204" s="25"/>
      <c r="P204" s="11"/>
      <c r="Q204" s="11"/>
      <c r="R204" s="11"/>
      <c r="S204" s="11"/>
      <c r="T204" s="11"/>
      <c r="U204" s="11"/>
      <c r="X204" s="11"/>
      <c r="Y204" s="11"/>
      <c r="Z204" s="80" t="str">
        <f t="shared" si="64"/>
        <v/>
      </c>
      <c r="AA204" s="82" t="str">
        <f t="shared" si="65"/>
        <v/>
      </c>
      <c r="AB204" s="1">
        <f t="shared" si="66"/>
        <v>3</v>
      </c>
      <c r="AC204" s="1" t="str">
        <f t="shared" si="67"/>
        <v/>
      </c>
      <c r="AD204" s="1" t="str">
        <f t="shared" si="68"/>
        <v/>
      </c>
      <c r="AE204" s="1" t="str">
        <f t="shared" si="69"/>
        <v/>
      </c>
      <c r="AG204" s="11"/>
      <c r="AH204" s="1">
        <f t="shared" si="70"/>
        <v>3</v>
      </c>
      <c r="AI204" s="1" t="str">
        <f t="shared" si="71"/>
        <v/>
      </c>
      <c r="AJ204" s="1" t="str">
        <f t="shared" si="72"/>
        <v/>
      </c>
      <c r="AK204" s="1" t="str">
        <f t="shared" si="73"/>
        <v/>
      </c>
      <c r="AL204" s="1" t="str">
        <f t="shared" si="74"/>
        <v/>
      </c>
      <c r="AM204" s="1" t="str">
        <f t="shared" si="75"/>
        <v/>
      </c>
      <c r="AN204" s="11"/>
      <c r="AO204" s="11"/>
      <c r="AP204" s="78">
        <f>IF(AND(SUM(AH204:AM204)&gt;0,SUM(Z204:AE204)&gt;0),1,"")</f>
        <v>1</v>
      </c>
      <c r="AQ204" s="78"/>
      <c r="AR204" s="78">
        <f>IF(AP204=1,SUM(Z204:AE204)*10+SUM(AH204:AM204),"")</f>
        <v>33</v>
      </c>
      <c r="AS204" s="78"/>
      <c r="AT204" s="11"/>
      <c r="AU204" s="11"/>
      <c r="AV204" s="80">
        <f>IF(AP204=1,VLOOKUP(AR204,'Number-Dozzen'!$F$2:$K$10,2,0),"")</f>
        <v>26</v>
      </c>
      <c r="AW204" s="80">
        <f>IF(AP204=1,VLOOKUP(AR204,'Number-Dozzen'!$F$2:$K$10,3,0),"")</f>
        <v>28</v>
      </c>
      <c r="AX204" s="80">
        <f>IF(AP204=1,VLOOKUP(AR204,'Number-Dozzen'!$F$2:$K$10,4,0),"")</f>
        <v>29</v>
      </c>
      <c r="AY204" s="80">
        <f>IF(AP204=1,VLOOKUP(AR204,'Number-Dozzen'!$F$2:$K$10,5,0),"")</f>
        <v>31</v>
      </c>
      <c r="AZ204" s="80">
        <f>IF(AP204=1,VLOOKUP(AR204,'Number-Dozzen'!$F$2:$K$10,6,0),"")</f>
        <v>35</v>
      </c>
      <c r="BA204" s="11"/>
      <c r="BB204" s="80">
        <f t="shared" si="78"/>
        <v>7</v>
      </c>
      <c r="BC204" s="11"/>
      <c r="BD204" s="11"/>
      <c r="BE204" s="11"/>
      <c r="BF204" s="11"/>
      <c r="BG204" s="11"/>
      <c r="BH204" s="11"/>
      <c r="BI204" s="11"/>
      <c r="BJ204" s="11"/>
      <c r="BK204" s="11"/>
      <c r="BL204" s="11"/>
      <c r="BM204" s="11"/>
      <c r="BN204" s="11"/>
    </row>
    <row r="205" spans="1:66">
      <c r="A205" s="7">
        <v>204</v>
      </c>
      <c r="B205" s="5"/>
      <c r="C205" s="97">
        <v>18</v>
      </c>
      <c r="D205" s="6">
        <f>IF(C205="","",VLOOKUP(C205,'Number-Dozzen'!$A$2:$C$38,3,0))</f>
        <v>2</v>
      </c>
      <c r="E205" s="6">
        <f>IF(C205="","",VLOOKUP(C205,'[1]Number-Dozzen'!$A$2:$B$38,2,0))</f>
        <v>3</v>
      </c>
      <c r="F205" s="19" t="str">
        <f t="shared" si="61"/>
        <v/>
      </c>
      <c r="G205" s="19" t="str">
        <f>IF(C205="","",IF(F205="","",VLOOKUP(F205,'Number-Dozzen'!$F$2:$L$10,7,0)))</f>
        <v/>
      </c>
      <c r="H205" s="1" t="str">
        <f t="shared" si="77"/>
        <v>L</v>
      </c>
      <c r="I205" s="1">
        <f t="shared" si="62"/>
        <v>7</v>
      </c>
      <c r="J205" s="1">
        <f t="shared" si="63"/>
        <v>1</v>
      </c>
      <c r="K205" s="1">
        <f t="shared" si="76"/>
        <v>-4</v>
      </c>
      <c r="L205" s="1">
        <f>IF(C205="","",SUM($K$2:K205))</f>
        <v>-60</v>
      </c>
      <c r="M205" s="11"/>
      <c r="N205" s="24" t="str">
        <f t="shared" si="60"/>
        <v/>
      </c>
      <c r="O205" s="25"/>
      <c r="P205" s="11"/>
      <c r="Q205" s="11"/>
      <c r="R205" s="11"/>
      <c r="S205" s="11"/>
      <c r="T205" s="11"/>
      <c r="U205" s="11"/>
      <c r="X205" s="11"/>
      <c r="Y205" s="11"/>
      <c r="Z205" s="80" t="str">
        <f t="shared" si="64"/>
        <v/>
      </c>
      <c r="AA205" s="82" t="str">
        <f t="shared" si="65"/>
        <v/>
      </c>
      <c r="AB205" s="1" t="str">
        <f t="shared" si="66"/>
        <v/>
      </c>
      <c r="AC205" s="1" t="str">
        <f t="shared" si="67"/>
        <v/>
      </c>
      <c r="AD205" s="1" t="str">
        <f t="shared" si="68"/>
        <v/>
      </c>
      <c r="AE205" s="1" t="str">
        <f t="shared" si="69"/>
        <v/>
      </c>
      <c r="AG205" s="11"/>
      <c r="AH205" s="1" t="str">
        <f t="shared" si="70"/>
        <v/>
      </c>
      <c r="AI205" s="1" t="str">
        <f t="shared" si="71"/>
        <v/>
      </c>
      <c r="AJ205" s="1" t="str">
        <f t="shared" si="72"/>
        <v/>
      </c>
      <c r="AK205" s="1" t="str">
        <f t="shared" si="73"/>
        <v/>
      </c>
      <c r="AL205" s="1">
        <f t="shared" si="74"/>
        <v>2</v>
      </c>
      <c r="AM205" s="1" t="str">
        <f t="shared" si="75"/>
        <v/>
      </c>
      <c r="AN205" s="11"/>
      <c r="AO205" s="11"/>
      <c r="AP205" s="78" t="str">
        <f>IF(AND(SUM(AH205:AM205)&gt;0,SUM(Z205:AE205)&gt;0),1,"")</f>
        <v/>
      </c>
      <c r="AQ205" s="78"/>
      <c r="AR205" s="78" t="str">
        <f>IF(AP205=1,SUM(Z205:AE205)*10+SUM(AH205:AM205),"")</f>
        <v/>
      </c>
      <c r="AS205" s="78"/>
      <c r="AT205" s="11"/>
      <c r="AU205" s="11"/>
      <c r="AV205" s="80" t="str">
        <f>IF(AP205=1,VLOOKUP(AR205,'Number-Dozzen'!$F$2:$K$10,2,0),"")</f>
        <v/>
      </c>
      <c r="AW205" s="80" t="str">
        <f>IF(AP205=1,VLOOKUP(AR205,'Number-Dozzen'!$F$2:$K$10,3,0),"")</f>
        <v/>
      </c>
      <c r="AX205" s="80" t="str">
        <f>IF(AP205=1,VLOOKUP(AR205,'Number-Dozzen'!$F$2:$K$10,4,0),"")</f>
        <v/>
      </c>
      <c r="AY205" s="80" t="str">
        <f>IF(AP205=1,VLOOKUP(AR205,'Number-Dozzen'!$F$2:$K$10,5,0),"")</f>
        <v/>
      </c>
      <c r="AZ205" s="80" t="str">
        <f>IF(AP205=1,VLOOKUP(AR205,'Number-Dozzen'!$F$2:$K$10,6,0),"")</f>
        <v/>
      </c>
      <c r="BA205" s="11"/>
      <c r="BB205" s="80">
        <f t="shared" si="78"/>
        <v>8</v>
      </c>
      <c r="BC205" s="11"/>
      <c r="BD205" s="11"/>
      <c r="BE205" s="11"/>
      <c r="BF205" s="11"/>
      <c r="BG205" s="11"/>
      <c r="BH205" s="11"/>
      <c r="BI205" s="11"/>
      <c r="BJ205" s="11"/>
      <c r="BK205" s="11"/>
      <c r="BL205" s="11"/>
      <c r="BM205" s="11"/>
      <c r="BN205" s="11"/>
    </row>
    <row r="206" spans="1:66">
      <c r="A206" s="7">
        <v>205</v>
      </c>
      <c r="B206" s="5"/>
      <c r="C206" s="97">
        <v>32</v>
      </c>
      <c r="D206" s="6">
        <f>IF(C206="","",VLOOKUP(C206,'Number-Dozzen'!$A$2:$C$38,3,0))</f>
        <v>3</v>
      </c>
      <c r="E206" s="6">
        <f>IF(C206="","",VLOOKUP(C206,'[1]Number-Dozzen'!$A$2:$B$38,2,0))</f>
        <v>1</v>
      </c>
      <c r="F206" s="19" t="str">
        <f t="shared" si="61"/>
        <v/>
      </c>
      <c r="G206" s="19" t="str">
        <f>IF(C206="","",IF(F206="","",VLOOKUP(F206,'Number-Dozzen'!$F$2:$L$10,7,0)))</f>
        <v/>
      </c>
      <c r="H206" s="1" t="str">
        <f t="shared" si="77"/>
        <v/>
      </c>
      <c r="I206" s="1">
        <f t="shared" si="62"/>
        <v>8</v>
      </c>
      <c r="J206" s="1">
        <f t="shared" si="63"/>
        <v>1</v>
      </c>
      <c r="K206" s="1" t="str">
        <f t="shared" si="76"/>
        <v/>
      </c>
      <c r="L206" s="1">
        <f>IF(C206="","",SUM($K$2:K206))</f>
        <v>-60</v>
      </c>
      <c r="M206" s="11"/>
      <c r="N206" s="24" t="str">
        <f t="shared" si="60"/>
        <v/>
      </c>
      <c r="O206" s="25"/>
      <c r="P206" s="11"/>
      <c r="Q206" s="11"/>
      <c r="R206" s="11"/>
      <c r="S206" s="11"/>
      <c r="T206" s="11"/>
      <c r="U206" s="11"/>
      <c r="X206" s="11"/>
      <c r="Y206" s="11"/>
      <c r="Z206" s="80" t="str">
        <f t="shared" si="64"/>
        <v/>
      </c>
      <c r="AA206" s="82" t="str">
        <f t="shared" si="65"/>
        <v/>
      </c>
      <c r="AB206" s="1" t="str">
        <f t="shared" si="66"/>
        <v/>
      </c>
      <c r="AC206" s="1" t="str">
        <f t="shared" si="67"/>
        <v/>
      </c>
      <c r="AD206" s="1" t="str">
        <f t="shared" si="68"/>
        <v/>
      </c>
      <c r="AE206" s="1" t="str">
        <f t="shared" si="69"/>
        <v/>
      </c>
      <c r="AG206" s="11"/>
      <c r="AH206" s="1" t="str">
        <f t="shared" si="70"/>
        <v/>
      </c>
      <c r="AI206" s="1">
        <f t="shared" si="71"/>
        <v>2</v>
      </c>
      <c r="AJ206" s="1" t="str">
        <f t="shared" si="72"/>
        <v/>
      </c>
      <c r="AK206" s="1" t="str">
        <f t="shared" si="73"/>
        <v/>
      </c>
      <c r="AL206" s="1" t="str">
        <f t="shared" si="74"/>
        <v/>
      </c>
      <c r="AM206" s="1" t="str">
        <f t="shared" si="75"/>
        <v/>
      </c>
      <c r="AN206" s="11"/>
      <c r="AO206" s="11"/>
      <c r="AP206" s="78" t="str">
        <f>IF(AND(SUM(AH206:AM206)&gt;0,SUM(Z206:AE206)&gt;0),1,"")</f>
        <v/>
      </c>
      <c r="AQ206" s="78"/>
      <c r="AR206" s="78" t="str">
        <f>IF(AP206=1,SUM(Z206:AE206)*10+SUM(AH206:AM206),"")</f>
        <v/>
      </c>
      <c r="AS206" s="78"/>
      <c r="AT206" s="11"/>
      <c r="AU206" s="11"/>
      <c r="AV206" s="80" t="str">
        <f>IF(AP206=1,VLOOKUP(AR206,'Number-Dozzen'!$F$2:$K$10,2,0),"")</f>
        <v/>
      </c>
      <c r="AW206" s="80" t="str">
        <f>IF(AP206=1,VLOOKUP(AR206,'Number-Dozzen'!$F$2:$K$10,3,0),"")</f>
        <v/>
      </c>
      <c r="AX206" s="80" t="str">
        <f>IF(AP206=1,VLOOKUP(AR206,'Number-Dozzen'!$F$2:$K$10,4,0),"")</f>
        <v/>
      </c>
      <c r="AY206" s="80" t="str">
        <f>IF(AP206=1,VLOOKUP(AR206,'Number-Dozzen'!$F$2:$K$10,5,0),"")</f>
        <v/>
      </c>
      <c r="AZ206" s="80" t="str">
        <f>IF(AP206=1,VLOOKUP(AR206,'Number-Dozzen'!$F$2:$K$10,6,0),"")</f>
        <v/>
      </c>
      <c r="BA206" s="11"/>
      <c r="BB206" s="80">
        <f t="shared" si="78"/>
        <v>8</v>
      </c>
      <c r="BC206" s="11"/>
      <c r="BD206" s="11"/>
      <c r="BE206" s="11"/>
      <c r="BF206" s="11"/>
      <c r="BG206" s="11"/>
      <c r="BH206" s="11"/>
      <c r="BI206" s="11"/>
      <c r="BJ206" s="11"/>
      <c r="BK206" s="11"/>
      <c r="BL206" s="11"/>
      <c r="BM206" s="11"/>
      <c r="BN206" s="11"/>
    </row>
    <row r="207" spans="1:66">
      <c r="A207" s="7">
        <v>206</v>
      </c>
      <c r="B207" s="5"/>
      <c r="C207" s="97">
        <v>11</v>
      </c>
      <c r="D207" s="6">
        <f>IF(C207="","",VLOOKUP(C207,'Number-Dozzen'!$A$2:$C$38,3,0))</f>
        <v>1</v>
      </c>
      <c r="E207" s="6">
        <f>IF(C207="","",VLOOKUP(C207,'[1]Number-Dozzen'!$A$2:$B$38,2,0))</f>
        <v>2</v>
      </c>
      <c r="F207" s="19">
        <f t="shared" si="61"/>
        <v>23</v>
      </c>
      <c r="G207" s="19" t="str">
        <f>IF(C207="","",IF(F207="","",VLOOKUP(F207,'Number-Dozzen'!$F$2:$L$10,7,0)))</f>
        <v>14-18-22</v>
      </c>
      <c r="H207" s="1" t="str">
        <f t="shared" si="77"/>
        <v/>
      </c>
      <c r="I207" s="1">
        <f t="shared" si="62"/>
        <v>8</v>
      </c>
      <c r="J207" s="1">
        <f t="shared" si="63"/>
        <v>1</v>
      </c>
      <c r="K207" s="1" t="str">
        <f t="shared" si="76"/>
        <v/>
      </c>
      <c r="L207" s="1">
        <f>IF(C207="","",SUM($K$2:K207))</f>
        <v>-60</v>
      </c>
      <c r="M207" s="11"/>
      <c r="N207" s="24" t="str">
        <f t="shared" si="60"/>
        <v/>
      </c>
      <c r="O207" s="25"/>
      <c r="P207" s="11"/>
      <c r="Q207" s="11"/>
      <c r="R207" s="11"/>
      <c r="S207" s="11"/>
      <c r="T207" s="11"/>
      <c r="U207" s="11"/>
      <c r="X207" s="11"/>
      <c r="Y207" s="11"/>
      <c r="Z207" s="80" t="str">
        <f t="shared" si="64"/>
        <v/>
      </c>
      <c r="AA207" s="82">
        <f t="shared" si="65"/>
        <v>2</v>
      </c>
      <c r="AB207" s="1" t="str">
        <f t="shared" si="66"/>
        <v/>
      </c>
      <c r="AC207" s="1" t="str">
        <f t="shared" si="67"/>
        <v/>
      </c>
      <c r="AD207" s="1" t="str">
        <f t="shared" si="68"/>
        <v/>
      </c>
      <c r="AE207" s="1" t="str">
        <f t="shared" si="69"/>
        <v/>
      </c>
      <c r="AG207" s="11"/>
      <c r="AH207" s="1" t="str">
        <f t="shared" si="70"/>
        <v/>
      </c>
      <c r="AI207" s="1" t="str">
        <f t="shared" si="71"/>
        <v/>
      </c>
      <c r="AJ207" s="1">
        <f t="shared" si="72"/>
        <v>3</v>
      </c>
      <c r="AK207" s="1" t="str">
        <f t="shared" si="73"/>
        <v/>
      </c>
      <c r="AL207" s="1" t="str">
        <f t="shared" si="74"/>
        <v/>
      </c>
      <c r="AM207" s="1" t="str">
        <f t="shared" si="75"/>
        <v/>
      </c>
      <c r="AN207" s="11"/>
      <c r="AO207" s="11"/>
      <c r="AP207" s="78">
        <f>IF(AND(SUM(AH207:AM207)&gt;0,SUM(Z207:AE207)&gt;0),1,"")</f>
        <v>1</v>
      </c>
      <c r="AQ207" s="78"/>
      <c r="AR207" s="78">
        <f>IF(AP207=1,SUM(Z207:AE207)*10+SUM(AH207:AM207),"")</f>
        <v>23</v>
      </c>
      <c r="AS207" s="78"/>
      <c r="AT207" s="11"/>
      <c r="AU207" s="11"/>
      <c r="AV207" s="80">
        <f>IF(AP207=1,VLOOKUP(AR207,'Number-Dozzen'!$F$2:$K$10,2,0),"")</f>
        <v>14</v>
      </c>
      <c r="AW207" s="80">
        <f>IF(AP207=1,VLOOKUP(AR207,'Number-Dozzen'!$F$2:$K$10,3,0),"")</f>
        <v>18</v>
      </c>
      <c r="AX207" s="80">
        <f>IF(AP207=1,VLOOKUP(AR207,'Number-Dozzen'!$F$2:$K$10,4,0),"")</f>
        <v>22</v>
      </c>
      <c r="AY207" s="80" t="str">
        <f>IF(AP207=1,VLOOKUP(AR207,'Number-Dozzen'!$F$2:$K$10,5,0),"")</f>
        <v xml:space="preserve"> </v>
      </c>
      <c r="AZ207" s="80" t="str">
        <f>IF(AP207=1,VLOOKUP(AR207,'Number-Dozzen'!$F$2:$K$10,6,0),"")</f>
        <v xml:space="preserve"> </v>
      </c>
      <c r="BA207" s="11"/>
      <c r="BB207" s="80">
        <f t="shared" si="78"/>
        <v>8</v>
      </c>
      <c r="BC207" s="11"/>
      <c r="BD207" s="11"/>
      <c r="BE207" s="11"/>
      <c r="BF207" s="11"/>
      <c r="BG207" s="11"/>
      <c r="BH207" s="11"/>
      <c r="BI207" s="11"/>
      <c r="BJ207" s="11"/>
      <c r="BK207" s="11"/>
      <c r="BL207" s="11"/>
      <c r="BM207" s="11"/>
      <c r="BN207" s="11"/>
    </row>
    <row r="208" spans="1:66">
      <c r="A208" s="7">
        <v>207</v>
      </c>
      <c r="B208" s="5"/>
      <c r="C208" s="97">
        <v>19</v>
      </c>
      <c r="D208" s="6">
        <f>IF(C208="","",VLOOKUP(C208,'Number-Dozzen'!$A$2:$C$38,3,0))</f>
        <v>2</v>
      </c>
      <c r="E208" s="6">
        <f>IF(C208="","",VLOOKUP(C208,'[1]Number-Dozzen'!$A$2:$B$38,2,0))</f>
        <v>1</v>
      </c>
      <c r="F208" s="19">
        <f t="shared" si="61"/>
        <v>33</v>
      </c>
      <c r="G208" s="19" t="str">
        <f>IF(C208="","",IF(F208="","",VLOOKUP(F208,'Number-Dozzen'!$F$2:$L$10,7,0)))</f>
        <v>26-28-29-31-35</v>
      </c>
      <c r="H208" s="1" t="str">
        <f t="shared" si="77"/>
        <v>L</v>
      </c>
      <c r="I208" s="1">
        <f t="shared" si="62"/>
        <v>8</v>
      </c>
      <c r="J208" s="1">
        <f t="shared" si="63"/>
        <v>1</v>
      </c>
      <c r="K208" s="1">
        <f t="shared" si="76"/>
        <v>-4</v>
      </c>
      <c r="L208" s="1">
        <f>IF(C208="","",SUM($K$2:K208))</f>
        <v>-64</v>
      </c>
      <c r="M208" s="11"/>
      <c r="N208" s="24" t="str">
        <f t="shared" si="60"/>
        <v/>
      </c>
      <c r="O208" s="25"/>
      <c r="P208" s="11"/>
      <c r="Q208" s="11"/>
      <c r="R208" s="11"/>
      <c r="S208" s="11"/>
      <c r="T208" s="11"/>
      <c r="U208" s="11"/>
      <c r="X208" s="11"/>
      <c r="Y208" s="11"/>
      <c r="Z208" s="80" t="str">
        <f t="shared" si="64"/>
        <v/>
      </c>
      <c r="AA208" s="82" t="str">
        <f t="shared" si="65"/>
        <v/>
      </c>
      <c r="AB208" s="1">
        <f t="shared" si="66"/>
        <v>3</v>
      </c>
      <c r="AC208" s="1" t="str">
        <f t="shared" si="67"/>
        <v/>
      </c>
      <c r="AD208" s="1" t="str">
        <f t="shared" si="68"/>
        <v/>
      </c>
      <c r="AE208" s="1" t="str">
        <f t="shared" si="69"/>
        <v/>
      </c>
      <c r="AG208" s="11"/>
      <c r="AH208" s="1">
        <f t="shared" si="70"/>
        <v>3</v>
      </c>
      <c r="AI208" s="1" t="str">
        <f t="shared" si="71"/>
        <v/>
      </c>
      <c r="AJ208" s="1" t="str">
        <f t="shared" si="72"/>
        <v/>
      </c>
      <c r="AK208" s="1" t="str">
        <f t="shared" si="73"/>
        <v/>
      </c>
      <c r="AL208" s="1" t="str">
        <f t="shared" si="74"/>
        <v/>
      </c>
      <c r="AM208" s="1" t="str">
        <f t="shared" si="75"/>
        <v/>
      </c>
      <c r="AN208" s="11"/>
      <c r="AO208" s="11"/>
      <c r="AP208" s="78">
        <f>IF(AND(SUM(AH208:AM208)&gt;0,SUM(Z208:AE208)&gt;0),1,"")</f>
        <v>1</v>
      </c>
      <c r="AQ208" s="78"/>
      <c r="AR208" s="78">
        <f>IF(AP208=1,SUM(Z208:AE208)*10+SUM(AH208:AM208),"")</f>
        <v>33</v>
      </c>
      <c r="AS208" s="78"/>
      <c r="AT208" s="11"/>
      <c r="AU208" s="11"/>
      <c r="AV208" s="80">
        <f>IF(AP208=1,VLOOKUP(AR208,'Number-Dozzen'!$F$2:$K$10,2,0),"")</f>
        <v>26</v>
      </c>
      <c r="AW208" s="80">
        <f>IF(AP208=1,VLOOKUP(AR208,'Number-Dozzen'!$F$2:$K$10,3,0),"")</f>
        <v>28</v>
      </c>
      <c r="AX208" s="80">
        <f>IF(AP208=1,VLOOKUP(AR208,'Number-Dozzen'!$F$2:$K$10,4,0),"")</f>
        <v>29</v>
      </c>
      <c r="AY208" s="80">
        <f>IF(AP208=1,VLOOKUP(AR208,'Number-Dozzen'!$F$2:$K$10,5,0),"")</f>
        <v>31</v>
      </c>
      <c r="AZ208" s="80">
        <f>IF(AP208=1,VLOOKUP(AR208,'Number-Dozzen'!$F$2:$K$10,6,0),"")</f>
        <v>35</v>
      </c>
      <c r="BA208" s="11"/>
      <c r="BB208" s="80">
        <f t="shared" si="78"/>
        <v>9</v>
      </c>
      <c r="BC208" s="11"/>
      <c r="BD208" s="11"/>
      <c r="BE208" s="11"/>
      <c r="BF208" s="11"/>
      <c r="BG208" s="11"/>
      <c r="BH208" s="11"/>
      <c r="BI208" s="11"/>
      <c r="BJ208" s="11"/>
      <c r="BK208" s="11"/>
      <c r="BL208" s="11"/>
      <c r="BM208" s="11"/>
      <c r="BN208" s="11"/>
    </row>
    <row r="209" spans="1:66">
      <c r="A209" s="7">
        <v>208</v>
      </c>
      <c r="B209" s="5"/>
      <c r="C209" s="97">
        <v>11</v>
      </c>
      <c r="D209" s="6">
        <f>IF(C209="","",VLOOKUP(C209,'Number-Dozzen'!$A$2:$C$38,3,0))</f>
        <v>1</v>
      </c>
      <c r="E209" s="6">
        <f>IF(C209="","",VLOOKUP(C209,'[1]Number-Dozzen'!$A$2:$B$38,2,0))</f>
        <v>2</v>
      </c>
      <c r="F209" s="19">
        <f t="shared" si="61"/>
        <v>33</v>
      </c>
      <c r="G209" s="19" t="str">
        <f>IF(C209="","",IF(F209="","",VLOOKUP(F209,'Number-Dozzen'!$F$2:$L$10,7,0)))</f>
        <v>26-28-29-31-35</v>
      </c>
      <c r="H209" s="1" t="str">
        <f t="shared" si="77"/>
        <v>L</v>
      </c>
      <c r="I209" s="1">
        <f t="shared" si="62"/>
        <v>9</v>
      </c>
      <c r="J209" s="1">
        <f t="shared" si="63"/>
        <v>1</v>
      </c>
      <c r="K209" s="1">
        <f t="shared" si="76"/>
        <v>-4</v>
      </c>
      <c r="L209" s="1">
        <f>IF(C209="","",SUM($K$2:K209))</f>
        <v>-68</v>
      </c>
      <c r="M209" s="11"/>
      <c r="N209" s="24" t="str">
        <f t="shared" si="60"/>
        <v/>
      </c>
      <c r="O209" s="25"/>
      <c r="P209" s="11"/>
      <c r="Q209" s="11"/>
      <c r="R209" s="11"/>
      <c r="S209" s="11"/>
      <c r="T209" s="11"/>
      <c r="U209" s="11"/>
      <c r="X209" s="11"/>
      <c r="Y209" s="11"/>
      <c r="Z209" s="80">
        <f t="shared" si="64"/>
        <v>3</v>
      </c>
      <c r="AA209" s="82" t="str">
        <f t="shared" si="65"/>
        <v/>
      </c>
      <c r="AB209" s="1" t="str">
        <f t="shared" si="66"/>
        <v/>
      </c>
      <c r="AC209" s="1" t="str">
        <f t="shared" si="67"/>
        <v/>
      </c>
      <c r="AD209" s="1" t="str">
        <f t="shared" si="68"/>
        <v/>
      </c>
      <c r="AE209" s="1" t="str">
        <f t="shared" si="69"/>
        <v/>
      </c>
      <c r="AG209" s="11"/>
      <c r="AH209" s="1" t="str">
        <f t="shared" si="70"/>
        <v/>
      </c>
      <c r="AI209" s="1" t="str">
        <f t="shared" si="71"/>
        <v/>
      </c>
      <c r="AJ209" s="1">
        <f t="shared" si="72"/>
        <v>3</v>
      </c>
      <c r="AK209" s="1" t="str">
        <f t="shared" si="73"/>
        <v/>
      </c>
      <c r="AL209" s="1" t="str">
        <f t="shared" si="74"/>
        <v/>
      </c>
      <c r="AM209" s="1" t="str">
        <f t="shared" si="75"/>
        <v/>
      </c>
      <c r="AN209" s="11"/>
      <c r="AO209" s="11"/>
      <c r="AP209" s="78">
        <f>IF(AND(SUM(AH209:AM209)&gt;0,SUM(Z209:AE209)&gt;0),1,"")</f>
        <v>1</v>
      </c>
      <c r="AQ209" s="78"/>
      <c r="AR209" s="78">
        <f>IF(AP209=1,SUM(Z209:AE209)*10+SUM(AH209:AM209),"")</f>
        <v>33</v>
      </c>
      <c r="AS209" s="78"/>
      <c r="AT209" s="11"/>
      <c r="AU209" s="11"/>
      <c r="AV209" s="80">
        <f>IF(AP209=1,VLOOKUP(AR209,'Number-Dozzen'!$F$2:$K$10,2,0),"")</f>
        <v>26</v>
      </c>
      <c r="AW209" s="80">
        <f>IF(AP209=1,VLOOKUP(AR209,'Number-Dozzen'!$F$2:$K$10,3,0),"")</f>
        <v>28</v>
      </c>
      <c r="AX209" s="80">
        <f>IF(AP209=1,VLOOKUP(AR209,'Number-Dozzen'!$F$2:$K$10,4,0),"")</f>
        <v>29</v>
      </c>
      <c r="AY209" s="80">
        <f>IF(AP209=1,VLOOKUP(AR209,'Number-Dozzen'!$F$2:$K$10,5,0),"")</f>
        <v>31</v>
      </c>
      <c r="AZ209" s="80">
        <f>IF(AP209=1,VLOOKUP(AR209,'Number-Dozzen'!$F$2:$K$10,6,0),"")</f>
        <v>35</v>
      </c>
      <c r="BA209" s="11"/>
      <c r="BB209" s="80">
        <f t="shared" si="78"/>
        <v>10</v>
      </c>
      <c r="BC209" s="11"/>
      <c r="BD209" s="11"/>
      <c r="BE209" s="11"/>
      <c r="BF209" s="11"/>
      <c r="BG209" s="11"/>
      <c r="BH209" s="11"/>
      <c r="BI209" s="11"/>
      <c r="BJ209" s="11"/>
      <c r="BK209" s="11"/>
      <c r="BL209" s="11"/>
      <c r="BM209" s="11"/>
      <c r="BN209" s="11"/>
    </row>
    <row r="210" spans="1:66">
      <c r="A210" s="7">
        <v>209</v>
      </c>
      <c r="B210" s="5"/>
      <c r="C210" s="97">
        <v>8</v>
      </c>
      <c r="D210" s="6">
        <f>IF(C210="","",VLOOKUP(C210,'Number-Dozzen'!$A$2:$C$38,3,0))</f>
        <v>1</v>
      </c>
      <c r="E210" s="6">
        <f>IF(C210="","",VLOOKUP(C210,'[1]Number-Dozzen'!$A$2:$B$38,2,0))</f>
        <v>2</v>
      </c>
      <c r="F210" s="19" t="str">
        <f t="shared" si="61"/>
        <v/>
      </c>
      <c r="G210" s="19" t="str">
        <f>IF(C210="","",IF(F210="","",VLOOKUP(F210,'Number-Dozzen'!$F$2:$L$10,7,0)))</f>
        <v/>
      </c>
      <c r="H210" s="1" t="str">
        <f t="shared" si="77"/>
        <v>L</v>
      </c>
      <c r="I210" s="1">
        <f t="shared" si="62"/>
        <v>10</v>
      </c>
      <c r="J210" s="1">
        <f t="shared" si="63"/>
        <v>1</v>
      </c>
      <c r="K210" s="1">
        <f t="shared" si="76"/>
        <v>-4</v>
      </c>
      <c r="L210" s="1">
        <f>IF(C210="","",SUM($K$2:K210))</f>
        <v>-72</v>
      </c>
      <c r="M210" s="11"/>
      <c r="N210" s="24" t="str">
        <f t="shared" ref="N210:N273" si="79">IF(L228="","",IF(L228&gt;=$P$7,"Win Goal !!",IF(L228&lt;=$P$8,"Stopp Loss !!","")))</f>
        <v/>
      </c>
      <c r="O210" s="25"/>
      <c r="P210" s="11"/>
      <c r="Q210" s="11"/>
      <c r="R210" s="11"/>
      <c r="S210" s="11"/>
      <c r="T210" s="11"/>
      <c r="U210" s="11"/>
      <c r="X210" s="11"/>
      <c r="Y210" s="11"/>
      <c r="Z210" s="80" t="str">
        <f t="shared" si="64"/>
        <v/>
      </c>
      <c r="AA210" s="82" t="str">
        <f t="shared" si="65"/>
        <v/>
      </c>
      <c r="AB210" s="1" t="str">
        <f t="shared" si="66"/>
        <v/>
      </c>
      <c r="AC210" s="1" t="str">
        <f t="shared" si="67"/>
        <v/>
      </c>
      <c r="AD210" s="1" t="str">
        <f t="shared" si="68"/>
        <v/>
      </c>
      <c r="AE210" s="1" t="str">
        <f t="shared" si="69"/>
        <v/>
      </c>
      <c r="AG210" s="11"/>
      <c r="AH210" s="1" t="str">
        <f t="shared" si="70"/>
        <v/>
      </c>
      <c r="AI210" s="1" t="str">
        <f t="shared" si="71"/>
        <v/>
      </c>
      <c r="AJ210" s="1" t="str">
        <f t="shared" si="72"/>
        <v/>
      </c>
      <c r="AK210" s="1" t="str">
        <f t="shared" si="73"/>
        <v/>
      </c>
      <c r="AL210" s="1" t="str">
        <f t="shared" si="74"/>
        <v/>
      </c>
      <c r="AM210" s="1" t="str">
        <f t="shared" si="75"/>
        <v/>
      </c>
      <c r="AN210" s="11"/>
      <c r="AO210" s="11"/>
      <c r="AP210" s="78" t="str">
        <f>IF(AND(SUM(AH210:AM210)&gt;0,SUM(Z210:AE210)&gt;0),1,"")</f>
        <v/>
      </c>
      <c r="AQ210" s="78"/>
      <c r="AR210" s="78" t="str">
        <f>IF(AP210=1,SUM(Z210:AE210)*10+SUM(AH210:AM210),"")</f>
        <v/>
      </c>
      <c r="AS210" s="78"/>
      <c r="AT210" s="11"/>
      <c r="AU210" s="11"/>
      <c r="AV210" s="80" t="str">
        <f>IF(AP210=1,VLOOKUP(AR210,'Number-Dozzen'!$F$2:$K$10,2,0),"")</f>
        <v/>
      </c>
      <c r="AW210" s="80" t="str">
        <f>IF(AP210=1,VLOOKUP(AR210,'Number-Dozzen'!$F$2:$K$10,3,0),"")</f>
        <v/>
      </c>
      <c r="AX210" s="80" t="str">
        <f>IF(AP210=1,VLOOKUP(AR210,'Number-Dozzen'!$F$2:$K$10,4,0),"")</f>
        <v/>
      </c>
      <c r="AY210" s="80" t="str">
        <f>IF(AP210=1,VLOOKUP(AR210,'Number-Dozzen'!$F$2:$K$10,5,0),"")</f>
        <v/>
      </c>
      <c r="AZ210" s="80" t="str">
        <f>IF(AP210=1,VLOOKUP(AR210,'Number-Dozzen'!$F$2:$K$10,6,0),"")</f>
        <v/>
      </c>
      <c r="BA210" s="11"/>
      <c r="BB210" s="80">
        <f t="shared" si="78"/>
        <v>11</v>
      </c>
      <c r="BC210" s="11"/>
      <c r="BD210" s="11"/>
      <c r="BE210" s="11"/>
      <c r="BF210" s="11"/>
      <c r="BG210" s="11"/>
      <c r="BH210" s="11"/>
      <c r="BI210" s="11"/>
      <c r="BJ210" s="11"/>
      <c r="BK210" s="11"/>
      <c r="BL210" s="11"/>
      <c r="BM210" s="11"/>
      <c r="BN210" s="11"/>
    </row>
    <row r="211" spans="1:66">
      <c r="A211" s="7">
        <v>210</v>
      </c>
      <c r="B211" s="5"/>
      <c r="C211" s="97">
        <v>29</v>
      </c>
      <c r="D211" s="6">
        <f>IF(C211="","",VLOOKUP(C211,'Number-Dozzen'!$A$2:$C$38,3,0))</f>
        <v>3</v>
      </c>
      <c r="E211" s="6">
        <f>IF(C211="","",VLOOKUP(C211,'[1]Number-Dozzen'!$A$2:$B$38,2,0))</f>
        <v>3</v>
      </c>
      <c r="F211" s="19">
        <f t="shared" si="61"/>
        <v>21</v>
      </c>
      <c r="G211" s="19" t="str">
        <f>IF(C211="","",IF(F211="","",VLOOKUP(F211,'Number-Dozzen'!$F$2:$L$10,7,0)))</f>
        <v>13-15-17-19-21</v>
      </c>
      <c r="H211" s="1" t="str">
        <f t="shared" si="77"/>
        <v/>
      </c>
      <c r="I211" s="1">
        <f t="shared" si="62"/>
        <v>11</v>
      </c>
      <c r="J211" s="1">
        <f t="shared" si="63"/>
        <v>1</v>
      </c>
      <c r="K211" s="1" t="str">
        <f t="shared" si="76"/>
        <v/>
      </c>
      <c r="L211" s="1">
        <f>IF(C211="","",SUM($K$2:K211))</f>
        <v>-72</v>
      </c>
      <c r="M211" s="11"/>
      <c r="N211" s="24" t="str">
        <f t="shared" si="79"/>
        <v/>
      </c>
      <c r="O211" s="25"/>
      <c r="P211" s="11"/>
      <c r="Q211" s="11"/>
      <c r="R211" s="11"/>
      <c r="S211" s="11"/>
      <c r="T211" s="11"/>
      <c r="U211" s="11"/>
      <c r="X211" s="11"/>
      <c r="Y211" s="11"/>
      <c r="Z211" s="80" t="str">
        <f t="shared" si="64"/>
        <v/>
      </c>
      <c r="AA211" s="82" t="str">
        <f t="shared" si="65"/>
        <v/>
      </c>
      <c r="AB211" s="1" t="str">
        <f t="shared" si="66"/>
        <v/>
      </c>
      <c r="AC211" s="1" t="str">
        <f t="shared" si="67"/>
        <v/>
      </c>
      <c r="AD211" s="1">
        <f t="shared" si="68"/>
        <v>2</v>
      </c>
      <c r="AE211" s="1" t="str">
        <f t="shared" si="69"/>
        <v/>
      </c>
      <c r="AG211" s="11"/>
      <c r="AH211" s="1" t="str">
        <f t="shared" si="70"/>
        <v/>
      </c>
      <c r="AI211" s="1" t="str">
        <f t="shared" si="71"/>
        <v/>
      </c>
      <c r="AJ211" s="1" t="str">
        <f t="shared" si="72"/>
        <v/>
      </c>
      <c r="AK211" s="1" t="str">
        <f t="shared" si="73"/>
        <v/>
      </c>
      <c r="AL211" s="1" t="str">
        <f t="shared" si="74"/>
        <v/>
      </c>
      <c r="AM211" s="1">
        <f t="shared" si="75"/>
        <v>1</v>
      </c>
      <c r="AN211" s="11"/>
      <c r="AO211" s="11"/>
      <c r="AP211" s="78">
        <f>IF(AND(SUM(AH211:AM211)&gt;0,SUM(Z211:AE211)&gt;0),1,"")</f>
        <v>1</v>
      </c>
      <c r="AQ211" s="78"/>
      <c r="AR211" s="78">
        <f>IF(AP211=1,SUM(Z211:AE211)*10+SUM(AH211:AM211),"")</f>
        <v>21</v>
      </c>
      <c r="AS211" s="78"/>
      <c r="AT211" s="11"/>
      <c r="AU211" s="11"/>
      <c r="AV211" s="80">
        <f>IF(AP211=1,VLOOKUP(AR211,'Number-Dozzen'!$F$2:$K$10,2,0),"")</f>
        <v>13</v>
      </c>
      <c r="AW211" s="80">
        <f>IF(AP211=1,VLOOKUP(AR211,'Number-Dozzen'!$F$2:$K$10,3,0),"")</f>
        <v>15</v>
      </c>
      <c r="AX211" s="80">
        <f>IF(AP211=1,VLOOKUP(AR211,'Number-Dozzen'!$F$2:$K$10,4,0),"")</f>
        <v>17</v>
      </c>
      <c r="AY211" s="80">
        <f>IF(AP211=1,VLOOKUP(AR211,'Number-Dozzen'!$F$2:$K$10,5,0),"")</f>
        <v>19</v>
      </c>
      <c r="AZ211" s="80">
        <f>IF(AP211=1,VLOOKUP(AR211,'Number-Dozzen'!$F$2:$K$10,6,0),"")</f>
        <v>21</v>
      </c>
      <c r="BA211" s="11"/>
      <c r="BB211" s="80">
        <f t="shared" si="78"/>
        <v>11</v>
      </c>
      <c r="BC211" s="11"/>
      <c r="BD211" s="11"/>
      <c r="BE211" s="11"/>
      <c r="BF211" s="11"/>
      <c r="BG211" s="11"/>
      <c r="BH211" s="11"/>
      <c r="BI211" s="11"/>
      <c r="BJ211" s="11"/>
      <c r="BK211" s="11"/>
      <c r="BL211" s="11"/>
      <c r="BM211" s="11"/>
      <c r="BN211" s="11"/>
    </row>
    <row r="212" spans="1:66">
      <c r="A212" s="7">
        <v>211</v>
      </c>
      <c r="B212" s="5"/>
      <c r="C212" s="97">
        <v>31</v>
      </c>
      <c r="D212" s="6">
        <f>IF(C212="","",VLOOKUP(C212,'Number-Dozzen'!$A$2:$C$38,3,0))</f>
        <v>3</v>
      </c>
      <c r="E212" s="6">
        <f>IF(C212="","",VLOOKUP(C212,'[1]Number-Dozzen'!$A$2:$B$38,2,0))</f>
        <v>3</v>
      </c>
      <c r="F212" s="19" t="str">
        <f t="shared" si="61"/>
        <v/>
      </c>
      <c r="G212" s="19" t="str">
        <f>IF(C212="","",IF(F212="","",VLOOKUP(F212,'Number-Dozzen'!$F$2:$L$10,7,0)))</f>
        <v/>
      </c>
      <c r="H212" s="1" t="str">
        <f t="shared" si="77"/>
        <v>L</v>
      </c>
      <c r="I212" s="1">
        <f t="shared" si="62"/>
        <v>11</v>
      </c>
      <c r="J212" s="1">
        <f t="shared" si="63"/>
        <v>1</v>
      </c>
      <c r="K212" s="1">
        <f t="shared" si="76"/>
        <v>-4</v>
      </c>
      <c r="L212" s="1">
        <f>IF(C212="","",SUM($K$2:K212))</f>
        <v>-76</v>
      </c>
      <c r="M212" s="11"/>
      <c r="N212" s="24" t="str">
        <f t="shared" si="79"/>
        <v/>
      </c>
      <c r="O212" s="25"/>
      <c r="P212" s="11"/>
      <c r="Q212" s="11"/>
      <c r="R212" s="11"/>
      <c r="S212" s="11"/>
      <c r="T212" s="11"/>
      <c r="U212" s="11"/>
      <c r="X212" s="11"/>
      <c r="Y212" s="11"/>
      <c r="Z212" s="80" t="str">
        <f t="shared" si="64"/>
        <v/>
      </c>
      <c r="AA212" s="82" t="str">
        <f t="shared" si="65"/>
        <v/>
      </c>
      <c r="AB212" s="1" t="str">
        <f t="shared" si="66"/>
        <v/>
      </c>
      <c r="AC212" s="1" t="str">
        <f t="shared" si="67"/>
        <v/>
      </c>
      <c r="AD212" s="1" t="str">
        <f t="shared" si="68"/>
        <v/>
      </c>
      <c r="AE212" s="1" t="str">
        <f t="shared" si="69"/>
        <v/>
      </c>
      <c r="AG212" s="11"/>
      <c r="AH212" s="1" t="str">
        <f t="shared" si="70"/>
        <v/>
      </c>
      <c r="AI212" s="1" t="str">
        <f t="shared" si="71"/>
        <v/>
      </c>
      <c r="AJ212" s="1" t="str">
        <f t="shared" si="72"/>
        <v/>
      </c>
      <c r="AK212" s="1" t="str">
        <f t="shared" si="73"/>
        <v/>
      </c>
      <c r="AL212" s="1" t="str">
        <f t="shared" si="74"/>
        <v/>
      </c>
      <c r="AM212" s="1" t="str">
        <f t="shared" si="75"/>
        <v/>
      </c>
      <c r="AN212" s="11"/>
      <c r="AO212" s="11"/>
      <c r="AP212" s="78" t="str">
        <f>IF(AND(SUM(AH212:AM212)&gt;0,SUM(Z212:AE212)&gt;0),1,"")</f>
        <v/>
      </c>
      <c r="AQ212" s="78"/>
      <c r="AR212" s="78" t="str">
        <f>IF(AP212=1,SUM(Z212:AE212)*10+SUM(AH212:AM212),"")</f>
        <v/>
      </c>
      <c r="AS212" s="78"/>
      <c r="AT212" s="11"/>
      <c r="AU212" s="11"/>
      <c r="AV212" s="80" t="str">
        <f>IF(AP212=1,VLOOKUP(AR212,'Number-Dozzen'!$F$2:$K$10,2,0),"")</f>
        <v/>
      </c>
      <c r="AW212" s="80" t="str">
        <f>IF(AP212=1,VLOOKUP(AR212,'Number-Dozzen'!$F$2:$K$10,3,0),"")</f>
        <v/>
      </c>
      <c r="AX212" s="80" t="str">
        <f>IF(AP212=1,VLOOKUP(AR212,'Number-Dozzen'!$F$2:$K$10,4,0),"")</f>
        <v/>
      </c>
      <c r="AY212" s="80" t="str">
        <f>IF(AP212=1,VLOOKUP(AR212,'Number-Dozzen'!$F$2:$K$10,5,0),"")</f>
        <v/>
      </c>
      <c r="AZ212" s="80" t="str">
        <f>IF(AP212=1,VLOOKUP(AR212,'Number-Dozzen'!$F$2:$K$10,6,0),"")</f>
        <v/>
      </c>
      <c r="BA212" s="11"/>
      <c r="BB212" s="80">
        <f t="shared" si="78"/>
        <v>12</v>
      </c>
      <c r="BC212" s="11"/>
      <c r="BD212" s="11"/>
      <c r="BE212" s="11"/>
      <c r="BF212" s="11"/>
      <c r="BG212" s="11"/>
      <c r="BH212" s="11"/>
      <c r="BI212" s="11"/>
      <c r="BJ212" s="11"/>
      <c r="BK212" s="11"/>
      <c r="BL212" s="11"/>
      <c r="BM212" s="11"/>
      <c r="BN212" s="11"/>
    </row>
    <row r="213" spans="1:66">
      <c r="A213" s="7">
        <v>212</v>
      </c>
      <c r="B213" s="5"/>
      <c r="C213" s="97">
        <v>7</v>
      </c>
      <c r="D213" s="6">
        <f>IF(C213="","",VLOOKUP(C213,'Number-Dozzen'!$A$2:$C$38,3,0))</f>
        <v>1</v>
      </c>
      <c r="E213" s="6">
        <f>IF(C213="","",VLOOKUP(C213,'[1]Number-Dozzen'!$A$2:$B$38,2,0))</f>
        <v>3</v>
      </c>
      <c r="F213" s="19" t="str">
        <f t="shared" si="61"/>
        <v/>
      </c>
      <c r="G213" s="19" t="str">
        <f>IF(C213="","",IF(F213="","",VLOOKUP(F213,'Number-Dozzen'!$F$2:$L$10,7,0)))</f>
        <v/>
      </c>
      <c r="H213" s="1" t="str">
        <f t="shared" si="77"/>
        <v/>
      </c>
      <c r="I213" s="1">
        <f t="shared" si="62"/>
        <v>12</v>
      </c>
      <c r="J213" s="1">
        <f t="shared" si="63"/>
        <v>1</v>
      </c>
      <c r="K213" s="1" t="str">
        <f t="shared" si="76"/>
        <v/>
      </c>
      <c r="L213" s="1">
        <f>IF(C213="","",SUM($K$2:K213))</f>
        <v>-76</v>
      </c>
      <c r="M213" s="11"/>
      <c r="N213" s="24" t="str">
        <f t="shared" si="79"/>
        <v/>
      </c>
      <c r="O213" s="25"/>
      <c r="P213" s="11"/>
      <c r="Q213" s="11"/>
      <c r="R213" s="11"/>
      <c r="S213" s="11"/>
      <c r="T213" s="11"/>
      <c r="U213" s="11"/>
      <c r="X213" s="11"/>
      <c r="Y213" s="11"/>
      <c r="Z213" s="80" t="str">
        <f t="shared" si="64"/>
        <v/>
      </c>
      <c r="AA213" s="82">
        <f t="shared" si="65"/>
        <v>2</v>
      </c>
      <c r="AB213" s="1" t="str">
        <f t="shared" si="66"/>
        <v/>
      </c>
      <c r="AC213" s="1" t="str">
        <f t="shared" si="67"/>
        <v/>
      </c>
      <c r="AD213" s="1" t="str">
        <f t="shared" si="68"/>
        <v/>
      </c>
      <c r="AE213" s="1" t="str">
        <f t="shared" si="69"/>
        <v/>
      </c>
      <c r="AG213" s="11"/>
      <c r="AH213" s="1" t="str">
        <f t="shared" si="70"/>
        <v/>
      </c>
      <c r="AI213" s="1" t="str">
        <f t="shared" si="71"/>
        <v/>
      </c>
      <c r="AJ213" s="1" t="str">
        <f t="shared" si="72"/>
        <v/>
      </c>
      <c r="AK213" s="1" t="str">
        <f t="shared" si="73"/>
        <v/>
      </c>
      <c r="AL213" s="1" t="str">
        <f t="shared" si="74"/>
        <v/>
      </c>
      <c r="AM213" s="1" t="str">
        <f t="shared" si="75"/>
        <v/>
      </c>
      <c r="AN213" s="11"/>
      <c r="AO213" s="11"/>
      <c r="AP213" s="78" t="str">
        <f>IF(AND(SUM(AH213:AM213)&gt;0,SUM(Z213:AE213)&gt;0),1,"")</f>
        <v/>
      </c>
      <c r="AQ213" s="78"/>
      <c r="AR213" s="78" t="str">
        <f>IF(AP213=1,SUM(Z213:AE213)*10+SUM(AH213:AM213),"")</f>
        <v/>
      </c>
      <c r="AS213" s="78"/>
      <c r="AT213" s="11"/>
      <c r="AU213" s="11"/>
      <c r="AV213" s="80" t="str">
        <f>IF(AP213=1,VLOOKUP(AR213,'Number-Dozzen'!$F$2:$K$10,2,0),"")</f>
        <v/>
      </c>
      <c r="AW213" s="80" t="str">
        <f>IF(AP213=1,VLOOKUP(AR213,'Number-Dozzen'!$F$2:$K$10,3,0),"")</f>
        <v/>
      </c>
      <c r="AX213" s="80" t="str">
        <f>IF(AP213=1,VLOOKUP(AR213,'Number-Dozzen'!$F$2:$K$10,4,0),"")</f>
        <v/>
      </c>
      <c r="AY213" s="80" t="str">
        <f>IF(AP213=1,VLOOKUP(AR213,'Number-Dozzen'!$F$2:$K$10,5,0),"")</f>
        <v/>
      </c>
      <c r="AZ213" s="80" t="str">
        <f>IF(AP213=1,VLOOKUP(AR213,'Number-Dozzen'!$F$2:$K$10,6,0),"")</f>
        <v/>
      </c>
      <c r="BA213" s="11"/>
      <c r="BB213" s="80">
        <f t="shared" si="78"/>
        <v>12</v>
      </c>
      <c r="BC213" s="11"/>
      <c r="BD213" s="11"/>
      <c r="BE213" s="11"/>
      <c r="BF213" s="11"/>
      <c r="BG213" s="11"/>
      <c r="BH213" s="11"/>
      <c r="BI213" s="11"/>
      <c r="BJ213" s="11"/>
      <c r="BK213" s="11"/>
      <c r="BL213" s="11"/>
      <c r="BM213" s="11"/>
      <c r="BN213" s="11"/>
    </row>
    <row r="214" spans="1:66">
      <c r="A214" s="7">
        <v>213</v>
      </c>
      <c r="B214" s="5"/>
      <c r="C214" s="97">
        <v>15</v>
      </c>
      <c r="D214" s="6">
        <f>IF(C214="","",VLOOKUP(C214,'Number-Dozzen'!$A$2:$C$38,3,0))</f>
        <v>2</v>
      </c>
      <c r="E214" s="6">
        <f>IF(C214="","",VLOOKUP(C214,'[1]Number-Dozzen'!$A$2:$B$38,2,0))</f>
        <v>1</v>
      </c>
      <c r="F214" s="19">
        <f t="shared" si="61"/>
        <v>32</v>
      </c>
      <c r="G214" s="19" t="str">
        <f>IF(C214="","",IF(F214="","",VLOOKUP(F214,'Number-Dozzen'!$F$2:$L$10,7,0)))</f>
        <v>30-33-36</v>
      </c>
      <c r="H214" s="1" t="str">
        <f t="shared" si="77"/>
        <v/>
      </c>
      <c r="I214" s="1">
        <f t="shared" si="62"/>
        <v>12</v>
      </c>
      <c r="J214" s="1">
        <f t="shared" si="63"/>
        <v>1</v>
      </c>
      <c r="K214" s="1" t="str">
        <f t="shared" si="76"/>
        <v/>
      </c>
      <c r="L214" s="1">
        <f>IF(C214="","",SUM($K$2:K214))</f>
        <v>-76</v>
      </c>
      <c r="M214" s="11"/>
      <c r="N214" s="24" t="str">
        <f t="shared" si="79"/>
        <v/>
      </c>
      <c r="O214" s="25"/>
      <c r="P214" s="11"/>
      <c r="Q214" s="11"/>
      <c r="R214" s="11"/>
      <c r="S214" s="11"/>
      <c r="T214" s="11"/>
      <c r="U214" s="11"/>
      <c r="X214" s="11"/>
      <c r="Y214" s="11"/>
      <c r="Z214" s="80" t="str">
        <f t="shared" si="64"/>
        <v/>
      </c>
      <c r="AA214" s="82" t="str">
        <f t="shared" si="65"/>
        <v/>
      </c>
      <c r="AB214" s="1">
        <f t="shared" si="66"/>
        <v>3</v>
      </c>
      <c r="AC214" s="1" t="str">
        <f t="shared" si="67"/>
        <v/>
      </c>
      <c r="AD214" s="1" t="str">
        <f t="shared" si="68"/>
        <v/>
      </c>
      <c r="AE214" s="1" t="str">
        <f t="shared" si="69"/>
        <v/>
      </c>
      <c r="AG214" s="11"/>
      <c r="AH214" s="1" t="str">
        <f t="shared" si="70"/>
        <v/>
      </c>
      <c r="AI214" s="1">
        <f t="shared" si="71"/>
        <v>2</v>
      </c>
      <c r="AJ214" s="1" t="str">
        <f t="shared" si="72"/>
        <v/>
      </c>
      <c r="AK214" s="1" t="str">
        <f t="shared" si="73"/>
        <v/>
      </c>
      <c r="AL214" s="1" t="str">
        <f t="shared" si="74"/>
        <v/>
      </c>
      <c r="AM214" s="1" t="str">
        <f t="shared" si="75"/>
        <v/>
      </c>
      <c r="AN214" s="11"/>
      <c r="AO214" s="11"/>
      <c r="AP214" s="78">
        <f>IF(AND(SUM(AH214:AM214)&gt;0,SUM(Z214:AE214)&gt;0),1,"")</f>
        <v>1</v>
      </c>
      <c r="AQ214" s="78"/>
      <c r="AR214" s="78">
        <f>IF(AP214=1,SUM(Z214:AE214)*10+SUM(AH214:AM214),"")</f>
        <v>32</v>
      </c>
      <c r="AS214" s="78"/>
      <c r="AT214" s="11"/>
      <c r="AU214" s="11"/>
      <c r="AV214" s="80">
        <f>IF(AP214=1,VLOOKUP(AR214,'Number-Dozzen'!$F$2:$K$10,2,0),"")</f>
        <v>30</v>
      </c>
      <c r="AW214" s="80">
        <f>IF(AP214=1,VLOOKUP(AR214,'Number-Dozzen'!$F$2:$K$10,3,0),"")</f>
        <v>33</v>
      </c>
      <c r="AX214" s="80">
        <f>IF(AP214=1,VLOOKUP(AR214,'Number-Dozzen'!$F$2:$K$10,4,0),"")</f>
        <v>36</v>
      </c>
      <c r="AY214" s="80" t="str">
        <f>IF(AP214=1,VLOOKUP(AR214,'Number-Dozzen'!$F$2:$K$10,5,0),"")</f>
        <v xml:space="preserve"> </v>
      </c>
      <c r="AZ214" s="80" t="str">
        <f>IF(AP214=1,VLOOKUP(AR214,'Number-Dozzen'!$F$2:$K$10,6,0),"")</f>
        <v xml:space="preserve"> </v>
      </c>
      <c r="BA214" s="11"/>
      <c r="BB214" s="80">
        <f t="shared" si="78"/>
        <v>12</v>
      </c>
      <c r="BC214" s="11"/>
      <c r="BD214" s="11"/>
      <c r="BE214" s="11"/>
      <c r="BF214" s="11"/>
      <c r="BG214" s="11"/>
      <c r="BH214" s="11"/>
      <c r="BI214" s="11"/>
      <c r="BJ214" s="11"/>
      <c r="BK214" s="11"/>
      <c r="BL214" s="11"/>
      <c r="BM214" s="11"/>
      <c r="BN214" s="11"/>
    </row>
    <row r="215" spans="1:66">
      <c r="A215" s="7">
        <v>214</v>
      </c>
      <c r="B215" s="5"/>
      <c r="C215" s="97">
        <v>36</v>
      </c>
      <c r="D215" s="6">
        <f>IF(C215="","",VLOOKUP(C215,'Number-Dozzen'!$A$2:$C$38,3,0))</f>
        <v>3</v>
      </c>
      <c r="E215" s="6">
        <f>IF(C215="","",VLOOKUP(C215,'[1]Number-Dozzen'!$A$2:$B$38,2,0))</f>
        <v>2</v>
      </c>
      <c r="F215" s="19" t="str">
        <f t="shared" si="61"/>
        <v/>
      </c>
      <c r="G215" s="19" t="str">
        <f>IF(C215="","",IF(F215="","",VLOOKUP(F215,'Number-Dozzen'!$F$2:$L$10,7,0)))</f>
        <v/>
      </c>
      <c r="H215" s="1" t="str">
        <f t="shared" si="77"/>
        <v>W</v>
      </c>
      <c r="I215" s="1">
        <f t="shared" si="62"/>
        <v>12</v>
      </c>
      <c r="J215" s="1">
        <f t="shared" si="63"/>
        <v>1</v>
      </c>
      <c r="K215" s="1">
        <f t="shared" si="76"/>
        <v>32</v>
      </c>
      <c r="L215" s="1">
        <f>IF(C215="","",SUM($K$2:K215))</f>
        <v>-44</v>
      </c>
      <c r="M215" s="11"/>
      <c r="N215" s="24" t="str">
        <f t="shared" si="79"/>
        <v/>
      </c>
      <c r="O215" s="25"/>
      <c r="P215" s="11"/>
      <c r="Q215" s="11"/>
      <c r="R215" s="11"/>
      <c r="S215" s="11"/>
      <c r="T215" s="11"/>
      <c r="U215" s="11"/>
      <c r="X215" s="11"/>
      <c r="Y215" s="11"/>
      <c r="Z215" s="80" t="str">
        <f t="shared" si="64"/>
        <v/>
      </c>
      <c r="AA215" s="82" t="str">
        <f t="shared" si="65"/>
        <v/>
      </c>
      <c r="AB215" s="1" t="str">
        <f t="shared" si="66"/>
        <v/>
      </c>
      <c r="AC215" s="1" t="str">
        <f t="shared" si="67"/>
        <v/>
      </c>
      <c r="AD215" s="1" t="str">
        <f t="shared" si="68"/>
        <v/>
      </c>
      <c r="AE215" s="1" t="str">
        <f t="shared" si="69"/>
        <v/>
      </c>
      <c r="AG215" s="11"/>
      <c r="AH215" s="1" t="str">
        <f t="shared" si="70"/>
        <v/>
      </c>
      <c r="AI215" s="1" t="str">
        <f t="shared" si="71"/>
        <v/>
      </c>
      <c r="AJ215" s="1">
        <f t="shared" si="72"/>
        <v>3</v>
      </c>
      <c r="AK215" s="1" t="str">
        <f t="shared" si="73"/>
        <v/>
      </c>
      <c r="AL215" s="1" t="str">
        <f t="shared" si="74"/>
        <v/>
      </c>
      <c r="AM215" s="1" t="str">
        <f t="shared" si="75"/>
        <v/>
      </c>
      <c r="AN215" s="11"/>
      <c r="AO215" s="11"/>
      <c r="AP215" s="78" t="str">
        <f>IF(AND(SUM(AH215:AM215)&gt;0,SUM(Z215:AE215)&gt;0),1,"")</f>
        <v/>
      </c>
      <c r="AQ215" s="78"/>
      <c r="AR215" s="78" t="str">
        <f>IF(AP215=1,SUM(Z215:AE215)*10+SUM(AH215:AM215),"")</f>
        <v/>
      </c>
      <c r="AS215" s="78"/>
      <c r="AT215" s="11"/>
      <c r="AU215" s="11"/>
      <c r="AV215" s="80" t="str">
        <f>IF(AP215=1,VLOOKUP(AR215,'Number-Dozzen'!$F$2:$K$10,2,0),"")</f>
        <v/>
      </c>
      <c r="AW215" s="80" t="str">
        <f>IF(AP215=1,VLOOKUP(AR215,'Number-Dozzen'!$F$2:$K$10,3,0),"")</f>
        <v/>
      </c>
      <c r="AX215" s="80" t="str">
        <f>IF(AP215=1,VLOOKUP(AR215,'Number-Dozzen'!$F$2:$K$10,4,0),"")</f>
        <v/>
      </c>
      <c r="AY215" s="80" t="str">
        <f>IF(AP215=1,VLOOKUP(AR215,'Number-Dozzen'!$F$2:$K$10,5,0),"")</f>
        <v/>
      </c>
      <c r="AZ215" s="80" t="str">
        <f>IF(AP215=1,VLOOKUP(AR215,'Number-Dozzen'!$F$2:$K$10,6,0),"")</f>
        <v/>
      </c>
      <c r="BA215" s="11"/>
      <c r="BB215" s="80">
        <f t="shared" si="78"/>
        <v>1</v>
      </c>
      <c r="BC215" s="11"/>
      <c r="BD215" s="11"/>
      <c r="BE215" s="11"/>
      <c r="BF215" s="11"/>
      <c r="BG215" s="11"/>
      <c r="BH215" s="11"/>
      <c r="BI215" s="11"/>
      <c r="BJ215" s="11"/>
      <c r="BK215" s="11"/>
      <c r="BL215" s="11"/>
      <c r="BM215" s="11"/>
      <c r="BN215" s="11"/>
    </row>
    <row r="216" spans="1:66">
      <c r="A216" s="7">
        <v>215</v>
      </c>
      <c r="B216" s="5"/>
      <c r="C216" s="97">
        <v>32</v>
      </c>
      <c r="D216" s="6">
        <f>IF(C216="","",VLOOKUP(C216,'Number-Dozzen'!$A$2:$C$38,3,0))</f>
        <v>3</v>
      </c>
      <c r="E216" s="6">
        <f>IF(C216="","",VLOOKUP(C216,'[1]Number-Dozzen'!$A$2:$B$38,2,0))</f>
        <v>1</v>
      </c>
      <c r="F216" s="19" t="str">
        <f t="shared" si="61"/>
        <v/>
      </c>
      <c r="G216" s="19" t="str">
        <f>IF(C216="","",IF(F216="","",VLOOKUP(F216,'Number-Dozzen'!$F$2:$L$10,7,0)))</f>
        <v/>
      </c>
      <c r="H216" s="1" t="str">
        <f t="shared" si="77"/>
        <v/>
      </c>
      <c r="I216" s="1">
        <f t="shared" si="62"/>
        <v>1</v>
      </c>
      <c r="J216" s="1">
        <f t="shared" si="63"/>
        <v>1</v>
      </c>
      <c r="K216" s="1" t="str">
        <f t="shared" si="76"/>
        <v/>
      </c>
      <c r="L216" s="1">
        <f>IF(C216="","",SUM($K$2:K216))</f>
        <v>-44</v>
      </c>
      <c r="M216" s="11"/>
      <c r="N216" s="24" t="str">
        <f t="shared" si="79"/>
        <v/>
      </c>
      <c r="O216" s="25"/>
      <c r="P216" s="11"/>
      <c r="Q216" s="11"/>
      <c r="R216" s="11"/>
      <c r="S216" s="11"/>
      <c r="T216" s="11"/>
      <c r="U216" s="11"/>
      <c r="X216" s="11"/>
      <c r="Y216" s="11"/>
      <c r="Z216" s="80" t="str">
        <f t="shared" si="64"/>
        <v/>
      </c>
      <c r="AA216" s="82" t="str">
        <f t="shared" si="65"/>
        <v/>
      </c>
      <c r="AB216" s="1" t="str">
        <f t="shared" si="66"/>
        <v/>
      </c>
      <c r="AC216" s="1" t="str">
        <f t="shared" si="67"/>
        <v/>
      </c>
      <c r="AD216" s="1" t="str">
        <f t="shared" si="68"/>
        <v/>
      </c>
      <c r="AE216" s="1" t="str">
        <f t="shared" si="69"/>
        <v/>
      </c>
      <c r="AG216" s="11"/>
      <c r="AH216" s="1">
        <f t="shared" si="70"/>
        <v>3</v>
      </c>
      <c r="AI216" s="1" t="str">
        <f t="shared" si="71"/>
        <v/>
      </c>
      <c r="AJ216" s="1" t="str">
        <f t="shared" si="72"/>
        <v/>
      </c>
      <c r="AK216" s="1" t="str">
        <f t="shared" si="73"/>
        <v/>
      </c>
      <c r="AL216" s="1" t="str">
        <f t="shared" si="74"/>
        <v/>
      </c>
      <c r="AM216" s="1" t="str">
        <f t="shared" si="75"/>
        <v/>
      </c>
      <c r="AN216" s="11"/>
      <c r="AO216" s="11"/>
      <c r="AP216" s="78" t="str">
        <f>IF(AND(SUM(AH216:AM216)&gt;0,SUM(Z216:AE216)&gt;0),1,"")</f>
        <v/>
      </c>
      <c r="AQ216" s="78"/>
      <c r="AR216" s="78" t="str">
        <f>IF(AP216=1,SUM(Z216:AE216)*10+SUM(AH216:AM216),"")</f>
        <v/>
      </c>
      <c r="AS216" s="78"/>
      <c r="AT216" s="11"/>
      <c r="AU216" s="11"/>
      <c r="AV216" s="80" t="str">
        <f>IF(AP216=1,VLOOKUP(AR216,'Number-Dozzen'!$F$2:$K$10,2,0),"")</f>
        <v/>
      </c>
      <c r="AW216" s="80" t="str">
        <f>IF(AP216=1,VLOOKUP(AR216,'Number-Dozzen'!$F$2:$K$10,3,0),"")</f>
        <v/>
      </c>
      <c r="AX216" s="80" t="str">
        <f>IF(AP216=1,VLOOKUP(AR216,'Number-Dozzen'!$F$2:$K$10,4,0),"")</f>
        <v/>
      </c>
      <c r="AY216" s="80" t="str">
        <f>IF(AP216=1,VLOOKUP(AR216,'Number-Dozzen'!$F$2:$K$10,5,0),"")</f>
        <v/>
      </c>
      <c r="AZ216" s="80" t="str">
        <f>IF(AP216=1,VLOOKUP(AR216,'Number-Dozzen'!$F$2:$K$10,6,0),"")</f>
        <v/>
      </c>
      <c r="BA216" s="11"/>
      <c r="BB216" s="80">
        <f t="shared" si="78"/>
        <v>1</v>
      </c>
      <c r="BC216" s="11"/>
      <c r="BD216" s="11"/>
      <c r="BE216" s="11"/>
      <c r="BF216" s="11"/>
      <c r="BG216" s="11"/>
      <c r="BH216" s="11"/>
      <c r="BI216" s="11"/>
      <c r="BJ216" s="11"/>
      <c r="BK216" s="11"/>
      <c r="BL216" s="11"/>
      <c r="BM216" s="11"/>
      <c r="BN216" s="11"/>
    </row>
    <row r="217" spans="1:66">
      <c r="A217" s="7">
        <v>216</v>
      </c>
      <c r="B217" s="5"/>
      <c r="C217" s="97">
        <v>11</v>
      </c>
      <c r="D217" s="6">
        <f>IF(C217="","",VLOOKUP(C217,'Number-Dozzen'!$A$2:$C$38,3,0))</f>
        <v>1</v>
      </c>
      <c r="E217" s="6">
        <f>IF(C217="","",VLOOKUP(C217,'[1]Number-Dozzen'!$A$2:$B$38,2,0))</f>
        <v>2</v>
      </c>
      <c r="F217" s="19">
        <f t="shared" si="61"/>
        <v>23</v>
      </c>
      <c r="G217" s="19" t="str">
        <f>IF(C217="","",IF(F217="","",VLOOKUP(F217,'Number-Dozzen'!$F$2:$L$10,7,0)))</f>
        <v>14-18-22</v>
      </c>
      <c r="H217" s="1" t="str">
        <f t="shared" si="77"/>
        <v/>
      </c>
      <c r="I217" s="1">
        <f t="shared" si="62"/>
        <v>1</v>
      </c>
      <c r="J217" s="1">
        <f t="shared" si="63"/>
        <v>1</v>
      </c>
      <c r="K217" s="1" t="str">
        <f t="shared" si="76"/>
        <v/>
      </c>
      <c r="L217" s="1">
        <f>IF(C217="","",SUM($K$2:K217))</f>
        <v>-44</v>
      </c>
      <c r="M217" s="11"/>
      <c r="N217" s="24" t="str">
        <f t="shared" si="79"/>
        <v/>
      </c>
      <c r="O217" s="25"/>
      <c r="P217" s="11"/>
      <c r="Q217" s="11"/>
      <c r="R217" s="11"/>
      <c r="S217" s="11"/>
      <c r="T217" s="11"/>
      <c r="U217" s="11"/>
      <c r="X217" s="11"/>
      <c r="Y217" s="11"/>
      <c r="Z217" s="80" t="str">
        <f t="shared" si="64"/>
        <v/>
      </c>
      <c r="AA217" s="82">
        <f t="shared" si="65"/>
        <v>2</v>
      </c>
      <c r="AB217" s="1" t="str">
        <f t="shared" si="66"/>
        <v/>
      </c>
      <c r="AC217" s="1" t="str">
        <f t="shared" si="67"/>
        <v/>
      </c>
      <c r="AD217" s="1" t="str">
        <f t="shared" si="68"/>
        <v/>
      </c>
      <c r="AE217" s="1" t="str">
        <f t="shared" si="69"/>
        <v/>
      </c>
      <c r="AG217" s="11"/>
      <c r="AH217" s="1" t="str">
        <f t="shared" si="70"/>
        <v/>
      </c>
      <c r="AI217" s="1" t="str">
        <f t="shared" si="71"/>
        <v/>
      </c>
      <c r="AJ217" s="1">
        <f t="shared" si="72"/>
        <v>3</v>
      </c>
      <c r="AK217" s="1" t="str">
        <f t="shared" si="73"/>
        <v/>
      </c>
      <c r="AL217" s="1" t="str">
        <f t="shared" si="74"/>
        <v/>
      </c>
      <c r="AM217" s="1" t="str">
        <f t="shared" si="75"/>
        <v/>
      </c>
      <c r="AN217" s="11"/>
      <c r="AO217" s="11"/>
      <c r="AP217" s="78">
        <f>IF(AND(SUM(AH217:AM217)&gt;0,SUM(Z217:AE217)&gt;0),1,"")</f>
        <v>1</v>
      </c>
      <c r="AQ217" s="78"/>
      <c r="AR217" s="78">
        <f>IF(AP217=1,SUM(Z217:AE217)*10+SUM(AH217:AM217),"")</f>
        <v>23</v>
      </c>
      <c r="AS217" s="78"/>
      <c r="AT217" s="11"/>
      <c r="AU217" s="11"/>
      <c r="AV217" s="80">
        <f>IF(AP217=1,VLOOKUP(AR217,'Number-Dozzen'!$F$2:$K$10,2,0),"")</f>
        <v>14</v>
      </c>
      <c r="AW217" s="80">
        <f>IF(AP217=1,VLOOKUP(AR217,'Number-Dozzen'!$F$2:$K$10,3,0),"")</f>
        <v>18</v>
      </c>
      <c r="AX217" s="80">
        <f>IF(AP217=1,VLOOKUP(AR217,'Number-Dozzen'!$F$2:$K$10,4,0),"")</f>
        <v>22</v>
      </c>
      <c r="AY217" s="80" t="str">
        <f>IF(AP217=1,VLOOKUP(AR217,'Number-Dozzen'!$F$2:$K$10,5,0),"")</f>
        <v xml:space="preserve"> </v>
      </c>
      <c r="AZ217" s="80" t="str">
        <f>IF(AP217=1,VLOOKUP(AR217,'Number-Dozzen'!$F$2:$K$10,6,0),"")</f>
        <v xml:space="preserve"> </v>
      </c>
      <c r="BA217" s="11"/>
      <c r="BB217" s="80">
        <f t="shared" si="78"/>
        <v>1</v>
      </c>
      <c r="BC217" s="11"/>
      <c r="BD217" s="11"/>
      <c r="BE217" s="11"/>
      <c r="BF217" s="11"/>
      <c r="BG217" s="11"/>
      <c r="BH217" s="11"/>
      <c r="BI217" s="11"/>
      <c r="BJ217" s="11"/>
      <c r="BK217" s="11"/>
      <c r="BL217" s="11"/>
      <c r="BM217" s="11"/>
      <c r="BN217" s="11"/>
    </row>
    <row r="218" spans="1:66">
      <c r="A218" s="7">
        <v>217</v>
      </c>
      <c r="B218" s="5"/>
      <c r="C218" s="97">
        <v>4</v>
      </c>
      <c r="D218" s="6">
        <f>IF(C218="","",VLOOKUP(C218,'Number-Dozzen'!$A$2:$C$38,3,0))</f>
        <v>1</v>
      </c>
      <c r="E218" s="6">
        <f>IF(C218="","",VLOOKUP(C218,'[1]Number-Dozzen'!$A$2:$B$38,2,0))</f>
        <v>1</v>
      </c>
      <c r="F218" s="19" t="str">
        <f t="shared" si="61"/>
        <v/>
      </c>
      <c r="G218" s="19" t="str">
        <f>IF(C218="","",IF(F218="","",VLOOKUP(F218,'Number-Dozzen'!$F$2:$L$10,7,0)))</f>
        <v/>
      </c>
      <c r="H218" s="1" t="str">
        <f t="shared" si="77"/>
        <v>L</v>
      </c>
      <c r="I218" s="1">
        <f t="shared" si="62"/>
        <v>1</v>
      </c>
      <c r="J218" s="1">
        <f t="shared" si="63"/>
        <v>1</v>
      </c>
      <c r="K218" s="1">
        <f t="shared" si="76"/>
        <v>-4</v>
      </c>
      <c r="L218" s="1">
        <f>IF(C218="","",SUM($K$2:K218))</f>
        <v>-48</v>
      </c>
      <c r="M218" s="11"/>
      <c r="N218" s="24" t="str">
        <f t="shared" si="79"/>
        <v/>
      </c>
      <c r="O218" s="25"/>
      <c r="P218" s="11"/>
      <c r="Q218" s="11"/>
      <c r="R218" s="11"/>
      <c r="S218" s="11"/>
      <c r="T218" s="11"/>
      <c r="U218" s="11"/>
      <c r="X218" s="11"/>
      <c r="Y218" s="11"/>
      <c r="Z218" s="80" t="str">
        <f t="shared" si="64"/>
        <v/>
      </c>
      <c r="AA218" s="82" t="str">
        <f t="shared" si="65"/>
        <v/>
      </c>
      <c r="AB218" s="1" t="str">
        <f t="shared" si="66"/>
        <v/>
      </c>
      <c r="AC218" s="1" t="str">
        <f t="shared" si="67"/>
        <v/>
      </c>
      <c r="AD218" s="1" t="str">
        <f t="shared" si="68"/>
        <v/>
      </c>
      <c r="AE218" s="1" t="str">
        <f t="shared" si="69"/>
        <v/>
      </c>
      <c r="AG218" s="11"/>
      <c r="AH218" s="1">
        <f t="shared" si="70"/>
        <v>3</v>
      </c>
      <c r="AI218" s="1" t="str">
        <f t="shared" si="71"/>
        <v/>
      </c>
      <c r="AJ218" s="1" t="str">
        <f t="shared" si="72"/>
        <v/>
      </c>
      <c r="AK218" s="1" t="str">
        <f t="shared" si="73"/>
        <v/>
      </c>
      <c r="AL218" s="1" t="str">
        <f t="shared" si="74"/>
        <v/>
      </c>
      <c r="AM218" s="1" t="str">
        <f t="shared" si="75"/>
        <v/>
      </c>
      <c r="AN218" s="11"/>
      <c r="AO218" s="11"/>
      <c r="AP218" s="78" t="str">
        <f>IF(AND(SUM(AH218:AM218)&gt;0,SUM(Z218:AE218)&gt;0),1,"")</f>
        <v/>
      </c>
      <c r="AQ218" s="78"/>
      <c r="AR218" s="78" t="str">
        <f>IF(AP218=1,SUM(Z218:AE218)*10+SUM(AH218:AM218),"")</f>
        <v/>
      </c>
      <c r="AS218" s="78"/>
      <c r="AT218" s="11"/>
      <c r="AU218" s="11"/>
      <c r="AV218" s="80" t="str">
        <f>IF(AP218=1,VLOOKUP(AR218,'Number-Dozzen'!$F$2:$K$10,2,0),"")</f>
        <v/>
      </c>
      <c r="AW218" s="80" t="str">
        <f>IF(AP218=1,VLOOKUP(AR218,'Number-Dozzen'!$F$2:$K$10,3,0),"")</f>
        <v/>
      </c>
      <c r="AX218" s="80" t="str">
        <f>IF(AP218=1,VLOOKUP(AR218,'Number-Dozzen'!$F$2:$K$10,4,0),"")</f>
        <v/>
      </c>
      <c r="AY218" s="80" t="str">
        <f>IF(AP218=1,VLOOKUP(AR218,'Number-Dozzen'!$F$2:$K$10,5,0),"")</f>
        <v/>
      </c>
      <c r="AZ218" s="80" t="str">
        <f>IF(AP218=1,VLOOKUP(AR218,'Number-Dozzen'!$F$2:$K$10,6,0),"")</f>
        <v/>
      </c>
      <c r="BA218" s="11"/>
      <c r="BB218" s="80">
        <f t="shared" si="78"/>
        <v>2</v>
      </c>
      <c r="BC218" s="11"/>
      <c r="BD218" s="11"/>
      <c r="BE218" s="11"/>
      <c r="BF218" s="11"/>
      <c r="BG218" s="11"/>
      <c r="BH218" s="11"/>
      <c r="BI218" s="11"/>
      <c r="BJ218" s="11"/>
      <c r="BK218" s="11"/>
      <c r="BL218" s="11"/>
      <c r="BM218" s="11"/>
      <c r="BN218" s="11"/>
    </row>
    <row r="219" spans="1:66">
      <c r="A219" s="7">
        <v>218</v>
      </c>
      <c r="B219" s="5"/>
      <c r="C219" s="97">
        <v>24</v>
      </c>
      <c r="D219" s="6">
        <f>IF(C219="","",VLOOKUP(C219,'Number-Dozzen'!$A$2:$C$38,3,0))</f>
        <v>2</v>
      </c>
      <c r="E219" s="6">
        <f>IF(C219="","",VLOOKUP(C219,'[1]Number-Dozzen'!$A$2:$B$38,2,0))</f>
        <v>2</v>
      </c>
      <c r="F219" s="19">
        <f t="shared" si="61"/>
        <v>33</v>
      </c>
      <c r="G219" s="19" t="str">
        <f>IF(C219="","",IF(F219="","",VLOOKUP(F219,'Number-Dozzen'!$F$2:$L$10,7,0)))</f>
        <v>26-28-29-31-35</v>
      </c>
      <c r="H219" s="1" t="str">
        <f t="shared" si="77"/>
        <v/>
      </c>
      <c r="I219" s="1">
        <f t="shared" si="62"/>
        <v>2</v>
      </c>
      <c r="J219" s="1">
        <f t="shared" si="63"/>
        <v>1</v>
      </c>
      <c r="K219" s="1" t="str">
        <f t="shared" si="76"/>
        <v/>
      </c>
      <c r="L219" s="1">
        <f>IF(C219="","",SUM($K$2:K219))</f>
        <v>-48</v>
      </c>
      <c r="M219" s="11"/>
      <c r="N219" s="24" t="str">
        <f t="shared" si="79"/>
        <v/>
      </c>
      <c r="O219" s="25"/>
      <c r="P219" s="11"/>
      <c r="Q219" s="11"/>
      <c r="R219" s="11"/>
      <c r="S219" s="11"/>
      <c r="T219" s="11"/>
      <c r="U219" s="11"/>
      <c r="X219" s="11"/>
      <c r="Y219" s="11"/>
      <c r="Z219" s="80" t="str">
        <f t="shared" si="64"/>
        <v/>
      </c>
      <c r="AA219" s="82" t="str">
        <f t="shared" si="65"/>
        <v/>
      </c>
      <c r="AB219" s="1">
        <f t="shared" si="66"/>
        <v>3</v>
      </c>
      <c r="AC219" s="1" t="str">
        <f t="shared" si="67"/>
        <v/>
      </c>
      <c r="AD219" s="1" t="str">
        <f t="shared" si="68"/>
        <v/>
      </c>
      <c r="AE219" s="1" t="str">
        <f t="shared" si="69"/>
        <v/>
      </c>
      <c r="AG219" s="11"/>
      <c r="AH219" s="1" t="str">
        <f t="shared" si="70"/>
        <v/>
      </c>
      <c r="AI219" s="1" t="str">
        <f t="shared" si="71"/>
        <v/>
      </c>
      <c r="AJ219" s="1">
        <f t="shared" si="72"/>
        <v>3</v>
      </c>
      <c r="AK219" s="1" t="str">
        <f t="shared" si="73"/>
        <v/>
      </c>
      <c r="AL219" s="1" t="str">
        <f t="shared" si="74"/>
        <v/>
      </c>
      <c r="AM219" s="1" t="str">
        <f t="shared" si="75"/>
        <v/>
      </c>
      <c r="AN219" s="11"/>
      <c r="AO219" s="11"/>
      <c r="AP219" s="78">
        <f>IF(AND(SUM(AH219:AM219)&gt;0,SUM(Z219:AE219)&gt;0),1,"")</f>
        <v>1</v>
      </c>
      <c r="AQ219" s="78"/>
      <c r="AR219" s="78">
        <f>IF(AP219=1,SUM(Z219:AE219)*10+SUM(AH219:AM219),"")</f>
        <v>33</v>
      </c>
      <c r="AS219" s="78"/>
      <c r="AT219" s="11"/>
      <c r="AU219" s="11"/>
      <c r="AV219" s="80">
        <f>IF(AP219=1,VLOOKUP(AR219,'Number-Dozzen'!$F$2:$K$10,2,0),"")</f>
        <v>26</v>
      </c>
      <c r="AW219" s="80">
        <f>IF(AP219=1,VLOOKUP(AR219,'Number-Dozzen'!$F$2:$K$10,3,0),"")</f>
        <v>28</v>
      </c>
      <c r="AX219" s="80">
        <f>IF(AP219=1,VLOOKUP(AR219,'Number-Dozzen'!$F$2:$K$10,4,0),"")</f>
        <v>29</v>
      </c>
      <c r="AY219" s="80">
        <f>IF(AP219=1,VLOOKUP(AR219,'Number-Dozzen'!$F$2:$K$10,5,0),"")</f>
        <v>31</v>
      </c>
      <c r="AZ219" s="80">
        <f>IF(AP219=1,VLOOKUP(AR219,'Number-Dozzen'!$F$2:$K$10,6,0),"")</f>
        <v>35</v>
      </c>
      <c r="BA219" s="11"/>
      <c r="BB219" s="80">
        <f t="shared" si="78"/>
        <v>2</v>
      </c>
      <c r="BC219" s="11"/>
      <c r="BD219" s="11"/>
      <c r="BE219" s="11"/>
      <c r="BF219" s="11"/>
      <c r="BG219" s="11"/>
      <c r="BH219" s="11"/>
      <c r="BI219" s="11"/>
      <c r="BJ219" s="11"/>
      <c r="BK219" s="11"/>
      <c r="BL219" s="11"/>
      <c r="BM219" s="11"/>
      <c r="BN219" s="11"/>
    </row>
    <row r="220" spans="1:66">
      <c r="A220" s="7">
        <v>219</v>
      </c>
      <c r="B220" s="5"/>
      <c r="C220" s="97">
        <v>27</v>
      </c>
      <c r="D220" s="6">
        <f>IF(C220="","",VLOOKUP(C220,'Number-Dozzen'!$A$2:$C$38,3,0))</f>
        <v>3</v>
      </c>
      <c r="E220" s="6">
        <f>IF(C220="","",VLOOKUP(C220,'[1]Number-Dozzen'!$A$2:$B$38,2,0))</f>
        <v>1</v>
      </c>
      <c r="F220" s="19" t="str">
        <f t="shared" si="61"/>
        <v/>
      </c>
      <c r="G220" s="19" t="str">
        <f>IF(C220="","",IF(F220="","",VLOOKUP(F220,'Number-Dozzen'!$F$2:$L$10,7,0)))</f>
        <v/>
      </c>
      <c r="H220" s="1" t="str">
        <f t="shared" si="77"/>
        <v>L</v>
      </c>
      <c r="I220" s="1">
        <f t="shared" si="62"/>
        <v>2</v>
      </c>
      <c r="J220" s="1">
        <f t="shared" si="63"/>
        <v>1</v>
      </c>
      <c r="K220" s="1">
        <f t="shared" si="76"/>
        <v>-4</v>
      </c>
      <c r="L220" s="1">
        <f>IF(C220="","",SUM($K$2:K220))</f>
        <v>-52</v>
      </c>
      <c r="M220" s="11"/>
      <c r="N220" s="24" t="str">
        <f t="shared" si="79"/>
        <v/>
      </c>
      <c r="O220" s="25"/>
      <c r="P220" s="11"/>
      <c r="Q220" s="11"/>
      <c r="R220" s="11"/>
      <c r="S220" s="11"/>
      <c r="T220" s="11"/>
      <c r="U220" s="11"/>
      <c r="X220" s="11"/>
      <c r="Y220" s="11"/>
      <c r="Z220" s="80" t="str">
        <f t="shared" si="64"/>
        <v/>
      </c>
      <c r="AA220" s="82" t="str">
        <f t="shared" si="65"/>
        <v/>
      </c>
      <c r="AB220" s="1" t="str">
        <f t="shared" si="66"/>
        <v/>
      </c>
      <c r="AC220" s="1" t="str">
        <f t="shared" si="67"/>
        <v/>
      </c>
      <c r="AD220" s="1" t="str">
        <f t="shared" si="68"/>
        <v/>
      </c>
      <c r="AE220" s="1" t="str">
        <f t="shared" si="69"/>
        <v/>
      </c>
      <c r="AG220" s="11"/>
      <c r="AH220" s="1">
        <f t="shared" si="70"/>
        <v>3</v>
      </c>
      <c r="AI220" s="1" t="str">
        <f t="shared" si="71"/>
        <v/>
      </c>
      <c r="AJ220" s="1" t="str">
        <f t="shared" si="72"/>
        <v/>
      </c>
      <c r="AK220" s="1" t="str">
        <f t="shared" si="73"/>
        <v/>
      </c>
      <c r="AL220" s="1" t="str">
        <f t="shared" si="74"/>
        <v/>
      </c>
      <c r="AM220" s="1" t="str">
        <f t="shared" si="75"/>
        <v/>
      </c>
      <c r="AN220" s="11"/>
      <c r="AO220" s="11"/>
      <c r="AP220" s="78" t="str">
        <f>IF(AND(SUM(AH220:AM220)&gt;0,SUM(Z220:AE220)&gt;0),1,"")</f>
        <v/>
      </c>
      <c r="AQ220" s="78"/>
      <c r="AR220" s="78" t="str">
        <f>IF(AP220=1,SUM(Z220:AE220)*10+SUM(AH220:AM220),"")</f>
        <v/>
      </c>
      <c r="AS220" s="78"/>
      <c r="AT220" s="11"/>
      <c r="AU220" s="11"/>
      <c r="AV220" s="80" t="str">
        <f>IF(AP220=1,VLOOKUP(AR220,'Number-Dozzen'!$F$2:$K$10,2,0),"")</f>
        <v/>
      </c>
      <c r="AW220" s="80" t="str">
        <f>IF(AP220=1,VLOOKUP(AR220,'Number-Dozzen'!$F$2:$K$10,3,0),"")</f>
        <v/>
      </c>
      <c r="AX220" s="80" t="str">
        <f>IF(AP220=1,VLOOKUP(AR220,'Number-Dozzen'!$F$2:$K$10,4,0),"")</f>
        <v/>
      </c>
      <c r="AY220" s="80" t="str">
        <f>IF(AP220=1,VLOOKUP(AR220,'Number-Dozzen'!$F$2:$K$10,5,0),"")</f>
        <v/>
      </c>
      <c r="AZ220" s="80" t="str">
        <f>IF(AP220=1,VLOOKUP(AR220,'Number-Dozzen'!$F$2:$K$10,6,0),"")</f>
        <v/>
      </c>
      <c r="BA220" s="11"/>
      <c r="BB220" s="80">
        <f t="shared" si="78"/>
        <v>3</v>
      </c>
      <c r="BC220" s="11"/>
      <c r="BD220" s="11"/>
      <c r="BE220" s="11"/>
      <c r="BF220" s="11"/>
      <c r="BG220" s="11"/>
      <c r="BH220" s="11"/>
      <c r="BI220" s="11"/>
      <c r="BJ220" s="11"/>
      <c r="BK220" s="11"/>
      <c r="BL220" s="11"/>
      <c r="BM220" s="11"/>
      <c r="BN220" s="11"/>
    </row>
    <row r="221" spans="1:66">
      <c r="A221" s="7">
        <v>220</v>
      </c>
      <c r="B221" s="5"/>
      <c r="C221" s="97">
        <v>13</v>
      </c>
      <c r="D221" s="6">
        <f>IF(C221="","",VLOOKUP(C221,'Number-Dozzen'!$A$2:$C$38,3,0))</f>
        <v>2</v>
      </c>
      <c r="E221" s="6">
        <f>IF(C221="","",VLOOKUP(C221,'[1]Number-Dozzen'!$A$2:$B$38,2,0))</f>
        <v>1</v>
      </c>
      <c r="F221" s="19" t="str">
        <f t="shared" ref="F221:F284" si="80">IF(C221="","",IF(AP221="","",AR221))</f>
        <v/>
      </c>
      <c r="G221" s="19" t="str">
        <f>IF(C221="","",IF(F221="","",VLOOKUP(F221,'Number-Dozzen'!$F$2:$L$10,7,0)))</f>
        <v/>
      </c>
      <c r="H221" s="1" t="str">
        <f t="shared" si="77"/>
        <v/>
      </c>
      <c r="I221" s="1">
        <f t="shared" si="62"/>
        <v>3</v>
      </c>
      <c r="J221" s="1">
        <f t="shared" si="63"/>
        <v>1</v>
      </c>
      <c r="K221" s="1" t="str">
        <f t="shared" si="76"/>
        <v/>
      </c>
      <c r="L221" s="1">
        <f>IF(C221="","",SUM($K$2:K221))</f>
        <v>-52</v>
      </c>
      <c r="M221" s="11"/>
      <c r="N221" s="24" t="str">
        <f t="shared" si="79"/>
        <v/>
      </c>
      <c r="O221" s="25"/>
      <c r="P221" s="11"/>
      <c r="Q221" s="11"/>
      <c r="R221" s="11"/>
      <c r="S221" s="11"/>
      <c r="T221" s="11"/>
      <c r="U221" s="11"/>
      <c r="X221" s="11"/>
      <c r="Y221" s="11"/>
      <c r="Z221" s="80" t="str">
        <f t="shared" si="64"/>
        <v/>
      </c>
      <c r="AA221" s="82" t="str">
        <f t="shared" si="65"/>
        <v/>
      </c>
      <c r="AB221" s="1" t="str">
        <f t="shared" si="66"/>
        <v/>
      </c>
      <c r="AC221" s="1">
        <f t="shared" si="67"/>
        <v>1</v>
      </c>
      <c r="AD221" s="1" t="str">
        <f t="shared" si="68"/>
        <v/>
      </c>
      <c r="AE221" s="1" t="str">
        <f t="shared" si="69"/>
        <v/>
      </c>
      <c r="AG221" s="11"/>
      <c r="AH221" s="1" t="str">
        <f t="shared" si="70"/>
        <v/>
      </c>
      <c r="AI221" s="1" t="str">
        <f t="shared" si="71"/>
        <v/>
      </c>
      <c r="AJ221" s="1" t="str">
        <f t="shared" si="72"/>
        <v/>
      </c>
      <c r="AK221" s="1" t="str">
        <f t="shared" si="73"/>
        <v/>
      </c>
      <c r="AL221" s="1" t="str">
        <f t="shared" si="74"/>
        <v/>
      </c>
      <c r="AM221" s="1" t="str">
        <f t="shared" si="75"/>
        <v/>
      </c>
      <c r="AN221" s="11"/>
      <c r="AO221" s="11"/>
      <c r="AP221" s="78" t="str">
        <f>IF(AND(SUM(AH221:AM221)&gt;0,SUM(Z221:AE221)&gt;0),1,"")</f>
        <v/>
      </c>
      <c r="AQ221" s="78"/>
      <c r="AR221" s="78" t="str">
        <f>IF(AP221=1,SUM(Z221:AE221)*10+SUM(AH221:AM221),"")</f>
        <v/>
      </c>
      <c r="AS221" s="78"/>
      <c r="AT221" s="11"/>
      <c r="AU221" s="11"/>
      <c r="AV221" s="80" t="str">
        <f>IF(AP221=1,VLOOKUP(AR221,'Number-Dozzen'!$F$2:$K$10,2,0),"")</f>
        <v/>
      </c>
      <c r="AW221" s="80" t="str">
        <f>IF(AP221=1,VLOOKUP(AR221,'Number-Dozzen'!$F$2:$K$10,3,0),"")</f>
        <v/>
      </c>
      <c r="AX221" s="80" t="str">
        <f>IF(AP221=1,VLOOKUP(AR221,'Number-Dozzen'!$F$2:$K$10,4,0),"")</f>
        <v/>
      </c>
      <c r="AY221" s="80" t="str">
        <f>IF(AP221=1,VLOOKUP(AR221,'Number-Dozzen'!$F$2:$K$10,5,0),"")</f>
        <v/>
      </c>
      <c r="AZ221" s="80" t="str">
        <f>IF(AP221=1,VLOOKUP(AR221,'Number-Dozzen'!$F$2:$K$10,6,0),"")</f>
        <v/>
      </c>
      <c r="BA221" s="11"/>
      <c r="BB221" s="80">
        <f t="shared" si="78"/>
        <v>3</v>
      </c>
      <c r="BC221" s="11"/>
      <c r="BD221" s="11"/>
      <c r="BE221" s="11"/>
      <c r="BF221" s="11"/>
      <c r="BG221" s="11"/>
      <c r="BH221" s="11"/>
      <c r="BI221" s="11"/>
      <c r="BJ221" s="11"/>
      <c r="BK221" s="11"/>
      <c r="BL221" s="11"/>
      <c r="BM221" s="11"/>
      <c r="BN221" s="11"/>
    </row>
    <row r="222" spans="1:66">
      <c r="A222" s="7">
        <v>221</v>
      </c>
      <c r="B222" s="5"/>
      <c r="C222" s="97">
        <v>1</v>
      </c>
      <c r="D222" s="6">
        <f>IF(C222="","",VLOOKUP(C222,'Number-Dozzen'!$A$2:$C$38,3,0))</f>
        <v>1</v>
      </c>
      <c r="E222" s="6">
        <f>IF(C222="","",VLOOKUP(C222,'[1]Number-Dozzen'!$A$2:$B$38,2,0))</f>
        <v>2</v>
      </c>
      <c r="F222" s="19">
        <f t="shared" si="80"/>
        <v>33</v>
      </c>
      <c r="G222" s="19" t="str">
        <f>IF(C222="","",IF(F222="","",VLOOKUP(F222,'Number-Dozzen'!$F$2:$L$10,7,0)))</f>
        <v>26-28-29-31-35</v>
      </c>
      <c r="H222" s="1" t="str">
        <f t="shared" si="77"/>
        <v/>
      </c>
      <c r="I222" s="1">
        <f t="shared" si="62"/>
        <v>3</v>
      </c>
      <c r="J222" s="1">
        <f t="shared" si="63"/>
        <v>1</v>
      </c>
      <c r="K222" s="1" t="str">
        <f t="shared" si="76"/>
        <v/>
      </c>
      <c r="L222" s="1">
        <f>IF(C222="","",SUM($K$2:K222))</f>
        <v>-52</v>
      </c>
      <c r="M222" s="11"/>
      <c r="N222" s="24" t="str">
        <f t="shared" si="79"/>
        <v/>
      </c>
      <c r="O222" s="25"/>
      <c r="P222" s="11"/>
      <c r="Q222" s="11"/>
      <c r="R222" s="11"/>
      <c r="S222" s="11"/>
      <c r="T222" s="11"/>
      <c r="U222" s="11"/>
      <c r="X222" s="11"/>
      <c r="Y222" s="11"/>
      <c r="Z222" s="80">
        <f t="shared" si="64"/>
        <v>3</v>
      </c>
      <c r="AA222" s="82" t="str">
        <f t="shared" si="65"/>
        <v/>
      </c>
      <c r="AB222" s="1" t="str">
        <f t="shared" si="66"/>
        <v/>
      </c>
      <c r="AC222" s="1" t="str">
        <f t="shared" si="67"/>
        <v/>
      </c>
      <c r="AD222" s="1" t="str">
        <f t="shared" si="68"/>
        <v/>
      </c>
      <c r="AE222" s="1" t="str">
        <f t="shared" si="69"/>
        <v/>
      </c>
      <c r="AG222" s="11"/>
      <c r="AH222" s="1" t="str">
        <f t="shared" si="70"/>
        <v/>
      </c>
      <c r="AI222" s="1" t="str">
        <f t="shared" si="71"/>
        <v/>
      </c>
      <c r="AJ222" s="1">
        <f t="shared" si="72"/>
        <v>3</v>
      </c>
      <c r="AK222" s="1" t="str">
        <f t="shared" si="73"/>
        <v/>
      </c>
      <c r="AL222" s="1" t="str">
        <f t="shared" si="74"/>
        <v/>
      </c>
      <c r="AM222" s="1" t="str">
        <f t="shared" si="75"/>
        <v/>
      </c>
      <c r="AN222" s="11"/>
      <c r="AO222" s="11"/>
      <c r="AP222" s="78">
        <f>IF(AND(SUM(AH222:AM222)&gt;0,SUM(Z222:AE222)&gt;0),1,"")</f>
        <v>1</v>
      </c>
      <c r="AQ222" s="78"/>
      <c r="AR222" s="78">
        <f>IF(AP222=1,SUM(Z222:AE222)*10+SUM(AH222:AM222),"")</f>
        <v>33</v>
      </c>
      <c r="AS222" s="78"/>
      <c r="AT222" s="11"/>
      <c r="AU222" s="11"/>
      <c r="AV222" s="80">
        <f>IF(AP222=1,VLOOKUP(AR222,'Number-Dozzen'!$F$2:$K$10,2,0),"")</f>
        <v>26</v>
      </c>
      <c r="AW222" s="80">
        <f>IF(AP222=1,VLOOKUP(AR222,'Number-Dozzen'!$F$2:$K$10,3,0),"")</f>
        <v>28</v>
      </c>
      <c r="AX222" s="80">
        <f>IF(AP222=1,VLOOKUP(AR222,'Number-Dozzen'!$F$2:$K$10,4,0),"")</f>
        <v>29</v>
      </c>
      <c r="AY222" s="80">
        <f>IF(AP222=1,VLOOKUP(AR222,'Number-Dozzen'!$F$2:$K$10,5,0),"")</f>
        <v>31</v>
      </c>
      <c r="AZ222" s="80">
        <f>IF(AP222=1,VLOOKUP(AR222,'Number-Dozzen'!$F$2:$K$10,6,0),"")</f>
        <v>35</v>
      </c>
      <c r="BA222" s="11"/>
      <c r="BB222" s="80">
        <f t="shared" si="78"/>
        <v>3</v>
      </c>
      <c r="BC222" s="11"/>
      <c r="BD222" s="11"/>
      <c r="BE222" s="11"/>
      <c r="BF222" s="11"/>
      <c r="BG222" s="11"/>
      <c r="BH222" s="11"/>
      <c r="BI222" s="11"/>
      <c r="BJ222" s="11"/>
      <c r="BK222" s="11"/>
      <c r="BL222" s="11"/>
      <c r="BM222" s="11"/>
      <c r="BN222" s="11"/>
    </row>
    <row r="223" spans="1:66">
      <c r="A223" s="7">
        <v>222</v>
      </c>
      <c r="B223" s="5"/>
      <c r="C223" s="97">
        <v>34</v>
      </c>
      <c r="D223" s="6">
        <f>IF(C223="","",VLOOKUP(C223,'Number-Dozzen'!$A$2:$C$38,3,0))</f>
        <v>3</v>
      </c>
      <c r="E223" s="6">
        <f>IF(C223="","",VLOOKUP(C223,'[1]Number-Dozzen'!$A$2:$B$38,2,0))</f>
        <v>1</v>
      </c>
      <c r="F223" s="19">
        <f t="shared" si="80"/>
        <v>23</v>
      </c>
      <c r="G223" s="19" t="str">
        <f>IF(C223="","",IF(F223="","",VLOOKUP(F223,'Number-Dozzen'!$F$2:$L$10,7,0)))</f>
        <v>14-18-22</v>
      </c>
      <c r="H223" s="1" t="str">
        <f t="shared" si="77"/>
        <v>L</v>
      </c>
      <c r="I223" s="1">
        <f t="shared" si="62"/>
        <v>3</v>
      </c>
      <c r="J223" s="1">
        <f t="shared" si="63"/>
        <v>1</v>
      </c>
      <c r="K223" s="1">
        <f t="shared" si="76"/>
        <v>-4</v>
      </c>
      <c r="L223" s="1">
        <f>IF(C223="","",SUM($K$2:K223))</f>
        <v>-56</v>
      </c>
      <c r="M223" s="11"/>
      <c r="N223" s="24" t="str">
        <f t="shared" si="79"/>
        <v/>
      </c>
      <c r="O223" s="25"/>
      <c r="P223" s="11"/>
      <c r="Q223" s="11"/>
      <c r="R223" s="11"/>
      <c r="S223" s="11"/>
      <c r="T223" s="11"/>
      <c r="U223" s="11"/>
      <c r="X223" s="11"/>
      <c r="Y223" s="11"/>
      <c r="Z223" s="80" t="str">
        <f t="shared" si="64"/>
        <v/>
      </c>
      <c r="AA223" s="82" t="str">
        <f t="shared" si="65"/>
        <v/>
      </c>
      <c r="AB223" s="1" t="str">
        <f t="shared" si="66"/>
        <v/>
      </c>
      <c r="AC223" s="1" t="str">
        <f t="shared" si="67"/>
        <v/>
      </c>
      <c r="AD223" s="1">
        <f t="shared" si="68"/>
        <v>2</v>
      </c>
      <c r="AE223" s="1" t="str">
        <f t="shared" si="69"/>
        <v/>
      </c>
      <c r="AG223" s="11"/>
      <c r="AH223" s="1">
        <f t="shared" si="70"/>
        <v>3</v>
      </c>
      <c r="AI223" s="1" t="str">
        <f t="shared" si="71"/>
        <v/>
      </c>
      <c r="AJ223" s="1" t="str">
        <f t="shared" si="72"/>
        <v/>
      </c>
      <c r="AK223" s="1" t="str">
        <f t="shared" si="73"/>
        <v/>
      </c>
      <c r="AL223" s="1" t="str">
        <f t="shared" si="74"/>
        <v/>
      </c>
      <c r="AM223" s="1" t="str">
        <f t="shared" si="75"/>
        <v/>
      </c>
      <c r="AN223" s="11"/>
      <c r="AO223" s="11"/>
      <c r="AP223" s="78">
        <f>IF(AND(SUM(AH223:AM223)&gt;0,SUM(Z223:AE223)&gt;0),1,"")</f>
        <v>1</v>
      </c>
      <c r="AQ223" s="78"/>
      <c r="AR223" s="78">
        <f>IF(AP223=1,SUM(Z223:AE223)*10+SUM(AH223:AM223),"")</f>
        <v>23</v>
      </c>
      <c r="AS223" s="78"/>
      <c r="AT223" s="11"/>
      <c r="AU223" s="11"/>
      <c r="AV223" s="80">
        <f>IF(AP223=1,VLOOKUP(AR223,'Number-Dozzen'!$F$2:$K$10,2,0),"")</f>
        <v>14</v>
      </c>
      <c r="AW223" s="80">
        <f>IF(AP223=1,VLOOKUP(AR223,'Number-Dozzen'!$F$2:$K$10,3,0),"")</f>
        <v>18</v>
      </c>
      <c r="AX223" s="80">
        <f>IF(AP223=1,VLOOKUP(AR223,'Number-Dozzen'!$F$2:$K$10,4,0),"")</f>
        <v>22</v>
      </c>
      <c r="AY223" s="80" t="str">
        <f>IF(AP223=1,VLOOKUP(AR223,'Number-Dozzen'!$F$2:$K$10,5,0),"")</f>
        <v xml:space="preserve"> </v>
      </c>
      <c r="AZ223" s="80" t="str">
        <f>IF(AP223=1,VLOOKUP(AR223,'Number-Dozzen'!$F$2:$K$10,6,0),"")</f>
        <v xml:space="preserve"> </v>
      </c>
      <c r="BA223" s="11"/>
      <c r="BB223" s="80">
        <f t="shared" si="78"/>
        <v>4</v>
      </c>
      <c r="BC223" s="11"/>
      <c r="BD223" s="11"/>
      <c r="BE223" s="11"/>
      <c r="BF223" s="11"/>
      <c r="BG223" s="11"/>
      <c r="BH223" s="11"/>
      <c r="BI223" s="11"/>
      <c r="BJ223" s="11"/>
      <c r="BK223" s="11"/>
      <c r="BL223" s="11"/>
      <c r="BM223" s="11"/>
      <c r="BN223" s="11"/>
    </row>
    <row r="224" spans="1:66">
      <c r="A224" s="7">
        <v>223</v>
      </c>
      <c r="B224" s="5"/>
      <c r="C224" s="97">
        <v>28</v>
      </c>
      <c r="D224" s="6">
        <f>IF(C224="","",VLOOKUP(C224,'Number-Dozzen'!$A$2:$C$38,3,0))</f>
        <v>3</v>
      </c>
      <c r="E224" s="6">
        <f>IF(C224="","",VLOOKUP(C224,'[1]Number-Dozzen'!$A$2:$B$38,2,0))</f>
        <v>3</v>
      </c>
      <c r="F224" s="19" t="str">
        <f t="shared" si="80"/>
        <v/>
      </c>
      <c r="G224" s="19" t="str">
        <f>IF(C224="","",IF(F224="","",VLOOKUP(F224,'Number-Dozzen'!$F$2:$L$10,7,0)))</f>
        <v/>
      </c>
      <c r="H224" s="1" t="str">
        <f t="shared" si="77"/>
        <v>L</v>
      </c>
      <c r="I224" s="1">
        <f t="shared" si="62"/>
        <v>4</v>
      </c>
      <c r="J224" s="1">
        <f t="shared" si="63"/>
        <v>1</v>
      </c>
      <c r="K224" s="1">
        <f t="shared" si="76"/>
        <v>-4</v>
      </c>
      <c r="L224" s="1">
        <f>IF(C224="","",SUM($K$2:K224))</f>
        <v>-60</v>
      </c>
      <c r="M224" s="11"/>
      <c r="N224" s="24" t="str">
        <f t="shared" si="79"/>
        <v/>
      </c>
      <c r="O224" s="25"/>
      <c r="P224" s="11"/>
      <c r="Q224" s="11"/>
      <c r="R224" s="11"/>
      <c r="S224" s="11"/>
      <c r="T224" s="11"/>
      <c r="U224" s="11"/>
      <c r="X224" s="11"/>
      <c r="Y224" s="11"/>
      <c r="Z224" s="80" t="str">
        <f t="shared" si="64"/>
        <v/>
      </c>
      <c r="AA224" s="82" t="str">
        <f t="shared" si="65"/>
        <v/>
      </c>
      <c r="AB224" s="1" t="str">
        <f t="shared" si="66"/>
        <v/>
      </c>
      <c r="AC224" s="1" t="str">
        <f t="shared" si="67"/>
        <v/>
      </c>
      <c r="AD224" s="1" t="str">
        <f t="shared" si="68"/>
        <v/>
      </c>
      <c r="AE224" s="1" t="str">
        <f t="shared" si="69"/>
        <v/>
      </c>
      <c r="AG224" s="11"/>
      <c r="AH224" s="1" t="str">
        <f t="shared" si="70"/>
        <v/>
      </c>
      <c r="AI224" s="1" t="str">
        <f t="shared" si="71"/>
        <v/>
      </c>
      <c r="AJ224" s="1" t="str">
        <f t="shared" si="72"/>
        <v/>
      </c>
      <c r="AK224" s="1" t="str">
        <f t="shared" si="73"/>
        <v/>
      </c>
      <c r="AL224" s="1">
        <f t="shared" si="74"/>
        <v>2</v>
      </c>
      <c r="AM224" s="1" t="str">
        <f t="shared" si="75"/>
        <v/>
      </c>
      <c r="AN224" s="11"/>
      <c r="AO224" s="11"/>
      <c r="AP224" s="78" t="str">
        <f>IF(AND(SUM(AH224:AM224)&gt;0,SUM(Z224:AE224)&gt;0),1,"")</f>
        <v/>
      </c>
      <c r="AQ224" s="78"/>
      <c r="AR224" s="78" t="str">
        <f>IF(AP224=1,SUM(Z224:AE224)*10+SUM(AH224:AM224),"")</f>
        <v/>
      </c>
      <c r="AS224" s="78"/>
      <c r="AT224" s="11"/>
      <c r="AU224" s="11"/>
      <c r="AV224" s="80" t="str">
        <f>IF(AP224=1,VLOOKUP(AR224,'Number-Dozzen'!$F$2:$K$10,2,0),"")</f>
        <v/>
      </c>
      <c r="AW224" s="80" t="str">
        <f>IF(AP224=1,VLOOKUP(AR224,'Number-Dozzen'!$F$2:$K$10,3,0),"")</f>
        <v/>
      </c>
      <c r="AX224" s="80" t="str">
        <f>IF(AP224=1,VLOOKUP(AR224,'Number-Dozzen'!$F$2:$K$10,4,0),"")</f>
        <v/>
      </c>
      <c r="AY224" s="80" t="str">
        <f>IF(AP224=1,VLOOKUP(AR224,'Number-Dozzen'!$F$2:$K$10,5,0),"")</f>
        <v/>
      </c>
      <c r="AZ224" s="80" t="str">
        <f>IF(AP224=1,VLOOKUP(AR224,'Number-Dozzen'!$F$2:$K$10,6,0),"")</f>
        <v/>
      </c>
      <c r="BA224" s="11"/>
      <c r="BB224" s="80">
        <f t="shared" si="78"/>
        <v>5</v>
      </c>
      <c r="BC224" s="11"/>
      <c r="BD224" s="11"/>
      <c r="BE224" s="11"/>
      <c r="BF224" s="11"/>
      <c r="BG224" s="11"/>
      <c r="BH224" s="11"/>
      <c r="BI224" s="11"/>
      <c r="BJ224" s="11"/>
      <c r="BK224" s="11"/>
      <c r="BL224" s="11"/>
      <c r="BM224" s="11"/>
      <c r="BN224" s="11"/>
    </row>
    <row r="225" spans="1:66">
      <c r="A225" s="7">
        <v>224</v>
      </c>
      <c r="B225" s="5"/>
      <c r="C225" s="97">
        <v>11</v>
      </c>
      <c r="D225" s="6">
        <f>IF(C225="","",VLOOKUP(C225,'Number-Dozzen'!$A$2:$C$38,3,0))</f>
        <v>1</v>
      </c>
      <c r="E225" s="6">
        <f>IF(C225="","",VLOOKUP(C225,'[1]Number-Dozzen'!$A$2:$B$38,2,0))</f>
        <v>2</v>
      </c>
      <c r="F225" s="19">
        <f t="shared" si="80"/>
        <v>21</v>
      </c>
      <c r="G225" s="19" t="str">
        <f>IF(C225="","",IF(F225="","",VLOOKUP(F225,'Number-Dozzen'!$F$2:$L$10,7,0)))</f>
        <v>13-15-17-19-21</v>
      </c>
      <c r="H225" s="1" t="str">
        <f t="shared" si="77"/>
        <v/>
      </c>
      <c r="I225" s="1">
        <f t="shared" si="62"/>
        <v>5</v>
      </c>
      <c r="J225" s="1">
        <f t="shared" si="63"/>
        <v>1</v>
      </c>
      <c r="K225" s="1" t="str">
        <f t="shared" si="76"/>
        <v/>
      </c>
      <c r="L225" s="1">
        <f>IF(C225="","",SUM($K$2:K225))</f>
        <v>-60</v>
      </c>
      <c r="M225" s="11"/>
      <c r="N225" s="24" t="str">
        <f t="shared" si="79"/>
        <v/>
      </c>
      <c r="O225" s="25"/>
      <c r="P225" s="11"/>
      <c r="Q225" s="11"/>
      <c r="R225" s="11"/>
      <c r="S225" s="11"/>
      <c r="T225" s="11"/>
      <c r="U225" s="11"/>
      <c r="X225" s="11"/>
      <c r="Y225" s="11"/>
      <c r="Z225" s="80" t="str">
        <f t="shared" si="64"/>
        <v/>
      </c>
      <c r="AA225" s="82">
        <f t="shared" si="65"/>
        <v>2</v>
      </c>
      <c r="AB225" s="1" t="str">
        <f t="shared" si="66"/>
        <v/>
      </c>
      <c r="AC225" s="1" t="str">
        <f t="shared" si="67"/>
        <v/>
      </c>
      <c r="AD225" s="1" t="str">
        <f t="shared" si="68"/>
        <v/>
      </c>
      <c r="AE225" s="1" t="str">
        <f t="shared" si="69"/>
        <v/>
      </c>
      <c r="AG225" s="11"/>
      <c r="AH225" s="1" t="str">
        <f t="shared" si="70"/>
        <v/>
      </c>
      <c r="AI225" s="1" t="str">
        <f t="shared" si="71"/>
        <v/>
      </c>
      <c r="AJ225" s="1" t="str">
        <f t="shared" si="72"/>
        <v/>
      </c>
      <c r="AK225" s="1">
        <f t="shared" si="73"/>
        <v>1</v>
      </c>
      <c r="AL225" s="1" t="str">
        <f t="shared" si="74"/>
        <v/>
      </c>
      <c r="AM225" s="1" t="str">
        <f t="shared" si="75"/>
        <v/>
      </c>
      <c r="AN225" s="11"/>
      <c r="AO225" s="11"/>
      <c r="AP225" s="78">
        <f>IF(AND(SUM(AH225:AM225)&gt;0,SUM(Z225:AE225)&gt;0),1,"")</f>
        <v>1</v>
      </c>
      <c r="AQ225" s="78"/>
      <c r="AR225" s="78">
        <f>IF(AP225=1,SUM(Z225:AE225)*10+SUM(AH225:AM225),"")</f>
        <v>21</v>
      </c>
      <c r="AS225" s="78"/>
      <c r="AT225" s="11"/>
      <c r="AU225" s="11"/>
      <c r="AV225" s="80">
        <f>IF(AP225=1,VLOOKUP(AR225,'Number-Dozzen'!$F$2:$K$10,2,0),"")</f>
        <v>13</v>
      </c>
      <c r="AW225" s="80">
        <f>IF(AP225=1,VLOOKUP(AR225,'Number-Dozzen'!$F$2:$K$10,3,0),"")</f>
        <v>15</v>
      </c>
      <c r="AX225" s="80">
        <f>IF(AP225=1,VLOOKUP(AR225,'Number-Dozzen'!$F$2:$K$10,4,0),"")</f>
        <v>17</v>
      </c>
      <c r="AY225" s="80">
        <f>IF(AP225=1,VLOOKUP(AR225,'Number-Dozzen'!$F$2:$K$10,5,0),"")</f>
        <v>19</v>
      </c>
      <c r="AZ225" s="80">
        <f>IF(AP225=1,VLOOKUP(AR225,'Number-Dozzen'!$F$2:$K$10,6,0),"")</f>
        <v>21</v>
      </c>
      <c r="BA225" s="11"/>
      <c r="BB225" s="80">
        <f t="shared" si="78"/>
        <v>5</v>
      </c>
      <c r="BC225" s="11"/>
      <c r="BD225" s="11"/>
      <c r="BE225" s="11"/>
      <c r="BF225" s="11"/>
      <c r="BG225" s="11"/>
      <c r="BH225" s="11"/>
      <c r="BI225" s="11"/>
      <c r="BJ225" s="11"/>
      <c r="BK225" s="11"/>
      <c r="BL225" s="11"/>
      <c r="BM225" s="11"/>
      <c r="BN225" s="11"/>
    </row>
    <row r="226" spans="1:66">
      <c r="A226" s="7">
        <v>225</v>
      </c>
      <c r="B226" s="5"/>
      <c r="C226" s="97">
        <v>28</v>
      </c>
      <c r="D226" s="6">
        <f>IF(C226="","",VLOOKUP(C226,'Number-Dozzen'!$A$2:$C$38,3,0))</f>
        <v>3</v>
      </c>
      <c r="E226" s="6">
        <f>IF(C226="","",VLOOKUP(C226,'[1]Number-Dozzen'!$A$2:$B$38,2,0))</f>
        <v>3</v>
      </c>
      <c r="F226" s="19">
        <f t="shared" si="80"/>
        <v>21</v>
      </c>
      <c r="G226" s="19" t="str">
        <f>IF(C226="","",IF(F226="","",VLOOKUP(F226,'Number-Dozzen'!$F$2:$L$10,7,0)))</f>
        <v>13-15-17-19-21</v>
      </c>
      <c r="H226" s="1" t="str">
        <f t="shared" si="77"/>
        <v>L</v>
      </c>
      <c r="I226" s="1">
        <f t="shared" si="62"/>
        <v>5</v>
      </c>
      <c r="J226" s="1">
        <f t="shared" si="63"/>
        <v>1</v>
      </c>
      <c r="K226" s="1">
        <f t="shared" si="76"/>
        <v>-4</v>
      </c>
      <c r="L226" s="1">
        <f>IF(C226="","",SUM($K$2:K226))</f>
        <v>-64</v>
      </c>
      <c r="M226" s="11"/>
      <c r="N226" s="24" t="str">
        <f t="shared" si="79"/>
        <v/>
      </c>
      <c r="O226" s="25"/>
      <c r="P226" s="11"/>
      <c r="Q226" s="11"/>
      <c r="R226" s="11"/>
      <c r="S226" s="11"/>
      <c r="T226" s="11"/>
      <c r="U226" s="11"/>
      <c r="X226" s="11"/>
      <c r="Y226" s="11"/>
      <c r="Z226" s="80" t="str">
        <f t="shared" si="64"/>
        <v/>
      </c>
      <c r="AA226" s="82" t="str">
        <f t="shared" si="65"/>
        <v/>
      </c>
      <c r="AB226" s="1" t="str">
        <f t="shared" si="66"/>
        <v/>
      </c>
      <c r="AC226" s="1" t="str">
        <f t="shared" si="67"/>
        <v/>
      </c>
      <c r="AD226" s="1">
        <f t="shared" si="68"/>
        <v>2</v>
      </c>
      <c r="AE226" s="1" t="str">
        <f t="shared" si="69"/>
        <v/>
      </c>
      <c r="AG226" s="11"/>
      <c r="AH226" s="1" t="str">
        <f t="shared" si="70"/>
        <v/>
      </c>
      <c r="AI226" s="1" t="str">
        <f t="shared" si="71"/>
        <v/>
      </c>
      <c r="AJ226" s="1" t="str">
        <f t="shared" si="72"/>
        <v/>
      </c>
      <c r="AK226" s="1" t="str">
        <f t="shared" si="73"/>
        <v/>
      </c>
      <c r="AL226" s="1" t="str">
        <f t="shared" si="74"/>
        <v/>
      </c>
      <c r="AM226" s="1">
        <f t="shared" si="75"/>
        <v>1</v>
      </c>
      <c r="AN226" s="11"/>
      <c r="AO226" s="11"/>
      <c r="AP226" s="78">
        <f>IF(AND(SUM(AH226:AM226)&gt;0,SUM(Z226:AE226)&gt;0),1,"")</f>
        <v>1</v>
      </c>
      <c r="AQ226" s="78"/>
      <c r="AR226" s="78">
        <f>IF(AP226=1,SUM(Z226:AE226)*10+SUM(AH226:AM226),"")</f>
        <v>21</v>
      </c>
      <c r="AS226" s="78"/>
      <c r="AT226" s="11"/>
      <c r="AU226" s="11"/>
      <c r="AV226" s="80">
        <f>IF(AP226=1,VLOOKUP(AR226,'Number-Dozzen'!$F$2:$K$10,2,0),"")</f>
        <v>13</v>
      </c>
      <c r="AW226" s="80">
        <f>IF(AP226=1,VLOOKUP(AR226,'Number-Dozzen'!$F$2:$K$10,3,0),"")</f>
        <v>15</v>
      </c>
      <c r="AX226" s="80">
        <f>IF(AP226=1,VLOOKUP(AR226,'Number-Dozzen'!$F$2:$K$10,4,0),"")</f>
        <v>17</v>
      </c>
      <c r="AY226" s="80">
        <f>IF(AP226=1,VLOOKUP(AR226,'Number-Dozzen'!$F$2:$K$10,5,0),"")</f>
        <v>19</v>
      </c>
      <c r="AZ226" s="80">
        <f>IF(AP226=1,VLOOKUP(AR226,'Number-Dozzen'!$F$2:$K$10,6,0),"")</f>
        <v>21</v>
      </c>
      <c r="BA226" s="11"/>
      <c r="BB226" s="80">
        <f t="shared" si="78"/>
        <v>6</v>
      </c>
      <c r="BC226" s="11"/>
      <c r="BD226" s="11"/>
      <c r="BE226" s="11"/>
      <c r="BF226" s="11"/>
      <c r="BG226" s="11"/>
      <c r="BH226" s="11"/>
      <c r="BI226" s="11"/>
      <c r="BJ226" s="11"/>
      <c r="BK226" s="11"/>
      <c r="BL226" s="11"/>
      <c r="BM226" s="11"/>
      <c r="BN226" s="11"/>
    </row>
    <row r="227" spans="1:66">
      <c r="A227" s="7">
        <v>226</v>
      </c>
      <c r="B227" s="5"/>
      <c r="C227" s="97">
        <v>22</v>
      </c>
      <c r="D227" s="6">
        <f>IF(C227="","",VLOOKUP(C227,'Number-Dozzen'!$A$2:$C$38,3,0))</f>
        <v>2</v>
      </c>
      <c r="E227" s="6">
        <f>IF(C227="","",VLOOKUP(C227,'[1]Number-Dozzen'!$A$2:$B$38,2,0))</f>
        <v>3</v>
      </c>
      <c r="F227" s="19" t="str">
        <f t="shared" si="80"/>
        <v/>
      </c>
      <c r="G227" s="19" t="str">
        <f>IF(C227="","",IF(F227="","",VLOOKUP(F227,'Number-Dozzen'!$F$2:$L$10,7,0)))</f>
        <v/>
      </c>
      <c r="H227" s="1" t="str">
        <f t="shared" si="77"/>
        <v>L</v>
      </c>
      <c r="I227" s="1">
        <f t="shared" si="62"/>
        <v>6</v>
      </c>
      <c r="J227" s="1">
        <f t="shared" si="63"/>
        <v>1</v>
      </c>
      <c r="K227" s="1">
        <f t="shared" si="76"/>
        <v>-4</v>
      </c>
      <c r="L227" s="1">
        <f>IF(C227="","",SUM($K$2:K227))</f>
        <v>-68</v>
      </c>
      <c r="M227" s="11"/>
      <c r="N227" s="24" t="str">
        <f t="shared" si="79"/>
        <v/>
      </c>
      <c r="O227" s="25"/>
      <c r="P227" s="11"/>
      <c r="Q227" s="11"/>
      <c r="R227" s="11"/>
      <c r="S227" s="11"/>
      <c r="T227" s="11"/>
      <c r="U227" s="11"/>
      <c r="X227" s="11"/>
      <c r="Y227" s="11"/>
      <c r="Z227" s="80" t="str">
        <f t="shared" si="64"/>
        <v/>
      </c>
      <c r="AA227" s="82" t="str">
        <f t="shared" si="65"/>
        <v/>
      </c>
      <c r="AB227" s="1" t="str">
        <f t="shared" si="66"/>
        <v/>
      </c>
      <c r="AC227" s="1">
        <f t="shared" si="67"/>
        <v>1</v>
      </c>
      <c r="AD227" s="1" t="str">
        <f t="shared" si="68"/>
        <v/>
      </c>
      <c r="AE227" s="1" t="str">
        <f t="shared" si="69"/>
        <v/>
      </c>
      <c r="AG227" s="11"/>
      <c r="AH227" s="1" t="str">
        <f t="shared" si="70"/>
        <v/>
      </c>
      <c r="AI227" s="1" t="str">
        <f t="shared" si="71"/>
        <v/>
      </c>
      <c r="AJ227" s="1" t="str">
        <f t="shared" si="72"/>
        <v/>
      </c>
      <c r="AK227" s="1" t="str">
        <f t="shared" si="73"/>
        <v/>
      </c>
      <c r="AL227" s="1" t="str">
        <f t="shared" si="74"/>
        <v/>
      </c>
      <c r="AM227" s="1" t="str">
        <f t="shared" si="75"/>
        <v/>
      </c>
      <c r="AN227" s="11"/>
      <c r="AO227" s="11"/>
      <c r="AP227" s="78" t="str">
        <f>IF(AND(SUM(AH227:AM227)&gt;0,SUM(Z227:AE227)&gt;0),1,"")</f>
        <v/>
      </c>
      <c r="AQ227" s="78"/>
      <c r="AR227" s="78" t="str">
        <f>IF(AP227=1,SUM(Z227:AE227)*10+SUM(AH227:AM227),"")</f>
        <v/>
      </c>
      <c r="AS227" s="78"/>
      <c r="AT227" s="11"/>
      <c r="AU227" s="11"/>
      <c r="AV227" s="80" t="str">
        <f>IF(AP227=1,VLOOKUP(AR227,'Number-Dozzen'!$F$2:$K$10,2,0),"")</f>
        <v/>
      </c>
      <c r="AW227" s="80" t="str">
        <f>IF(AP227=1,VLOOKUP(AR227,'Number-Dozzen'!$F$2:$K$10,3,0),"")</f>
        <v/>
      </c>
      <c r="AX227" s="80" t="str">
        <f>IF(AP227=1,VLOOKUP(AR227,'Number-Dozzen'!$F$2:$K$10,4,0),"")</f>
        <v/>
      </c>
      <c r="AY227" s="80" t="str">
        <f>IF(AP227=1,VLOOKUP(AR227,'Number-Dozzen'!$F$2:$K$10,5,0),"")</f>
        <v/>
      </c>
      <c r="AZ227" s="80" t="str">
        <f>IF(AP227=1,VLOOKUP(AR227,'Number-Dozzen'!$F$2:$K$10,6,0),"")</f>
        <v/>
      </c>
      <c r="BA227" s="11"/>
      <c r="BB227" s="80">
        <f t="shared" si="78"/>
        <v>7</v>
      </c>
      <c r="BC227" s="11"/>
      <c r="BD227" s="11"/>
      <c r="BE227" s="11"/>
      <c r="BF227" s="11"/>
      <c r="BG227" s="11"/>
      <c r="BH227" s="11"/>
      <c r="BI227" s="11"/>
      <c r="BJ227" s="11"/>
      <c r="BK227" s="11"/>
      <c r="BL227" s="11"/>
      <c r="BM227" s="11"/>
      <c r="BN227" s="11"/>
    </row>
    <row r="228" spans="1:66">
      <c r="A228" s="7">
        <v>227</v>
      </c>
      <c r="B228" s="5"/>
      <c r="C228" s="97">
        <v>15</v>
      </c>
      <c r="D228" s="6">
        <f>IF(C228="","",VLOOKUP(C228,'Number-Dozzen'!$A$2:$C$38,3,0))</f>
        <v>2</v>
      </c>
      <c r="E228" s="6">
        <f>IF(C228="","",VLOOKUP(C228,'[1]Number-Dozzen'!$A$2:$B$38,2,0))</f>
        <v>1</v>
      </c>
      <c r="F228" s="19" t="str">
        <f t="shared" si="80"/>
        <v/>
      </c>
      <c r="G228" s="19" t="str">
        <f>IF(C228="","",IF(F228="","",VLOOKUP(F228,'Number-Dozzen'!$F$2:$L$10,7,0)))</f>
        <v/>
      </c>
      <c r="H228" s="1" t="str">
        <f t="shared" si="77"/>
        <v/>
      </c>
      <c r="I228" s="1">
        <f t="shared" si="62"/>
        <v>7</v>
      </c>
      <c r="J228" s="1">
        <f t="shared" si="63"/>
        <v>1</v>
      </c>
      <c r="K228" s="1" t="str">
        <f t="shared" si="76"/>
        <v/>
      </c>
      <c r="L228" s="1">
        <f>IF(C228="","",SUM($K$2:K228))</f>
        <v>-68</v>
      </c>
      <c r="M228" s="11"/>
      <c r="N228" s="24" t="str">
        <f t="shared" si="79"/>
        <v/>
      </c>
      <c r="O228" s="25"/>
      <c r="P228" s="11"/>
      <c r="Q228" s="11"/>
      <c r="R228" s="11"/>
      <c r="S228" s="11"/>
      <c r="T228" s="11"/>
      <c r="U228" s="11"/>
      <c r="X228" s="11"/>
      <c r="Y228" s="11"/>
      <c r="Z228" s="80" t="str">
        <f t="shared" si="64"/>
        <v/>
      </c>
      <c r="AA228" s="82" t="str">
        <f t="shared" si="65"/>
        <v/>
      </c>
      <c r="AB228" s="1" t="str">
        <f t="shared" si="66"/>
        <v/>
      </c>
      <c r="AC228" s="1" t="str">
        <f t="shared" si="67"/>
        <v/>
      </c>
      <c r="AD228" s="1" t="str">
        <f t="shared" si="68"/>
        <v/>
      </c>
      <c r="AE228" s="1" t="str">
        <f t="shared" si="69"/>
        <v/>
      </c>
      <c r="AG228" s="11"/>
      <c r="AH228" s="1" t="str">
        <f t="shared" si="70"/>
        <v/>
      </c>
      <c r="AI228" s="1">
        <f t="shared" si="71"/>
        <v>2</v>
      </c>
      <c r="AJ228" s="1" t="str">
        <f t="shared" si="72"/>
        <v/>
      </c>
      <c r="AK228" s="1" t="str">
        <f t="shared" si="73"/>
        <v/>
      </c>
      <c r="AL228" s="1" t="str">
        <f t="shared" si="74"/>
        <v/>
      </c>
      <c r="AM228" s="1" t="str">
        <f t="shared" si="75"/>
        <v/>
      </c>
      <c r="AN228" s="11"/>
      <c r="AO228" s="11"/>
      <c r="AP228" s="78" t="str">
        <f>IF(AND(SUM(AH228:AM228)&gt;0,SUM(Z228:AE228)&gt;0),1,"")</f>
        <v/>
      </c>
      <c r="AQ228" s="78"/>
      <c r="AR228" s="78" t="str">
        <f>IF(AP228=1,SUM(Z228:AE228)*10+SUM(AH228:AM228),"")</f>
        <v/>
      </c>
      <c r="AS228" s="78"/>
      <c r="AT228" s="11"/>
      <c r="AU228" s="11"/>
      <c r="AV228" s="80" t="str">
        <f>IF(AP228=1,VLOOKUP(AR228,'Number-Dozzen'!$F$2:$K$10,2,0),"")</f>
        <v/>
      </c>
      <c r="AW228" s="80" t="str">
        <f>IF(AP228=1,VLOOKUP(AR228,'Number-Dozzen'!$F$2:$K$10,3,0),"")</f>
        <v/>
      </c>
      <c r="AX228" s="80" t="str">
        <f>IF(AP228=1,VLOOKUP(AR228,'Number-Dozzen'!$F$2:$K$10,4,0),"")</f>
        <v/>
      </c>
      <c r="AY228" s="80" t="str">
        <f>IF(AP228=1,VLOOKUP(AR228,'Number-Dozzen'!$F$2:$K$10,5,0),"")</f>
        <v/>
      </c>
      <c r="AZ228" s="80" t="str">
        <f>IF(AP228=1,VLOOKUP(AR228,'Number-Dozzen'!$F$2:$K$10,6,0),"")</f>
        <v/>
      </c>
      <c r="BA228" s="11"/>
      <c r="BB228" s="80">
        <f t="shared" si="78"/>
        <v>7</v>
      </c>
      <c r="BC228" s="11"/>
      <c r="BD228" s="11"/>
      <c r="BE228" s="11"/>
      <c r="BF228" s="11"/>
      <c r="BG228" s="11"/>
      <c r="BH228" s="11"/>
      <c r="BI228" s="11"/>
      <c r="BJ228" s="11"/>
      <c r="BK228" s="11"/>
      <c r="BL228" s="11"/>
      <c r="BM228" s="11"/>
      <c r="BN228" s="11"/>
    </row>
    <row r="229" spans="1:66">
      <c r="A229" s="7">
        <v>228</v>
      </c>
      <c r="B229" s="5"/>
      <c r="C229" s="97">
        <v>36</v>
      </c>
      <c r="D229" s="6">
        <f>IF(C229="","",VLOOKUP(C229,'Number-Dozzen'!$A$2:$C$38,3,0))</f>
        <v>3</v>
      </c>
      <c r="E229" s="6">
        <f>IF(C229="","",VLOOKUP(C229,'[1]Number-Dozzen'!$A$2:$B$38,2,0))</f>
        <v>2</v>
      </c>
      <c r="F229" s="19" t="str">
        <f t="shared" si="80"/>
        <v/>
      </c>
      <c r="G229" s="19" t="str">
        <f>IF(C229="","",IF(F229="","",VLOOKUP(F229,'Number-Dozzen'!$F$2:$L$10,7,0)))</f>
        <v/>
      </c>
      <c r="H229" s="1" t="str">
        <f t="shared" si="77"/>
        <v/>
      </c>
      <c r="I229" s="1">
        <f t="shared" si="62"/>
        <v>7</v>
      </c>
      <c r="J229" s="1">
        <f t="shared" si="63"/>
        <v>1</v>
      </c>
      <c r="K229" s="1" t="str">
        <f t="shared" si="76"/>
        <v/>
      </c>
      <c r="L229" s="1">
        <f>IF(C229="","",SUM($K$2:K229))</f>
        <v>-68</v>
      </c>
      <c r="M229" s="11"/>
      <c r="N229" s="24" t="str">
        <f t="shared" si="79"/>
        <v/>
      </c>
      <c r="O229" s="25"/>
      <c r="P229" s="11"/>
      <c r="Q229" s="11"/>
      <c r="R229" s="11"/>
      <c r="S229" s="11"/>
      <c r="T229" s="11"/>
      <c r="U229" s="11"/>
      <c r="X229" s="11"/>
      <c r="Y229" s="11"/>
      <c r="Z229" s="80" t="str">
        <f t="shared" si="64"/>
        <v/>
      </c>
      <c r="AA229" s="82" t="str">
        <f t="shared" si="65"/>
        <v/>
      </c>
      <c r="AB229" s="1" t="str">
        <f t="shared" si="66"/>
        <v/>
      </c>
      <c r="AC229" s="1" t="str">
        <f t="shared" si="67"/>
        <v/>
      </c>
      <c r="AD229" s="1" t="str">
        <f t="shared" si="68"/>
        <v/>
      </c>
      <c r="AE229" s="1" t="str">
        <f t="shared" si="69"/>
        <v/>
      </c>
      <c r="AG229" s="11"/>
      <c r="AH229" s="1" t="str">
        <f t="shared" si="70"/>
        <v/>
      </c>
      <c r="AI229" s="1" t="str">
        <f t="shared" si="71"/>
        <v/>
      </c>
      <c r="AJ229" s="1">
        <f t="shared" si="72"/>
        <v>3</v>
      </c>
      <c r="AK229" s="1" t="str">
        <f t="shared" si="73"/>
        <v/>
      </c>
      <c r="AL229" s="1" t="str">
        <f t="shared" si="74"/>
        <v/>
      </c>
      <c r="AM229" s="1" t="str">
        <f t="shared" si="75"/>
        <v/>
      </c>
      <c r="AN229" s="11"/>
      <c r="AO229" s="11"/>
      <c r="AP229" s="78" t="str">
        <f>IF(AND(SUM(AH229:AM229)&gt;0,SUM(Z229:AE229)&gt;0),1,"")</f>
        <v/>
      </c>
      <c r="AQ229" s="78"/>
      <c r="AR229" s="78" t="str">
        <f>IF(AP229=1,SUM(Z229:AE229)*10+SUM(AH229:AM229),"")</f>
        <v/>
      </c>
      <c r="AS229" s="78"/>
      <c r="AT229" s="11"/>
      <c r="AU229" s="11"/>
      <c r="AV229" s="80" t="str">
        <f>IF(AP229=1,VLOOKUP(AR229,'Number-Dozzen'!$F$2:$K$10,2,0),"")</f>
        <v/>
      </c>
      <c r="AW229" s="80" t="str">
        <f>IF(AP229=1,VLOOKUP(AR229,'Number-Dozzen'!$F$2:$K$10,3,0),"")</f>
        <v/>
      </c>
      <c r="AX229" s="80" t="str">
        <f>IF(AP229=1,VLOOKUP(AR229,'Number-Dozzen'!$F$2:$K$10,4,0),"")</f>
        <v/>
      </c>
      <c r="AY229" s="80" t="str">
        <f>IF(AP229=1,VLOOKUP(AR229,'Number-Dozzen'!$F$2:$K$10,5,0),"")</f>
        <v/>
      </c>
      <c r="AZ229" s="80" t="str">
        <f>IF(AP229=1,VLOOKUP(AR229,'Number-Dozzen'!$F$2:$K$10,6,0),"")</f>
        <v/>
      </c>
      <c r="BA229" s="11"/>
      <c r="BB229" s="80">
        <f t="shared" si="78"/>
        <v>7</v>
      </c>
      <c r="BC229" s="11"/>
      <c r="BD229" s="11"/>
      <c r="BE229" s="11"/>
      <c r="BF229" s="11"/>
      <c r="BG229" s="11"/>
      <c r="BH229" s="11"/>
      <c r="BI229" s="11"/>
      <c r="BJ229" s="11"/>
      <c r="BK229" s="11"/>
      <c r="BL229" s="11"/>
      <c r="BM229" s="11"/>
      <c r="BN229" s="11"/>
    </row>
    <row r="230" spans="1:66">
      <c r="A230" s="7">
        <v>229</v>
      </c>
      <c r="B230" s="5"/>
      <c r="C230" s="97">
        <v>0</v>
      </c>
      <c r="D230" s="6">
        <f>IF(C230="","",VLOOKUP(C230,'Number-Dozzen'!$A$2:$C$38,3,0))</f>
        <v>0</v>
      </c>
      <c r="E230" s="6">
        <f>IF(C230="","",VLOOKUP(C230,'[1]Number-Dozzen'!$A$2:$B$38,2,0))</f>
        <v>1</v>
      </c>
      <c r="F230" s="19" t="str">
        <f t="shared" si="80"/>
        <v/>
      </c>
      <c r="G230" s="19" t="str">
        <f>IF(C230="","",IF(F230="","",VLOOKUP(F230,'Number-Dozzen'!$F$2:$L$10,7,0)))</f>
        <v/>
      </c>
      <c r="H230" s="1" t="str">
        <f t="shared" si="77"/>
        <v/>
      </c>
      <c r="I230" s="1">
        <f t="shared" si="62"/>
        <v>7</v>
      </c>
      <c r="J230" s="1">
        <f t="shared" si="63"/>
        <v>1</v>
      </c>
      <c r="K230" s="1" t="str">
        <f t="shared" si="76"/>
        <v/>
      </c>
      <c r="L230" s="1">
        <f>IF(C230="","",SUM($K$2:K230))</f>
        <v>-68</v>
      </c>
      <c r="M230" s="11"/>
      <c r="N230" s="24" t="str">
        <f t="shared" si="79"/>
        <v/>
      </c>
      <c r="O230" s="25"/>
      <c r="P230" s="11"/>
      <c r="Q230" s="11"/>
      <c r="R230" s="11"/>
      <c r="S230" s="11"/>
      <c r="T230" s="11"/>
      <c r="U230" s="11"/>
      <c r="X230" s="11"/>
      <c r="Y230" s="11"/>
      <c r="Z230" s="80" t="str">
        <f t="shared" si="64"/>
        <v/>
      </c>
      <c r="AA230" s="82" t="str">
        <f t="shared" si="65"/>
        <v/>
      </c>
      <c r="AB230" s="1" t="str">
        <f t="shared" si="66"/>
        <v/>
      </c>
      <c r="AC230" s="1" t="str">
        <f t="shared" si="67"/>
        <v/>
      </c>
      <c r="AD230" s="1" t="str">
        <f t="shared" si="68"/>
        <v/>
      </c>
      <c r="AE230" s="1" t="str">
        <f t="shared" si="69"/>
        <v/>
      </c>
      <c r="AG230" s="11"/>
      <c r="AH230" s="1">
        <f t="shared" si="70"/>
        <v>3</v>
      </c>
      <c r="AI230" s="1" t="str">
        <f t="shared" si="71"/>
        <v/>
      </c>
      <c r="AJ230" s="1" t="str">
        <f t="shared" si="72"/>
        <v/>
      </c>
      <c r="AK230" s="1" t="str">
        <f t="shared" si="73"/>
        <v/>
      </c>
      <c r="AL230" s="1" t="str">
        <f t="shared" si="74"/>
        <v/>
      </c>
      <c r="AM230" s="1" t="str">
        <f t="shared" si="75"/>
        <v/>
      </c>
      <c r="AN230" s="11"/>
      <c r="AO230" s="11"/>
      <c r="AP230" s="78" t="str">
        <f>IF(AND(SUM(AH230:AM230)&gt;0,SUM(Z230:AE230)&gt;0),1,"")</f>
        <v/>
      </c>
      <c r="AQ230" s="78"/>
      <c r="AR230" s="78" t="str">
        <f>IF(AP230=1,SUM(Z230:AE230)*10+SUM(AH230:AM230),"")</f>
        <v/>
      </c>
      <c r="AS230" s="78"/>
      <c r="AT230" s="11"/>
      <c r="AU230" s="11"/>
      <c r="AV230" s="80" t="str">
        <f>IF(AP230=1,VLOOKUP(AR230,'Number-Dozzen'!$F$2:$K$10,2,0),"")</f>
        <v/>
      </c>
      <c r="AW230" s="80" t="str">
        <f>IF(AP230=1,VLOOKUP(AR230,'Number-Dozzen'!$F$2:$K$10,3,0),"")</f>
        <v/>
      </c>
      <c r="AX230" s="80" t="str">
        <f>IF(AP230=1,VLOOKUP(AR230,'Number-Dozzen'!$F$2:$K$10,4,0),"")</f>
        <v/>
      </c>
      <c r="AY230" s="80" t="str">
        <f>IF(AP230=1,VLOOKUP(AR230,'Number-Dozzen'!$F$2:$K$10,5,0),"")</f>
        <v/>
      </c>
      <c r="AZ230" s="80" t="str">
        <f>IF(AP230=1,VLOOKUP(AR230,'Number-Dozzen'!$F$2:$K$10,6,0),"")</f>
        <v/>
      </c>
      <c r="BA230" s="11"/>
      <c r="BB230" s="80">
        <f t="shared" si="78"/>
        <v>7</v>
      </c>
      <c r="BC230" s="11"/>
      <c r="BD230" s="11"/>
      <c r="BE230" s="11"/>
      <c r="BF230" s="11"/>
      <c r="BG230" s="11"/>
      <c r="BH230" s="11"/>
      <c r="BI230" s="11"/>
      <c r="BJ230" s="11"/>
      <c r="BK230" s="11"/>
      <c r="BL230" s="11"/>
      <c r="BM230" s="11"/>
      <c r="BN230" s="11"/>
    </row>
    <row r="231" spans="1:66">
      <c r="A231" s="7">
        <v>230</v>
      </c>
      <c r="B231" s="5"/>
      <c r="C231" s="97">
        <v>17</v>
      </c>
      <c r="D231" s="6">
        <f>IF(C231="","",VLOOKUP(C231,'Number-Dozzen'!$A$2:$C$38,3,0))</f>
        <v>2</v>
      </c>
      <c r="E231" s="6">
        <f>IF(C231="","",VLOOKUP(C231,'[1]Number-Dozzen'!$A$2:$B$38,2,0))</f>
        <v>1</v>
      </c>
      <c r="F231" s="19" t="str">
        <f t="shared" si="80"/>
        <v/>
      </c>
      <c r="G231" s="19" t="str">
        <f>IF(C231="","",IF(F231="","",VLOOKUP(F231,'Number-Dozzen'!$F$2:$L$10,7,0)))</f>
        <v/>
      </c>
      <c r="H231" s="1" t="str">
        <f t="shared" si="77"/>
        <v/>
      </c>
      <c r="I231" s="1">
        <f t="shared" si="62"/>
        <v>7</v>
      </c>
      <c r="J231" s="1">
        <f t="shared" si="63"/>
        <v>1</v>
      </c>
      <c r="K231" s="1" t="str">
        <f t="shared" si="76"/>
        <v/>
      </c>
      <c r="L231" s="1">
        <f>IF(C231="","",SUM($K$2:K231))</f>
        <v>-68</v>
      </c>
      <c r="M231" s="11"/>
      <c r="N231" s="24" t="str">
        <f t="shared" si="79"/>
        <v/>
      </c>
      <c r="O231" s="25"/>
      <c r="P231" s="11"/>
      <c r="Q231" s="11"/>
      <c r="R231" s="11"/>
      <c r="S231" s="11"/>
      <c r="T231" s="11"/>
      <c r="U231" s="11"/>
      <c r="X231" s="11"/>
      <c r="Y231" s="11"/>
      <c r="Z231" s="80" t="str">
        <f t="shared" si="64"/>
        <v/>
      </c>
      <c r="AA231" s="82" t="str">
        <f t="shared" si="65"/>
        <v/>
      </c>
      <c r="AB231" s="1" t="str">
        <f t="shared" si="66"/>
        <v/>
      </c>
      <c r="AC231" s="1" t="str">
        <f t="shared" si="67"/>
        <v/>
      </c>
      <c r="AD231" s="1" t="str">
        <f t="shared" si="68"/>
        <v/>
      </c>
      <c r="AE231" s="1" t="str">
        <f t="shared" si="69"/>
        <v/>
      </c>
      <c r="AG231" s="11"/>
      <c r="AH231" s="1" t="str">
        <f t="shared" si="70"/>
        <v/>
      </c>
      <c r="AI231" s="1" t="str">
        <f t="shared" si="71"/>
        <v/>
      </c>
      <c r="AJ231" s="1" t="str">
        <f t="shared" si="72"/>
        <v/>
      </c>
      <c r="AK231" s="1" t="str">
        <f t="shared" si="73"/>
        <v/>
      </c>
      <c r="AL231" s="1" t="str">
        <f t="shared" si="74"/>
        <v/>
      </c>
      <c r="AM231" s="1" t="str">
        <f t="shared" si="75"/>
        <v/>
      </c>
      <c r="AN231" s="11"/>
      <c r="AO231" s="11"/>
      <c r="AP231" s="78" t="str">
        <f>IF(AND(SUM(AH231:AM231)&gt;0,SUM(Z231:AE231)&gt;0),1,"")</f>
        <v/>
      </c>
      <c r="AQ231" s="78"/>
      <c r="AR231" s="78" t="str">
        <f>IF(AP231=1,SUM(Z231:AE231)*10+SUM(AH231:AM231),"")</f>
        <v/>
      </c>
      <c r="AS231" s="78"/>
      <c r="AT231" s="11"/>
      <c r="AU231" s="11"/>
      <c r="AV231" s="80" t="str">
        <f>IF(AP231=1,VLOOKUP(AR231,'Number-Dozzen'!$F$2:$K$10,2,0),"")</f>
        <v/>
      </c>
      <c r="AW231" s="80" t="str">
        <f>IF(AP231=1,VLOOKUP(AR231,'Number-Dozzen'!$F$2:$K$10,3,0),"")</f>
        <v/>
      </c>
      <c r="AX231" s="80" t="str">
        <f>IF(AP231=1,VLOOKUP(AR231,'Number-Dozzen'!$F$2:$K$10,4,0),"")</f>
        <v/>
      </c>
      <c r="AY231" s="80" t="str">
        <f>IF(AP231=1,VLOOKUP(AR231,'Number-Dozzen'!$F$2:$K$10,5,0),"")</f>
        <v/>
      </c>
      <c r="AZ231" s="80" t="str">
        <f>IF(AP231=1,VLOOKUP(AR231,'Number-Dozzen'!$F$2:$K$10,6,0),"")</f>
        <v/>
      </c>
      <c r="BA231" s="11"/>
      <c r="BB231" s="80">
        <f t="shared" si="78"/>
        <v>7</v>
      </c>
      <c r="BC231" s="11"/>
      <c r="BD231" s="11"/>
      <c r="BE231" s="11"/>
      <c r="BF231" s="11"/>
      <c r="BG231" s="11"/>
      <c r="BH231" s="11"/>
      <c r="BI231" s="11"/>
      <c r="BJ231" s="11"/>
      <c r="BK231" s="11"/>
      <c r="BL231" s="11"/>
      <c r="BM231" s="11"/>
      <c r="BN231" s="11"/>
    </row>
    <row r="232" spans="1:66">
      <c r="A232" s="7">
        <v>231</v>
      </c>
      <c r="B232" s="5"/>
      <c r="C232" s="97">
        <v>33</v>
      </c>
      <c r="D232" s="6">
        <f>IF(C232="","",VLOOKUP(C232,'Number-Dozzen'!$A$2:$C$38,3,0))</f>
        <v>3</v>
      </c>
      <c r="E232" s="6">
        <f>IF(C232="","",VLOOKUP(C232,'[1]Number-Dozzen'!$A$2:$B$38,2,0))</f>
        <v>2</v>
      </c>
      <c r="F232" s="19" t="str">
        <f t="shared" si="80"/>
        <v/>
      </c>
      <c r="G232" s="19" t="str">
        <f>IF(C232="","",IF(F232="","",VLOOKUP(F232,'Number-Dozzen'!$F$2:$L$10,7,0)))</f>
        <v/>
      </c>
      <c r="H232" s="1" t="str">
        <f t="shared" si="77"/>
        <v/>
      </c>
      <c r="I232" s="1">
        <f t="shared" si="62"/>
        <v>7</v>
      </c>
      <c r="J232" s="1">
        <f t="shared" si="63"/>
        <v>1</v>
      </c>
      <c r="K232" s="1" t="str">
        <f t="shared" si="76"/>
        <v/>
      </c>
      <c r="L232" s="1">
        <f>IF(C232="","",SUM($K$2:K232))</f>
        <v>-68</v>
      </c>
      <c r="M232" s="11"/>
      <c r="N232" s="24" t="str">
        <f t="shared" si="79"/>
        <v/>
      </c>
      <c r="O232" s="25"/>
      <c r="P232" s="11"/>
      <c r="Q232" s="11"/>
      <c r="R232" s="11"/>
      <c r="S232" s="11"/>
      <c r="T232" s="11"/>
      <c r="U232" s="11"/>
      <c r="X232" s="11"/>
      <c r="Y232" s="11"/>
      <c r="Z232" s="80" t="str">
        <f t="shared" si="64"/>
        <v/>
      </c>
      <c r="AA232" s="82" t="str">
        <f t="shared" si="65"/>
        <v/>
      </c>
      <c r="AB232" s="1" t="str">
        <f t="shared" si="66"/>
        <v/>
      </c>
      <c r="AC232" s="1" t="str">
        <f t="shared" si="67"/>
        <v/>
      </c>
      <c r="AD232" s="1" t="str">
        <f t="shared" si="68"/>
        <v/>
      </c>
      <c r="AE232" s="1" t="str">
        <f t="shared" si="69"/>
        <v/>
      </c>
      <c r="AG232" s="11"/>
      <c r="AH232" s="1" t="str">
        <f t="shared" si="70"/>
        <v/>
      </c>
      <c r="AI232" s="1" t="str">
        <f t="shared" si="71"/>
        <v/>
      </c>
      <c r="AJ232" s="1">
        <f t="shared" si="72"/>
        <v>3</v>
      </c>
      <c r="AK232" s="1" t="str">
        <f t="shared" si="73"/>
        <v/>
      </c>
      <c r="AL232" s="1" t="str">
        <f t="shared" si="74"/>
        <v/>
      </c>
      <c r="AM232" s="1" t="str">
        <f t="shared" si="75"/>
        <v/>
      </c>
      <c r="AN232" s="11"/>
      <c r="AO232" s="11"/>
      <c r="AP232" s="78" t="str">
        <f>IF(AND(SUM(AH232:AM232)&gt;0,SUM(Z232:AE232)&gt;0),1,"")</f>
        <v/>
      </c>
      <c r="AQ232" s="78"/>
      <c r="AR232" s="78" t="str">
        <f>IF(AP232=1,SUM(Z232:AE232)*10+SUM(AH232:AM232),"")</f>
        <v/>
      </c>
      <c r="AS232" s="78"/>
      <c r="AT232" s="11"/>
      <c r="AU232" s="11"/>
      <c r="AV232" s="80" t="str">
        <f>IF(AP232=1,VLOOKUP(AR232,'Number-Dozzen'!$F$2:$K$10,2,0),"")</f>
        <v/>
      </c>
      <c r="AW232" s="80" t="str">
        <f>IF(AP232=1,VLOOKUP(AR232,'Number-Dozzen'!$F$2:$K$10,3,0),"")</f>
        <v/>
      </c>
      <c r="AX232" s="80" t="str">
        <f>IF(AP232=1,VLOOKUP(AR232,'Number-Dozzen'!$F$2:$K$10,4,0),"")</f>
        <v/>
      </c>
      <c r="AY232" s="80" t="str">
        <f>IF(AP232=1,VLOOKUP(AR232,'Number-Dozzen'!$F$2:$K$10,5,0),"")</f>
        <v/>
      </c>
      <c r="AZ232" s="80" t="str">
        <f>IF(AP232=1,VLOOKUP(AR232,'Number-Dozzen'!$F$2:$K$10,6,0),"")</f>
        <v/>
      </c>
      <c r="BA232" s="11"/>
      <c r="BB232" s="80">
        <f t="shared" si="78"/>
        <v>7</v>
      </c>
      <c r="BC232" s="11"/>
      <c r="BD232" s="11"/>
      <c r="BE232" s="11"/>
      <c r="BF232" s="11"/>
      <c r="BG232" s="11"/>
      <c r="BH232" s="11"/>
      <c r="BI232" s="11"/>
      <c r="BJ232" s="11"/>
      <c r="BK232" s="11"/>
      <c r="BL232" s="11"/>
      <c r="BM232" s="11"/>
      <c r="BN232" s="11"/>
    </row>
    <row r="233" spans="1:66">
      <c r="A233" s="7">
        <v>232</v>
      </c>
      <c r="B233" s="5"/>
      <c r="C233" s="97">
        <v>7</v>
      </c>
      <c r="D233" s="6">
        <f>IF(C233="","",VLOOKUP(C233,'Number-Dozzen'!$A$2:$C$38,3,0))</f>
        <v>1</v>
      </c>
      <c r="E233" s="6">
        <f>IF(C233="","",VLOOKUP(C233,'[1]Number-Dozzen'!$A$2:$B$38,2,0))</f>
        <v>3</v>
      </c>
      <c r="F233" s="19">
        <f t="shared" si="80"/>
        <v>21</v>
      </c>
      <c r="G233" s="19" t="str">
        <f>IF(C233="","",IF(F233="","",VLOOKUP(F233,'Number-Dozzen'!$F$2:$L$10,7,0)))</f>
        <v>13-15-17-19-21</v>
      </c>
      <c r="H233" s="1" t="str">
        <f t="shared" si="77"/>
        <v/>
      </c>
      <c r="I233" s="1">
        <f t="shared" si="62"/>
        <v>7</v>
      </c>
      <c r="J233" s="1">
        <f t="shared" si="63"/>
        <v>1</v>
      </c>
      <c r="K233" s="1" t="str">
        <f t="shared" si="76"/>
        <v/>
      </c>
      <c r="L233" s="1">
        <f>IF(C233="","",SUM($K$2:K233))</f>
        <v>-68</v>
      </c>
      <c r="M233" s="11"/>
      <c r="N233" s="24" t="str">
        <f t="shared" si="79"/>
        <v/>
      </c>
      <c r="O233" s="25"/>
      <c r="P233" s="11"/>
      <c r="Q233" s="11"/>
      <c r="R233" s="11"/>
      <c r="S233" s="11"/>
      <c r="T233" s="11"/>
      <c r="U233" s="11"/>
      <c r="X233" s="11"/>
      <c r="Y233" s="11"/>
      <c r="Z233" s="80" t="str">
        <f t="shared" si="64"/>
        <v/>
      </c>
      <c r="AA233" s="82">
        <f t="shared" si="65"/>
        <v>2</v>
      </c>
      <c r="AB233" s="1" t="str">
        <f t="shared" si="66"/>
        <v/>
      </c>
      <c r="AC233" s="1" t="str">
        <f t="shared" si="67"/>
        <v/>
      </c>
      <c r="AD233" s="1" t="str">
        <f t="shared" si="68"/>
        <v/>
      </c>
      <c r="AE233" s="1" t="str">
        <f t="shared" si="69"/>
        <v/>
      </c>
      <c r="AG233" s="11"/>
      <c r="AH233" s="1" t="str">
        <f t="shared" si="70"/>
        <v/>
      </c>
      <c r="AI233" s="1" t="str">
        <f t="shared" si="71"/>
        <v/>
      </c>
      <c r="AJ233" s="1" t="str">
        <f t="shared" si="72"/>
        <v/>
      </c>
      <c r="AK233" s="1" t="str">
        <f t="shared" si="73"/>
        <v/>
      </c>
      <c r="AL233" s="1" t="str">
        <f t="shared" si="74"/>
        <v/>
      </c>
      <c r="AM233" s="1">
        <f t="shared" si="75"/>
        <v>1</v>
      </c>
      <c r="AN233" s="11"/>
      <c r="AO233" s="11"/>
      <c r="AP233" s="78">
        <f>IF(AND(SUM(AH233:AM233)&gt;0,SUM(Z233:AE233)&gt;0),1,"")</f>
        <v>1</v>
      </c>
      <c r="AQ233" s="78"/>
      <c r="AR233" s="78">
        <f>IF(AP233=1,SUM(Z233:AE233)*10+SUM(AH233:AM233),"")</f>
        <v>21</v>
      </c>
      <c r="AS233" s="78"/>
      <c r="AT233" s="11"/>
      <c r="AU233" s="11"/>
      <c r="AV233" s="80">
        <f>IF(AP233=1,VLOOKUP(AR233,'Number-Dozzen'!$F$2:$K$10,2,0),"")</f>
        <v>13</v>
      </c>
      <c r="AW233" s="80">
        <f>IF(AP233=1,VLOOKUP(AR233,'Number-Dozzen'!$F$2:$K$10,3,0),"")</f>
        <v>15</v>
      </c>
      <c r="AX233" s="80">
        <f>IF(AP233=1,VLOOKUP(AR233,'Number-Dozzen'!$F$2:$K$10,4,0),"")</f>
        <v>17</v>
      </c>
      <c r="AY233" s="80">
        <f>IF(AP233=1,VLOOKUP(AR233,'Number-Dozzen'!$F$2:$K$10,5,0),"")</f>
        <v>19</v>
      </c>
      <c r="AZ233" s="80">
        <f>IF(AP233=1,VLOOKUP(AR233,'Number-Dozzen'!$F$2:$K$10,6,0),"")</f>
        <v>21</v>
      </c>
      <c r="BA233" s="11"/>
      <c r="BB233" s="80">
        <f t="shared" si="78"/>
        <v>7</v>
      </c>
      <c r="BC233" s="11"/>
      <c r="BD233" s="11"/>
      <c r="BE233" s="11"/>
      <c r="BF233" s="11"/>
      <c r="BG233" s="11"/>
      <c r="BH233" s="11"/>
      <c r="BI233" s="11"/>
      <c r="BJ233" s="11"/>
      <c r="BK233" s="11"/>
      <c r="BL233" s="11"/>
      <c r="BM233" s="11"/>
      <c r="BN233" s="11"/>
    </row>
    <row r="234" spans="1:66">
      <c r="A234" s="7">
        <v>233</v>
      </c>
      <c r="B234" s="5"/>
      <c r="C234" s="97">
        <v>13</v>
      </c>
      <c r="D234" s="6">
        <f>IF(C234="","",VLOOKUP(C234,'Number-Dozzen'!$A$2:$C$38,3,0))</f>
        <v>2</v>
      </c>
      <c r="E234" s="6">
        <f>IF(C234="","",VLOOKUP(C234,'[1]Number-Dozzen'!$A$2:$B$38,2,0))</f>
        <v>1</v>
      </c>
      <c r="F234" s="19">
        <f t="shared" si="80"/>
        <v>32</v>
      </c>
      <c r="G234" s="19" t="str">
        <f>IF(C234="","",IF(F234="","",VLOOKUP(F234,'Number-Dozzen'!$F$2:$L$10,7,0)))</f>
        <v>30-33-36</v>
      </c>
      <c r="H234" s="1" t="str">
        <f t="shared" si="77"/>
        <v>W</v>
      </c>
      <c r="I234" s="1">
        <f t="shared" si="62"/>
        <v>7</v>
      </c>
      <c r="J234" s="1">
        <f t="shared" si="63"/>
        <v>1</v>
      </c>
      <c r="K234" s="1">
        <f t="shared" si="76"/>
        <v>32</v>
      </c>
      <c r="L234" s="1">
        <f>IF(C234="","",SUM($K$2:K234))</f>
        <v>-36</v>
      </c>
      <c r="M234" s="11"/>
      <c r="N234" s="24" t="str">
        <f t="shared" si="79"/>
        <v/>
      </c>
      <c r="O234" s="25"/>
      <c r="P234" s="11"/>
      <c r="Q234" s="11"/>
      <c r="R234" s="11"/>
      <c r="S234" s="11"/>
      <c r="T234" s="11"/>
      <c r="U234" s="11"/>
      <c r="X234" s="11"/>
      <c r="Y234" s="11"/>
      <c r="Z234" s="80" t="str">
        <f t="shared" si="64"/>
        <v/>
      </c>
      <c r="AA234" s="82" t="str">
        <f t="shared" si="65"/>
        <v/>
      </c>
      <c r="AB234" s="1">
        <f t="shared" si="66"/>
        <v>3</v>
      </c>
      <c r="AC234" s="1" t="str">
        <f t="shared" si="67"/>
        <v/>
      </c>
      <c r="AD234" s="1" t="str">
        <f t="shared" si="68"/>
        <v/>
      </c>
      <c r="AE234" s="1" t="str">
        <f t="shared" si="69"/>
        <v/>
      </c>
      <c r="AG234" s="11"/>
      <c r="AH234" s="1" t="str">
        <f t="shared" si="70"/>
        <v/>
      </c>
      <c r="AI234" s="1">
        <f t="shared" si="71"/>
        <v>2</v>
      </c>
      <c r="AJ234" s="1" t="str">
        <f t="shared" si="72"/>
        <v/>
      </c>
      <c r="AK234" s="1" t="str">
        <f t="shared" si="73"/>
        <v/>
      </c>
      <c r="AL234" s="1" t="str">
        <f t="shared" si="74"/>
        <v/>
      </c>
      <c r="AM234" s="1" t="str">
        <f t="shared" si="75"/>
        <v/>
      </c>
      <c r="AN234" s="11"/>
      <c r="AO234" s="11"/>
      <c r="AP234" s="78">
        <f>IF(AND(SUM(AH234:AM234)&gt;0,SUM(Z234:AE234)&gt;0),1,"")</f>
        <v>1</v>
      </c>
      <c r="AQ234" s="78"/>
      <c r="AR234" s="78">
        <f>IF(AP234=1,SUM(Z234:AE234)*10+SUM(AH234:AM234),"")</f>
        <v>32</v>
      </c>
      <c r="AS234" s="78"/>
      <c r="AT234" s="11"/>
      <c r="AU234" s="11"/>
      <c r="AV234" s="80">
        <f>IF(AP234=1,VLOOKUP(AR234,'Number-Dozzen'!$F$2:$K$10,2,0),"")</f>
        <v>30</v>
      </c>
      <c r="AW234" s="80">
        <f>IF(AP234=1,VLOOKUP(AR234,'Number-Dozzen'!$F$2:$K$10,3,0),"")</f>
        <v>33</v>
      </c>
      <c r="AX234" s="80">
        <f>IF(AP234=1,VLOOKUP(AR234,'Number-Dozzen'!$F$2:$K$10,4,0),"")</f>
        <v>36</v>
      </c>
      <c r="AY234" s="80" t="str">
        <f>IF(AP234=1,VLOOKUP(AR234,'Number-Dozzen'!$F$2:$K$10,5,0),"")</f>
        <v xml:space="preserve"> </v>
      </c>
      <c r="AZ234" s="80" t="str">
        <f>IF(AP234=1,VLOOKUP(AR234,'Number-Dozzen'!$F$2:$K$10,6,0),"")</f>
        <v xml:space="preserve"> </v>
      </c>
      <c r="BA234" s="11"/>
      <c r="BB234" s="80">
        <f t="shared" si="78"/>
        <v>1</v>
      </c>
      <c r="BC234" s="11"/>
      <c r="BD234" s="11"/>
      <c r="BE234" s="11"/>
      <c r="BF234" s="11"/>
      <c r="BG234" s="11"/>
      <c r="BH234" s="11"/>
      <c r="BI234" s="11"/>
      <c r="BJ234" s="11"/>
      <c r="BK234" s="11"/>
      <c r="BL234" s="11"/>
      <c r="BM234" s="11"/>
      <c r="BN234" s="11"/>
    </row>
    <row r="235" spans="1:66">
      <c r="A235" s="7">
        <v>234</v>
      </c>
      <c r="B235" s="5"/>
      <c r="C235" s="97">
        <v>4</v>
      </c>
      <c r="D235" s="6">
        <f>IF(C235="","",VLOOKUP(C235,'Number-Dozzen'!$A$2:$C$38,3,0))</f>
        <v>1</v>
      </c>
      <c r="E235" s="6">
        <f>IF(C235="","",VLOOKUP(C235,'[1]Number-Dozzen'!$A$2:$B$38,2,0))</f>
        <v>1</v>
      </c>
      <c r="F235" s="19" t="str">
        <f t="shared" si="80"/>
        <v/>
      </c>
      <c r="G235" s="19" t="str">
        <f>IF(C235="","",IF(F235="","",VLOOKUP(F235,'Number-Dozzen'!$F$2:$L$10,7,0)))</f>
        <v/>
      </c>
      <c r="H235" s="1" t="str">
        <f t="shared" si="77"/>
        <v>L</v>
      </c>
      <c r="I235" s="1">
        <f t="shared" si="62"/>
        <v>1</v>
      </c>
      <c r="J235" s="1">
        <f t="shared" si="63"/>
        <v>1</v>
      </c>
      <c r="K235" s="1">
        <f t="shared" si="76"/>
        <v>-4</v>
      </c>
      <c r="L235" s="1">
        <f>IF(C235="","",SUM($K$2:K235))</f>
        <v>-40</v>
      </c>
      <c r="M235" s="11"/>
      <c r="N235" s="24" t="str">
        <f t="shared" si="79"/>
        <v/>
      </c>
      <c r="O235" s="25"/>
      <c r="P235" s="11"/>
      <c r="Q235" s="11"/>
      <c r="R235" s="11"/>
      <c r="S235" s="11"/>
      <c r="T235" s="11"/>
      <c r="U235" s="11"/>
      <c r="X235" s="11"/>
      <c r="Y235" s="11"/>
      <c r="Z235" s="80">
        <f t="shared" si="64"/>
        <v>3</v>
      </c>
      <c r="AA235" s="82" t="str">
        <f t="shared" si="65"/>
        <v/>
      </c>
      <c r="AB235" s="1" t="str">
        <f t="shared" si="66"/>
        <v/>
      </c>
      <c r="AC235" s="1" t="str">
        <f t="shared" si="67"/>
        <v/>
      </c>
      <c r="AD235" s="1" t="str">
        <f t="shared" si="68"/>
        <v/>
      </c>
      <c r="AE235" s="1" t="str">
        <f t="shared" si="69"/>
        <v/>
      </c>
      <c r="AG235" s="11"/>
      <c r="AH235" s="1" t="str">
        <f t="shared" si="70"/>
        <v/>
      </c>
      <c r="AI235" s="1" t="str">
        <f t="shared" si="71"/>
        <v/>
      </c>
      <c r="AJ235" s="1" t="str">
        <f t="shared" si="72"/>
        <v/>
      </c>
      <c r="AK235" s="1" t="str">
        <f t="shared" si="73"/>
        <v/>
      </c>
      <c r="AL235" s="1" t="str">
        <f t="shared" si="74"/>
        <v/>
      </c>
      <c r="AM235" s="1" t="str">
        <f t="shared" si="75"/>
        <v/>
      </c>
      <c r="AN235" s="11"/>
      <c r="AO235" s="11"/>
      <c r="AP235" s="78" t="str">
        <f>IF(AND(SUM(AH235:AM235)&gt;0,SUM(Z235:AE235)&gt;0),1,"")</f>
        <v/>
      </c>
      <c r="AQ235" s="78"/>
      <c r="AR235" s="78" t="str">
        <f>IF(AP235=1,SUM(Z235:AE235)*10+SUM(AH235:AM235),"")</f>
        <v/>
      </c>
      <c r="AS235" s="78"/>
      <c r="AT235" s="11"/>
      <c r="AU235" s="11"/>
      <c r="AV235" s="80" t="str">
        <f>IF(AP235=1,VLOOKUP(AR235,'Number-Dozzen'!$F$2:$K$10,2,0),"")</f>
        <v/>
      </c>
      <c r="AW235" s="80" t="str">
        <f>IF(AP235=1,VLOOKUP(AR235,'Number-Dozzen'!$F$2:$K$10,3,0),"")</f>
        <v/>
      </c>
      <c r="AX235" s="80" t="str">
        <f>IF(AP235=1,VLOOKUP(AR235,'Number-Dozzen'!$F$2:$K$10,4,0),"")</f>
        <v/>
      </c>
      <c r="AY235" s="80" t="str">
        <f>IF(AP235=1,VLOOKUP(AR235,'Number-Dozzen'!$F$2:$K$10,5,0),"")</f>
        <v/>
      </c>
      <c r="AZ235" s="80" t="str">
        <f>IF(AP235=1,VLOOKUP(AR235,'Number-Dozzen'!$F$2:$K$10,6,0),"")</f>
        <v/>
      </c>
      <c r="BA235" s="11"/>
      <c r="BB235" s="80">
        <f t="shared" si="78"/>
        <v>2</v>
      </c>
      <c r="BC235" s="11"/>
      <c r="BD235" s="11"/>
      <c r="BE235" s="11"/>
      <c r="BF235" s="11"/>
      <c r="BG235" s="11"/>
      <c r="BH235" s="11"/>
      <c r="BI235" s="11"/>
      <c r="BJ235" s="11"/>
      <c r="BK235" s="11"/>
      <c r="BL235" s="11"/>
      <c r="BM235" s="11"/>
      <c r="BN235" s="11"/>
    </row>
    <row r="236" spans="1:66">
      <c r="A236" s="7">
        <v>235</v>
      </c>
      <c r="B236" s="5"/>
      <c r="C236" s="97">
        <v>22</v>
      </c>
      <c r="D236" s="6">
        <f>IF(C236="","",VLOOKUP(C236,'Number-Dozzen'!$A$2:$C$38,3,0))</f>
        <v>2</v>
      </c>
      <c r="E236" s="6">
        <f>IF(C236="","",VLOOKUP(C236,'[1]Number-Dozzen'!$A$2:$B$38,2,0))</f>
        <v>3</v>
      </c>
      <c r="F236" s="19">
        <f t="shared" si="80"/>
        <v>32</v>
      </c>
      <c r="G236" s="19" t="str">
        <f>IF(C236="","",IF(F236="","",VLOOKUP(F236,'Number-Dozzen'!$F$2:$L$10,7,0)))</f>
        <v>30-33-36</v>
      </c>
      <c r="H236" s="1" t="str">
        <f t="shared" si="77"/>
        <v/>
      </c>
      <c r="I236" s="1">
        <f t="shared" si="62"/>
        <v>2</v>
      </c>
      <c r="J236" s="1">
        <f t="shared" si="63"/>
        <v>1</v>
      </c>
      <c r="K236" s="1" t="str">
        <f t="shared" si="76"/>
        <v/>
      </c>
      <c r="L236" s="1">
        <f>IF(C236="","",SUM($K$2:K236))</f>
        <v>-40</v>
      </c>
      <c r="M236" s="11"/>
      <c r="N236" s="24" t="str">
        <f t="shared" si="79"/>
        <v/>
      </c>
      <c r="O236" s="25"/>
      <c r="P236" s="11"/>
      <c r="Q236" s="11"/>
      <c r="R236" s="11"/>
      <c r="S236" s="11"/>
      <c r="T236" s="11"/>
      <c r="U236" s="11"/>
      <c r="X236" s="11"/>
      <c r="Y236" s="11"/>
      <c r="Z236" s="80" t="str">
        <f t="shared" si="64"/>
        <v/>
      </c>
      <c r="AA236" s="82" t="str">
        <f t="shared" si="65"/>
        <v/>
      </c>
      <c r="AB236" s="1">
        <f t="shared" si="66"/>
        <v>3</v>
      </c>
      <c r="AC236" s="1" t="str">
        <f t="shared" si="67"/>
        <v/>
      </c>
      <c r="AD236" s="1" t="str">
        <f t="shared" si="68"/>
        <v/>
      </c>
      <c r="AE236" s="1" t="str">
        <f t="shared" si="69"/>
        <v/>
      </c>
      <c r="AG236" s="11"/>
      <c r="AH236" s="1" t="str">
        <f t="shared" si="70"/>
        <v/>
      </c>
      <c r="AI236" s="1" t="str">
        <f t="shared" si="71"/>
        <v/>
      </c>
      <c r="AJ236" s="1" t="str">
        <f t="shared" si="72"/>
        <v/>
      </c>
      <c r="AK236" s="1" t="str">
        <f t="shared" si="73"/>
        <v/>
      </c>
      <c r="AL236" s="1">
        <f t="shared" si="74"/>
        <v>2</v>
      </c>
      <c r="AM236" s="1" t="str">
        <f t="shared" si="75"/>
        <v/>
      </c>
      <c r="AN236" s="11"/>
      <c r="AO236" s="11"/>
      <c r="AP236" s="78">
        <f>IF(AND(SUM(AH236:AM236)&gt;0,SUM(Z236:AE236)&gt;0),1,"")</f>
        <v>1</v>
      </c>
      <c r="AQ236" s="78"/>
      <c r="AR236" s="78">
        <f>IF(AP236=1,SUM(Z236:AE236)*10+SUM(AH236:AM236),"")</f>
        <v>32</v>
      </c>
      <c r="AS236" s="78"/>
      <c r="AT236" s="11"/>
      <c r="AU236" s="11"/>
      <c r="AV236" s="80">
        <f>IF(AP236=1,VLOOKUP(AR236,'Number-Dozzen'!$F$2:$K$10,2,0),"")</f>
        <v>30</v>
      </c>
      <c r="AW236" s="80">
        <f>IF(AP236=1,VLOOKUP(AR236,'Number-Dozzen'!$F$2:$K$10,3,0),"")</f>
        <v>33</v>
      </c>
      <c r="AX236" s="80">
        <f>IF(AP236=1,VLOOKUP(AR236,'Number-Dozzen'!$F$2:$K$10,4,0),"")</f>
        <v>36</v>
      </c>
      <c r="AY236" s="80" t="str">
        <f>IF(AP236=1,VLOOKUP(AR236,'Number-Dozzen'!$F$2:$K$10,5,0),"")</f>
        <v xml:space="preserve"> </v>
      </c>
      <c r="AZ236" s="80" t="str">
        <f>IF(AP236=1,VLOOKUP(AR236,'Number-Dozzen'!$F$2:$K$10,6,0),"")</f>
        <v xml:space="preserve"> </v>
      </c>
      <c r="BA236" s="11"/>
      <c r="BB236" s="80">
        <f t="shared" si="78"/>
        <v>2</v>
      </c>
      <c r="BC236" s="11"/>
      <c r="BD236" s="11"/>
      <c r="BE236" s="11"/>
      <c r="BF236" s="11"/>
      <c r="BG236" s="11"/>
      <c r="BH236" s="11"/>
      <c r="BI236" s="11"/>
      <c r="BJ236" s="11"/>
      <c r="BK236" s="11"/>
      <c r="BL236" s="11"/>
      <c r="BM236" s="11"/>
      <c r="BN236" s="11"/>
    </row>
    <row r="237" spans="1:66">
      <c r="A237" s="7">
        <v>236</v>
      </c>
      <c r="B237" s="5"/>
      <c r="C237" s="97">
        <v>4</v>
      </c>
      <c r="D237" s="6">
        <f>IF(C237="","",VLOOKUP(C237,'Number-Dozzen'!$A$2:$C$38,3,0))</f>
        <v>1</v>
      </c>
      <c r="E237" s="6">
        <f>IF(C237="","",VLOOKUP(C237,'[1]Number-Dozzen'!$A$2:$B$38,2,0))</f>
        <v>1</v>
      </c>
      <c r="F237" s="19">
        <f t="shared" si="80"/>
        <v>32</v>
      </c>
      <c r="G237" s="19" t="str">
        <f>IF(C237="","",IF(F237="","",VLOOKUP(F237,'Number-Dozzen'!$F$2:$L$10,7,0)))</f>
        <v>30-33-36</v>
      </c>
      <c r="H237" s="1" t="str">
        <f t="shared" si="77"/>
        <v>L</v>
      </c>
      <c r="I237" s="1">
        <f t="shared" si="62"/>
        <v>2</v>
      </c>
      <c r="J237" s="1">
        <f t="shared" si="63"/>
        <v>1</v>
      </c>
      <c r="K237" s="1">
        <f t="shared" si="76"/>
        <v>-4</v>
      </c>
      <c r="L237" s="1">
        <f>IF(C237="","",SUM($K$2:K237))</f>
        <v>-44</v>
      </c>
      <c r="M237" s="11"/>
      <c r="N237" s="24" t="str">
        <f t="shared" si="79"/>
        <v/>
      </c>
      <c r="O237" s="25"/>
      <c r="P237" s="11"/>
      <c r="Q237" s="11"/>
      <c r="R237" s="11"/>
      <c r="S237" s="11"/>
      <c r="T237" s="11"/>
      <c r="U237" s="11"/>
      <c r="X237" s="11"/>
      <c r="Y237" s="11"/>
      <c r="Z237" s="80">
        <f t="shared" si="64"/>
        <v>3</v>
      </c>
      <c r="AA237" s="82" t="str">
        <f t="shared" si="65"/>
        <v/>
      </c>
      <c r="AB237" s="1" t="str">
        <f t="shared" si="66"/>
        <v/>
      </c>
      <c r="AC237" s="1" t="str">
        <f t="shared" si="67"/>
        <v/>
      </c>
      <c r="AD237" s="1" t="str">
        <f t="shared" si="68"/>
        <v/>
      </c>
      <c r="AE237" s="1" t="str">
        <f t="shared" si="69"/>
        <v/>
      </c>
      <c r="AG237" s="11"/>
      <c r="AH237" s="1" t="str">
        <f t="shared" si="70"/>
        <v/>
      </c>
      <c r="AI237" s="1">
        <f t="shared" si="71"/>
        <v>2</v>
      </c>
      <c r="AJ237" s="1" t="str">
        <f t="shared" si="72"/>
        <v/>
      </c>
      <c r="AK237" s="1" t="str">
        <f t="shared" si="73"/>
        <v/>
      </c>
      <c r="AL237" s="1" t="str">
        <f t="shared" si="74"/>
        <v/>
      </c>
      <c r="AM237" s="1" t="str">
        <f t="shared" si="75"/>
        <v/>
      </c>
      <c r="AN237" s="11"/>
      <c r="AO237" s="11"/>
      <c r="AP237" s="78">
        <f>IF(AND(SUM(AH237:AM237)&gt;0,SUM(Z237:AE237)&gt;0),1,"")</f>
        <v>1</v>
      </c>
      <c r="AQ237" s="78"/>
      <c r="AR237" s="78">
        <f>IF(AP237=1,SUM(Z237:AE237)*10+SUM(AH237:AM237),"")</f>
        <v>32</v>
      </c>
      <c r="AS237" s="78"/>
      <c r="AT237" s="11"/>
      <c r="AU237" s="11"/>
      <c r="AV237" s="80">
        <f>IF(AP237=1,VLOOKUP(AR237,'Number-Dozzen'!$F$2:$K$10,2,0),"")</f>
        <v>30</v>
      </c>
      <c r="AW237" s="80">
        <f>IF(AP237=1,VLOOKUP(AR237,'Number-Dozzen'!$F$2:$K$10,3,0),"")</f>
        <v>33</v>
      </c>
      <c r="AX237" s="80">
        <f>IF(AP237=1,VLOOKUP(AR237,'Number-Dozzen'!$F$2:$K$10,4,0),"")</f>
        <v>36</v>
      </c>
      <c r="AY237" s="80" t="str">
        <f>IF(AP237=1,VLOOKUP(AR237,'Number-Dozzen'!$F$2:$K$10,5,0),"")</f>
        <v xml:space="preserve"> </v>
      </c>
      <c r="AZ237" s="80" t="str">
        <f>IF(AP237=1,VLOOKUP(AR237,'Number-Dozzen'!$F$2:$K$10,6,0),"")</f>
        <v xml:space="preserve"> </v>
      </c>
      <c r="BA237" s="11"/>
      <c r="BB237" s="80">
        <f t="shared" si="78"/>
        <v>3</v>
      </c>
      <c r="BC237" s="11"/>
      <c r="BD237" s="11"/>
      <c r="BE237" s="11"/>
      <c r="BF237" s="11"/>
      <c r="BG237" s="11"/>
      <c r="BH237" s="11"/>
      <c r="BI237" s="11"/>
      <c r="BJ237" s="11"/>
      <c r="BK237" s="11"/>
      <c r="BL237" s="11"/>
      <c r="BM237" s="11"/>
      <c r="BN237" s="11"/>
    </row>
    <row r="238" spans="1:66">
      <c r="A238" s="7">
        <v>237</v>
      </c>
      <c r="B238" s="5"/>
      <c r="C238" s="97">
        <v>16</v>
      </c>
      <c r="D238" s="6">
        <f>IF(C238="","",VLOOKUP(C238,'Number-Dozzen'!$A$2:$C$38,3,0))</f>
        <v>2</v>
      </c>
      <c r="E238" s="6">
        <f>IF(C238="","",VLOOKUP(C238,'[1]Number-Dozzen'!$A$2:$B$38,2,0))</f>
        <v>2</v>
      </c>
      <c r="F238" s="19">
        <f t="shared" si="80"/>
        <v>33</v>
      </c>
      <c r="G238" s="19" t="str">
        <f>IF(C238="","",IF(F238="","",VLOOKUP(F238,'Number-Dozzen'!$F$2:$L$10,7,0)))</f>
        <v>26-28-29-31-35</v>
      </c>
      <c r="H238" s="1" t="str">
        <f t="shared" si="77"/>
        <v>L</v>
      </c>
      <c r="I238" s="1">
        <f t="shared" si="62"/>
        <v>3</v>
      </c>
      <c r="J238" s="1">
        <f t="shared" si="63"/>
        <v>1</v>
      </c>
      <c r="K238" s="1">
        <f t="shared" si="76"/>
        <v>-4</v>
      </c>
      <c r="L238" s="1">
        <f>IF(C238="","",SUM($K$2:K238))</f>
        <v>-48</v>
      </c>
      <c r="M238" s="11"/>
      <c r="N238" s="24" t="str">
        <f t="shared" si="79"/>
        <v/>
      </c>
      <c r="O238" s="25"/>
      <c r="P238" s="11"/>
      <c r="Q238" s="11"/>
      <c r="R238" s="11"/>
      <c r="S238" s="11"/>
      <c r="T238" s="11"/>
      <c r="U238" s="11"/>
      <c r="X238" s="11"/>
      <c r="Y238" s="11"/>
      <c r="Z238" s="80" t="str">
        <f t="shared" si="64"/>
        <v/>
      </c>
      <c r="AA238" s="82" t="str">
        <f t="shared" si="65"/>
        <v/>
      </c>
      <c r="AB238" s="1">
        <f t="shared" si="66"/>
        <v>3</v>
      </c>
      <c r="AC238" s="1" t="str">
        <f t="shared" si="67"/>
        <v/>
      </c>
      <c r="AD238" s="1" t="str">
        <f t="shared" si="68"/>
        <v/>
      </c>
      <c r="AE238" s="1" t="str">
        <f t="shared" si="69"/>
        <v/>
      </c>
      <c r="AG238" s="11"/>
      <c r="AH238" s="1" t="str">
        <f t="shared" si="70"/>
        <v/>
      </c>
      <c r="AI238" s="1" t="str">
        <f t="shared" si="71"/>
        <v/>
      </c>
      <c r="AJ238" s="1">
        <f t="shared" si="72"/>
        <v>3</v>
      </c>
      <c r="AK238" s="1" t="str">
        <f t="shared" si="73"/>
        <v/>
      </c>
      <c r="AL238" s="1" t="str">
        <f t="shared" si="74"/>
        <v/>
      </c>
      <c r="AM238" s="1" t="str">
        <f t="shared" si="75"/>
        <v/>
      </c>
      <c r="AN238" s="11"/>
      <c r="AO238" s="11"/>
      <c r="AP238" s="78">
        <f>IF(AND(SUM(AH238:AM238)&gt;0,SUM(Z238:AE238)&gt;0),1,"")</f>
        <v>1</v>
      </c>
      <c r="AQ238" s="78"/>
      <c r="AR238" s="78">
        <f>IF(AP238=1,SUM(Z238:AE238)*10+SUM(AH238:AM238),"")</f>
        <v>33</v>
      </c>
      <c r="AS238" s="78"/>
      <c r="AT238" s="11"/>
      <c r="AU238" s="11"/>
      <c r="AV238" s="80">
        <f>IF(AP238=1,VLOOKUP(AR238,'Number-Dozzen'!$F$2:$K$10,2,0),"")</f>
        <v>26</v>
      </c>
      <c r="AW238" s="80">
        <f>IF(AP238=1,VLOOKUP(AR238,'Number-Dozzen'!$F$2:$K$10,3,0),"")</f>
        <v>28</v>
      </c>
      <c r="AX238" s="80">
        <f>IF(AP238=1,VLOOKUP(AR238,'Number-Dozzen'!$F$2:$K$10,4,0),"")</f>
        <v>29</v>
      </c>
      <c r="AY238" s="80">
        <f>IF(AP238=1,VLOOKUP(AR238,'Number-Dozzen'!$F$2:$K$10,5,0),"")</f>
        <v>31</v>
      </c>
      <c r="AZ238" s="80">
        <f>IF(AP238=1,VLOOKUP(AR238,'Number-Dozzen'!$F$2:$K$10,6,0),"")</f>
        <v>35</v>
      </c>
      <c r="BA238" s="11"/>
      <c r="BB238" s="80">
        <f t="shared" si="78"/>
        <v>4</v>
      </c>
      <c r="BC238" s="11"/>
      <c r="BD238" s="11"/>
      <c r="BE238" s="11"/>
      <c r="BF238" s="11"/>
      <c r="BG238" s="11"/>
      <c r="BH238" s="11"/>
      <c r="BI238" s="11"/>
      <c r="BJ238" s="11"/>
      <c r="BK238" s="11"/>
      <c r="BL238" s="11"/>
      <c r="BM238" s="11"/>
      <c r="BN238" s="11"/>
    </row>
    <row r="239" spans="1:66">
      <c r="A239" s="7">
        <v>238</v>
      </c>
      <c r="B239" s="5"/>
      <c r="C239" s="97">
        <v>34</v>
      </c>
      <c r="D239" s="6">
        <f>IF(C239="","",VLOOKUP(C239,'Number-Dozzen'!$A$2:$C$38,3,0))</f>
        <v>3</v>
      </c>
      <c r="E239" s="6">
        <f>IF(C239="","",VLOOKUP(C239,'[1]Number-Dozzen'!$A$2:$B$38,2,0))</f>
        <v>1</v>
      </c>
      <c r="F239" s="19" t="str">
        <f t="shared" si="80"/>
        <v/>
      </c>
      <c r="G239" s="19" t="str">
        <f>IF(C239="","",IF(F239="","",VLOOKUP(F239,'Number-Dozzen'!$F$2:$L$10,7,0)))</f>
        <v/>
      </c>
      <c r="H239" s="1" t="str">
        <f t="shared" si="77"/>
        <v>L</v>
      </c>
      <c r="I239" s="1">
        <f t="shared" si="62"/>
        <v>4</v>
      </c>
      <c r="J239" s="1">
        <f t="shared" si="63"/>
        <v>1</v>
      </c>
      <c r="K239" s="1">
        <f t="shared" si="76"/>
        <v>-4</v>
      </c>
      <c r="L239" s="1">
        <f>IF(C239="","",SUM($K$2:K239))</f>
        <v>-52</v>
      </c>
      <c r="M239" s="11"/>
      <c r="N239" s="24" t="str">
        <f t="shared" si="79"/>
        <v/>
      </c>
      <c r="O239" s="25"/>
      <c r="P239" s="11"/>
      <c r="Q239" s="11"/>
      <c r="R239" s="11"/>
      <c r="S239" s="11"/>
      <c r="T239" s="11"/>
      <c r="U239" s="11"/>
      <c r="X239" s="11"/>
      <c r="Y239" s="11"/>
      <c r="Z239" s="80" t="str">
        <f t="shared" si="64"/>
        <v/>
      </c>
      <c r="AA239" s="82" t="str">
        <f t="shared" si="65"/>
        <v/>
      </c>
      <c r="AB239" s="1" t="str">
        <f t="shared" si="66"/>
        <v/>
      </c>
      <c r="AC239" s="1" t="str">
        <f t="shared" si="67"/>
        <v/>
      </c>
      <c r="AD239" s="1" t="str">
        <f t="shared" si="68"/>
        <v/>
      </c>
      <c r="AE239" s="1" t="str">
        <f t="shared" si="69"/>
        <v/>
      </c>
      <c r="AG239" s="11"/>
      <c r="AH239" s="1">
        <f t="shared" si="70"/>
        <v>3</v>
      </c>
      <c r="AI239" s="1" t="str">
        <f t="shared" si="71"/>
        <v/>
      </c>
      <c r="AJ239" s="1" t="str">
        <f t="shared" si="72"/>
        <v/>
      </c>
      <c r="AK239" s="1" t="str">
        <f t="shared" si="73"/>
        <v/>
      </c>
      <c r="AL239" s="1" t="str">
        <f t="shared" si="74"/>
        <v/>
      </c>
      <c r="AM239" s="1" t="str">
        <f t="shared" si="75"/>
        <v/>
      </c>
      <c r="AN239" s="11"/>
      <c r="AO239" s="11"/>
      <c r="AP239" s="78" t="str">
        <f>IF(AND(SUM(AH239:AM239)&gt;0,SUM(Z239:AE239)&gt;0),1,"")</f>
        <v/>
      </c>
      <c r="AQ239" s="78"/>
      <c r="AR239" s="78" t="str">
        <f>IF(AP239=1,SUM(Z239:AE239)*10+SUM(AH239:AM239),"")</f>
        <v/>
      </c>
      <c r="AS239" s="78"/>
      <c r="AT239" s="11"/>
      <c r="AU239" s="11"/>
      <c r="AV239" s="80" t="str">
        <f>IF(AP239=1,VLOOKUP(AR239,'Number-Dozzen'!$F$2:$K$10,2,0),"")</f>
        <v/>
      </c>
      <c r="AW239" s="80" t="str">
        <f>IF(AP239=1,VLOOKUP(AR239,'Number-Dozzen'!$F$2:$K$10,3,0),"")</f>
        <v/>
      </c>
      <c r="AX239" s="80" t="str">
        <f>IF(AP239=1,VLOOKUP(AR239,'Number-Dozzen'!$F$2:$K$10,4,0),"")</f>
        <v/>
      </c>
      <c r="AY239" s="80" t="str">
        <f>IF(AP239=1,VLOOKUP(AR239,'Number-Dozzen'!$F$2:$K$10,5,0),"")</f>
        <v/>
      </c>
      <c r="AZ239" s="80" t="str">
        <f>IF(AP239=1,VLOOKUP(AR239,'Number-Dozzen'!$F$2:$K$10,6,0),"")</f>
        <v/>
      </c>
      <c r="BA239" s="11"/>
      <c r="BB239" s="80">
        <f t="shared" si="78"/>
        <v>5</v>
      </c>
      <c r="BC239" s="11"/>
      <c r="BD239" s="11"/>
      <c r="BE239" s="11"/>
      <c r="BF239" s="11"/>
      <c r="BG239" s="11"/>
      <c r="BH239" s="11"/>
      <c r="BI239" s="11"/>
      <c r="BJ239" s="11"/>
      <c r="BK239" s="11"/>
      <c r="BL239" s="11"/>
      <c r="BM239" s="11"/>
      <c r="BN239" s="11"/>
    </row>
    <row r="240" spans="1:66">
      <c r="A240" s="7">
        <v>239</v>
      </c>
      <c r="B240" s="5"/>
      <c r="C240" s="97">
        <v>26</v>
      </c>
      <c r="D240" s="6">
        <f>IF(C240="","",VLOOKUP(C240,'Number-Dozzen'!$A$2:$C$38,3,0))</f>
        <v>3</v>
      </c>
      <c r="E240" s="6">
        <f>IF(C240="","",VLOOKUP(C240,'[1]Number-Dozzen'!$A$2:$B$38,2,0))</f>
        <v>3</v>
      </c>
      <c r="F240" s="19" t="str">
        <f t="shared" si="80"/>
        <v/>
      </c>
      <c r="G240" s="19" t="str">
        <f>IF(C240="","",IF(F240="","",VLOOKUP(F240,'Number-Dozzen'!$F$2:$L$10,7,0)))</f>
        <v/>
      </c>
      <c r="H240" s="1" t="str">
        <f t="shared" si="77"/>
        <v/>
      </c>
      <c r="I240" s="1">
        <f t="shared" si="62"/>
        <v>5</v>
      </c>
      <c r="J240" s="1">
        <f t="shared" si="63"/>
        <v>1</v>
      </c>
      <c r="K240" s="1" t="str">
        <f t="shared" si="76"/>
        <v/>
      </c>
      <c r="L240" s="1">
        <f>IF(C240="","",SUM($K$2:K240))</f>
        <v>-52</v>
      </c>
      <c r="M240" s="11"/>
      <c r="N240" s="24" t="str">
        <f t="shared" si="79"/>
        <v/>
      </c>
      <c r="O240" s="25"/>
      <c r="P240" s="11"/>
      <c r="Q240" s="11"/>
      <c r="R240" s="11"/>
      <c r="S240" s="11"/>
      <c r="T240" s="11"/>
      <c r="U240" s="11"/>
      <c r="X240" s="11"/>
      <c r="Y240" s="11"/>
      <c r="Z240" s="80" t="str">
        <f t="shared" si="64"/>
        <v/>
      </c>
      <c r="AA240" s="82" t="str">
        <f t="shared" si="65"/>
        <v/>
      </c>
      <c r="AB240" s="1" t="str">
        <f t="shared" si="66"/>
        <v/>
      </c>
      <c r="AC240" s="1" t="str">
        <f t="shared" si="67"/>
        <v/>
      </c>
      <c r="AD240" s="1" t="str">
        <f t="shared" si="68"/>
        <v/>
      </c>
      <c r="AE240" s="1" t="str">
        <f t="shared" si="69"/>
        <v/>
      </c>
      <c r="AG240" s="11"/>
      <c r="AH240" s="1" t="str">
        <f t="shared" si="70"/>
        <v/>
      </c>
      <c r="AI240" s="1" t="str">
        <f t="shared" si="71"/>
        <v/>
      </c>
      <c r="AJ240" s="1" t="str">
        <f t="shared" si="72"/>
        <v/>
      </c>
      <c r="AK240" s="1" t="str">
        <f t="shared" si="73"/>
        <v/>
      </c>
      <c r="AL240" s="1">
        <f t="shared" si="74"/>
        <v>2</v>
      </c>
      <c r="AM240" s="1" t="str">
        <f t="shared" si="75"/>
        <v/>
      </c>
      <c r="AN240" s="11"/>
      <c r="AO240" s="11"/>
      <c r="AP240" s="78" t="str">
        <f>IF(AND(SUM(AH240:AM240)&gt;0,SUM(Z240:AE240)&gt;0),1,"")</f>
        <v/>
      </c>
      <c r="AQ240" s="78"/>
      <c r="AR240" s="78" t="str">
        <f>IF(AP240=1,SUM(Z240:AE240)*10+SUM(AH240:AM240),"")</f>
        <v/>
      </c>
      <c r="AS240" s="78"/>
      <c r="AT240" s="11"/>
      <c r="AU240" s="11"/>
      <c r="AV240" s="80" t="str">
        <f>IF(AP240=1,VLOOKUP(AR240,'Number-Dozzen'!$F$2:$K$10,2,0),"")</f>
        <v/>
      </c>
      <c r="AW240" s="80" t="str">
        <f>IF(AP240=1,VLOOKUP(AR240,'Number-Dozzen'!$F$2:$K$10,3,0),"")</f>
        <v/>
      </c>
      <c r="AX240" s="80" t="str">
        <f>IF(AP240=1,VLOOKUP(AR240,'Number-Dozzen'!$F$2:$K$10,4,0),"")</f>
        <v/>
      </c>
      <c r="AY240" s="80" t="str">
        <f>IF(AP240=1,VLOOKUP(AR240,'Number-Dozzen'!$F$2:$K$10,5,0),"")</f>
        <v/>
      </c>
      <c r="AZ240" s="80" t="str">
        <f>IF(AP240=1,VLOOKUP(AR240,'Number-Dozzen'!$F$2:$K$10,6,0),"")</f>
        <v/>
      </c>
      <c r="BA240" s="11"/>
      <c r="BB240" s="80">
        <f t="shared" si="78"/>
        <v>5</v>
      </c>
      <c r="BC240" s="11"/>
      <c r="BD240" s="11"/>
      <c r="BE240" s="11"/>
      <c r="BF240" s="11"/>
      <c r="BG240" s="11"/>
      <c r="BH240" s="11"/>
      <c r="BI240" s="11"/>
      <c r="BJ240" s="11"/>
      <c r="BK240" s="11"/>
      <c r="BL240" s="11"/>
      <c r="BM240" s="11"/>
      <c r="BN240" s="11"/>
    </row>
    <row r="241" spans="1:66">
      <c r="A241" s="7">
        <v>240</v>
      </c>
      <c r="B241" s="5"/>
      <c r="C241" s="97">
        <v>14</v>
      </c>
      <c r="D241" s="6">
        <f>IF(C241="","",VLOOKUP(C241,'Number-Dozzen'!$A$2:$C$38,3,0))</f>
        <v>2</v>
      </c>
      <c r="E241" s="6">
        <f>IF(C241="","",VLOOKUP(C241,'[1]Number-Dozzen'!$A$2:$B$38,2,0))</f>
        <v>3</v>
      </c>
      <c r="F241" s="19" t="str">
        <f t="shared" si="80"/>
        <v/>
      </c>
      <c r="G241" s="19" t="str">
        <f>IF(C241="","",IF(F241="","",VLOOKUP(F241,'Number-Dozzen'!$F$2:$L$10,7,0)))</f>
        <v/>
      </c>
      <c r="H241" s="1" t="str">
        <f t="shared" si="77"/>
        <v/>
      </c>
      <c r="I241" s="1">
        <f t="shared" si="62"/>
        <v>5</v>
      </c>
      <c r="J241" s="1">
        <f t="shared" si="63"/>
        <v>1</v>
      </c>
      <c r="K241" s="1" t="str">
        <f t="shared" si="76"/>
        <v/>
      </c>
      <c r="L241" s="1">
        <f>IF(C241="","",SUM($K$2:K241))</f>
        <v>-52</v>
      </c>
      <c r="M241" s="11"/>
      <c r="N241" s="24" t="str">
        <f t="shared" si="79"/>
        <v/>
      </c>
      <c r="O241" s="25"/>
      <c r="P241" s="11"/>
      <c r="Q241" s="11"/>
      <c r="R241" s="11"/>
      <c r="S241" s="11"/>
      <c r="T241" s="11"/>
      <c r="U241" s="11"/>
      <c r="X241" s="11"/>
      <c r="Y241" s="11"/>
      <c r="Z241" s="80" t="str">
        <f t="shared" si="64"/>
        <v/>
      </c>
      <c r="AA241" s="82" t="str">
        <f t="shared" si="65"/>
        <v/>
      </c>
      <c r="AB241" s="1" t="str">
        <f t="shared" si="66"/>
        <v/>
      </c>
      <c r="AC241" s="1">
        <f t="shared" si="67"/>
        <v>1</v>
      </c>
      <c r="AD241" s="1" t="str">
        <f t="shared" si="68"/>
        <v/>
      </c>
      <c r="AE241" s="1" t="str">
        <f t="shared" si="69"/>
        <v/>
      </c>
      <c r="AG241" s="11"/>
      <c r="AH241" s="1" t="str">
        <f t="shared" si="70"/>
        <v/>
      </c>
      <c r="AI241" s="1" t="str">
        <f t="shared" si="71"/>
        <v/>
      </c>
      <c r="AJ241" s="1" t="str">
        <f t="shared" si="72"/>
        <v/>
      </c>
      <c r="AK241" s="1" t="str">
        <f t="shared" si="73"/>
        <v/>
      </c>
      <c r="AL241" s="1" t="str">
        <f t="shared" si="74"/>
        <v/>
      </c>
      <c r="AM241" s="1" t="str">
        <f t="shared" si="75"/>
        <v/>
      </c>
      <c r="AN241" s="11"/>
      <c r="AO241" s="11"/>
      <c r="AP241" s="78" t="str">
        <f>IF(AND(SUM(AH241:AM241)&gt;0,SUM(Z241:AE241)&gt;0),1,"")</f>
        <v/>
      </c>
      <c r="AQ241" s="78"/>
      <c r="AR241" s="78" t="str">
        <f>IF(AP241=1,SUM(Z241:AE241)*10+SUM(AH241:AM241),"")</f>
        <v/>
      </c>
      <c r="AS241" s="78"/>
      <c r="AT241" s="11"/>
      <c r="AU241" s="11"/>
      <c r="AV241" s="80" t="str">
        <f>IF(AP241=1,VLOOKUP(AR241,'Number-Dozzen'!$F$2:$K$10,2,0),"")</f>
        <v/>
      </c>
      <c r="AW241" s="80" t="str">
        <f>IF(AP241=1,VLOOKUP(AR241,'Number-Dozzen'!$F$2:$K$10,3,0),"")</f>
        <v/>
      </c>
      <c r="AX241" s="80" t="str">
        <f>IF(AP241=1,VLOOKUP(AR241,'Number-Dozzen'!$F$2:$K$10,4,0),"")</f>
        <v/>
      </c>
      <c r="AY241" s="80" t="str">
        <f>IF(AP241=1,VLOOKUP(AR241,'Number-Dozzen'!$F$2:$K$10,5,0),"")</f>
        <v/>
      </c>
      <c r="AZ241" s="80" t="str">
        <f>IF(AP241=1,VLOOKUP(AR241,'Number-Dozzen'!$F$2:$K$10,6,0),"")</f>
        <v/>
      </c>
      <c r="BA241" s="11"/>
      <c r="BB241" s="80">
        <f t="shared" si="78"/>
        <v>5</v>
      </c>
      <c r="BC241" s="11"/>
      <c r="BD241" s="11"/>
      <c r="BE241" s="11"/>
      <c r="BF241" s="11"/>
      <c r="BG241" s="11"/>
      <c r="BH241" s="11"/>
      <c r="BI241" s="11"/>
      <c r="BJ241" s="11"/>
      <c r="BK241" s="11"/>
      <c r="BL241" s="11"/>
      <c r="BM241" s="11"/>
      <c r="BN241" s="11"/>
    </row>
    <row r="242" spans="1:66">
      <c r="A242" s="7">
        <v>241</v>
      </c>
      <c r="B242" s="5"/>
      <c r="C242" s="97">
        <v>21</v>
      </c>
      <c r="D242" s="6">
        <f>IF(C242="","",VLOOKUP(C242,'Number-Dozzen'!$A$2:$C$38,3,0))</f>
        <v>2</v>
      </c>
      <c r="E242" s="6">
        <f>IF(C242="","",VLOOKUP(C242,'[1]Number-Dozzen'!$A$2:$B$38,2,0))</f>
        <v>1</v>
      </c>
      <c r="F242" s="19" t="str">
        <f t="shared" si="80"/>
        <v/>
      </c>
      <c r="G242" s="19" t="str">
        <f>IF(C242="","",IF(F242="","",VLOOKUP(F242,'Number-Dozzen'!$F$2:$L$10,7,0)))</f>
        <v/>
      </c>
      <c r="H242" s="1" t="str">
        <f t="shared" si="77"/>
        <v/>
      </c>
      <c r="I242" s="1">
        <f t="shared" si="62"/>
        <v>5</v>
      </c>
      <c r="J242" s="1">
        <f t="shared" si="63"/>
        <v>1</v>
      </c>
      <c r="K242" s="1" t="str">
        <f t="shared" si="76"/>
        <v/>
      </c>
      <c r="L242" s="1">
        <f>IF(C242="","",SUM($K$2:K242))</f>
        <v>-52</v>
      </c>
      <c r="M242" s="11"/>
      <c r="N242" s="24" t="str">
        <f t="shared" si="79"/>
        <v/>
      </c>
      <c r="O242" s="25"/>
      <c r="P242" s="11"/>
      <c r="Q242" s="11"/>
      <c r="R242" s="11"/>
      <c r="S242" s="11"/>
      <c r="T242" s="11"/>
      <c r="U242" s="11"/>
      <c r="X242" s="11"/>
      <c r="Y242" s="11"/>
      <c r="Z242" s="80" t="str">
        <f t="shared" si="64"/>
        <v/>
      </c>
      <c r="AA242" s="82" t="str">
        <f t="shared" si="65"/>
        <v/>
      </c>
      <c r="AB242" s="1" t="str">
        <f t="shared" si="66"/>
        <v/>
      </c>
      <c r="AC242" s="1" t="str">
        <f t="shared" si="67"/>
        <v/>
      </c>
      <c r="AD242" s="1" t="str">
        <f t="shared" si="68"/>
        <v/>
      </c>
      <c r="AE242" s="1" t="str">
        <f t="shared" si="69"/>
        <v/>
      </c>
      <c r="AG242" s="11"/>
      <c r="AH242" s="1" t="str">
        <f t="shared" si="70"/>
        <v/>
      </c>
      <c r="AI242" s="1">
        <f t="shared" si="71"/>
        <v>2</v>
      </c>
      <c r="AJ242" s="1" t="str">
        <f t="shared" si="72"/>
        <v/>
      </c>
      <c r="AK242" s="1" t="str">
        <f t="shared" si="73"/>
        <v/>
      </c>
      <c r="AL242" s="1" t="str">
        <f t="shared" si="74"/>
        <v/>
      </c>
      <c r="AM242" s="1" t="str">
        <f t="shared" si="75"/>
        <v/>
      </c>
      <c r="AN242" s="11"/>
      <c r="AO242" s="11"/>
      <c r="AP242" s="78" t="str">
        <f>IF(AND(SUM(AH242:AM242)&gt;0,SUM(Z242:AE242)&gt;0),1,"")</f>
        <v/>
      </c>
      <c r="AQ242" s="78"/>
      <c r="AR242" s="78" t="str">
        <f>IF(AP242=1,SUM(Z242:AE242)*10+SUM(AH242:AM242),"")</f>
        <v/>
      </c>
      <c r="AS242" s="78"/>
      <c r="AT242" s="11"/>
      <c r="AU242" s="11"/>
      <c r="AV242" s="80" t="str">
        <f>IF(AP242=1,VLOOKUP(AR242,'Number-Dozzen'!$F$2:$K$10,2,0),"")</f>
        <v/>
      </c>
      <c r="AW242" s="80" t="str">
        <f>IF(AP242=1,VLOOKUP(AR242,'Number-Dozzen'!$F$2:$K$10,3,0),"")</f>
        <v/>
      </c>
      <c r="AX242" s="80" t="str">
        <f>IF(AP242=1,VLOOKUP(AR242,'Number-Dozzen'!$F$2:$K$10,4,0),"")</f>
        <v/>
      </c>
      <c r="AY242" s="80" t="str">
        <f>IF(AP242=1,VLOOKUP(AR242,'Number-Dozzen'!$F$2:$K$10,5,0),"")</f>
        <v/>
      </c>
      <c r="AZ242" s="80" t="str">
        <f>IF(AP242=1,VLOOKUP(AR242,'Number-Dozzen'!$F$2:$K$10,6,0),"")</f>
        <v/>
      </c>
      <c r="BA242" s="11"/>
      <c r="BB242" s="80">
        <f t="shared" si="78"/>
        <v>5</v>
      </c>
      <c r="BC242" s="11"/>
      <c r="BD242" s="11"/>
      <c r="BE242" s="11"/>
      <c r="BF242" s="11"/>
      <c r="BG242" s="11"/>
      <c r="BH242" s="11"/>
      <c r="BI242" s="11"/>
      <c r="BJ242" s="11"/>
      <c r="BK242" s="11"/>
      <c r="BL242" s="11"/>
      <c r="BM242" s="11"/>
      <c r="BN242" s="11"/>
    </row>
    <row r="243" spans="1:66">
      <c r="A243" s="7">
        <v>242</v>
      </c>
      <c r="B243" s="5"/>
      <c r="C243" s="97">
        <v>2</v>
      </c>
      <c r="D243" s="6">
        <f>IF(C243="","",VLOOKUP(C243,'Number-Dozzen'!$A$2:$C$38,3,0))</f>
        <v>1</v>
      </c>
      <c r="E243" s="6">
        <f>IF(C243="","",VLOOKUP(C243,'[1]Number-Dozzen'!$A$2:$B$38,2,0))</f>
        <v>1</v>
      </c>
      <c r="F243" s="19" t="str">
        <f t="shared" si="80"/>
        <v/>
      </c>
      <c r="G243" s="19" t="str">
        <f>IF(C243="","",IF(F243="","",VLOOKUP(F243,'Number-Dozzen'!$F$2:$L$10,7,0)))</f>
        <v/>
      </c>
      <c r="H243" s="1" t="str">
        <f t="shared" si="77"/>
        <v/>
      </c>
      <c r="I243" s="1">
        <f t="shared" si="62"/>
        <v>5</v>
      </c>
      <c r="J243" s="1">
        <f t="shared" si="63"/>
        <v>1</v>
      </c>
      <c r="K243" s="1" t="str">
        <f t="shared" si="76"/>
        <v/>
      </c>
      <c r="L243" s="1">
        <f>IF(C243="","",SUM($K$2:K243))</f>
        <v>-52</v>
      </c>
      <c r="M243" s="11"/>
      <c r="N243" s="24" t="str">
        <f t="shared" si="79"/>
        <v/>
      </c>
      <c r="O243" s="25"/>
      <c r="P243" s="11"/>
      <c r="Q243" s="11"/>
      <c r="R243" s="11"/>
      <c r="S243" s="11"/>
      <c r="T243" s="11"/>
      <c r="U243" s="11"/>
      <c r="X243" s="11"/>
      <c r="Y243" s="11"/>
      <c r="Z243" s="80">
        <f t="shared" si="64"/>
        <v>3</v>
      </c>
      <c r="AA243" s="82" t="str">
        <f t="shared" si="65"/>
        <v/>
      </c>
      <c r="AB243" s="1" t="str">
        <f t="shared" si="66"/>
        <v/>
      </c>
      <c r="AC243" s="1" t="str">
        <f t="shared" si="67"/>
        <v/>
      </c>
      <c r="AD243" s="1" t="str">
        <f t="shared" si="68"/>
        <v/>
      </c>
      <c r="AE243" s="1" t="str">
        <f t="shared" si="69"/>
        <v/>
      </c>
      <c r="AG243" s="11"/>
      <c r="AH243" s="1" t="str">
        <f t="shared" si="70"/>
        <v/>
      </c>
      <c r="AI243" s="1" t="str">
        <f t="shared" si="71"/>
        <v/>
      </c>
      <c r="AJ243" s="1" t="str">
        <f t="shared" si="72"/>
        <v/>
      </c>
      <c r="AK243" s="1" t="str">
        <f t="shared" si="73"/>
        <v/>
      </c>
      <c r="AL243" s="1" t="str">
        <f t="shared" si="74"/>
        <v/>
      </c>
      <c r="AM243" s="1" t="str">
        <f t="shared" si="75"/>
        <v/>
      </c>
      <c r="AN243" s="11"/>
      <c r="AO243" s="11"/>
      <c r="AP243" s="78" t="str">
        <f>IF(AND(SUM(AH243:AM243)&gt;0,SUM(Z243:AE243)&gt;0),1,"")</f>
        <v/>
      </c>
      <c r="AQ243" s="78"/>
      <c r="AR243" s="78" t="str">
        <f>IF(AP243=1,SUM(Z243:AE243)*10+SUM(AH243:AM243),"")</f>
        <v/>
      </c>
      <c r="AS243" s="78"/>
      <c r="AT243" s="11"/>
      <c r="AU243" s="11"/>
      <c r="AV243" s="80" t="str">
        <f>IF(AP243=1,VLOOKUP(AR243,'Number-Dozzen'!$F$2:$K$10,2,0),"")</f>
        <v/>
      </c>
      <c r="AW243" s="80" t="str">
        <f>IF(AP243=1,VLOOKUP(AR243,'Number-Dozzen'!$F$2:$K$10,3,0),"")</f>
        <v/>
      </c>
      <c r="AX243" s="80" t="str">
        <f>IF(AP243=1,VLOOKUP(AR243,'Number-Dozzen'!$F$2:$K$10,4,0),"")</f>
        <v/>
      </c>
      <c r="AY243" s="80" t="str">
        <f>IF(AP243=1,VLOOKUP(AR243,'Number-Dozzen'!$F$2:$K$10,5,0),"")</f>
        <v/>
      </c>
      <c r="AZ243" s="80" t="str">
        <f>IF(AP243=1,VLOOKUP(AR243,'Number-Dozzen'!$F$2:$K$10,6,0),"")</f>
        <v/>
      </c>
      <c r="BA243" s="11"/>
      <c r="BB243" s="80">
        <f t="shared" si="78"/>
        <v>5</v>
      </c>
      <c r="BC243" s="11"/>
      <c r="BD243" s="11"/>
      <c r="BE243" s="11"/>
      <c r="BF243" s="11"/>
      <c r="BG243" s="11"/>
      <c r="BH243" s="11"/>
      <c r="BI243" s="11"/>
      <c r="BJ243" s="11"/>
      <c r="BK243" s="11"/>
      <c r="BL243" s="11"/>
      <c r="BM243" s="11"/>
      <c r="BN243" s="11"/>
    </row>
    <row r="244" spans="1:66">
      <c r="A244" s="7">
        <v>243</v>
      </c>
      <c r="B244" s="5"/>
      <c r="C244" s="97">
        <v>26</v>
      </c>
      <c r="D244" s="6">
        <f>IF(C244="","",VLOOKUP(C244,'Number-Dozzen'!$A$2:$C$38,3,0))</f>
        <v>3</v>
      </c>
      <c r="E244" s="6">
        <f>IF(C244="","",VLOOKUP(C244,'[1]Number-Dozzen'!$A$2:$B$38,2,0))</f>
        <v>3</v>
      </c>
      <c r="F244" s="19">
        <f t="shared" si="80"/>
        <v>22</v>
      </c>
      <c r="G244" s="19" t="str">
        <f>IF(C244="","",IF(F244="","",VLOOKUP(F244,'Number-Dozzen'!$F$2:$L$10,7,0)))</f>
        <v>16-20-23-24</v>
      </c>
      <c r="H244" s="1" t="str">
        <f t="shared" si="77"/>
        <v/>
      </c>
      <c r="I244" s="1">
        <f t="shared" si="62"/>
        <v>5</v>
      </c>
      <c r="J244" s="1">
        <f t="shared" si="63"/>
        <v>1</v>
      </c>
      <c r="K244" s="1" t="str">
        <f t="shared" si="76"/>
        <v/>
      </c>
      <c r="L244" s="1">
        <f>IF(C244="","",SUM($K$2:K244))</f>
        <v>-52</v>
      </c>
      <c r="M244" s="11"/>
      <c r="N244" s="24" t="str">
        <f t="shared" si="79"/>
        <v/>
      </c>
      <c r="O244" s="25"/>
      <c r="P244" s="11"/>
      <c r="Q244" s="11"/>
      <c r="R244" s="11"/>
      <c r="S244" s="11"/>
      <c r="T244" s="11"/>
      <c r="U244" s="11"/>
      <c r="X244" s="11"/>
      <c r="Y244" s="11"/>
      <c r="Z244" s="80" t="str">
        <f t="shared" si="64"/>
        <v/>
      </c>
      <c r="AA244" s="82" t="str">
        <f t="shared" si="65"/>
        <v/>
      </c>
      <c r="AB244" s="1" t="str">
        <f t="shared" si="66"/>
        <v/>
      </c>
      <c r="AC244" s="1" t="str">
        <f t="shared" si="67"/>
        <v/>
      </c>
      <c r="AD244" s="1">
        <f t="shared" si="68"/>
        <v>2</v>
      </c>
      <c r="AE244" s="1" t="str">
        <f t="shared" si="69"/>
        <v/>
      </c>
      <c r="AG244" s="11"/>
      <c r="AH244" s="1" t="str">
        <f t="shared" si="70"/>
        <v/>
      </c>
      <c r="AI244" s="1" t="str">
        <f t="shared" si="71"/>
        <v/>
      </c>
      <c r="AJ244" s="1" t="str">
        <f t="shared" si="72"/>
        <v/>
      </c>
      <c r="AK244" s="1" t="str">
        <f t="shared" si="73"/>
        <v/>
      </c>
      <c r="AL244" s="1">
        <f t="shared" si="74"/>
        <v>2</v>
      </c>
      <c r="AM244" s="1" t="str">
        <f t="shared" si="75"/>
        <v/>
      </c>
      <c r="AN244" s="11"/>
      <c r="AO244" s="11"/>
      <c r="AP244" s="78">
        <f>IF(AND(SUM(AH244:AM244)&gt;0,SUM(Z244:AE244)&gt;0),1,"")</f>
        <v>1</v>
      </c>
      <c r="AQ244" s="78"/>
      <c r="AR244" s="78">
        <f>IF(AP244=1,SUM(Z244:AE244)*10+SUM(AH244:AM244),"")</f>
        <v>22</v>
      </c>
      <c r="AS244" s="78"/>
      <c r="AT244" s="11"/>
      <c r="AU244" s="11"/>
      <c r="AV244" s="80">
        <f>IF(AP244=1,VLOOKUP(AR244,'Number-Dozzen'!$F$2:$K$10,2,0),"")</f>
        <v>16</v>
      </c>
      <c r="AW244" s="80">
        <f>IF(AP244=1,VLOOKUP(AR244,'Number-Dozzen'!$F$2:$K$10,3,0),"")</f>
        <v>20</v>
      </c>
      <c r="AX244" s="80">
        <f>IF(AP244=1,VLOOKUP(AR244,'Number-Dozzen'!$F$2:$K$10,4,0),"")</f>
        <v>23</v>
      </c>
      <c r="AY244" s="80">
        <f>IF(AP244=1,VLOOKUP(AR244,'Number-Dozzen'!$F$2:$K$10,5,0),"")</f>
        <v>24</v>
      </c>
      <c r="AZ244" s="80" t="str">
        <f>IF(AP244=1,VLOOKUP(AR244,'Number-Dozzen'!$F$2:$K$10,6,0),"")</f>
        <v xml:space="preserve"> </v>
      </c>
      <c r="BA244" s="11"/>
      <c r="BB244" s="80">
        <f t="shared" si="78"/>
        <v>5</v>
      </c>
      <c r="BC244" s="11"/>
      <c r="BD244" s="11"/>
      <c r="BE244" s="11"/>
      <c r="BF244" s="11"/>
      <c r="BG244" s="11"/>
      <c r="BH244" s="11"/>
      <c r="BI244" s="11"/>
      <c r="BJ244" s="11"/>
      <c r="BK244" s="11"/>
      <c r="BL244" s="11"/>
      <c r="BM244" s="11"/>
      <c r="BN244" s="11"/>
    </row>
    <row r="245" spans="1:66">
      <c r="A245" s="7">
        <v>244</v>
      </c>
      <c r="B245" s="5"/>
      <c r="C245" s="97">
        <v>24</v>
      </c>
      <c r="D245" s="6">
        <f>IF(C245="","",VLOOKUP(C245,'Number-Dozzen'!$A$2:$C$38,3,0))</f>
        <v>2</v>
      </c>
      <c r="E245" s="6">
        <f>IF(C245="","",VLOOKUP(C245,'[1]Number-Dozzen'!$A$2:$B$38,2,0))</f>
        <v>2</v>
      </c>
      <c r="F245" s="19">
        <f t="shared" si="80"/>
        <v>11</v>
      </c>
      <c r="G245" s="19" t="str">
        <f>IF(C245="","",IF(F245="","",VLOOKUP(F245,'Number-Dozzen'!$F$2:$L$10,7,0)))</f>
        <v>0-2-4-6</v>
      </c>
      <c r="H245" s="1" t="str">
        <f t="shared" si="77"/>
        <v>W</v>
      </c>
      <c r="I245" s="1">
        <f t="shared" si="62"/>
        <v>5</v>
      </c>
      <c r="J245" s="1">
        <f t="shared" si="63"/>
        <v>1</v>
      </c>
      <c r="K245" s="1">
        <f t="shared" si="76"/>
        <v>32</v>
      </c>
      <c r="L245" s="1">
        <f>IF(C245="","",SUM($K$2:K245))</f>
        <v>-20</v>
      </c>
      <c r="M245" s="11"/>
      <c r="N245" s="24" t="str">
        <f t="shared" si="79"/>
        <v/>
      </c>
      <c r="O245" s="25"/>
      <c r="P245" s="11"/>
      <c r="Q245" s="11"/>
      <c r="R245" s="11"/>
      <c r="S245" s="11"/>
      <c r="T245" s="11"/>
      <c r="U245" s="11"/>
      <c r="X245" s="11"/>
      <c r="Y245" s="11"/>
      <c r="Z245" s="80" t="str">
        <f t="shared" si="64"/>
        <v/>
      </c>
      <c r="AA245" s="82" t="str">
        <f t="shared" si="65"/>
        <v/>
      </c>
      <c r="AB245" s="1" t="str">
        <f t="shared" si="66"/>
        <v/>
      </c>
      <c r="AC245" s="1">
        <f t="shared" si="67"/>
        <v>1</v>
      </c>
      <c r="AD245" s="1" t="str">
        <f t="shared" si="68"/>
        <v/>
      </c>
      <c r="AE245" s="1" t="str">
        <f t="shared" si="69"/>
        <v/>
      </c>
      <c r="AG245" s="11"/>
      <c r="AH245" s="1" t="str">
        <f t="shared" si="70"/>
        <v/>
      </c>
      <c r="AI245" s="1" t="str">
        <f t="shared" si="71"/>
        <v/>
      </c>
      <c r="AJ245" s="1" t="str">
        <f t="shared" si="72"/>
        <v/>
      </c>
      <c r="AK245" s="1">
        <f t="shared" si="73"/>
        <v>1</v>
      </c>
      <c r="AL245" s="1" t="str">
        <f t="shared" si="74"/>
        <v/>
      </c>
      <c r="AM245" s="1" t="str">
        <f t="shared" si="75"/>
        <v/>
      </c>
      <c r="AN245" s="11"/>
      <c r="AO245" s="11"/>
      <c r="AP245" s="78">
        <f>IF(AND(SUM(AH245:AM245)&gt;0,SUM(Z245:AE245)&gt;0),1,"")</f>
        <v>1</v>
      </c>
      <c r="AQ245" s="78"/>
      <c r="AR245" s="78">
        <f>IF(AP245=1,SUM(Z245:AE245)*10+SUM(AH245:AM245),"")</f>
        <v>11</v>
      </c>
      <c r="AS245" s="78"/>
      <c r="AT245" s="11"/>
      <c r="AU245" s="11"/>
      <c r="AV245" s="80">
        <f>IF(AP245=1,VLOOKUP(AR245,'Number-Dozzen'!$F$2:$K$10,2,0),"")</f>
        <v>0</v>
      </c>
      <c r="AW245" s="80">
        <f>IF(AP245=1,VLOOKUP(AR245,'Number-Dozzen'!$F$2:$K$10,3,0),"")</f>
        <v>2</v>
      </c>
      <c r="AX245" s="80">
        <f>IF(AP245=1,VLOOKUP(AR245,'Number-Dozzen'!$F$2:$K$10,4,0),"")</f>
        <v>4</v>
      </c>
      <c r="AY245" s="80">
        <f>IF(AP245=1,VLOOKUP(AR245,'Number-Dozzen'!$F$2:$K$10,5,0),"")</f>
        <v>6</v>
      </c>
      <c r="AZ245" s="80" t="str">
        <f>IF(AP245=1,VLOOKUP(AR245,'Number-Dozzen'!$F$2:$K$10,6,0),"")</f>
        <v xml:space="preserve"> </v>
      </c>
      <c r="BA245" s="11"/>
      <c r="BB245" s="80">
        <f t="shared" si="78"/>
        <v>1</v>
      </c>
      <c r="BC245" s="11"/>
      <c r="BD245" s="11"/>
      <c r="BE245" s="11"/>
      <c r="BF245" s="11"/>
      <c r="BG245" s="11"/>
      <c r="BH245" s="11"/>
      <c r="BI245" s="11"/>
      <c r="BJ245" s="11"/>
      <c r="BK245" s="11"/>
      <c r="BL245" s="11"/>
      <c r="BM245" s="11"/>
      <c r="BN245" s="11"/>
    </row>
    <row r="246" spans="1:66">
      <c r="A246" s="7">
        <v>245</v>
      </c>
      <c r="B246" s="5"/>
      <c r="C246" s="97">
        <v>36</v>
      </c>
      <c r="D246" s="6">
        <f>IF(C246="","",VLOOKUP(C246,'Number-Dozzen'!$A$2:$C$38,3,0))</f>
        <v>3</v>
      </c>
      <c r="E246" s="6">
        <f>IF(C246="","",VLOOKUP(C246,'[1]Number-Dozzen'!$A$2:$B$38,2,0))</f>
        <v>2</v>
      </c>
      <c r="F246" s="19" t="str">
        <f t="shared" si="80"/>
        <v/>
      </c>
      <c r="G246" s="19" t="str">
        <f>IF(C246="","",IF(F246="","",VLOOKUP(F246,'Number-Dozzen'!$F$2:$L$10,7,0)))</f>
        <v/>
      </c>
      <c r="H246" s="1" t="str">
        <f t="shared" si="77"/>
        <v>L</v>
      </c>
      <c r="I246" s="1">
        <f t="shared" si="62"/>
        <v>1</v>
      </c>
      <c r="J246" s="1">
        <f t="shared" si="63"/>
        <v>1</v>
      </c>
      <c r="K246" s="1">
        <f t="shared" si="76"/>
        <v>-4</v>
      </c>
      <c r="L246" s="1">
        <f>IF(C246="","",SUM($K$2:K246))</f>
        <v>-24</v>
      </c>
      <c r="M246" s="11"/>
      <c r="N246" s="24" t="str">
        <f t="shared" si="79"/>
        <v/>
      </c>
      <c r="O246" s="25"/>
      <c r="P246" s="11"/>
      <c r="Q246" s="11"/>
      <c r="R246" s="11"/>
      <c r="S246" s="11"/>
      <c r="T246" s="11"/>
      <c r="U246" s="11"/>
      <c r="X246" s="11"/>
      <c r="Y246" s="11"/>
      <c r="Z246" s="80" t="str">
        <f t="shared" si="64"/>
        <v/>
      </c>
      <c r="AA246" s="82" t="str">
        <f t="shared" si="65"/>
        <v/>
      </c>
      <c r="AB246" s="1" t="str">
        <f t="shared" si="66"/>
        <v/>
      </c>
      <c r="AC246" s="1" t="str">
        <f t="shared" si="67"/>
        <v/>
      </c>
      <c r="AD246" s="1" t="str">
        <f t="shared" si="68"/>
        <v/>
      </c>
      <c r="AE246" s="1" t="str">
        <f t="shared" si="69"/>
        <v/>
      </c>
      <c r="AG246" s="11"/>
      <c r="AH246" s="1" t="str">
        <f t="shared" si="70"/>
        <v/>
      </c>
      <c r="AI246" s="1" t="str">
        <f t="shared" si="71"/>
        <v/>
      </c>
      <c r="AJ246" s="1" t="str">
        <f t="shared" si="72"/>
        <v/>
      </c>
      <c r="AK246" s="1" t="str">
        <f t="shared" si="73"/>
        <v/>
      </c>
      <c r="AL246" s="1" t="str">
        <f t="shared" si="74"/>
        <v/>
      </c>
      <c r="AM246" s="1" t="str">
        <f t="shared" si="75"/>
        <v/>
      </c>
      <c r="AN246" s="11"/>
      <c r="AO246" s="11"/>
      <c r="AP246" s="78" t="str">
        <f>IF(AND(SUM(AH246:AM246)&gt;0,SUM(Z246:AE246)&gt;0),1,"")</f>
        <v/>
      </c>
      <c r="AQ246" s="78"/>
      <c r="AR246" s="78" t="str">
        <f>IF(AP246=1,SUM(Z246:AE246)*10+SUM(AH246:AM246),"")</f>
        <v/>
      </c>
      <c r="AS246" s="78"/>
      <c r="AT246" s="11"/>
      <c r="AU246" s="11"/>
      <c r="AV246" s="80" t="str">
        <f>IF(AP246=1,VLOOKUP(AR246,'Number-Dozzen'!$F$2:$K$10,2,0),"")</f>
        <v/>
      </c>
      <c r="AW246" s="80" t="str">
        <f>IF(AP246=1,VLOOKUP(AR246,'Number-Dozzen'!$F$2:$K$10,3,0),"")</f>
        <v/>
      </c>
      <c r="AX246" s="80" t="str">
        <f>IF(AP246=1,VLOOKUP(AR246,'Number-Dozzen'!$F$2:$K$10,4,0),"")</f>
        <v/>
      </c>
      <c r="AY246" s="80" t="str">
        <f>IF(AP246=1,VLOOKUP(AR246,'Number-Dozzen'!$F$2:$K$10,5,0),"")</f>
        <v/>
      </c>
      <c r="AZ246" s="80" t="str">
        <f>IF(AP246=1,VLOOKUP(AR246,'Number-Dozzen'!$F$2:$K$10,6,0),"")</f>
        <v/>
      </c>
      <c r="BA246" s="11"/>
      <c r="BB246" s="80">
        <f t="shared" si="78"/>
        <v>2</v>
      </c>
      <c r="BC246" s="11"/>
      <c r="BD246" s="11"/>
      <c r="BE246" s="11"/>
      <c r="BF246" s="11"/>
      <c r="BG246" s="11"/>
      <c r="BH246" s="11"/>
      <c r="BI246" s="11"/>
      <c r="BJ246" s="11"/>
      <c r="BK246" s="11"/>
      <c r="BL246" s="11"/>
      <c r="BM246" s="11"/>
      <c r="BN246" s="11"/>
    </row>
    <row r="247" spans="1:66">
      <c r="A247" s="7">
        <v>246</v>
      </c>
      <c r="B247" s="5"/>
      <c r="C247" s="97">
        <v>9</v>
      </c>
      <c r="D247" s="6">
        <f>IF(C247="","",VLOOKUP(C247,'Number-Dozzen'!$A$2:$C$38,3,0))</f>
        <v>1</v>
      </c>
      <c r="E247" s="6">
        <f>IF(C247="","",VLOOKUP(C247,'[1]Number-Dozzen'!$A$2:$B$38,2,0))</f>
        <v>3</v>
      </c>
      <c r="F247" s="19">
        <f t="shared" si="80"/>
        <v>21</v>
      </c>
      <c r="G247" s="19" t="str">
        <f>IF(C247="","",IF(F247="","",VLOOKUP(F247,'Number-Dozzen'!$F$2:$L$10,7,0)))</f>
        <v>13-15-17-19-21</v>
      </c>
      <c r="H247" s="1" t="str">
        <f t="shared" si="77"/>
        <v/>
      </c>
      <c r="I247" s="1">
        <f t="shared" si="62"/>
        <v>2</v>
      </c>
      <c r="J247" s="1">
        <f t="shared" si="63"/>
        <v>1</v>
      </c>
      <c r="K247" s="1" t="str">
        <f t="shared" si="76"/>
        <v/>
      </c>
      <c r="L247" s="1">
        <f>IF(C247="","",SUM($K$2:K247))</f>
        <v>-24</v>
      </c>
      <c r="M247" s="11"/>
      <c r="N247" s="24" t="str">
        <f t="shared" si="79"/>
        <v/>
      </c>
      <c r="O247" s="25"/>
      <c r="P247" s="11"/>
      <c r="Q247" s="11"/>
      <c r="R247" s="11"/>
      <c r="S247" s="11"/>
      <c r="T247" s="11"/>
      <c r="U247" s="11"/>
      <c r="X247" s="11"/>
      <c r="Y247" s="11"/>
      <c r="Z247" s="80" t="str">
        <f t="shared" si="64"/>
        <v/>
      </c>
      <c r="AA247" s="82">
        <f t="shared" si="65"/>
        <v>2</v>
      </c>
      <c r="AB247" s="1" t="str">
        <f t="shared" si="66"/>
        <v/>
      </c>
      <c r="AC247" s="1" t="str">
        <f t="shared" si="67"/>
        <v/>
      </c>
      <c r="AD247" s="1" t="str">
        <f t="shared" si="68"/>
        <v/>
      </c>
      <c r="AE247" s="1" t="str">
        <f t="shared" si="69"/>
        <v/>
      </c>
      <c r="AG247" s="11"/>
      <c r="AH247" s="1" t="str">
        <f t="shared" si="70"/>
        <v/>
      </c>
      <c r="AI247" s="1" t="str">
        <f t="shared" si="71"/>
        <v/>
      </c>
      <c r="AJ247" s="1" t="str">
        <f t="shared" si="72"/>
        <v/>
      </c>
      <c r="AK247" s="1" t="str">
        <f t="shared" si="73"/>
        <v/>
      </c>
      <c r="AL247" s="1" t="str">
        <f t="shared" si="74"/>
        <v/>
      </c>
      <c r="AM247" s="1">
        <f t="shared" si="75"/>
        <v>1</v>
      </c>
      <c r="AN247" s="11"/>
      <c r="AO247" s="11"/>
      <c r="AP247" s="78">
        <f>IF(AND(SUM(AH247:AM247)&gt;0,SUM(Z247:AE247)&gt;0),1,"")</f>
        <v>1</v>
      </c>
      <c r="AQ247" s="78"/>
      <c r="AR247" s="78">
        <f>IF(AP247=1,SUM(Z247:AE247)*10+SUM(AH247:AM247),"")</f>
        <v>21</v>
      </c>
      <c r="AS247" s="78"/>
      <c r="AT247" s="11"/>
      <c r="AU247" s="11"/>
      <c r="AV247" s="80">
        <f>IF(AP247=1,VLOOKUP(AR247,'Number-Dozzen'!$F$2:$K$10,2,0),"")</f>
        <v>13</v>
      </c>
      <c r="AW247" s="80">
        <f>IF(AP247=1,VLOOKUP(AR247,'Number-Dozzen'!$F$2:$K$10,3,0),"")</f>
        <v>15</v>
      </c>
      <c r="AX247" s="80">
        <f>IF(AP247=1,VLOOKUP(AR247,'Number-Dozzen'!$F$2:$K$10,4,0),"")</f>
        <v>17</v>
      </c>
      <c r="AY247" s="80">
        <f>IF(AP247=1,VLOOKUP(AR247,'Number-Dozzen'!$F$2:$K$10,5,0),"")</f>
        <v>19</v>
      </c>
      <c r="AZ247" s="80">
        <f>IF(AP247=1,VLOOKUP(AR247,'Number-Dozzen'!$F$2:$K$10,6,0),"")</f>
        <v>21</v>
      </c>
      <c r="BA247" s="11"/>
      <c r="BB247" s="80">
        <f t="shared" si="78"/>
        <v>2</v>
      </c>
      <c r="BC247" s="11"/>
      <c r="BD247" s="11"/>
      <c r="BE247" s="11"/>
      <c r="BF247" s="11"/>
      <c r="BG247" s="11"/>
      <c r="BH247" s="11"/>
      <c r="BI247" s="11"/>
      <c r="BJ247" s="11"/>
      <c r="BK247" s="11"/>
      <c r="BL247" s="11"/>
      <c r="BM247" s="11"/>
      <c r="BN247" s="11"/>
    </row>
    <row r="248" spans="1:66">
      <c r="A248" s="7">
        <v>247</v>
      </c>
      <c r="B248" s="5"/>
      <c r="C248" s="97">
        <v>27</v>
      </c>
      <c r="D248" s="6">
        <f>IF(C248="","",VLOOKUP(C248,'Number-Dozzen'!$A$2:$C$38,3,0))</f>
        <v>3</v>
      </c>
      <c r="E248" s="6">
        <f>IF(C248="","",VLOOKUP(C248,'[1]Number-Dozzen'!$A$2:$B$38,2,0))</f>
        <v>1</v>
      </c>
      <c r="F248" s="19">
        <f t="shared" si="80"/>
        <v>22</v>
      </c>
      <c r="G248" s="19" t="str">
        <f>IF(C248="","",IF(F248="","",VLOOKUP(F248,'Number-Dozzen'!$F$2:$L$10,7,0)))</f>
        <v>16-20-23-24</v>
      </c>
      <c r="H248" s="1" t="str">
        <f t="shared" si="77"/>
        <v>L</v>
      </c>
      <c r="I248" s="1">
        <f t="shared" si="62"/>
        <v>2</v>
      </c>
      <c r="J248" s="1">
        <f t="shared" si="63"/>
        <v>1</v>
      </c>
      <c r="K248" s="1">
        <f t="shared" si="76"/>
        <v>-4</v>
      </c>
      <c r="L248" s="1">
        <f>IF(C248="","",SUM($K$2:K248))</f>
        <v>-28</v>
      </c>
      <c r="M248" s="11"/>
      <c r="N248" s="24" t="str">
        <f t="shared" si="79"/>
        <v/>
      </c>
      <c r="O248" s="25"/>
      <c r="P248" s="11"/>
      <c r="Q248" s="11"/>
      <c r="R248" s="11"/>
      <c r="S248" s="11"/>
      <c r="T248" s="11"/>
      <c r="U248" s="11"/>
      <c r="X248" s="11"/>
      <c r="Y248" s="11"/>
      <c r="Z248" s="80" t="str">
        <f t="shared" si="64"/>
        <v/>
      </c>
      <c r="AA248" s="82" t="str">
        <f t="shared" si="65"/>
        <v/>
      </c>
      <c r="AB248" s="1" t="str">
        <f t="shared" si="66"/>
        <v/>
      </c>
      <c r="AC248" s="1" t="str">
        <f t="shared" si="67"/>
        <v/>
      </c>
      <c r="AD248" s="1">
        <f t="shared" si="68"/>
        <v>2</v>
      </c>
      <c r="AE248" s="1" t="str">
        <f t="shared" si="69"/>
        <v/>
      </c>
      <c r="AG248" s="11"/>
      <c r="AH248" s="1" t="str">
        <f t="shared" si="70"/>
        <v/>
      </c>
      <c r="AI248" s="1">
        <f t="shared" si="71"/>
        <v>2</v>
      </c>
      <c r="AJ248" s="1" t="str">
        <f t="shared" si="72"/>
        <v/>
      </c>
      <c r="AK248" s="1" t="str">
        <f t="shared" si="73"/>
        <v/>
      </c>
      <c r="AL248" s="1" t="str">
        <f t="shared" si="74"/>
        <v/>
      </c>
      <c r="AM248" s="1" t="str">
        <f t="shared" si="75"/>
        <v/>
      </c>
      <c r="AN248" s="11"/>
      <c r="AO248" s="11"/>
      <c r="AP248" s="78">
        <f>IF(AND(SUM(AH248:AM248)&gt;0,SUM(Z248:AE248)&gt;0),1,"")</f>
        <v>1</v>
      </c>
      <c r="AQ248" s="78"/>
      <c r="AR248" s="78">
        <f>IF(AP248=1,SUM(Z248:AE248)*10+SUM(AH248:AM248),"")</f>
        <v>22</v>
      </c>
      <c r="AS248" s="78"/>
      <c r="AT248" s="11"/>
      <c r="AU248" s="11"/>
      <c r="AV248" s="80">
        <f>IF(AP248=1,VLOOKUP(AR248,'Number-Dozzen'!$F$2:$K$10,2,0),"")</f>
        <v>16</v>
      </c>
      <c r="AW248" s="80">
        <f>IF(AP248=1,VLOOKUP(AR248,'Number-Dozzen'!$F$2:$K$10,3,0),"")</f>
        <v>20</v>
      </c>
      <c r="AX248" s="80">
        <f>IF(AP248=1,VLOOKUP(AR248,'Number-Dozzen'!$F$2:$K$10,4,0),"")</f>
        <v>23</v>
      </c>
      <c r="AY248" s="80">
        <f>IF(AP248=1,VLOOKUP(AR248,'Number-Dozzen'!$F$2:$K$10,5,0),"")</f>
        <v>24</v>
      </c>
      <c r="AZ248" s="80" t="str">
        <f>IF(AP248=1,VLOOKUP(AR248,'Number-Dozzen'!$F$2:$K$10,6,0),"")</f>
        <v xml:space="preserve"> </v>
      </c>
      <c r="BA248" s="11"/>
      <c r="BB248" s="80">
        <f t="shared" si="78"/>
        <v>3</v>
      </c>
      <c r="BC248" s="11"/>
      <c r="BD248" s="11"/>
      <c r="BE248" s="11"/>
      <c r="BF248" s="11"/>
      <c r="BG248" s="11"/>
      <c r="BH248" s="11"/>
      <c r="BI248" s="11"/>
      <c r="BJ248" s="11"/>
      <c r="BK248" s="11"/>
      <c r="BL248" s="11"/>
      <c r="BM248" s="11"/>
      <c r="BN248" s="11"/>
    </row>
    <row r="249" spans="1:66">
      <c r="A249" s="7">
        <v>248</v>
      </c>
      <c r="B249" s="5"/>
      <c r="C249" s="97">
        <v>19</v>
      </c>
      <c r="D249" s="6">
        <f>IF(C249="","",VLOOKUP(C249,'Number-Dozzen'!$A$2:$C$38,3,0))</f>
        <v>2</v>
      </c>
      <c r="E249" s="6">
        <f>IF(C249="","",VLOOKUP(C249,'[1]Number-Dozzen'!$A$2:$B$38,2,0))</f>
        <v>1</v>
      </c>
      <c r="F249" s="19" t="str">
        <f t="shared" si="80"/>
        <v/>
      </c>
      <c r="G249" s="19" t="str">
        <f>IF(C249="","",IF(F249="","",VLOOKUP(F249,'Number-Dozzen'!$F$2:$L$10,7,0)))</f>
        <v/>
      </c>
      <c r="H249" s="1" t="str">
        <f t="shared" si="77"/>
        <v>L</v>
      </c>
      <c r="I249" s="1">
        <f t="shared" si="62"/>
        <v>3</v>
      </c>
      <c r="J249" s="1">
        <f t="shared" si="63"/>
        <v>1</v>
      </c>
      <c r="K249" s="1">
        <f t="shared" si="76"/>
        <v>-4</v>
      </c>
      <c r="L249" s="1">
        <f>IF(C249="","",SUM($K$2:K249))</f>
        <v>-32</v>
      </c>
      <c r="M249" s="11"/>
      <c r="N249" s="24" t="str">
        <f t="shared" si="79"/>
        <v/>
      </c>
      <c r="O249" s="25"/>
      <c r="P249" s="11"/>
      <c r="Q249" s="11"/>
      <c r="R249" s="11"/>
      <c r="S249" s="11"/>
      <c r="T249" s="11"/>
      <c r="U249" s="11"/>
      <c r="X249" s="11"/>
      <c r="Y249" s="11"/>
      <c r="Z249" s="80" t="str">
        <f t="shared" si="64"/>
        <v/>
      </c>
      <c r="AA249" s="82" t="str">
        <f t="shared" si="65"/>
        <v/>
      </c>
      <c r="AB249" s="1" t="str">
        <f t="shared" si="66"/>
        <v/>
      </c>
      <c r="AC249" s="1">
        <f t="shared" si="67"/>
        <v>1</v>
      </c>
      <c r="AD249" s="1" t="str">
        <f t="shared" si="68"/>
        <v/>
      </c>
      <c r="AE249" s="1" t="str">
        <f t="shared" si="69"/>
        <v/>
      </c>
      <c r="AG249" s="11"/>
      <c r="AH249" s="1" t="str">
        <f t="shared" si="70"/>
        <v/>
      </c>
      <c r="AI249" s="1" t="str">
        <f t="shared" si="71"/>
        <v/>
      </c>
      <c r="AJ249" s="1" t="str">
        <f t="shared" si="72"/>
        <v/>
      </c>
      <c r="AK249" s="1" t="str">
        <f t="shared" si="73"/>
        <v/>
      </c>
      <c r="AL249" s="1" t="str">
        <f t="shared" si="74"/>
        <v/>
      </c>
      <c r="AM249" s="1" t="str">
        <f t="shared" si="75"/>
        <v/>
      </c>
      <c r="AN249" s="11"/>
      <c r="AO249" s="11"/>
      <c r="AP249" s="78" t="str">
        <f>IF(AND(SUM(AH249:AM249)&gt;0,SUM(Z249:AE249)&gt;0),1,"")</f>
        <v/>
      </c>
      <c r="AQ249" s="78"/>
      <c r="AR249" s="78" t="str">
        <f>IF(AP249=1,SUM(Z249:AE249)*10+SUM(AH249:AM249),"")</f>
        <v/>
      </c>
      <c r="AS249" s="78"/>
      <c r="AT249" s="11"/>
      <c r="AU249" s="11"/>
      <c r="AV249" s="80" t="str">
        <f>IF(AP249=1,VLOOKUP(AR249,'Number-Dozzen'!$F$2:$K$10,2,0),"")</f>
        <v/>
      </c>
      <c r="AW249" s="80" t="str">
        <f>IF(AP249=1,VLOOKUP(AR249,'Number-Dozzen'!$F$2:$K$10,3,0),"")</f>
        <v/>
      </c>
      <c r="AX249" s="80" t="str">
        <f>IF(AP249=1,VLOOKUP(AR249,'Number-Dozzen'!$F$2:$K$10,4,0),"")</f>
        <v/>
      </c>
      <c r="AY249" s="80" t="str">
        <f>IF(AP249=1,VLOOKUP(AR249,'Number-Dozzen'!$F$2:$K$10,5,0),"")</f>
        <v/>
      </c>
      <c r="AZ249" s="80" t="str">
        <f>IF(AP249=1,VLOOKUP(AR249,'Number-Dozzen'!$F$2:$K$10,6,0),"")</f>
        <v/>
      </c>
      <c r="BA249" s="11"/>
      <c r="BB249" s="80">
        <f t="shared" si="78"/>
        <v>4</v>
      </c>
      <c r="BC249" s="11"/>
      <c r="BD249" s="11"/>
      <c r="BE249" s="11"/>
      <c r="BF249" s="11"/>
      <c r="BG249" s="11"/>
      <c r="BH249" s="11"/>
      <c r="BI249" s="11"/>
      <c r="BJ249" s="11"/>
      <c r="BK249" s="11"/>
      <c r="BL249" s="11"/>
      <c r="BM249" s="11"/>
      <c r="BN249" s="11"/>
    </row>
    <row r="250" spans="1:66">
      <c r="A250" s="7">
        <v>249</v>
      </c>
      <c r="B250" s="5"/>
      <c r="C250" s="97">
        <v>35</v>
      </c>
      <c r="D250" s="6">
        <f>IF(C250="","",VLOOKUP(C250,'Number-Dozzen'!$A$2:$C$38,3,0))</f>
        <v>3</v>
      </c>
      <c r="E250" s="6">
        <f>IF(C250="","",VLOOKUP(C250,'[1]Number-Dozzen'!$A$2:$B$38,2,0))</f>
        <v>3</v>
      </c>
      <c r="F250" s="19" t="str">
        <f t="shared" si="80"/>
        <v/>
      </c>
      <c r="G250" s="19" t="str">
        <f>IF(C250="","",IF(F250="","",VLOOKUP(F250,'Number-Dozzen'!$F$2:$L$10,7,0)))</f>
        <v/>
      </c>
      <c r="H250" s="1" t="str">
        <f t="shared" si="77"/>
        <v/>
      </c>
      <c r="I250" s="1">
        <f t="shared" si="62"/>
        <v>4</v>
      </c>
      <c r="J250" s="1">
        <f t="shared" si="63"/>
        <v>1</v>
      </c>
      <c r="K250" s="1" t="str">
        <f t="shared" si="76"/>
        <v/>
      </c>
      <c r="L250" s="1">
        <f>IF(C250="","",SUM($K$2:K250))</f>
        <v>-32</v>
      </c>
      <c r="M250" s="11"/>
      <c r="N250" s="24" t="str">
        <f t="shared" si="79"/>
        <v/>
      </c>
      <c r="O250" s="25"/>
      <c r="P250" s="11"/>
      <c r="Q250" s="11"/>
      <c r="R250" s="11"/>
      <c r="S250" s="11"/>
      <c r="T250" s="11"/>
      <c r="U250" s="11"/>
      <c r="X250" s="11"/>
      <c r="Y250" s="11"/>
      <c r="Z250" s="80" t="str">
        <f t="shared" si="64"/>
        <v/>
      </c>
      <c r="AA250" s="82" t="str">
        <f t="shared" si="65"/>
        <v/>
      </c>
      <c r="AB250" s="1" t="str">
        <f t="shared" si="66"/>
        <v/>
      </c>
      <c r="AC250" s="1" t="str">
        <f t="shared" si="67"/>
        <v/>
      </c>
      <c r="AD250" s="1" t="str">
        <f t="shared" si="68"/>
        <v/>
      </c>
      <c r="AE250" s="1" t="str">
        <f t="shared" si="69"/>
        <v/>
      </c>
      <c r="AG250" s="11"/>
      <c r="AH250" s="1" t="str">
        <f t="shared" si="70"/>
        <v/>
      </c>
      <c r="AI250" s="1" t="str">
        <f t="shared" si="71"/>
        <v/>
      </c>
      <c r="AJ250" s="1" t="str">
        <f t="shared" si="72"/>
        <v/>
      </c>
      <c r="AK250" s="1" t="str">
        <f t="shared" si="73"/>
        <v/>
      </c>
      <c r="AL250" s="1">
        <f t="shared" si="74"/>
        <v>2</v>
      </c>
      <c r="AM250" s="1" t="str">
        <f t="shared" si="75"/>
        <v/>
      </c>
      <c r="AN250" s="11"/>
      <c r="AO250" s="11"/>
      <c r="AP250" s="78" t="str">
        <f>IF(AND(SUM(AH250:AM250)&gt;0,SUM(Z250:AE250)&gt;0),1,"")</f>
        <v/>
      </c>
      <c r="AQ250" s="78"/>
      <c r="AR250" s="78" t="str">
        <f>IF(AP250=1,SUM(Z250:AE250)*10+SUM(AH250:AM250),"")</f>
        <v/>
      </c>
      <c r="AS250" s="78"/>
      <c r="AT250" s="11"/>
      <c r="AU250" s="11"/>
      <c r="AV250" s="80" t="str">
        <f>IF(AP250=1,VLOOKUP(AR250,'Number-Dozzen'!$F$2:$K$10,2,0),"")</f>
        <v/>
      </c>
      <c r="AW250" s="80" t="str">
        <f>IF(AP250=1,VLOOKUP(AR250,'Number-Dozzen'!$F$2:$K$10,3,0),"")</f>
        <v/>
      </c>
      <c r="AX250" s="80" t="str">
        <f>IF(AP250=1,VLOOKUP(AR250,'Number-Dozzen'!$F$2:$K$10,4,0),"")</f>
        <v/>
      </c>
      <c r="AY250" s="80" t="str">
        <f>IF(AP250=1,VLOOKUP(AR250,'Number-Dozzen'!$F$2:$K$10,5,0),"")</f>
        <v/>
      </c>
      <c r="AZ250" s="80" t="str">
        <f>IF(AP250=1,VLOOKUP(AR250,'Number-Dozzen'!$F$2:$K$10,6,0),"")</f>
        <v/>
      </c>
      <c r="BA250" s="11"/>
      <c r="BB250" s="80">
        <f t="shared" si="78"/>
        <v>4</v>
      </c>
      <c r="BC250" s="11"/>
      <c r="BD250" s="11"/>
      <c r="BE250" s="11"/>
      <c r="BF250" s="11"/>
      <c r="BG250" s="11"/>
      <c r="BH250" s="11"/>
      <c r="BI250" s="11"/>
      <c r="BJ250" s="11"/>
      <c r="BK250" s="11"/>
      <c r="BL250" s="11"/>
      <c r="BM250" s="11"/>
      <c r="BN250" s="11"/>
    </row>
    <row r="251" spans="1:66">
      <c r="A251" s="7">
        <v>250</v>
      </c>
      <c r="B251" s="5"/>
      <c r="C251" s="97">
        <v>7</v>
      </c>
      <c r="D251" s="6">
        <f>IF(C251="","",VLOOKUP(C251,'Number-Dozzen'!$A$2:$C$38,3,0))</f>
        <v>1</v>
      </c>
      <c r="E251" s="6">
        <f>IF(C251="","",VLOOKUP(C251,'[1]Number-Dozzen'!$A$2:$B$38,2,0))</f>
        <v>3</v>
      </c>
      <c r="F251" s="19" t="str">
        <f t="shared" si="80"/>
        <v/>
      </c>
      <c r="G251" s="19" t="str">
        <f>IF(C251="","",IF(F251="","",VLOOKUP(F251,'Number-Dozzen'!$F$2:$L$10,7,0)))</f>
        <v/>
      </c>
      <c r="H251" s="1" t="str">
        <f t="shared" si="77"/>
        <v/>
      </c>
      <c r="I251" s="1">
        <f t="shared" si="62"/>
        <v>4</v>
      </c>
      <c r="J251" s="1">
        <f t="shared" si="63"/>
        <v>1</v>
      </c>
      <c r="K251" s="1" t="str">
        <f t="shared" si="76"/>
        <v/>
      </c>
      <c r="L251" s="1">
        <f>IF(C251="","",SUM($K$2:K251))</f>
        <v>-32</v>
      </c>
      <c r="M251" s="11"/>
      <c r="N251" s="24" t="str">
        <f t="shared" si="79"/>
        <v/>
      </c>
      <c r="O251" s="25"/>
      <c r="P251" s="11"/>
      <c r="Q251" s="11"/>
      <c r="R251" s="11"/>
      <c r="S251" s="11"/>
      <c r="T251" s="11"/>
      <c r="U251" s="11"/>
      <c r="X251" s="11"/>
      <c r="Y251" s="11"/>
      <c r="Z251" s="80" t="str">
        <f t="shared" si="64"/>
        <v/>
      </c>
      <c r="AA251" s="82">
        <f t="shared" si="65"/>
        <v>2</v>
      </c>
      <c r="AB251" s="1" t="str">
        <f t="shared" si="66"/>
        <v/>
      </c>
      <c r="AC251" s="1" t="str">
        <f t="shared" si="67"/>
        <v/>
      </c>
      <c r="AD251" s="1" t="str">
        <f t="shared" si="68"/>
        <v/>
      </c>
      <c r="AE251" s="1" t="str">
        <f t="shared" si="69"/>
        <v/>
      </c>
      <c r="AG251" s="11"/>
      <c r="AH251" s="1" t="str">
        <f t="shared" si="70"/>
        <v/>
      </c>
      <c r="AI251" s="1" t="str">
        <f t="shared" si="71"/>
        <v/>
      </c>
      <c r="AJ251" s="1" t="str">
        <f t="shared" si="72"/>
        <v/>
      </c>
      <c r="AK251" s="1" t="str">
        <f t="shared" si="73"/>
        <v/>
      </c>
      <c r="AL251" s="1" t="str">
        <f t="shared" si="74"/>
        <v/>
      </c>
      <c r="AM251" s="1" t="str">
        <f t="shared" si="75"/>
        <v/>
      </c>
      <c r="AN251" s="11"/>
      <c r="AO251" s="11"/>
      <c r="AP251" s="78" t="str">
        <f>IF(AND(SUM(AH251:AM251)&gt;0,SUM(Z251:AE251)&gt;0),1,"")</f>
        <v/>
      </c>
      <c r="AQ251" s="78"/>
      <c r="AR251" s="78" t="str">
        <f>IF(AP251=1,SUM(Z251:AE251)*10+SUM(AH251:AM251),"")</f>
        <v/>
      </c>
      <c r="AS251" s="78"/>
      <c r="AT251" s="11"/>
      <c r="AU251" s="11"/>
      <c r="AV251" s="80" t="str">
        <f>IF(AP251=1,VLOOKUP(AR251,'Number-Dozzen'!$F$2:$K$10,2,0),"")</f>
        <v/>
      </c>
      <c r="AW251" s="80" t="str">
        <f>IF(AP251=1,VLOOKUP(AR251,'Number-Dozzen'!$F$2:$K$10,3,0),"")</f>
        <v/>
      </c>
      <c r="AX251" s="80" t="str">
        <f>IF(AP251=1,VLOOKUP(AR251,'Number-Dozzen'!$F$2:$K$10,4,0),"")</f>
        <v/>
      </c>
      <c r="AY251" s="80" t="str">
        <f>IF(AP251=1,VLOOKUP(AR251,'Number-Dozzen'!$F$2:$K$10,5,0),"")</f>
        <v/>
      </c>
      <c r="AZ251" s="80" t="str">
        <f>IF(AP251=1,VLOOKUP(AR251,'Number-Dozzen'!$F$2:$K$10,6,0),"")</f>
        <v/>
      </c>
      <c r="BA251" s="11"/>
      <c r="BB251" s="80">
        <f t="shared" si="78"/>
        <v>4</v>
      </c>
      <c r="BC251" s="11"/>
      <c r="BD251" s="11"/>
      <c r="BE251" s="11"/>
      <c r="BF251" s="11"/>
      <c r="BG251" s="11"/>
      <c r="BH251" s="11"/>
      <c r="BI251" s="11"/>
      <c r="BJ251" s="11"/>
      <c r="BK251" s="11"/>
      <c r="BL251" s="11"/>
      <c r="BM251" s="11"/>
      <c r="BN251" s="11"/>
    </row>
    <row r="252" spans="1:66">
      <c r="A252" s="7">
        <v>251</v>
      </c>
      <c r="B252" s="5"/>
      <c r="C252" s="97">
        <v>2</v>
      </c>
      <c r="D252" s="6">
        <f>IF(C252="","",VLOOKUP(C252,'Number-Dozzen'!$A$2:$C$38,3,0))</f>
        <v>1</v>
      </c>
      <c r="E252" s="6">
        <f>IF(C252="","",VLOOKUP(C252,'[1]Number-Dozzen'!$A$2:$B$38,2,0))</f>
        <v>1</v>
      </c>
      <c r="F252" s="19" t="str">
        <f t="shared" si="80"/>
        <v/>
      </c>
      <c r="G252" s="19" t="str">
        <f>IF(C252="","",IF(F252="","",VLOOKUP(F252,'Number-Dozzen'!$F$2:$L$10,7,0)))</f>
        <v/>
      </c>
      <c r="H252" s="1" t="str">
        <f t="shared" si="77"/>
        <v/>
      </c>
      <c r="I252" s="1">
        <f t="shared" si="62"/>
        <v>4</v>
      </c>
      <c r="J252" s="1">
        <f t="shared" si="63"/>
        <v>1</v>
      </c>
      <c r="K252" s="1" t="str">
        <f t="shared" si="76"/>
        <v/>
      </c>
      <c r="L252" s="1">
        <f>IF(C252="","",SUM($K$2:K252))</f>
        <v>-32</v>
      </c>
      <c r="M252" s="11"/>
      <c r="N252" s="24" t="str">
        <f t="shared" si="79"/>
        <v/>
      </c>
      <c r="O252" s="25"/>
      <c r="P252" s="11"/>
      <c r="Q252" s="11"/>
      <c r="R252" s="11"/>
      <c r="S252" s="11"/>
      <c r="T252" s="11"/>
      <c r="U252" s="11"/>
      <c r="X252" s="11"/>
      <c r="Y252" s="11"/>
      <c r="Z252" s="80" t="str">
        <f t="shared" si="64"/>
        <v/>
      </c>
      <c r="AA252" s="82" t="str">
        <f t="shared" si="65"/>
        <v/>
      </c>
      <c r="AB252" s="1" t="str">
        <f t="shared" si="66"/>
        <v/>
      </c>
      <c r="AC252" s="1" t="str">
        <f t="shared" si="67"/>
        <v/>
      </c>
      <c r="AD252" s="1" t="str">
        <f t="shared" si="68"/>
        <v/>
      </c>
      <c r="AE252" s="1" t="str">
        <f t="shared" si="69"/>
        <v/>
      </c>
      <c r="AG252" s="11"/>
      <c r="AH252" s="1" t="str">
        <f t="shared" si="70"/>
        <v/>
      </c>
      <c r="AI252" s="1">
        <f t="shared" si="71"/>
        <v>2</v>
      </c>
      <c r="AJ252" s="1" t="str">
        <f t="shared" si="72"/>
        <v/>
      </c>
      <c r="AK252" s="1" t="str">
        <f t="shared" si="73"/>
        <v/>
      </c>
      <c r="AL252" s="1" t="str">
        <f t="shared" si="74"/>
        <v/>
      </c>
      <c r="AM252" s="1" t="str">
        <f t="shared" si="75"/>
        <v/>
      </c>
      <c r="AN252" s="11"/>
      <c r="AO252" s="11"/>
      <c r="AP252" s="78" t="str">
        <f>IF(AND(SUM(AH252:AM252)&gt;0,SUM(Z252:AE252)&gt;0),1,"")</f>
        <v/>
      </c>
      <c r="AQ252" s="78"/>
      <c r="AR252" s="78" t="str">
        <f>IF(AP252=1,SUM(Z252:AE252)*10+SUM(AH252:AM252),"")</f>
        <v/>
      </c>
      <c r="AS252" s="78"/>
      <c r="AT252" s="11"/>
      <c r="AU252" s="11"/>
      <c r="AV252" s="80" t="str">
        <f>IF(AP252=1,VLOOKUP(AR252,'Number-Dozzen'!$F$2:$K$10,2,0),"")</f>
        <v/>
      </c>
      <c r="AW252" s="80" t="str">
        <f>IF(AP252=1,VLOOKUP(AR252,'Number-Dozzen'!$F$2:$K$10,3,0),"")</f>
        <v/>
      </c>
      <c r="AX252" s="80" t="str">
        <f>IF(AP252=1,VLOOKUP(AR252,'Number-Dozzen'!$F$2:$K$10,4,0),"")</f>
        <v/>
      </c>
      <c r="AY252" s="80" t="str">
        <f>IF(AP252=1,VLOOKUP(AR252,'Number-Dozzen'!$F$2:$K$10,5,0),"")</f>
        <v/>
      </c>
      <c r="AZ252" s="80" t="str">
        <f>IF(AP252=1,VLOOKUP(AR252,'Number-Dozzen'!$F$2:$K$10,6,0),"")</f>
        <v/>
      </c>
      <c r="BA252" s="11"/>
      <c r="BB252" s="80">
        <f t="shared" si="78"/>
        <v>4</v>
      </c>
      <c r="BC252" s="11"/>
      <c r="BD252" s="11"/>
      <c r="BE252" s="11"/>
      <c r="BF252" s="11"/>
      <c r="BG252" s="11"/>
      <c r="BH252" s="11"/>
      <c r="BI252" s="11"/>
      <c r="BJ252" s="11"/>
      <c r="BK252" s="11"/>
      <c r="BL252" s="11"/>
      <c r="BM252" s="11"/>
      <c r="BN252" s="11"/>
    </row>
    <row r="253" spans="1:66">
      <c r="A253" s="7">
        <v>252</v>
      </c>
      <c r="B253" s="5"/>
      <c r="C253" s="97">
        <v>20</v>
      </c>
      <c r="D253" s="6">
        <f>IF(C253="","",VLOOKUP(C253,'Number-Dozzen'!$A$2:$C$38,3,0))</f>
        <v>2</v>
      </c>
      <c r="E253" s="6">
        <f>IF(C253="","",VLOOKUP(C253,'[1]Number-Dozzen'!$A$2:$B$38,2,0))</f>
        <v>2</v>
      </c>
      <c r="F253" s="19">
        <f t="shared" si="80"/>
        <v>33</v>
      </c>
      <c r="G253" s="19" t="str">
        <f>IF(C253="","",IF(F253="","",VLOOKUP(F253,'Number-Dozzen'!$F$2:$L$10,7,0)))</f>
        <v>26-28-29-31-35</v>
      </c>
      <c r="H253" s="1" t="str">
        <f t="shared" si="77"/>
        <v/>
      </c>
      <c r="I253" s="1">
        <f t="shared" si="62"/>
        <v>4</v>
      </c>
      <c r="J253" s="1">
        <f t="shared" si="63"/>
        <v>1</v>
      </c>
      <c r="K253" s="1" t="str">
        <f t="shared" si="76"/>
        <v/>
      </c>
      <c r="L253" s="1">
        <f>IF(C253="","",SUM($K$2:K253))</f>
        <v>-32</v>
      </c>
      <c r="M253" s="11"/>
      <c r="N253" s="24" t="str">
        <f t="shared" si="79"/>
        <v/>
      </c>
      <c r="O253" s="25"/>
      <c r="P253" s="11"/>
      <c r="Q253" s="11"/>
      <c r="R253" s="11"/>
      <c r="S253" s="11"/>
      <c r="T253" s="11"/>
      <c r="U253" s="11"/>
      <c r="X253" s="11"/>
      <c r="Y253" s="11"/>
      <c r="Z253" s="80" t="str">
        <f t="shared" si="64"/>
        <v/>
      </c>
      <c r="AA253" s="82" t="str">
        <f t="shared" si="65"/>
        <v/>
      </c>
      <c r="AB253" s="1">
        <f t="shared" si="66"/>
        <v>3</v>
      </c>
      <c r="AC253" s="1" t="str">
        <f t="shared" si="67"/>
        <v/>
      </c>
      <c r="AD253" s="1" t="str">
        <f t="shared" si="68"/>
        <v/>
      </c>
      <c r="AE253" s="1" t="str">
        <f t="shared" si="69"/>
        <v/>
      </c>
      <c r="AG253" s="11"/>
      <c r="AH253" s="1" t="str">
        <f t="shared" si="70"/>
        <v/>
      </c>
      <c r="AI253" s="1" t="str">
        <f t="shared" si="71"/>
        <v/>
      </c>
      <c r="AJ253" s="1">
        <f t="shared" si="72"/>
        <v>3</v>
      </c>
      <c r="AK253" s="1" t="str">
        <f t="shared" si="73"/>
        <v/>
      </c>
      <c r="AL253" s="1" t="str">
        <f t="shared" si="74"/>
        <v/>
      </c>
      <c r="AM253" s="1" t="str">
        <f t="shared" si="75"/>
        <v/>
      </c>
      <c r="AN253" s="11"/>
      <c r="AO253" s="11"/>
      <c r="AP253" s="78">
        <f>IF(AND(SUM(AH253:AM253)&gt;0,SUM(Z253:AE253)&gt;0),1,"")</f>
        <v>1</v>
      </c>
      <c r="AQ253" s="78"/>
      <c r="AR253" s="78">
        <f>IF(AP253=1,SUM(Z253:AE253)*10+SUM(AH253:AM253),"")</f>
        <v>33</v>
      </c>
      <c r="AS253" s="78"/>
      <c r="AT253" s="11"/>
      <c r="AU253" s="11"/>
      <c r="AV253" s="80">
        <f>IF(AP253=1,VLOOKUP(AR253,'Number-Dozzen'!$F$2:$K$10,2,0),"")</f>
        <v>26</v>
      </c>
      <c r="AW253" s="80">
        <f>IF(AP253=1,VLOOKUP(AR253,'Number-Dozzen'!$F$2:$K$10,3,0),"")</f>
        <v>28</v>
      </c>
      <c r="AX253" s="80">
        <f>IF(AP253=1,VLOOKUP(AR253,'Number-Dozzen'!$F$2:$K$10,4,0),"")</f>
        <v>29</v>
      </c>
      <c r="AY253" s="80">
        <f>IF(AP253=1,VLOOKUP(AR253,'Number-Dozzen'!$F$2:$K$10,5,0),"")</f>
        <v>31</v>
      </c>
      <c r="AZ253" s="80">
        <f>IF(AP253=1,VLOOKUP(AR253,'Number-Dozzen'!$F$2:$K$10,6,0),"")</f>
        <v>35</v>
      </c>
      <c r="BA253" s="11"/>
      <c r="BB253" s="80">
        <f t="shared" si="78"/>
        <v>4</v>
      </c>
      <c r="BC253" s="11"/>
      <c r="BD253" s="11"/>
      <c r="BE253" s="11"/>
      <c r="BF253" s="11"/>
      <c r="BG253" s="11"/>
      <c r="BH253" s="11"/>
      <c r="BI253" s="11"/>
      <c r="BJ253" s="11"/>
      <c r="BK253" s="11"/>
      <c r="BL253" s="11"/>
      <c r="BM253" s="11"/>
      <c r="BN253" s="11"/>
    </row>
    <row r="254" spans="1:66">
      <c r="A254" s="7">
        <v>253</v>
      </c>
      <c r="B254" s="5"/>
      <c r="C254" s="97">
        <v>29</v>
      </c>
      <c r="D254" s="6">
        <f>IF(C254="","",VLOOKUP(C254,'Number-Dozzen'!$A$2:$C$38,3,0))</f>
        <v>3</v>
      </c>
      <c r="E254" s="6">
        <f>IF(C254="","",VLOOKUP(C254,'[1]Number-Dozzen'!$A$2:$B$38,2,0))</f>
        <v>3</v>
      </c>
      <c r="F254" s="19" t="str">
        <f t="shared" si="80"/>
        <v/>
      </c>
      <c r="G254" s="19" t="str">
        <f>IF(C254="","",IF(F254="","",VLOOKUP(F254,'Number-Dozzen'!$F$2:$L$10,7,0)))</f>
        <v/>
      </c>
      <c r="H254" s="1" t="str">
        <f t="shared" si="77"/>
        <v>W</v>
      </c>
      <c r="I254" s="1">
        <f t="shared" si="62"/>
        <v>4</v>
      </c>
      <c r="J254" s="1">
        <f t="shared" si="63"/>
        <v>1</v>
      </c>
      <c r="K254" s="1">
        <f t="shared" si="76"/>
        <v>32</v>
      </c>
      <c r="L254" s="1">
        <f>IF(C254="","",SUM($K$2:K254))</f>
        <v>0</v>
      </c>
      <c r="M254" s="11"/>
      <c r="N254" s="24" t="str">
        <f t="shared" si="79"/>
        <v/>
      </c>
      <c r="O254" s="25"/>
      <c r="P254" s="11"/>
      <c r="Q254" s="11"/>
      <c r="R254" s="11"/>
      <c r="S254" s="11"/>
      <c r="T254" s="11"/>
      <c r="U254" s="11"/>
      <c r="X254" s="11"/>
      <c r="Y254" s="11"/>
      <c r="Z254" s="80" t="str">
        <f t="shared" si="64"/>
        <v/>
      </c>
      <c r="AA254" s="82" t="str">
        <f t="shared" si="65"/>
        <v/>
      </c>
      <c r="AB254" s="1" t="str">
        <f t="shared" si="66"/>
        <v/>
      </c>
      <c r="AC254" s="1" t="str">
        <f t="shared" si="67"/>
        <v/>
      </c>
      <c r="AD254" s="1" t="str">
        <f t="shared" si="68"/>
        <v/>
      </c>
      <c r="AE254" s="1" t="str">
        <f t="shared" si="69"/>
        <v/>
      </c>
      <c r="AG254" s="11"/>
      <c r="AH254" s="1" t="str">
        <f t="shared" si="70"/>
        <v/>
      </c>
      <c r="AI254" s="1" t="str">
        <f t="shared" si="71"/>
        <v/>
      </c>
      <c r="AJ254" s="1" t="str">
        <f t="shared" si="72"/>
        <v/>
      </c>
      <c r="AK254" s="1" t="str">
        <f t="shared" si="73"/>
        <v/>
      </c>
      <c r="AL254" s="1" t="str">
        <f t="shared" si="74"/>
        <v/>
      </c>
      <c r="AM254" s="1">
        <f t="shared" si="75"/>
        <v>1</v>
      </c>
      <c r="AN254" s="11"/>
      <c r="AO254" s="11"/>
      <c r="AP254" s="78" t="str">
        <f>IF(AND(SUM(AH254:AM254)&gt;0,SUM(Z254:AE254)&gt;0),1,"")</f>
        <v/>
      </c>
      <c r="AQ254" s="78"/>
      <c r="AR254" s="78" t="str">
        <f>IF(AP254=1,SUM(Z254:AE254)*10+SUM(AH254:AM254),"")</f>
        <v/>
      </c>
      <c r="AS254" s="78"/>
      <c r="AT254" s="11"/>
      <c r="AU254" s="11"/>
      <c r="AV254" s="80" t="str">
        <f>IF(AP254=1,VLOOKUP(AR254,'Number-Dozzen'!$F$2:$K$10,2,0),"")</f>
        <v/>
      </c>
      <c r="AW254" s="80" t="str">
        <f>IF(AP254=1,VLOOKUP(AR254,'Number-Dozzen'!$F$2:$K$10,3,0),"")</f>
        <v/>
      </c>
      <c r="AX254" s="80" t="str">
        <f>IF(AP254=1,VLOOKUP(AR254,'Number-Dozzen'!$F$2:$K$10,4,0),"")</f>
        <v/>
      </c>
      <c r="AY254" s="80" t="str">
        <f>IF(AP254=1,VLOOKUP(AR254,'Number-Dozzen'!$F$2:$K$10,5,0),"")</f>
        <v/>
      </c>
      <c r="AZ254" s="80" t="str">
        <f>IF(AP254=1,VLOOKUP(AR254,'Number-Dozzen'!$F$2:$K$10,6,0),"")</f>
        <v/>
      </c>
      <c r="BA254" s="11"/>
      <c r="BB254" s="80">
        <f t="shared" si="78"/>
        <v>1</v>
      </c>
      <c r="BC254" s="11"/>
      <c r="BD254" s="11"/>
      <c r="BE254" s="11"/>
      <c r="BF254" s="11"/>
      <c r="BG254" s="11"/>
      <c r="BH254" s="11"/>
      <c r="BI254" s="11"/>
      <c r="BJ254" s="11"/>
      <c r="BK254" s="11"/>
      <c r="BL254" s="11"/>
      <c r="BM254" s="11"/>
      <c r="BN254" s="11"/>
    </row>
    <row r="255" spans="1:66">
      <c r="A255" s="7">
        <v>254</v>
      </c>
      <c r="B255" s="5"/>
      <c r="C255" s="97">
        <v>28</v>
      </c>
      <c r="D255" s="6">
        <f>IF(C255="","",VLOOKUP(C255,'Number-Dozzen'!$A$2:$C$38,3,0))</f>
        <v>3</v>
      </c>
      <c r="E255" s="6">
        <f>IF(C255="","",VLOOKUP(C255,'[1]Number-Dozzen'!$A$2:$B$38,2,0))</f>
        <v>3</v>
      </c>
      <c r="F255" s="19" t="str">
        <f t="shared" si="80"/>
        <v/>
      </c>
      <c r="G255" s="19" t="str">
        <f>IF(C255="","",IF(F255="","",VLOOKUP(F255,'Number-Dozzen'!$F$2:$L$10,7,0)))</f>
        <v/>
      </c>
      <c r="H255" s="1" t="str">
        <f t="shared" si="77"/>
        <v/>
      </c>
      <c r="I255" s="1">
        <f t="shared" si="62"/>
        <v>1</v>
      </c>
      <c r="J255" s="1">
        <f t="shared" si="63"/>
        <v>1</v>
      </c>
      <c r="K255" s="1" t="str">
        <f t="shared" si="76"/>
        <v/>
      </c>
      <c r="L255" s="1">
        <f>IF(C255="","",SUM($K$2:K255))</f>
        <v>0</v>
      </c>
      <c r="M255" s="11"/>
      <c r="N255" s="24" t="str">
        <f t="shared" si="79"/>
        <v/>
      </c>
      <c r="O255" s="25"/>
      <c r="P255" s="11"/>
      <c r="Q255" s="11"/>
      <c r="R255" s="11"/>
      <c r="S255" s="11"/>
      <c r="T255" s="11"/>
      <c r="U255" s="11"/>
      <c r="X255" s="11"/>
      <c r="Y255" s="11"/>
      <c r="Z255" s="80" t="str">
        <f t="shared" si="64"/>
        <v/>
      </c>
      <c r="AA255" s="82" t="str">
        <f t="shared" si="65"/>
        <v/>
      </c>
      <c r="AB255" s="1" t="str">
        <f t="shared" si="66"/>
        <v/>
      </c>
      <c r="AC255" s="1" t="str">
        <f t="shared" si="67"/>
        <v/>
      </c>
      <c r="AD255" s="1" t="str">
        <f t="shared" si="68"/>
        <v/>
      </c>
      <c r="AE255" s="1" t="str">
        <f t="shared" si="69"/>
        <v/>
      </c>
      <c r="AG255" s="11"/>
      <c r="AH255" s="1" t="str">
        <f t="shared" si="70"/>
        <v/>
      </c>
      <c r="AI255" s="1" t="str">
        <f t="shared" si="71"/>
        <v/>
      </c>
      <c r="AJ255" s="1" t="str">
        <f t="shared" si="72"/>
        <v/>
      </c>
      <c r="AK255" s="1" t="str">
        <f t="shared" si="73"/>
        <v/>
      </c>
      <c r="AL255" s="1" t="str">
        <f t="shared" si="74"/>
        <v/>
      </c>
      <c r="AM255" s="1" t="str">
        <f t="shared" si="75"/>
        <v/>
      </c>
      <c r="AN255" s="11"/>
      <c r="AO255" s="11"/>
      <c r="AP255" s="78" t="str">
        <f>IF(AND(SUM(AH255:AM255)&gt;0,SUM(Z255:AE255)&gt;0),1,"")</f>
        <v/>
      </c>
      <c r="AQ255" s="78"/>
      <c r="AR255" s="78" t="str">
        <f>IF(AP255=1,SUM(Z255:AE255)*10+SUM(AH255:AM255),"")</f>
        <v/>
      </c>
      <c r="AS255" s="78"/>
      <c r="AT255" s="11"/>
      <c r="AU255" s="11"/>
      <c r="AV255" s="80" t="str">
        <f>IF(AP255=1,VLOOKUP(AR255,'Number-Dozzen'!$F$2:$K$10,2,0),"")</f>
        <v/>
      </c>
      <c r="AW255" s="80" t="str">
        <f>IF(AP255=1,VLOOKUP(AR255,'Number-Dozzen'!$F$2:$K$10,3,0),"")</f>
        <v/>
      </c>
      <c r="AX255" s="80" t="str">
        <f>IF(AP255=1,VLOOKUP(AR255,'Number-Dozzen'!$F$2:$K$10,4,0),"")</f>
        <v/>
      </c>
      <c r="AY255" s="80" t="str">
        <f>IF(AP255=1,VLOOKUP(AR255,'Number-Dozzen'!$F$2:$K$10,5,0),"")</f>
        <v/>
      </c>
      <c r="AZ255" s="80" t="str">
        <f>IF(AP255=1,VLOOKUP(AR255,'Number-Dozzen'!$F$2:$K$10,6,0),"")</f>
        <v/>
      </c>
      <c r="BA255" s="11"/>
      <c r="BB255" s="80">
        <f t="shared" si="78"/>
        <v>1</v>
      </c>
      <c r="BC255" s="11"/>
      <c r="BD255" s="11"/>
      <c r="BE255" s="11"/>
      <c r="BF255" s="11"/>
      <c r="BG255" s="11"/>
      <c r="BH255" s="11"/>
      <c r="BI255" s="11"/>
      <c r="BJ255" s="11"/>
      <c r="BK255" s="11"/>
      <c r="BL255" s="11"/>
      <c r="BM255" s="11"/>
      <c r="BN255" s="11"/>
    </row>
    <row r="256" spans="1:66">
      <c r="A256" s="7">
        <v>255</v>
      </c>
      <c r="B256" s="5"/>
      <c r="C256" s="97">
        <v>7</v>
      </c>
      <c r="D256" s="6">
        <f>IF(C256="","",VLOOKUP(C256,'Number-Dozzen'!$A$2:$C$38,3,0))</f>
        <v>1</v>
      </c>
      <c r="E256" s="6">
        <f>IF(C256="","",VLOOKUP(C256,'[1]Number-Dozzen'!$A$2:$B$38,2,0))</f>
        <v>3</v>
      </c>
      <c r="F256" s="19" t="str">
        <f t="shared" si="80"/>
        <v/>
      </c>
      <c r="G256" s="19" t="str">
        <f>IF(C256="","",IF(F256="","",VLOOKUP(F256,'Number-Dozzen'!$F$2:$L$10,7,0)))</f>
        <v/>
      </c>
      <c r="H256" s="1" t="str">
        <f t="shared" si="77"/>
        <v/>
      </c>
      <c r="I256" s="1">
        <f t="shared" si="62"/>
        <v>1</v>
      </c>
      <c r="J256" s="1">
        <f t="shared" si="63"/>
        <v>1</v>
      </c>
      <c r="K256" s="1" t="str">
        <f t="shared" si="76"/>
        <v/>
      </c>
      <c r="L256" s="1">
        <f>IF(C256="","",SUM($K$2:K256))</f>
        <v>0</v>
      </c>
      <c r="M256" s="11"/>
      <c r="N256" s="24" t="str">
        <f t="shared" si="79"/>
        <v/>
      </c>
      <c r="O256" s="25"/>
      <c r="P256" s="11"/>
      <c r="Q256" s="11"/>
      <c r="R256" s="11"/>
      <c r="S256" s="11"/>
      <c r="T256" s="11"/>
      <c r="U256" s="11"/>
      <c r="X256" s="11"/>
      <c r="Y256" s="11"/>
      <c r="Z256" s="80" t="str">
        <f t="shared" si="64"/>
        <v/>
      </c>
      <c r="AA256" s="82">
        <f t="shared" si="65"/>
        <v>2</v>
      </c>
      <c r="AB256" s="1" t="str">
        <f t="shared" si="66"/>
        <v/>
      </c>
      <c r="AC256" s="1" t="str">
        <f t="shared" si="67"/>
        <v/>
      </c>
      <c r="AD256" s="1" t="str">
        <f t="shared" si="68"/>
        <v/>
      </c>
      <c r="AE256" s="1" t="str">
        <f t="shared" si="69"/>
        <v/>
      </c>
      <c r="AG256" s="11"/>
      <c r="AH256" s="1" t="str">
        <f t="shared" si="70"/>
        <v/>
      </c>
      <c r="AI256" s="1" t="str">
        <f t="shared" si="71"/>
        <v/>
      </c>
      <c r="AJ256" s="1" t="str">
        <f t="shared" si="72"/>
        <v/>
      </c>
      <c r="AK256" s="1" t="str">
        <f t="shared" si="73"/>
        <v/>
      </c>
      <c r="AL256" s="1" t="str">
        <f t="shared" si="74"/>
        <v/>
      </c>
      <c r="AM256" s="1" t="str">
        <f t="shared" si="75"/>
        <v/>
      </c>
      <c r="AN256" s="11"/>
      <c r="AO256" s="11"/>
      <c r="AP256" s="78" t="str">
        <f>IF(AND(SUM(AH256:AM256)&gt;0,SUM(Z256:AE256)&gt;0),1,"")</f>
        <v/>
      </c>
      <c r="AQ256" s="78"/>
      <c r="AR256" s="78" t="str">
        <f>IF(AP256=1,SUM(Z256:AE256)*10+SUM(AH256:AM256),"")</f>
        <v/>
      </c>
      <c r="AS256" s="78"/>
      <c r="AT256" s="11"/>
      <c r="AU256" s="11"/>
      <c r="AV256" s="80" t="str">
        <f>IF(AP256=1,VLOOKUP(AR256,'Number-Dozzen'!$F$2:$K$10,2,0),"")</f>
        <v/>
      </c>
      <c r="AW256" s="80" t="str">
        <f>IF(AP256=1,VLOOKUP(AR256,'Number-Dozzen'!$F$2:$K$10,3,0),"")</f>
        <v/>
      </c>
      <c r="AX256" s="80" t="str">
        <f>IF(AP256=1,VLOOKUP(AR256,'Number-Dozzen'!$F$2:$K$10,4,0),"")</f>
        <v/>
      </c>
      <c r="AY256" s="80" t="str">
        <f>IF(AP256=1,VLOOKUP(AR256,'Number-Dozzen'!$F$2:$K$10,5,0),"")</f>
        <v/>
      </c>
      <c r="AZ256" s="80" t="str">
        <f>IF(AP256=1,VLOOKUP(AR256,'Number-Dozzen'!$F$2:$K$10,6,0),"")</f>
        <v/>
      </c>
      <c r="BA256" s="11"/>
      <c r="BB256" s="80">
        <f t="shared" si="78"/>
        <v>1</v>
      </c>
      <c r="BC256" s="11"/>
      <c r="BD256" s="11"/>
      <c r="BE256" s="11"/>
      <c r="BF256" s="11"/>
      <c r="BG256" s="11"/>
      <c r="BH256" s="11"/>
      <c r="BI256" s="11"/>
      <c r="BJ256" s="11"/>
      <c r="BK256" s="11"/>
      <c r="BL256" s="11"/>
      <c r="BM256" s="11"/>
      <c r="BN256" s="11"/>
    </row>
    <row r="257" spans="1:66">
      <c r="A257" s="7">
        <v>256</v>
      </c>
      <c r="B257" s="5"/>
      <c r="C257" s="97">
        <v>3</v>
      </c>
      <c r="D257" s="6">
        <f>IF(C257="","",VLOOKUP(C257,'Number-Dozzen'!$A$2:$C$38,3,0))</f>
        <v>1</v>
      </c>
      <c r="E257" s="6">
        <f>IF(C257="","",VLOOKUP(C257,'[1]Number-Dozzen'!$A$2:$B$38,2,0))</f>
        <v>3</v>
      </c>
      <c r="F257" s="19" t="str">
        <f t="shared" si="80"/>
        <v/>
      </c>
      <c r="G257" s="19" t="str">
        <f>IF(C257="","",IF(F257="","",VLOOKUP(F257,'Number-Dozzen'!$F$2:$L$10,7,0)))</f>
        <v/>
      </c>
      <c r="H257" s="1" t="str">
        <f t="shared" si="77"/>
        <v/>
      </c>
      <c r="I257" s="1">
        <f t="shared" si="62"/>
        <v>1</v>
      </c>
      <c r="J257" s="1">
        <f t="shared" si="63"/>
        <v>1</v>
      </c>
      <c r="K257" s="1" t="str">
        <f t="shared" si="76"/>
        <v/>
      </c>
      <c r="L257" s="1">
        <f>IF(C257="","",SUM($K$2:K257))</f>
        <v>0</v>
      </c>
      <c r="M257" s="11"/>
      <c r="N257" s="24" t="str">
        <f t="shared" si="79"/>
        <v/>
      </c>
      <c r="O257" s="25"/>
      <c r="P257" s="11"/>
      <c r="Q257" s="11"/>
      <c r="R257" s="11"/>
      <c r="S257" s="11"/>
      <c r="T257" s="11"/>
      <c r="U257" s="11"/>
      <c r="X257" s="11"/>
      <c r="Y257" s="11"/>
      <c r="Z257" s="80" t="str">
        <f t="shared" si="64"/>
        <v/>
      </c>
      <c r="AA257" s="82" t="str">
        <f t="shared" si="65"/>
        <v/>
      </c>
      <c r="AB257" s="1" t="str">
        <f t="shared" si="66"/>
        <v/>
      </c>
      <c r="AC257" s="1" t="str">
        <f t="shared" si="67"/>
        <v/>
      </c>
      <c r="AD257" s="1" t="str">
        <f t="shared" si="68"/>
        <v/>
      </c>
      <c r="AE257" s="1" t="str">
        <f t="shared" si="69"/>
        <v/>
      </c>
      <c r="AG257" s="11"/>
      <c r="AH257" s="1" t="str">
        <f t="shared" si="70"/>
        <v/>
      </c>
      <c r="AI257" s="1" t="str">
        <f t="shared" si="71"/>
        <v/>
      </c>
      <c r="AJ257" s="1" t="str">
        <f t="shared" si="72"/>
        <v/>
      </c>
      <c r="AK257" s="1" t="str">
        <f t="shared" si="73"/>
        <v/>
      </c>
      <c r="AL257" s="1" t="str">
        <f t="shared" si="74"/>
        <v/>
      </c>
      <c r="AM257" s="1" t="str">
        <f t="shared" si="75"/>
        <v/>
      </c>
      <c r="AN257" s="11"/>
      <c r="AO257" s="11"/>
      <c r="AP257" s="78" t="str">
        <f>IF(AND(SUM(AH257:AM257)&gt;0,SUM(Z257:AE257)&gt;0),1,"")</f>
        <v/>
      </c>
      <c r="AQ257" s="78"/>
      <c r="AR257" s="78" t="str">
        <f>IF(AP257=1,SUM(Z257:AE257)*10+SUM(AH257:AM257),"")</f>
        <v/>
      </c>
      <c r="AS257" s="78"/>
      <c r="AT257" s="11"/>
      <c r="AU257" s="11"/>
      <c r="AV257" s="80" t="str">
        <f>IF(AP257=1,VLOOKUP(AR257,'Number-Dozzen'!$F$2:$K$10,2,0),"")</f>
        <v/>
      </c>
      <c r="AW257" s="80" t="str">
        <f>IF(AP257=1,VLOOKUP(AR257,'Number-Dozzen'!$F$2:$K$10,3,0),"")</f>
        <v/>
      </c>
      <c r="AX257" s="80" t="str">
        <f>IF(AP257=1,VLOOKUP(AR257,'Number-Dozzen'!$F$2:$K$10,4,0),"")</f>
        <v/>
      </c>
      <c r="AY257" s="80" t="str">
        <f>IF(AP257=1,VLOOKUP(AR257,'Number-Dozzen'!$F$2:$K$10,5,0),"")</f>
        <v/>
      </c>
      <c r="AZ257" s="80" t="str">
        <f>IF(AP257=1,VLOOKUP(AR257,'Number-Dozzen'!$F$2:$K$10,6,0),"")</f>
        <v/>
      </c>
      <c r="BA257" s="11"/>
      <c r="BB257" s="80">
        <f t="shared" si="78"/>
        <v>1</v>
      </c>
      <c r="BC257" s="11"/>
      <c r="BD257" s="11"/>
      <c r="BE257" s="11"/>
      <c r="BF257" s="11"/>
      <c r="BG257" s="11"/>
      <c r="BH257" s="11"/>
      <c r="BI257" s="11"/>
      <c r="BJ257" s="11"/>
      <c r="BK257" s="11"/>
      <c r="BL257" s="11"/>
      <c r="BM257" s="11"/>
      <c r="BN257" s="11"/>
    </row>
    <row r="258" spans="1:66">
      <c r="A258" s="7">
        <v>257</v>
      </c>
      <c r="B258" s="5"/>
      <c r="C258" s="97">
        <v>19</v>
      </c>
      <c r="D258" s="6">
        <f>IF(C258="","",VLOOKUP(C258,'Number-Dozzen'!$A$2:$C$38,3,0))</f>
        <v>2</v>
      </c>
      <c r="E258" s="6">
        <f>IF(C258="","",VLOOKUP(C258,'[1]Number-Dozzen'!$A$2:$B$38,2,0))</f>
        <v>1</v>
      </c>
      <c r="F258" s="19">
        <f t="shared" si="80"/>
        <v>32</v>
      </c>
      <c r="G258" s="19" t="str">
        <f>IF(C258="","",IF(F258="","",VLOOKUP(F258,'Number-Dozzen'!$F$2:$L$10,7,0)))</f>
        <v>30-33-36</v>
      </c>
      <c r="H258" s="1" t="str">
        <f t="shared" si="77"/>
        <v/>
      </c>
      <c r="I258" s="1">
        <f t="shared" si="62"/>
        <v>1</v>
      </c>
      <c r="J258" s="1">
        <f t="shared" si="63"/>
        <v>1</v>
      </c>
      <c r="K258" s="1" t="str">
        <f t="shared" si="76"/>
        <v/>
      </c>
      <c r="L258" s="1">
        <f>IF(C258="","",SUM($K$2:K258))</f>
        <v>0</v>
      </c>
      <c r="M258" s="11"/>
      <c r="N258" s="24" t="str">
        <f t="shared" si="79"/>
        <v/>
      </c>
      <c r="O258" s="25"/>
      <c r="P258" s="11"/>
      <c r="Q258" s="11"/>
      <c r="R258" s="11"/>
      <c r="S258" s="11"/>
      <c r="T258" s="11"/>
      <c r="U258" s="11"/>
      <c r="X258" s="11"/>
      <c r="Y258" s="11"/>
      <c r="Z258" s="80" t="str">
        <f t="shared" si="64"/>
        <v/>
      </c>
      <c r="AA258" s="82" t="str">
        <f t="shared" si="65"/>
        <v/>
      </c>
      <c r="AB258" s="1">
        <f t="shared" si="66"/>
        <v>3</v>
      </c>
      <c r="AC258" s="1" t="str">
        <f t="shared" si="67"/>
        <v/>
      </c>
      <c r="AD258" s="1" t="str">
        <f t="shared" si="68"/>
        <v/>
      </c>
      <c r="AE258" s="1" t="str">
        <f t="shared" si="69"/>
        <v/>
      </c>
      <c r="AG258" s="11"/>
      <c r="AH258" s="1" t="str">
        <f t="shared" si="70"/>
        <v/>
      </c>
      <c r="AI258" s="1">
        <f t="shared" si="71"/>
        <v>2</v>
      </c>
      <c r="AJ258" s="1" t="str">
        <f t="shared" si="72"/>
        <v/>
      </c>
      <c r="AK258" s="1" t="str">
        <f t="shared" si="73"/>
        <v/>
      </c>
      <c r="AL258" s="1" t="str">
        <f t="shared" si="74"/>
        <v/>
      </c>
      <c r="AM258" s="1" t="str">
        <f t="shared" si="75"/>
        <v/>
      </c>
      <c r="AN258" s="11"/>
      <c r="AO258" s="11"/>
      <c r="AP258" s="78">
        <f>IF(AND(SUM(AH258:AM258)&gt;0,SUM(Z258:AE258)&gt;0),1,"")</f>
        <v>1</v>
      </c>
      <c r="AQ258" s="78"/>
      <c r="AR258" s="78">
        <f>IF(AP258=1,SUM(Z258:AE258)*10+SUM(AH258:AM258),"")</f>
        <v>32</v>
      </c>
      <c r="AS258" s="78"/>
      <c r="AT258" s="11"/>
      <c r="AU258" s="11"/>
      <c r="AV258" s="80">
        <f>IF(AP258=1,VLOOKUP(AR258,'Number-Dozzen'!$F$2:$K$10,2,0),"")</f>
        <v>30</v>
      </c>
      <c r="AW258" s="80">
        <f>IF(AP258=1,VLOOKUP(AR258,'Number-Dozzen'!$F$2:$K$10,3,0),"")</f>
        <v>33</v>
      </c>
      <c r="AX258" s="80">
        <f>IF(AP258=1,VLOOKUP(AR258,'Number-Dozzen'!$F$2:$K$10,4,0),"")</f>
        <v>36</v>
      </c>
      <c r="AY258" s="80" t="str">
        <f>IF(AP258=1,VLOOKUP(AR258,'Number-Dozzen'!$F$2:$K$10,5,0),"")</f>
        <v xml:space="preserve"> </v>
      </c>
      <c r="AZ258" s="80" t="str">
        <f>IF(AP258=1,VLOOKUP(AR258,'Number-Dozzen'!$F$2:$K$10,6,0),"")</f>
        <v xml:space="preserve"> </v>
      </c>
      <c r="BA258" s="11"/>
      <c r="BB258" s="80">
        <f t="shared" si="78"/>
        <v>1</v>
      </c>
      <c r="BC258" s="11"/>
      <c r="BD258" s="11"/>
      <c r="BE258" s="11"/>
      <c r="BF258" s="11"/>
      <c r="BG258" s="11"/>
      <c r="BH258" s="11"/>
      <c r="BI258" s="11"/>
      <c r="BJ258" s="11"/>
      <c r="BK258" s="11"/>
      <c r="BL258" s="11"/>
      <c r="BM258" s="11"/>
      <c r="BN258" s="11"/>
    </row>
    <row r="259" spans="1:66">
      <c r="A259" s="7">
        <v>258</v>
      </c>
      <c r="B259" s="5"/>
      <c r="C259" s="97">
        <v>8</v>
      </c>
      <c r="D259" s="6">
        <f>IF(C259="","",VLOOKUP(C259,'Number-Dozzen'!$A$2:$C$38,3,0))</f>
        <v>1</v>
      </c>
      <c r="E259" s="6">
        <f>IF(C259="","",VLOOKUP(C259,'[1]Number-Dozzen'!$A$2:$B$38,2,0))</f>
        <v>2</v>
      </c>
      <c r="F259" s="19">
        <f t="shared" si="80"/>
        <v>33</v>
      </c>
      <c r="G259" s="19" t="str">
        <f>IF(C259="","",IF(F259="","",VLOOKUP(F259,'Number-Dozzen'!$F$2:$L$10,7,0)))</f>
        <v>26-28-29-31-35</v>
      </c>
      <c r="H259" s="1" t="str">
        <f t="shared" si="77"/>
        <v>L</v>
      </c>
      <c r="I259" s="1">
        <f t="shared" ref="I259:I322" si="81">IF(H258="W",1,IF(H258="L",I258+1,I258))</f>
        <v>1</v>
      </c>
      <c r="J259" s="1">
        <f t="shared" si="63"/>
        <v>1</v>
      </c>
      <c r="K259" s="1">
        <f t="shared" si="76"/>
        <v>-4</v>
      </c>
      <c r="L259" s="1">
        <f>IF(C259="","",SUM($K$2:K259))</f>
        <v>-4</v>
      </c>
      <c r="M259" s="11"/>
      <c r="N259" s="24" t="str">
        <f t="shared" si="79"/>
        <v/>
      </c>
      <c r="O259" s="25"/>
      <c r="P259" s="11"/>
      <c r="Q259" s="11"/>
      <c r="R259" s="11"/>
      <c r="S259" s="11"/>
      <c r="T259" s="11"/>
      <c r="U259" s="11"/>
      <c r="X259" s="11"/>
      <c r="Y259" s="11"/>
      <c r="Z259" s="80">
        <f t="shared" si="64"/>
        <v>3</v>
      </c>
      <c r="AA259" s="82" t="str">
        <f t="shared" si="65"/>
        <v/>
      </c>
      <c r="AB259" s="1" t="str">
        <f t="shared" si="66"/>
        <v/>
      </c>
      <c r="AC259" s="1" t="str">
        <f t="shared" si="67"/>
        <v/>
      </c>
      <c r="AD259" s="1" t="str">
        <f t="shared" si="68"/>
        <v/>
      </c>
      <c r="AE259" s="1" t="str">
        <f t="shared" si="69"/>
        <v/>
      </c>
      <c r="AG259" s="11"/>
      <c r="AH259" s="1" t="str">
        <f t="shared" si="70"/>
        <v/>
      </c>
      <c r="AI259" s="1" t="str">
        <f t="shared" si="71"/>
        <v/>
      </c>
      <c r="AJ259" s="1">
        <f t="shared" si="72"/>
        <v>3</v>
      </c>
      <c r="AK259" s="1" t="str">
        <f t="shared" si="73"/>
        <v/>
      </c>
      <c r="AL259" s="1" t="str">
        <f t="shared" si="74"/>
        <v/>
      </c>
      <c r="AM259" s="1" t="str">
        <f t="shared" si="75"/>
        <v/>
      </c>
      <c r="AN259" s="11"/>
      <c r="AO259" s="11"/>
      <c r="AP259" s="78">
        <f>IF(AND(SUM(AH259:AM259)&gt;0,SUM(Z259:AE259)&gt;0),1,"")</f>
        <v>1</v>
      </c>
      <c r="AQ259" s="78"/>
      <c r="AR259" s="78">
        <f>IF(AP259=1,SUM(Z259:AE259)*10+SUM(AH259:AM259),"")</f>
        <v>33</v>
      </c>
      <c r="AS259" s="78"/>
      <c r="AT259" s="11"/>
      <c r="AU259" s="11"/>
      <c r="AV259" s="80">
        <f>IF(AP259=1,VLOOKUP(AR259,'Number-Dozzen'!$F$2:$K$10,2,0),"")</f>
        <v>26</v>
      </c>
      <c r="AW259" s="80">
        <f>IF(AP259=1,VLOOKUP(AR259,'Number-Dozzen'!$F$2:$K$10,3,0),"")</f>
        <v>28</v>
      </c>
      <c r="AX259" s="80">
        <f>IF(AP259=1,VLOOKUP(AR259,'Number-Dozzen'!$F$2:$K$10,4,0),"")</f>
        <v>29</v>
      </c>
      <c r="AY259" s="80">
        <f>IF(AP259=1,VLOOKUP(AR259,'Number-Dozzen'!$F$2:$K$10,5,0),"")</f>
        <v>31</v>
      </c>
      <c r="AZ259" s="80">
        <f>IF(AP259=1,VLOOKUP(AR259,'Number-Dozzen'!$F$2:$K$10,6,0),"")</f>
        <v>35</v>
      </c>
      <c r="BA259" s="11"/>
      <c r="BB259" s="80">
        <f t="shared" si="78"/>
        <v>2</v>
      </c>
      <c r="BC259" s="11"/>
      <c r="BD259" s="11"/>
      <c r="BE259" s="11"/>
      <c r="BF259" s="11"/>
      <c r="BG259" s="11"/>
      <c r="BH259" s="11"/>
      <c r="BI259" s="11"/>
      <c r="BJ259" s="11"/>
      <c r="BK259" s="11"/>
      <c r="BL259" s="11"/>
      <c r="BM259" s="11"/>
      <c r="BN259" s="11"/>
    </row>
    <row r="260" spans="1:66">
      <c r="A260" s="7">
        <v>259</v>
      </c>
      <c r="B260" s="5"/>
      <c r="C260" s="97">
        <v>20</v>
      </c>
      <c r="D260" s="6">
        <f>IF(C260="","",VLOOKUP(C260,'Number-Dozzen'!$A$2:$C$38,3,0))</f>
        <v>2</v>
      </c>
      <c r="E260" s="6">
        <f>IF(C260="","",VLOOKUP(C260,'[1]Number-Dozzen'!$A$2:$B$38,2,0))</f>
        <v>2</v>
      </c>
      <c r="F260" s="19" t="str">
        <f t="shared" si="80"/>
        <v/>
      </c>
      <c r="G260" s="19" t="str">
        <f>IF(C260="","",IF(F260="","",VLOOKUP(F260,'Number-Dozzen'!$F$2:$L$10,7,0)))</f>
        <v/>
      </c>
      <c r="H260" s="1" t="str">
        <f t="shared" si="77"/>
        <v>L</v>
      </c>
      <c r="I260" s="1">
        <f t="shared" si="81"/>
        <v>2</v>
      </c>
      <c r="J260" s="1">
        <f t="shared" ref="J260:J323" si="82">IF(C259="","",VLOOKUP(I260,$V$2:$W$100,2,0))</f>
        <v>1</v>
      </c>
      <c r="K260" s="1">
        <f t="shared" si="76"/>
        <v>-4</v>
      </c>
      <c r="L260" s="1">
        <f>IF(C260="","",SUM($K$2:K260))</f>
        <v>-8</v>
      </c>
      <c r="M260" s="11"/>
      <c r="N260" s="24" t="str">
        <f t="shared" si="79"/>
        <v/>
      </c>
      <c r="O260" s="25"/>
      <c r="P260" s="11"/>
      <c r="Q260" s="11"/>
      <c r="R260" s="11"/>
      <c r="S260" s="11"/>
      <c r="T260" s="11"/>
      <c r="U260" s="11"/>
      <c r="X260" s="11"/>
      <c r="Y260" s="11"/>
      <c r="Z260" s="80" t="str">
        <f t="shared" ref="Z260:Z323" si="83">IF(AND(D259=2,D260=1),3,"")</f>
        <v/>
      </c>
      <c r="AA260" s="82" t="str">
        <f t="shared" ref="AA260:AA323" si="84">IF(AND(D259=3,D260=1),2,"")</f>
        <v/>
      </c>
      <c r="AB260" s="1">
        <f t="shared" ref="AB260:AB323" si="85">IF(AND(D259=1,D260=2),3,"")</f>
        <v>3</v>
      </c>
      <c r="AC260" s="1" t="str">
        <f t="shared" ref="AC260:AC323" si="86">IF(AND(D259=3,D260=2),1,"")</f>
        <v/>
      </c>
      <c r="AD260" s="1" t="str">
        <f t="shared" ref="AD260:AD323" si="87">IF(AND(D259=1,D260=3),2,"")</f>
        <v/>
      </c>
      <c r="AE260" s="1" t="str">
        <f t="shared" ref="AE260:AE323" si="88">IF(AND(D260=2,D260=3),1,"")</f>
        <v/>
      </c>
      <c r="AG260" s="11"/>
      <c r="AH260" s="1" t="str">
        <f t="shared" ref="AH260:AH323" si="89">IF(AND(E259=2,E260=1),3,"")</f>
        <v/>
      </c>
      <c r="AI260" s="1" t="str">
        <f t="shared" ref="AI260:AI323" si="90">IF(AND(E259=3,E260=1),2,"")</f>
        <v/>
      </c>
      <c r="AJ260" s="1" t="str">
        <f t="shared" ref="AJ260:AJ323" si="91">IF(AND(E259=1,E260=2),3,"")</f>
        <v/>
      </c>
      <c r="AK260" s="1" t="str">
        <f t="shared" ref="AK260:AK323" si="92">IF(AND(E259=3,E260=2),1,"")</f>
        <v/>
      </c>
      <c r="AL260" s="1" t="str">
        <f t="shared" ref="AL260:AL323" si="93">IF(AND(E259=1,E260=3),2,"")</f>
        <v/>
      </c>
      <c r="AM260" s="1" t="str">
        <f t="shared" ref="AM260:AM323" si="94">IF(AND(E259=2,E260=3),1,"")</f>
        <v/>
      </c>
      <c r="AN260" s="11"/>
      <c r="AO260" s="11"/>
      <c r="AP260" s="78" t="str">
        <f>IF(AND(SUM(AH260:AM260)&gt;0,SUM(Z260:AE260)&gt;0),1,"")</f>
        <v/>
      </c>
      <c r="AQ260" s="78"/>
      <c r="AR260" s="78" t="str">
        <f>IF(AP260=1,SUM(Z260:AE260)*10+SUM(AH260:AM260),"")</f>
        <v/>
      </c>
      <c r="AS260" s="78"/>
      <c r="AT260" s="11"/>
      <c r="AU260" s="11"/>
      <c r="AV260" s="80" t="str">
        <f>IF(AP260=1,VLOOKUP(AR260,'Number-Dozzen'!$F$2:$K$10,2,0),"")</f>
        <v/>
      </c>
      <c r="AW260" s="80" t="str">
        <f>IF(AP260=1,VLOOKUP(AR260,'Number-Dozzen'!$F$2:$K$10,3,0),"")</f>
        <v/>
      </c>
      <c r="AX260" s="80" t="str">
        <f>IF(AP260=1,VLOOKUP(AR260,'Number-Dozzen'!$F$2:$K$10,4,0),"")</f>
        <v/>
      </c>
      <c r="AY260" s="80" t="str">
        <f>IF(AP260=1,VLOOKUP(AR260,'Number-Dozzen'!$F$2:$K$10,5,0),"")</f>
        <v/>
      </c>
      <c r="AZ260" s="80" t="str">
        <f>IF(AP260=1,VLOOKUP(AR260,'Number-Dozzen'!$F$2:$K$10,6,0),"")</f>
        <v/>
      </c>
      <c r="BA260" s="11"/>
      <c r="BB260" s="80">
        <f t="shared" si="78"/>
        <v>3</v>
      </c>
      <c r="BC260" s="11"/>
      <c r="BD260" s="11"/>
      <c r="BE260" s="11"/>
      <c r="BF260" s="11"/>
      <c r="BG260" s="11"/>
      <c r="BH260" s="11"/>
      <c r="BI260" s="11"/>
      <c r="BJ260" s="11"/>
      <c r="BK260" s="11"/>
      <c r="BL260" s="11"/>
      <c r="BM260" s="11"/>
      <c r="BN260" s="11"/>
    </row>
    <row r="261" spans="1:66">
      <c r="A261" s="7">
        <v>260</v>
      </c>
      <c r="B261" s="5"/>
      <c r="C261" s="97">
        <v>0</v>
      </c>
      <c r="D261" s="6">
        <f>IF(C261="","",VLOOKUP(C261,'Number-Dozzen'!$A$2:$C$38,3,0))</f>
        <v>0</v>
      </c>
      <c r="E261" s="6">
        <f>IF(C261="","",VLOOKUP(C261,'[1]Number-Dozzen'!$A$2:$B$38,2,0))</f>
        <v>1</v>
      </c>
      <c r="F261" s="19" t="str">
        <f t="shared" si="80"/>
        <v/>
      </c>
      <c r="G261" s="19" t="str">
        <f>IF(C261="","",IF(F261="","",VLOOKUP(F261,'Number-Dozzen'!$F$2:$L$10,7,0)))</f>
        <v/>
      </c>
      <c r="H261" s="1" t="str">
        <f t="shared" si="77"/>
        <v/>
      </c>
      <c r="I261" s="1">
        <f t="shared" si="81"/>
        <v>3</v>
      </c>
      <c r="J261" s="1">
        <f t="shared" si="82"/>
        <v>1</v>
      </c>
      <c r="K261" s="1" t="str">
        <f t="shared" ref="K261:K324" si="95">IF(H261="","",IF(H261="l",-4*J261,IF(H261="w",32*J261)))</f>
        <v/>
      </c>
      <c r="L261" s="1">
        <f>IF(C261="","",SUM($K$2:K261))</f>
        <v>-8</v>
      </c>
      <c r="M261" s="11"/>
      <c r="N261" s="24" t="str">
        <f t="shared" si="79"/>
        <v/>
      </c>
      <c r="O261" s="25"/>
      <c r="P261" s="11"/>
      <c r="Q261" s="11"/>
      <c r="R261" s="11"/>
      <c r="S261" s="11"/>
      <c r="T261" s="11"/>
      <c r="U261" s="11"/>
      <c r="X261" s="11"/>
      <c r="Y261" s="11"/>
      <c r="Z261" s="80" t="str">
        <f t="shared" si="83"/>
        <v/>
      </c>
      <c r="AA261" s="82" t="str">
        <f t="shared" si="84"/>
        <v/>
      </c>
      <c r="AB261" s="1" t="str">
        <f t="shared" si="85"/>
        <v/>
      </c>
      <c r="AC261" s="1" t="str">
        <f t="shared" si="86"/>
        <v/>
      </c>
      <c r="AD261" s="1" t="str">
        <f t="shared" si="87"/>
        <v/>
      </c>
      <c r="AE261" s="1" t="str">
        <f t="shared" si="88"/>
        <v/>
      </c>
      <c r="AG261" s="11"/>
      <c r="AH261" s="1">
        <f t="shared" si="89"/>
        <v>3</v>
      </c>
      <c r="AI261" s="1" t="str">
        <f t="shared" si="90"/>
        <v/>
      </c>
      <c r="AJ261" s="1" t="str">
        <f t="shared" si="91"/>
        <v/>
      </c>
      <c r="AK261" s="1" t="str">
        <f t="shared" si="92"/>
        <v/>
      </c>
      <c r="AL261" s="1" t="str">
        <f t="shared" si="93"/>
        <v/>
      </c>
      <c r="AM261" s="1" t="str">
        <f t="shared" si="94"/>
        <v/>
      </c>
      <c r="AN261" s="11"/>
      <c r="AO261" s="11"/>
      <c r="AP261" s="78" t="str">
        <f>IF(AND(SUM(AH261:AM261)&gt;0,SUM(Z261:AE261)&gt;0),1,"")</f>
        <v/>
      </c>
      <c r="AQ261" s="78"/>
      <c r="AR261" s="78" t="str">
        <f>IF(AP261=1,SUM(Z261:AE261)*10+SUM(AH261:AM261),"")</f>
        <v/>
      </c>
      <c r="AS261" s="78"/>
      <c r="AT261" s="11"/>
      <c r="AU261" s="11"/>
      <c r="AV261" s="80" t="str">
        <f>IF(AP261=1,VLOOKUP(AR261,'Number-Dozzen'!$F$2:$K$10,2,0),"")</f>
        <v/>
      </c>
      <c r="AW261" s="80" t="str">
        <f>IF(AP261=1,VLOOKUP(AR261,'Number-Dozzen'!$F$2:$K$10,3,0),"")</f>
        <v/>
      </c>
      <c r="AX261" s="80" t="str">
        <f>IF(AP261=1,VLOOKUP(AR261,'Number-Dozzen'!$F$2:$K$10,4,0),"")</f>
        <v/>
      </c>
      <c r="AY261" s="80" t="str">
        <f>IF(AP261=1,VLOOKUP(AR261,'Number-Dozzen'!$F$2:$K$10,5,0),"")</f>
        <v/>
      </c>
      <c r="AZ261" s="80" t="str">
        <f>IF(AP261=1,VLOOKUP(AR261,'Number-Dozzen'!$F$2:$K$10,6,0),"")</f>
        <v/>
      </c>
      <c r="BA261" s="11"/>
      <c r="BB261" s="80">
        <f t="shared" si="78"/>
        <v>3</v>
      </c>
      <c r="BC261" s="11"/>
      <c r="BD261" s="11"/>
      <c r="BE261" s="11"/>
      <c r="BF261" s="11"/>
      <c r="BG261" s="11"/>
      <c r="BH261" s="11"/>
      <c r="BI261" s="11"/>
      <c r="BJ261" s="11"/>
      <c r="BK261" s="11"/>
      <c r="BL261" s="11"/>
      <c r="BM261" s="11"/>
      <c r="BN261" s="11"/>
    </row>
    <row r="262" spans="1:66">
      <c r="A262" s="7">
        <v>261</v>
      </c>
      <c r="B262" s="5"/>
      <c r="C262" s="97">
        <v>1</v>
      </c>
      <c r="D262" s="6">
        <f>IF(C262="","",VLOOKUP(C262,'Number-Dozzen'!$A$2:$C$38,3,0))</f>
        <v>1</v>
      </c>
      <c r="E262" s="6">
        <f>IF(C262="","",VLOOKUP(C262,'[1]Number-Dozzen'!$A$2:$B$38,2,0))</f>
        <v>2</v>
      </c>
      <c r="F262" s="19" t="str">
        <f t="shared" si="80"/>
        <v/>
      </c>
      <c r="G262" s="19" t="str">
        <f>IF(C262="","",IF(F262="","",VLOOKUP(F262,'Number-Dozzen'!$F$2:$L$10,7,0)))</f>
        <v/>
      </c>
      <c r="H262" s="1" t="str">
        <f t="shared" ref="H262:H325" si="96">IF(AP261=1,IF(COUNTIF(AV261:AZ261,C262)=1,"W","L"),"")</f>
        <v/>
      </c>
      <c r="I262" s="1">
        <f t="shared" si="81"/>
        <v>3</v>
      </c>
      <c r="J262" s="1">
        <f t="shared" si="82"/>
        <v>1</v>
      </c>
      <c r="K262" s="1" t="str">
        <f t="shared" si="95"/>
        <v/>
      </c>
      <c r="L262" s="1">
        <f>IF(C262="","",SUM($K$2:K262))</f>
        <v>-8</v>
      </c>
      <c r="M262" s="11"/>
      <c r="N262" s="24" t="str">
        <f t="shared" si="79"/>
        <v/>
      </c>
      <c r="O262" s="25"/>
      <c r="P262" s="11"/>
      <c r="Q262" s="11"/>
      <c r="R262" s="11"/>
      <c r="S262" s="11"/>
      <c r="T262" s="11"/>
      <c r="U262" s="11"/>
      <c r="X262" s="11"/>
      <c r="Y262" s="11"/>
      <c r="Z262" s="80" t="str">
        <f t="shared" si="83"/>
        <v/>
      </c>
      <c r="AA262" s="82" t="str">
        <f t="shared" si="84"/>
        <v/>
      </c>
      <c r="AB262" s="1" t="str">
        <f t="shared" si="85"/>
        <v/>
      </c>
      <c r="AC262" s="1" t="str">
        <f t="shared" si="86"/>
        <v/>
      </c>
      <c r="AD262" s="1" t="str">
        <f t="shared" si="87"/>
        <v/>
      </c>
      <c r="AE262" s="1" t="str">
        <f t="shared" si="88"/>
        <v/>
      </c>
      <c r="AG262" s="11"/>
      <c r="AH262" s="1" t="str">
        <f t="shared" si="89"/>
        <v/>
      </c>
      <c r="AI262" s="1" t="str">
        <f t="shared" si="90"/>
        <v/>
      </c>
      <c r="AJ262" s="1">
        <f t="shared" si="91"/>
        <v>3</v>
      </c>
      <c r="AK262" s="1" t="str">
        <f t="shared" si="92"/>
        <v/>
      </c>
      <c r="AL262" s="1" t="str">
        <f t="shared" si="93"/>
        <v/>
      </c>
      <c r="AM262" s="1" t="str">
        <f t="shared" si="94"/>
        <v/>
      </c>
      <c r="AN262" s="11"/>
      <c r="AO262" s="11"/>
      <c r="AP262" s="78" t="str">
        <f>IF(AND(SUM(AH262:AM262)&gt;0,SUM(Z262:AE262)&gt;0),1,"")</f>
        <v/>
      </c>
      <c r="AQ262" s="78"/>
      <c r="AR262" s="78" t="str">
        <f>IF(AP262=1,SUM(Z262:AE262)*10+SUM(AH262:AM262),"")</f>
        <v/>
      </c>
      <c r="AS262" s="78"/>
      <c r="AT262" s="11"/>
      <c r="AU262" s="11"/>
      <c r="AV262" s="80" t="str">
        <f>IF(AP262=1,VLOOKUP(AR262,'Number-Dozzen'!$F$2:$K$10,2,0),"")</f>
        <v/>
      </c>
      <c r="AW262" s="80" t="str">
        <f>IF(AP262=1,VLOOKUP(AR262,'Number-Dozzen'!$F$2:$K$10,3,0),"")</f>
        <v/>
      </c>
      <c r="AX262" s="80" t="str">
        <f>IF(AP262=1,VLOOKUP(AR262,'Number-Dozzen'!$F$2:$K$10,4,0),"")</f>
        <v/>
      </c>
      <c r="AY262" s="80" t="str">
        <f>IF(AP262=1,VLOOKUP(AR262,'Number-Dozzen'!$F$2:$K$10,5,0),"")</f>
        <v/>
      </c>
      <c r="AZ262" s="80" t="str">
        <f>IF(AP262=1,VLOOKUP(AR262,'Number-Dozzen'!$F$2:$K$10,6,0),"")</f>
        <v/>
      </c>
      <c r="BA262" s="11"/>
      <c r="BB262" s="80">
        <f t="shared" ref="BB262:BB325" si="97">IF(H262="L",BB261+1,IF(H262="w",1,BB261))</f>
        <v>3</v>
      </c>
      <c r="BC262" s="11"/>
      <c r="BD262" s="11"/>
      <c r="BE262" s="11"/>
      <c r="BF262" s="11"/>
      <c r="BG262" s="11"/>
      <c r="BH262" s="11"/>
      <c r="BI262" s="11"/>
      <c r="BJ262" s="11"/>
      <c r="BK262" s="11"/>
      <c r="BL262" s="11"/>
      <c r="BM262" s="11"/>
      <c r="BN262" s="11"/>
    </row>
    <row r="263" spans="1:66">
      <c r="A263" s="7">
        <v>262</v>
      </c>
      <c r="B263" s="5"/>
      <c r="C263" s="97">
        <v>12</v>
      </c>
      <c r="D263" s="6">
        <f>IF(C263="","",VLOOKUP(C263,'Number-Dozzen'!$A$2:$C$38,3,0))</f>
        <v>1</v>
      </c>
      <c r="E263" s="6">
        <f>IF(C263="","",VLOOKUP(C263,'[1]Number-Dozzen'!$A$2:$B$38,2,0))</f>
        <v>3</v>
      </c>
      <c r="F263" s="19" t="str">
        <f t="shared" si="80"/>
        <v/>
      </c>
      <c r="G263" s="19" t="str">
        <f>IF(C263="","",IF(F263="","",VLOOKUP(F263,'Number-Dozzen'!$F$2:$L$10,7,0)))</f>
        <v/>
      </c>
      <c r="H263" s="1" t="str">
        <f t="shared" si="96"/>
        <v/>
      </c>
      <c r="I263" s="1">
        <f t="shared" si="81"/>
        <v>3</v>
      </c>
      <c r="J263" s="1">
        <f t="shared" si="82"/>
        <v>1</v>
      </c>
      <c r="K263" s="1" t="str">
        <f t="shared" si="95"/>
        <v/>
      </c>
      <c r="L263" s="1">
        <f>IF(C263="","",SUM($K$2:K263))</f>
        <v>-8</v>
      </c>
      <c r="M263" s="11"/>
      <c r="N263" s="24" t="str">
        <f t="shared" si="79"/>
        <v/>
      </c>
      <c r="O263" s="25"/>
      <c r="P263" s="11"/>
      <c r="Q263" s="11"/>
      <c r="R263" s="11"/>
      <c r="S263" s="11"/>
      <c r="T263" s="11"/>
      <c r="U263" s="11"/>
      <c r="X263" s="11"/>
      <c r="Y263" s="11"/>
      <c r="Z263" s="80" t="str">
        <f t="shared" si="83"/>
        <v/>
      </c>
      <c r="AA263" s="82" t="str">
        <f t="shared" si="84"/>
        <v/>
      </c>
      <c r="AB263" s="1" t="str">
        <f t="shared" si="85"/>
        <v/>
      </c>
      <c r="AC263" s="1" t="str">
        <f t="shared" si="86"/>
        <v/>
      </c>
      <c r="AD263" s="1" t="str">
        <f t="shared" si="87"/>
        <v/>
      </c>
      <c r="AE263" s="1" t="str">
        <f t="shared" si="88"/>
        <v/>
      </c>
      <c r="AG263" s="11"/>
      <c r="AH263" s="1" t="str">
        <f t="shared" si="89"/>
        <v/>
      </c>
      <c r="AI263" s="1" t="str">
        <f t="shared" si="90"/>
        <v/>
      </c>
      <c r="AJ263" s="1" t="str">
        <f t="shared" si="91"/>
        <v/>
      </c>
      <c r="AK263" s="1" t="str">
        <f t="shared" si="92"/>
        <v/>
      </c>
      <c r="AL263" s="1" t="str">
        <f t="shared" si="93"/>
        <v/>
      </c>
      <c r="AM263" s="1">
        <f t="shared" si="94"/>
        <v>1</v>
      </c>
      <c r="AN263" s="11"/>
      <c r="AO263" s="11"/>
      <c r="AP263" s="78" t="str">
        <f>IF(AND(SUM(AH263:AM263)&gt;0,SUM(Z263:AE263)&gt;0),1,"")</f>
        <v/>
      </c>
      <c r="AQ263" s="78"/>
      <c r="AR263" s="78" t="str">
        <f>IF(AP263=1,SUM(Z263:AE263)*10+SUM(AH263:AM263),"")</f>
        <v/>
      </c>
      <c r="AS263" s="78"/>
      <c r="AT263" s="11"/>
      <c r="AU263" s="11"/>
      <c r="AV263" s="80" t="str">
        <f>IF(AP263=1,VLOOKUP(AR263,'Number-Dozzen'!$F$2:$K$10,2,0),"")</f>
        <v/>
      </c>
      <c r="AW263" s="80" t="str">
        <f>IF(AP263=1,VLOOKUP(AR263,'Number-Dozzen'!$F$2:$K$10,3,0),"")</f>
        <v/>
      </c>
      <c r="AX263" s="80" t="str">
        <f>IF(AP263=1,VLOOKUP(AR263,'Number-Dozzen'!$F$2:$K$10,4,0),"")</f>
        <v/>
      </c>
      <c r="AY263" s="80" t="str">
        <f>IF(AP263=1,VLOOKUP(AR263,'Number-Dozzen'!$F$2:$K$10,5,0),"")</f>
        <v/>
      </c>
      <c r="AZ263" s="80" t="str">
        <f>IF(AP263=1,VLOOKUP(AR263,'Number-Dozzen'!$F$2:$K$10,6,0),"")</f>
        <v/>
      </c>
      <c r="BA263" s="11"/>
      <c r="BB263" s="80">
        <f t="shared" si="97"/>
        <v>3</v>
      </c>
      <c r="BC263" s="11"/>
      <c r="BD263" s="11"/>
      <c r="BE263" s="11"/>
      <c r="BF263" s="11"/>
      <c r="BG263" s="11"/>
      <c r="BH263" s="11"/>
      <c r="BI263" s="11"/>
      <c r="BJ263" s="11"/>
      <c r="BK263" s="11"/>
      <c r="BL263" s="11"/>
      <c r="BM263" s="11"/>
      <c r="BN263" s="11"/>
    </row>
    <row r="264" spans="1:66">
      <c r="A264" s="7">
        <v>263</v>
      </c>
      <c r="B264" s="5"/>
      <c r="C264" s="97">
        <v>5</v>
      </c>
      <c r="D264" s="6">
        <f>IF(C264="","",VLOOKUP(C264,'Number-Dozzen'!$A$2:$C$38,3,0))</f>
        <v>1</v>
      </c>
      <c r="E264" s="6">
        <f>IF(C264="","",VLOOKUP(C264,'[1]Number-Dozzen'!$A$2:$B$38,2,0))</f>
        <v>2</v>
      </c>
      <c r="F264" s="19" t="str">
        <f t="shared" si="80"/>
        <v/>
      </c>
      <c r="G264" s="19" t="str">
        <f>IF(C264="","",IF(F264="","",VLOOKUP(F264,'Number-Dozzen'!$F$2:$L$10,7,0)))</f>
        <v/>
      </c>
      <c r="H264" s="1" t="str">
        <f t="shared" si="96"/>
        <v/>
      </c>
      <c r="I264" s="1">
        <f t="shared" si="81"/>
        <v>3</v>
      </c>
      <c r="J264" s="1">
        <f t="shared" si="82"/>
        <v>1</v>
      </c>
      <c r="K264" s="1" t="str">
        <f t="shared" si="95"/>
        <v/>
      </c>
      <c r="L264" s="1">
        <f>IF(C264="","",SUM($K$2:K264))</f>
        <v>-8</v>
      </c>
      <c r="M264" s="11"/>
      <c r="N264" s="24" t="str">
        <f t="shared" si="79"/>
        <v/>
      </c>
      <c r="O264" s="25"/>
      <c r="P264" s="11"/>
      <c r="Q264" s="11"/>
      <c r="R264" s="11"/>
      <c r="S264" s="11"/>
      <c r="T264" s="11"/>
      <c r="U264" s="11"/>
      <c r="X264" s="11"/>
      <c r="Y264" s="11"/>
      <c r="Z264" s="80" t="str">
        <f t="shared" si="83"/>
        <v/>
      </c>
      <c r="AA264" s="82" t="str">
        <f t="shared" si="84"/>
        <v/>
      </c>
      <c r="AB264" s="1" t="str">
        <f t="shared" si="85"/>
        <v/>
      </c>
      <c r="AC264" s="1" t="str">
        <f t="shared" si="86"/>
        <v/>
      </c>
      <c r="AD264" s="1" t="str">
        <f t="shared" si="87"/>
        <v/>
      </c>
      <c r="AE264" s="1" t="str">
        <f t="shared" si="88"/>
        <v/>
      </c>
      <c r="AG264" s="11"/>
      <c r="AH264" s="1" t="str">
        <f t="shared" si="89"/>
        <v/>
      </c>
      <c r="AI264" s="1" t="str">
        <f t="shared" si="90"/>
        <v/>
      </c>
      <c r="AJ264" s="1" t="str">
        <f t="shared" si="91"/>
        <v/>
      </c>
      <c r="AK264" s="1">
        <f t="shared" si="92"/>
        <v>1</v>
      </c>
      <c r="AL264" s="1" t="str">
        <f t="shared" si="93"/>
        <v/>
      </c>
      <c r="AM264" s="1" t="str">
        <f t="shared" si="94"/>
        <v/>
      </c>
      <c r="AN264" s="11"/>
      <c r="AO264" s="11"/>
      <c r="AP264" s="78" t="str">
        <f>IF(AND(SUM(AH264:AM264)&gt;0,SUM(Z264:AE264)&gt;0),1,"")</f>
        <v/>
      </c>
      <c r="AQ264" s="78"/>
      <c r="AR264" s="78" t="str">
        <f>IF(AP264=1,SUM(Z264:AE264)*10+SUM(AH264:AM264),"")</f>
        <v/>
      </c>
      <c r="AS264" s="78"/>
      <c r="AT264" s="11"/>
      <c r="AU264" s="11"/>
      <c r="AV264" s="80" t="str">
        <f>IF(AP264=1,VLOOKUP(AR264,'Number-Dozzen'!$F$2:$K$10,2,0),"")</f>
        <v/>
      </c>
      <c r="AW264" s="80" t="str">
        <f>IF(AP264=1,VLOOKUP(AR264,'Number-Dozzen'!$F$2:$K$10,3,0),"")</f>
        <v/>
      </c>
      <c r="AX264" s="80" t="str">
        <f>IF(AP264=1,VLOOKUP(AR264,'Number-Dozzen'!$F$2:$K$10,4,0),"")</f>
        <v/>
      </c>
      <c r="AY264" s="80" t="str">
        <f>IF(AP264=1,VLOOKUP(AR264,'Number-Dozzen'!$F$2:$K$10,5,0),"")</f>
        <v/>
      </c>
      <c r="AZ264" s="80" t="str">
        <f>IF(AP264=1,VLOOKUP(AR264,'Number-Dozzen'!$F$2:$K$10,6,0),"")</f>
        <v/>
      </c>
      <c r="BA264" s="11"/>
      <c r="BB264" s="80">
        <f t="shared" si="97"/>
        <v>3</v>
      </c>
      <c r="BC264" s="11"/>
      <c r="BD264" s="11"/>
      <c r="BE264" s="11"/>
      <c r="BF264" s="11"/>
      <c r="BG264" s="11"/>
      <c r="BH264" s="11"/>
      <c r="BI264" s="11"/>
      <c r="BJ264" s="11"/>
      <c r="BK264" s="11"/>
      <c r="BL264" s="11"/>
      <c r="BM264" s="11"/>
      <c r="BN264" s="11"/>
    </row>
    <row r="265" spans="1:66">
      <c r="A265" s="7">
        <v>264</v>
      </c>
      <c r="B265" s="5"/>
      <c r="C265" s="97">
        <v>24</v>
      </c>
      <c r="D265" s="6">
        <f>IF(C265="","",VLOOKUP(C265,'Number-Dozzen'!$A$2:$C$38,3,0))</f>
        <v>2</v>
      </c>
      <c r="E265" s="6">
        <f>IF(C265="","",VLOOKUP(C265,'[1]Number-Dozzen'!$A$2:$B$38,2,0))</f>
        <v>2</v>
      </c>
      <c r="F265" s="19" t="str">
        <f t="shared" si="80"/>
        <v/>
      </c>
      <c r="G265" s="19" t="str">
        <f>IF(C265="","",IF(F265="","",VLOOKUP(F265,'Number-Dozzen'!$F$2:$L$10,7,0)))</f>
        <v/>
      </c>
      <c r="H265" s="1" t="str">
        <f t="shared" si="96"/>
        <v/>
      </c>
      <c r="I265" s="1">
        <f t="shared" si="81"/>
        <v>3</v>
      </c>
      <c r="J265" s="1">
        <f t="shared" si="82"/>
        <v>1</v>
      </c>
      <c r="K265" s="1" t="str">
        <f t="shared" si="95"/>
        <v/>
      </c>
      <c r="L265" s="1">
        <f>IF(C265="","",SUM($K$2:K265))</f>
        <v>-8</v>
      </c>
      <c r="M265" s="11"/>
      <c r="N265" s="24" t="str">
        <f t="shared" si="79"/>
        <v/>
      </c>
      <c r="O265" s="25"/>
      <c r="P265" s="11"/>
      <c r="Q265" s="11"/>
      <c r="R265" s="11"/>
      <c r="S265" s="11"/>
      <c r="T265" s="11"/>
      <c r="U265" s="11"/>
      <c r="X265" s="11"/>
      <c r="Y265" s="11"/>
      <c r="Z265" s="80" t="str">
        <f t="shared" si="83"/>
        <v/>
      </c>
      <c r="AA265" s="82" t="str">
        <f t="shared" si="84"/>
        <v/>
      </c>
      <c r="AB265" s="1">
        <f t="shared" si="85"/>
        <v>3</v>
      </c>
      <c r="AC265" s="1" t="str">
        <f t="shared" si="86"/>
        <v/>
      </c>
      <c r="AD265" s="1" t="str">
        <f t="shared" si="87"/>
        <v/>
      </c>
      <c r="AE265" s="1" t="str">
        <f t="shared" si="88"/>
        <v/>
      </c>
      <c r="AG265" s="11"/>
      <c r="AH265" s="1" t="str">
        <f t="shared" si="89"/>
        <v/>
      </c>
      <c r="AI265" s="1" t="str">
        <f t="shared" si="90"/>
        <v/>
      </c>
      <c r="AJ265" s="1" t="str">
        <f t="shared" si="91"/>
        <v/>
      </c>
      <c r="AK265" s="1" t="str">
        <f t="shared" si="92"/>
        <v/>
      </c>
      <c r="AL265" s="1" t="str">
        <f t="shared" si="93"/>
        <v/>
      </c>
      <c r="AM265" s="1" t="str">
        <f t="shared" si="94"/>
        <v/>
      </c>
      <c r="AN265" s="11"/>
      <c r="AO265" s="11"/>
      <c r="AP265" s="78" t="str">
        <f>IF(AND(SUM(AH265:AM265)&gt;0,SUM(Z265:AE265)&gt;0),1,"")</f>
        <v/>
      </c>
      <c r="AQ265" s="78"/>
      <c r="AR265" s="78" t="str">
        <f>IF(AP265=1,SUM(Z265:AE265)*10+SUM(AH265:AM265),"")</f>
        <v/>
      </c>
      <c r="AS265" s="78"/>
      <c r="AT265" s="11"/>
      <c r="AU265" s="11"/>
      <c r="AV265" s="80" t="str">
        <f>IF(AP265=1,VLOOKUP(AR265,'Number-Dozzen'!$F$2:$K$10,2,0),"")</f>
        <v/>
      </c>
      <c r="AW265" s="80" t="str">
        <f>IF(AP265=1,VLOOKUP(AR265,'Number-Dozzen'!$F$2:$K$10,3,0),"")</f>
        <v/>
      </c>
      <c r="AX265" s="80" t="str">
        <f>IF(AP265=1,VLOOKUP(AR265,'Number-Dozzen'!$F$2:$K$10,4,0),"")</f>
        <v/>
      </c>
      <c r="AY265" s="80" t="str">
        <f>IF(AP265=1,VLOOKUP(AR265,'Number-Dozzen'!$F$2:$K$10,5,0),"")</f>
        <v/>
      </c>
      <c r="AZ265" s="80" t="str">
        <f>IF(AP265=1,VLOOKUP(AR265,'Number-Dozzen'!$F$2:$K$10,6,0),"")</f>
        <v/>
      </c>
      <c r="BA265" s="11"/>
      <c r="BB265" s="80">
        <f t="shared" si="97"/>
        <v>3</v>
      </c>
      <c r="BC265" s="11"/>
      <c r="BD265" s="11"/>
      <c r="BE265" s="11"/>
      <c r="BF265" s="11"/>
      <c r="BG265" s="11"/>
      <c r="BH265" s="11"/>
      <c r="BI265" s="11"/>
      <c r="BJ265" s="11"/>
      <c r="BK265" s="11"/>
      <c r="BL265" s="11"/>
      <c r="BM265" s="11"/>
      <c r="BN265" s="11"/>
    </row>
    <row r="266" spans="1:66">
      <c r="A266" s="7">
        <v>265</v>
      </c>
      <c r="B266" s="5"/>
      <c r="C266" s="97">
        <v>6</v>
      </c>
      <c r="D266" s="6">
        <f>IF(C266="","",VLOOKUP(C266,'Number-Dozzen'!$A$2:$C$38,3,0))</f>
        <v>1</v>
      </c>
      <c r="E266" s="6">
        <f>IF(C266="","",VLOOKUP(C266,'[1]Number-Dozzen'!$A$2:$B$38,2,0))</f>
        <v>1</v>
      </c>
      <c r="F266" s="19">
        <f t="shared" si="80"/>
        <v>33</v>
      </c>
      <c r="G266" s="19" t="str">
        <f>IF(C266="","",IF(F266="","",VLOOKUP(F266,'Number-Dozzen'!$F$2:$L$10,7,0)))</f>
        <v>26-28-29-31-35</v>
      </c>
      <c r="H266" s="1" t="str">
        <f t="shared" si="96"/>
        <v/>
      </c>
      <c r="I266" s="1">
        <f t="shared" si="81"/>
        <v>3</v>
      </c>
      <c r="J266" s="1">
        <f t="shared" si="82"/>
        <v>1</v>
      </c>
      <c r="K266" s="1" t="str">
        <f t="shared" si="95"/>
        <v/>
      </c>
      <c r="L266" s="1">
        <f>IF(C266="","",SUM($K$2:K266))</f>
        <v>-8</v>
      </c>
      <c r="M266" s="11"/>
      <c r="N266" s="24" t="str">
        <f t="shared" si="79"/>
        <v/>
      </c>
      <c r="O266" s="25"/>
      <c r="P266" s="11"/>
      <c r="Q266" s="11"/>
      <c r="R266" s="11"/>
      <c r="S266" s="11"/>
      <c r="T266" s="11"/>
      <c r="U266" s="11"/>
      <c r="X266" s="11"/>
      <c r="Y266" s="11"/>
      <c r="Z266" s="80">
        <f t="shared" si="83"/>
        <v>3</v>
      </c>
      <c r="AA266" s="82" t="str">
        <f t="shared" si="84"/>
        <v/>
      </c>
      <c r="AB266" s="1" t="str">
        <f t="shared" si="85"/>
        <v/>
      </c>
      <c r="AC266" s="1" t="str">
        <f t="shared" si="86"/>
        <v/>
      </c>
      <c r="AD266" s="1" t="str">
        <f t="shared" si="87"/>
        <v/>
      </c>
      <c r="AE266" s="1" t="str">
        <f t="shared" si="88"/>
        <v/>
      </c>
      <c r="AG266" s="11"/>
      <c r="AH266" s="1">
        <f t="shared" si="89"/>
        <v>3</v>
      </c>
      <c r="AI266" s="1" t="str">
        <f t="shared" si="90"/>
        <v/>
      </c>
      <c r="AJ266" s="1" t="str">
        <f t="shared" si="91"/>
        <v/>
      </c>
      <c r="AK266" s="1" t="str">
        <f t="shared" si="92"/>
        <v/>
      </c>
      <c r="AL266" s="1" t="str">
        <f t="shared" si="93"/>
        <v/>
      </c>
      <c r="AM266" s="1" t="str">
        <f t="shared" si="94"/>
        <v/>
      </c>
      <c r="AN266" s="11"/>
      <c r="AO266" s="11"/>
      <c r="AP266" s="78">
        <f>IF(AND(SUM(AH266:AM266)&gt;0,SUM(Z266:AE266)&gt;0),1,"")</f>
        <v>1</v>
      </c>
      <c r="AQ266" s="78"/>
      <c r="AR266" s="78">
        <f>IF(AP266=1,SUM(Z266:AE266)*10+SUM(AH266:AM266),"")</f>
        <v>33</v>
      </c>
      <c r="AS266" s="78"/>
      <c r="AT266" s="11"/>
      <c r="AU266" s="11"/>
      <c r="AV266" s="80">
        <f>IF(AP266=1,VLOOKUP(AR266,'Number-Dozzen'!$F$2:$K$10,2,0),"")</f>
        <v>26</v>
      </c>
      <c r="AW266" s="80">
        <f>IF(AP266=1,VLOOKUP(AR266,'Number-Dozzen'!$F$2:$K$10,3,0),"")</f>
        <v>28</v>
      </c>
      <c r="AX266" s="80">
        <f>IF(AP266=1,VLOOKUP(AR266,'Number-Dozzen'!$F$2:$K$10,4,0),"")</f>
        <v>29</v>
      </c>
      <c r="AY266" s="80">
        <f>IF(AP266=1,VLOOKUP(AR266,'Number-Dozzen'!$F$2:$K$10,5,0),"")</f>
        <v>31</v>
      </c>
      <c r="AZ266" s="80">
        <f>IF(AP266=1,VLOOKUP(AR266,'Number-Dozzen'!$F$2:$K$10,6,0),"")</f>
        <v>35</v>
      </c>
      <c r="BA266" s="11"/>
      <c r="BB266" s="80">
        <f t="shared" si="97"/>
        <v>3</v>
      </c>
      <c r="BC266" s="11"/>
      <c r="BD266" s="11"/>
      <c r="BE266" s="11"/>
      <c r="BF266" s="11"/>
      <c r="BG266" s="11"/>
      <c r="BH266" s="11"/>
      <c r="BI266" s="11"/>
      <c r="BJ266" s="11"/>
      <c r="BK266" s="11"/>
      <c r="BL266" s="11"/>
      <c r="BM266" s="11"/>
      <c r="BN266" s="11"/>
    </row>
    <row r="267" spans="1:66">
      <c r="A267" s="7">
        <v>266</v>
      </c>
      <c r="B267" s="5"/>
      <c r="C267" s="97">
        <v>5</v>
      </c>
      <c r="D267" s="6">
        <f>IF(C267="","",VLOOKUP(C267,'Number-Dozzen'!$A$2:$C$38,3,0))</f>
        <v>1</v>
      </c>
      <c r="E267" s="6">
        <f>IF(C267="","",VLOOKUP(C267,'[1]Number-Dozzen'!$A$2:$B$38,2,0))</f>
        <v>2</v>
      </c>
      <c r="F267" s="19" t="str">
        <f t="shared" si="80"/>
        <v/>
      </c>
      <c r="G267" s="19" t="str">
        <f>IF(C267="","",IF(F267="","",VLOOKUP(F267,'Number-Dozzen'!$F$2:$L$10,7,0)))</f>
        <v/>
      </c>
      <c r="H267" s="1" t="str">
        <f t="shared" si="96"/>
        <v>L</v>
      </c>
      <c r="I267" s="1">
        <f t="shared" si="81"/>
        <v>3</v>
      </c>
      <c r="J267" s="1">
        <f t="shared" si="82"/>
        <v>1</v>
      </c>
      <c r="K267" s="1">
        <f t="shared" si="95"/>
        <v>-4</v>
      </c>
      <c r="L267" s="1">
        <f>IF(C267="","",SUM($K$2:K267))</f>
        <v>-12</v>
      </c>
      <c r="M267" s="11"/>
      <c r="N267" s="24" t="str">
        <f t="shared" si="79"/>
        <v/>
      </c>
      <c r="O267" s="25"/>
      <c r="P267" s="11"/>
      <c r="Q267" s="11"/>
      <c r="R267" s="11"/>
      <c r="S267" s="11"/>
      <c r="T267" s="11"/>
      <c r="U267" s="11"/>
      <c r="X267" s="11"/>
      <c r="Y267" s="11"/>
      <c r="Z267" s="80" t="str">
        <f t="shared" si="83"/>
        <v/>
      </c>
      <c r="AA267" s="82" t="str">
        <f t="shared" si="84"/>
        <v/>
      </c>
      <c r="AB267" s="1" t="str">
        <f t="shared" si="85"/>
        <v/>
      </c>
      <c r="AC267" s="1" t="str">
        <f t="shared" si="86"/>
        <v/>
      </c>
      <c r="AD267" s="1" t="str">
        <f t="shared" si="87"/>
        <v/>
      </c>
      <c r="AE267" s="1" t="str">
        <f t="shared" si="88"/>
        <v/>
      </c>
      <c r="AG267" s="11"/>
      <c r="AH267" s="1" t="str">
        <f t="shared" si="89"/>
        <v/>
      </c>
      <c r="AI267" s="1" t="str">
        <f t="shared" si="90"/>
        <v/>
      </c>
      <c r="AJ267" s="1">
        <f t="shared" si="91"/>
        <v>3</v>
      </c>
      <c r="AK267" s="1" t="str">
        <f t="shared" si="92"/>
        <v/>
      </c>
      <c r="AL267" s="1" t="str">
        <f t="shared" si="93"/>
        <v/>
      </c>
      <c r="AM267" s="1" t="str">
        <f t="shared" si="94"/>
        <v/>
      </c>
      <c r="AN267" s="11"/>
      <c r="AO267" s="11"/>
      <c r="AP267" s="78" t="str">
        <f>IF(AND(SUM(AH267:AM267)&gt;0,SUM(Z267:AE267)&gt;0),1,"")</f>
        <v/>
      </c>
      <c r="AQ267" s="78"/>
      <c r="AR267" s="78" t="str">
        <f>IF(AP267=1,SUM(Z267:AE267)*10+SUM(AH267:AM267),"")</f>
        <v/>
      </c>
      <c r="AS267" s="78"/>
      <c r="AT267" s="11"/>
      <c r="AU267" s="11"/>
      <c r="AV267" s="80" t="str">
        <f>IF(AP267=1,VLOOKUP(AR267,'Number-Dozzen'!$F$2:$K$10,2,0),"")</f>
        <v/>
      </c>
      <c r="AW267" s="80" t="str">
        <f>IF(AP267=1,VLOOKUP(AR267,'Number-Dozzen'!$F$2:$K$10,3,0),"")</f>
        <v/>
      </c>
      <c r="AX267" s="80" t="str">
        <f>IF(AP267=1,VLOOKUP(AR267,'Number-Dozzen'!$F$2:$K$10,4,0),"")</f>
        <v/>
      </c>
      <c r="AY267" s="80" t="str">
        <f>IF(AP267=1,VLOOKUP(AR267,'Number-Dozzen'!$F$2:$K$10,5,0),"")</f>
        <v/>
      </c>
      <c r="AZ267" s="80" t="str">
        <f>IF(AP267=1,VLOOKUP(AR267,'Number-Dozzen'!$F$2:$K$10,6,0),"")</f>
        <v/>
      </c>
      <c r="BA267" s="11"/>
      <c r="BB267" s="80">
        <f t="shared" si="97"/>
        <v>4</v>
      </c>
      <c r="BC267" s="11"/>
      <c r="BD267" s="11"/>
      <c r="BE267" s="11"/>
      <c r="BF267" s="11"/>
      <c r="BG267" s="11"/>
      <c r="BH267" s="11"/>
      <c r="BI267" s="11"/>
      <c r="BJ267" s="11"/>
      <c r="BK267" s="11"/>
      <c r="BL267" s="11"/>
      <c r="BM267" s="11"/>
      <c r="BN267" s="11"/>
    </row>
    <row r="268" spans="1:66">
      <c r="A268" s="7">
        <v>267</v>
      </c>
      <c r="B268" s="5"/>
      <c r="C268" s="97">
        <v>10</v>
      </c>
      <c r="D268" s="6">
        <f>IF(C268="","",VLOOKUP(C268,'Number-Dozzen'!$A$2:$C$38,3,0))</f>
        <v>1</v>
      </c>
      <c r="E268" s="6">
        <f>IF(C268="","",VLOOKUP(C268,'[1]Number-Dozzen'!$A$2:$B$38,2,0))</f>
        <v>2</v>
      </c>
      <c r="F268" s="19" t="str">
        <f t="shared" si="80"/>
        <v/>
      </c>
      <c r="G268" s="19" t="str">
        <f>IF(C268="","",IF(F268="","",VLOOKUP(F268,'Number-Dozzen'!$F$2:$L$10,7,0)))</f>
        <v/>
      </c>
      <c r="H268" s="1" t="str">
        <f t="shared" si="96"/>
        <v/>
      </c>
      <c r="I268" s="1">
        <f t="shared" si="81"/>
        <v>4</v>
      </c>
      <c r="J268" s="1">
        <f t="shared" si="82"/>
        <v>1</v>
      </c>
      <c r="K268" s="1" t="str">
        <f t="shared" si="95"/>
        <v/>
      </c>
      <c r="L268" s="1">
        <f>IF(C268="","",SUM($K$2:K268))</f>
        <v>-12</v>
      </c>
      <c r="M268" s="11"/>
      <c r="N268" s="24" t="str">
        <f t="shared" si="79"/>
        <v/>
      </c>
      <c r="O268" s="25"/>
      <c r="P268" s="11"/>
      <c r="Q268" s="11"/>
      <c r="R268" s="11"/>
      <c r="S268" s="11"/>
      <c r="T268" s="11"/>
      <c r="U268" s="11"/>
      <c r="X268" s="11"/>
      <c r="Y268" s="11"/>
      <c r="Z268" s="80" t="str">
        <f t="shared" si="83"/>
        <v/>
      </c>
      <c r="AA268" s="82" t="str">
        <f t="shared" si="84"/>
        <v/>
      </c>
      <c r="AB268" s="1" t="str">
        <f t="shared" si="85"/>
        <v/>
      </c>
      <c r="AC268" s="1" t="str">
        <f t="shared" si="86"/>
        <v/>
      </c>
      <c r="AD268" s="1" t="str">
        <f t="shared" si="87"/>
        <v/>
      </c>
      <c r="AE268" s="1" t="str">
        <f t="shared" si="88"/>
        <v/>
      </c>
      <c r="AG268" s="11"/>
      <c r="AH268" s="1" t="str">
        <f t="shared" si="89"/>
        <v/>
      </c>
      <c r="AI268" s="1" t="str">
        <f t="shared" si="90"/>
        <v/>
      </c>
      <c r="AJ268" s="1" t="str">
        <f t="shared" si="91"/>
        <v/>
      </c>
      <c r="AK268" s="1" t="str">
        <f t="shared" si="92"/>
        <v/>
      </c>
      <c r="AL268" s="1" t="str">
        <f t="shared" si="93"/>
        <v/>
      </c>
      <c r="AM268" s="1" t="str">
        <f t="shared" si="94"/>
        <v/>
      </c>
      <c r="AN268" s="11"/>
      <c r="AO268" s="11"/>
      <c r="AP268" s="78" t="str">
        <f>IF(AND(SUM(AH268:AM268)&gt;0,SUM(Z268:AE268)&gt;0),1,"")</f>
        <v/>
      </c>
      <c r="AQ268" s="78"/>
      <c r="AR268" s="78" t="str">
        <f>IF(AP268=1,SUM(Z268:AE268)*10+SUM(AH268:AM268),"")</f>
        <v/>
      </c>
      <c r="AS268" s="78"/>
      <c r="AT268" s="11"/>
      <c r="AU268" s="11"/>
      <c r="AV268" s="80" t="str">
        <f>IF(AP268=1,VLOOKUP(AR268,'Number-Dozzen'!$F$2:$K$10,2,0),"")</f>
        <v/>
      </c>
      <c r="AW268" s="80" t="str">
        <f>IF(AP268=1,VLOOKUP(AR268,'Number-Dozzen'!$F$2:$K$10,3,0),"")</f>
        <v/>
      </c>
      <c r="AX268" s="80" t="str">
        <f>IF(AP268=1,VLOOKUP(AR268,'Number-Dozzen'!$F$2:$K$10,4,0),"")</f>
        <v/>
      </c>
      <c r="AY268" s="80" t="str">
        <f>IF(AP268=1,VLOOKUP(AR268,'Number-Dozzen'!$F$2:$K$10,5,0),"")</f>
        <v/>
      </c>
      <c r="AZ268" s="80" t="str">
        <f>IF(AP268=1,VLOOKUP(AR268,'Number-Dozzen'!$F$2:$K$10,6,0),"")</f>
        <v/>
      </c>
      <c r="BA268" s="11"/>
      <c r="BB268" s="80">
        <f t="shared" si="97"/>
        <v>4</v>
      </c>
      <c r="BC268" s="11"/>
      <c r="BD268" s="11"/>
      <c r="BE268" s="11"/>
      <c r="BF268" s="11"/>
      <c r="BG268" s="11"/>
      <c r="BH268" s="11"/>
      <c r="BI268" s="11"/>
      <c r="BJ268" s="11"/>
      <c r="BK268" s="11"/>
      <c r="BL268" s="11"/>
      <c r="BM268" s="11"/>
      <c r="BN268" s="11"/>
    </row>
    <row r="269" spans="1:66">
      <c r="A269" s="7">
        <v>268</v>
      </c>
      <c r="B269" s="5"/>
      <c r="C269" s="97">
        <v>28</v>
      </c>
      <c r="D269" s="6">
        <f>IF(C269="","",VLOOKUP(C269,'Number-Dozzen'!$A$2:$C$38,3,0))</f>
        <v>3</v>
      </c>
      <c r="E269" s="6">
        <f>IF(C269="","",VLOOKUP(C269,'[1]Number-Dozzen'!$A$2:$B$38,2,0))</f>
        <v>3</v>
      </c>
      <c r="F269" s="19">
        <f t="shared" si="80"/>
        <v>21</v>
      </c>
      <c r="G269" s="19" t="str">
        <f>IF(C269="","",IF(F269="","",VLOOKUP(F269,'Number-Dozzen'!$F$2:$L$10,7,0)))</f>
        <v>13-15-17-19-21</v>
      </c>
      <c r="H269" s="1" t="str">
        <f t="shared" si="96"/>
        <v/>
      </c>
      <c r="I269" s="1">
        <f t="shared" si="81"/>
        <v>4</v>
      </c>
      <c r="J269" s="1">
        <f t="shared" si="82"/>
        <v>1</v>
      </c>
      <c r="K269" s="1" t="str">
        <f t="shared" si="95"/>
        <v/>
      </c>
      <c r="L269" s="1">
        <f>IF(C269="","",SUM($K$2:K269))</f>
        <v>-12</v>
      </c>
      <c r="M269" s="11"/>
      <c r="N269" s="24" t="str">
        <f t="shared" si="79"/>
        <v/>
      </c>
      <c r="O269" s="25"/>
      <c r="P269" s="11"/>
      <c r="Q269" s="11"/>
      <c r="R269" s="11"/>
      <c r="S269" s="11"/>
      <c r="T269" s="11"/>
      <c r="U269" s="11"/>
      <c r="X269" s="11"/>
      <c r="Y269" s="11"/>
      <c r="Z269" s="80" t="str">
        <f t="shared" si="83"/>
        <v/>
      </c>
      <c r="AA269" s="82" t="str">
        <f t="shared" si="84"/>
        <v/>
      </c>
      <c r="AB269" s="1" t="str">
        <f t="shared" si="85"/>
        <v/>
      </c>
      <c r="AC269" s="1" t="str">
        <f t="shared" si="86"/>
        <v/>
      </c>
      <c r="AD269" s="1">
        <f t="shared" si="87"/>
        <v>2</v>
      </c>
      <c r="AE269" s="1" t="str">
        <f t="shared" si="88"/>
        <v/>
      </c>
      <c r="AG269" s="11"/>
      <c r="AH269" s="1" t="str">
        <f t="shared" si="89"/>
        <v/>
      </c>
      <c r="AI269" s="1" t="str">
        <f t="shared" si="90"/>
        <v/>
      </c>
      <c r="AJ269" s="1" t="str">
        <f t="shared" si="91"/>
        <v/>
      </c>
      <c r="AK269" s="1" t="str">
        <f t="shared" si="92"/>
        <v/>
      </c>
      <c r="AL269" s="1" t="str">
        <f t="shared" si="93"/>
        <v/>
      </c>
      <c r="AM269" s="1">
        <f t="shared" si="94"/>
        <v>1</v>
      </c>
      <c r="AN269" s="11"/>
      <c r="AO269" s="11"/>
      <c r="AP269" s="78">
        <f>IF(AND(SUM(AH269:AM269)&gt;0,SUM(Z269:AE269)&gt;0),1,"")</f>
        <v>1</v>
      </c>
      <c r="AQ269" s="78"/>
      <c r="AR269" s="78">
        <f>IF(AP269=1,SUM(Z269:AE269)*10+SUM(AH269:AM269),"")</f>
        <v>21</v>
      </c>
      <c r="AS269" s="78"/>
      <c r="AT269" s="11"/>
      <c r="AU269" s="11"/>
      <c r="AV269" s="80">
        <f>IF(AP269=1,VLOOKUP(AR269,'Number-Dozzen'!$F$2:$K$10,2,0),"")</f>
        <v>13</v>
      </c>
      <c r="AW269" s="80">
        <f>IF(AP269=1,VLOOKUP(AR269,'Number-Dozzen'!$F$2:$K$10,3,0),"")</f>
        <v>15</v>
      </c>
      <c r="AX269" s="80">
        <f>IF(AP269=1,VLOOKUP(AR269,'Number-Dozzen'!$F$2:$K$10,4,0),"")</f>
        <v>17</v>
      </c>
      <c r="AY269" s="80">
        <f>IF(AP269=1,VLOOKUP(AR269,'Number-Dozzen'!$F$2:$K$10,5,0),"")</f>
        <v>19</v>
      </c>
      <c r="AZ269" s="80">
        <f>IF(AP269=1,VLOOKUP(AR269,'Number-Dozzen'!$F$2:$K$10,6,0),"")</f>
        <v>21</v>
      </c>
      <c r="BA269" s="11"/>
      <c r="BB269" s="80">
        <f t="shared" si="97"/>
        <v>4</v>
      </c>
      <c r="BC269" s="11"/>
      <c r="BD269" s="11"/>
      <c r="BE269" s="11"/>
      <c r="BF269" s="11"/>
      <c r="BG269" s="11"/>
      <c r="BH269" s="11"/>
      <c r="BI269" s="11"/>
      <c r="BJ269" s="11"/>
      <c r="BK269" s="11"/>
      <c r="BL269" s="11"/>
      <c r="BM269" s="11"/>
      <c r="BN269" s="11"/>
    </row>
    <row r="270" spans="1:66">
      <c r="A270" s="7">
        <v>269</v>
      </c>
      <c r="B270" s="5"/>
      <c r="C270" s="97">
        <v>26</v>
      </c>
      <c r="D270" s="6">
        <f>IF(C270="","",VLOOKUP(C270,'Number-Dozzen'!$A$2:$C$38,3,0))</f>
        <v>3</v>
      </c>
      <c r="E270" s="6">
        <f>IF(C270="","",VLOOKUP(C270,'[1]Number-Dozzen'!$A$2:$B$38,2,0))</f>
        <v>3</v>
      </c>
      <c r="F270" s="19" t="str">
        <f t="shared" si="80"/>
        <v/>
      </c>
      <c r="G270" s="19" t="str">
        <f>IF(C270="","",IF(F270="","",VLOOKUP(F270,'Number-Dozzen'!$F$2:$L$10,7,0)))</f>
        <v/>
      </c>
      <c r="H270" s="1" t="str">
        <f t="shared" si="96"/>
        <v>L</v>
      </c>
      <c r="I270" s="1">
        <f t="shared" si="81"/>
        <v>4</v>
      </c>
      <c r="J270" s="1">
        <f t="shared" si="82"/>
        <v>1</v>
      </c>
      <c r="K270" s="1">
        <f t="shared" si="95"/>
        <v>-4</v>
      </c>
      <c r="L270" s="1">
        <f>IF(C270="","",SUM($K$2:K270))</f>
        <v>-16</v>
      </c>
      <c r="M270" s="11"/>
      <c r="N270" s="24" t="str">
        <f t="shared" si="79"/>
        <v/>
      </c>
      <c r="O270" s="25"/>
      <c r="P270" s="11"/>
      <c r="Q270" s="11"/>
      <c r="R270" s="11"/>
      <c r="S270" s="11"/>
      <c r="T270" s="11"/>
      <c r="U270" s="11"/>
      <c r="X270" s="11"/>
      <c r="Y270" s="11"/>
      <c r="Z270" s="80" t="str">
        <f t="shared" si="83"/>
        <v/>
      </c>
      <c r="AA270" s="82" t="str">
        <f t="shared" si="84"/>
        <v/>
      </c>
      <c r="AB270" s="1" t="str">
        <f t="shared" si="85"/>
        <v/>
      </c>
      <c r="AC270" s="1" t="str">
        <f t="shared" si="86"/>
        <v/>
      </c>
      <c r="AD270" s="1" t="str">
        <f t="shared" si="87"/>
        <v/>
      </c>
      <c r="AE270" s="1" t="str">
        <f t="shared" si="88"/>
        <v/>
      </c>
      <c r="AG270" s="11"/>
      <c r="AH270" s="1" t="str">
        <f t="shared" si="89"/>
        <v/>
      </c>
      <c r="AI270" s="1" t="str">
        <f t="shared" si="90"/>
        <v/>
      </c>
      <c r="AJ270" s="1" t="str">
        <f t="shared" si="91"/>
        <v/>
      </c>
      <c r="AK270" s="1" t="str">
        <f t="shared" si="92"/>
        <v/>
      </c>
      <c r="AL270" s="1" t="str">
        <f t="shared" si="93"/>
        <v/>
      </c>
      <c r="AM270" s="1" t="str">
        <f t="shared" si="94"/>
        <v/>
      </c>
      <c r="AN270" s="11"/>
      <c r="AO270" s="11"/>
      <c r="AP270" s="78" t="str">
        <f>IF(AND(SUM(AH270:AM270)&gt;0,SUM(Z270:AE270)&gt;0),1,"")</f>
        <v/>
      </c>
      <c r="AQ270" s="78"/>
      <c r="AR270" s="78" t="str">
        <f>IF(AP270=1,SUM(Z270:AE270)*10+SUM(AH270:AM270),"")</f>
        <v/>
      </c>
      <c r="AS270" s="78"/>
      <c r="AT270" s="11"/>
      <c r="AU270" s="11"/>
      <c r="AV270" s="80" t="str">
        <f>IF(AP270=1,VLOOKUP(AR270,'Number-Dozzen'!$F$2:$K$10,2,0),"")</f>
        <v/>
      </c>
      <c r="AW270" s="80" t="str">
        <f>IF(AP270=1,VLOOKUP(AR270,'Number-Dozzen'!$F$2:$K$10,3,0),"")</f>
        <v/>
      </c>
      <c r="AX270" s="80" t="str">
        <f>IF(AP270=1,VLOOKUP(AR270,'Number-Dozzen'!$F$2:$K$10,4,0),"")</f>
        <v/>
      </c>
      <c r="AY270" s="80" t="str">
        <f>IF(AP270=1,VLOOKUP(AR270,'Number-Dozzen'!$F$2:$K$10,5,0),"")</f>
        <v/>
      </c>
      <c r="AZ270" s="80" t="str">
        <f>IF(AP270=1,VLOOKUP(AR270,'Number-Dozzen'!$F$2:$K$10,6,0),"")</f>
        <v/>
      </c>
      <c r="BA270" s="11"/>
      <c r="BB270" s="80">
        <f t="shared" si="97"/>
        <v>5</v>
      </c>
      <c r="BC270" s="11"/>
      <c r="BD270" s="11"/>
      <c r="BE270" s="11"/>
      <c r="BF270" s="11"/>
      <c r="BG270" s="11"/>
      <c r="BH270" s="11"/>
      <c r="BI270" s="11"/>
      <c r="BJ270" s="11"/>
      <c r="BK270" s="11"/>
      <c r="BL270" s="11"/>
      <c r="BM270" s="11"/>
      <c r="BN270" s="11"/>
    </row>
    <row r="271" spans="1:66">
      <c r="A271" s="7">
        <v>270</v>
      </c>
      <c r="B271" s="5"/>
      <c r="C271" s="97">
        <v>7</v>
      </c>
      <c r="D271" s="6">
        <f>IF(C271="","",VLOOKUP(C271,'Number-Dozzen'!$A$2:$C$38,3,0))</f>
        <v>1</v>
      </c>
      <c r="E271" s="6">
        <f>IF(C271="","",VLOOKUP(C271,'[1]Number-Dozzen'!$A$2:$B$38,2,0))</f>
        <v>3</v>
      </c>
      <c r="F271" s="19" t="str">
        <f t="shared" si="80"/>
        <v/>
      </c>
      <c r="G271" s="19" t="str">
        <f>IF(C271="","",IF(F271="","",VLOOKUP(F271,'Number-Dozzen'!$F$2:$L$10,7,0)))</f>
        <v/>
      </c>
      <c r="H271" s="1" t="str">
        <f t="shared" si="96"/>
        <v/>
      </c>
      <c r="I271" s="1">
        <f t="shared" si="81"/>
        <v>5</v>
      </c>
      <c r="J271" s="1">
        <f t="shared" si="82"/>
        <v>1</v>
      </c>
      <c r="K271" s="1" t="str">
        <f t="shared" si="95"/>
        <v/>
      </c>
      <c r="L271" s="1">
        <f>IF(C271="","",SUM($K$2:K271))</f>
        <v>-16</v>
      </c>
      <c r="M271" s="11"/>
      <c r="N271" s="24" t="str">
        <f t="shared" si="79"/>
        <v/>
      </c>
      <c r="O271" s="25"/>
      <c r="P271" s="11"/>
      <c r="Q271" s="11"/>
      <c r="R271" s="11"/>
      <c r="S271" s="11"/>
      <c r="T271" s="11"/>
      <c r="U271" s="11"/>
      <c r="X271" s="11"/>
      <c r="Y271" s="11"/>
      <c r="Z271" s="80" t="str">
        <f t="shared" si="83"/>
        <v/>
      </c>
      <c r="AA271" s="82">
        <f t="shared" si="84"/>
        <v>2</v>
      </c>
      <c r="AB271" s="1" t="str">
        <f t="shared" si="85"/>
        <v/>
      </c>
      <c r="AC271" s="1" t="str">
        <f t="shared" si="86"/>
        <v/>
      </c>
      <c r="AD271" s="1" t="str">
        <f t="shared" si="87"/>
        <v/>
      </c>
      <c r="AE271" s="1" t="str">
        <f t="shared" si="88"/>
        <v/>
      </c>
      <c r="AG271" s="11"/>
      <c r="AH271" s="1" t="str">
        <f t="shared" si="89"/>
        <v/>
      </c>
      <c r="AI271" s="1" t="str">
        <f t="shared" si="90"/>
        <v/>
      </c>
      <c r="AJ271" s="1" t="str">
        <f t="shared" si="91"/>
        <v/>
      </c>
      <c r="AK271" s="1" t="str">
        <f t="shared" si="92"/>
        <v/>
      </c>
      <c r="AL271" s="1" t="str">
        <f t="shared" si="93"/>
        <v/>
      </c>
      <c r="AM271" s="1" t="str">
        <f t="shared" si="94"/>
        <v/>
      </c>
      <c r="AN271" s="11"/>
      <c r="AO271" s="11"/>
      <c r="AP271" s="78" t="str">
        <f>IF(AND(SUM(AH271:AM271)&gt;0,SUM(Z271:AE271)&gt;0),1,"")</f>
        <v/>
      </c>
      <c r="AQ271" s="78"/>
      <c r="AR271" s="78" t="str">
        <f>IF(AP271=1,SUM(Z271:AE271)*10+SUM(AH271:AM271),"")</f>
        <v/>
      </c>
      <c r="AS271" s="78"/>
      <c r="AT271" s="11"/>
      <c r="AU271" s="11"/>
      <c r="AV271" s="80" t="str">
        <f>IF(AP271=1,VLOOKUP(AR271,'Number-Dozzen'!$F$2:$K$10,2,0),"")</f>
        <v/>
      </c>
      <c r="AW271" s="80" t="str">
        <f>IF(AP271=1,VLOOKUP(AR271,'Number-Dozzen'!$F$2:$K$10,3,0),"")</f>
        <v/>
      </c>
      <c r="AX271" s="80" t="str">
        <f>IF(AP271=1,VLOOKUP(AR271,'Number-Dozzen'!$F$2:$K$10,4,0),"")</f>
        <v/>
      </c>
      <c r="AY271" s="80" t="str">
        <f>IF(AP271=1,VLOOKUP(AR271,'Number-Dozzen'!$F$2:$K$10,5,0),"")</f>
        <v/>
      </c>
      <c r="AZ271" s="80" t="str">
        <f>IF(AP271=1,VLOOKUP(AR271,'Number-Dozzen'!$F$2:$K$10,6,0),"")</f>
        <v/>
      </c>
      <c r="BA271" s="11"/>
      <c r="BB271" s="80">
        <f t="shared" si="97"/>
        <v>5</v>
      </c>
      <c r="BC271" s="11"/>
      <c r="BD271" s="11"/>
      <c r="BE271" s="11"/>
      <c r="BF271" s="11"/>
      <c r="BG271" s="11"/>
      <c r="BH271" s="11"/>
      <c r="BI271" s="11"/>
      <c r="BJ271" s="11"/>
      <c r="BK271" s="11"/>
      <c r="BL271" s="11"/>
      <c r="BM271" s="11"/>
      <c r="BN271" s="11"/>
    </row>
    <row r="272" spans="1:66">
      <c r="A272" s="7">
        <v>271</v>
      </c>
      <c r="B272" s="5"/>
      <c r="C272" s="97">
        <v>23</v>
      </c>
      <c r="D272" s="6">
        <f>IF(C272="","",VLOOKUP(C272,'Number-Dozzen'!$A$2:$C$38,3,0))</f>
        <v>2</v>
      </c>
      <c r="E272" s="6">
        <f>IF(C272="","",VLOOKUP(C272,'[1]Number-Dozzen'!$A$2:$B$38,2,0))</f>
        <v>2</v>
      </c>
      <c r="F272" s="19">
        <f t="shared" si="80"/>
        <v>31</v>
      </c>
      <c r="G272" s="19" t="str">
        <f>IF(C272="","",IF(F272="","",VLOOKUP(F272,'Number-Dozzen'!$F$2:$L$10,7,0)))</f>
        <v>25-27-32-34</v>
      </c>
      <c r="H272" s="1" t="str">
        <f t="shared" si="96"/>
        <v/>
      </c>
      <c r="I272" s="1">
        <f t="shared" si="81"/>
        <v>5</v>
      </c>
      <c r="J272" s="1">
        <f t="shared" si="82"/>
        <v>1</v>
      </c>
      <c r="K272" s="1" t="str">
        <f t="shared" si="95"/>
        <v/>
      </c>
      <c r="L272" s="1">
        <f>IF(C272="","",SUM($K$2:K272))</f>
        <v>-16</v>
      </c>
      <c r="M272" s="11"/>
      <c r="N272" s="24" t="str">
        <f t="shared" si="79"/>
        <v/>
      </c>
      <c r="O272" s="25"/>
      <c r="P272" s="11"/>
      <c r="Q272" s="11"/>
      <c r="R272" s="11"/>
      <c r="S272" s="11"/>
      <c r="T272" s="11"/>
      <c r="U272" s="11"/>
      <c r="X272" s="11"/>
      <c r="Y272" s="11"/>
      <c r="Z272" s="80" t="str">
        <f t="shared" si="83"/>
        <v/>
      </c>
      <c r="AA272" s="82" t="str">
        <f t="shared" si="84"/>
        <v/>
      </c>
      <c r="AB272" s="1">
        <f t="shared" si="85"/>
        <v>3</v>
      </c>
      <c r="AC272" s="1" t="str">
        <f t="shared" si="86"/>
        <v/>
      </c>
      <c r="AD272" s="1" t="str">
        <f t="shared" si="87"/>
        <v/>
      </c>
      <c r="AE272" s="1" t="str">
        <f t="shared" si="88"/>
        <v/>
      </c>
      <c r="AG272" s="11"/>
      <c r="AH272" s="1" t="str">
        <f t="shared" si="89"/>
        <v/>
      </c>
      <c r="AI272" s="1" t="str">
        <f t="shared" si="90"/>
        <v/>
      </c>
      <c r="AJ272" s="1" t="str">
        <f t="shared" si="91"/>
        <v/>
      </c>
      <c r="AK272" s="1">
        <f t="shared" si="92"/>
        <v>1</v>
      </c>
      <c r="AL272" s="1" t="str">
        <f t="shared" si="93"/>
        <v/>
      </c>
      <c r="AM272" s="1" t="str">
        <f t="shared" si="94"/>
        <v/>
      </c>
      <c r="AN272" s="11"/>
      <c r="AO272" s="11"/>
      <c r="AP272" s="78">
        <f>IF(AND(SUM(AH272:AM272)&gt;0,SUM(Z272:AE272)&gt;0),1,"")</f>
        <v>1</v>
      </c>
      <c r="AQ272" s="78"/>
      <c r="AR272" s="78">
        <f>IF(AP272=1,SUM(Z272:AE272)*10+SUM(AH272:AM272),"")</f>
        <v>31</v>
      </c>
      <c r="AS272" s="78"/>
      <c r="AT272" s="11"/>
      <c r="AU272" s="11"/>
      <c r="AV272" s="80">
        <f>IF(AP272=1,VLOOKUP(AR272,'Number-Dozzen'!$F$2:$K$10,2,0),"")</f>
        <v>25</v>
      </c>
      <c r="AW272" s="80">
        <f>IF(AP272=1,VLOOKUP(AR272,'Number-Dozzen'!$F$2:$K$10,3,0),"")</f>
        <v>27</v>
      </c>
      <c r="AX272" s="80">
        <f>IF(AP272=1,VLOOKUP(AR272,'Number-Dozzen'!$F$2:$K$10,4,0),"")</f>
        <v>32</v>
      </c>
      <c r="AY272" s="80">
        <f>IF(AP272=1,VLOOKUP(AR272,'Number-Dozzen'!$F$2:$K$10,5,0),"")</f>
        <v>34</v>
      </c>
      <c r="AZ272" s="80" t="str">
        <f>IF(AP272=1,VLOOKUP(AR272,'Number-Dozzen'!$F$2:$K$10,6,0),"")</f>
        <v xml:space="preserve"> </v>
      </c>
      <c r="BA272" s="11"/>
      <c r="BB272" s="80">
        <f t="shared" si="97"/>
        <v>5</v>
      </c>
      <c r="BC272" s="11"/>
      <c r="BD272" s="11"/>
      <c r="BE272" s="11"/>
      <c r="BF272" s="11"/>
      <c r="BG272" s="11"/>
      <c r="BH272" s="11"/>
      <c r="BI272" s="11"/>
      <c r="BJ272" s="11"/>
      <c r="BK272" s="11"/>
      <c r="BL272" s="11"/>
      <c r="BM272" s="11"/>
      <c r="BN272" s="11"/>
    </row>
    <row r="273" spans="1:66">
      <c r="A273" s="7">
        <v>272</v>
      </c>
      <c r="B273" s="5"/>
      <c r="C273" s="97">
        <v>25</v>
      </c>
      <c r="D273" s="6">
        <f>IF(C273="","",VLOOKUP(C273,'Number-Dozzen'!$A$2:$C$38,3,0))</f>
        <v>3</v>
      </c>
      <c r="E273" s="6">
        <f>IF(C273="","",VLOOKUP(C273,'[1]Number-Dozzen'!$A$2:$B$38,2,0))</f>
        <v>1</v>
      </c>
      <c r="F273" s="19" t="str">
        <f t="shared" si="80"/>
        <v/>
      </c>
      <c r="G273" s="19" t="str">
        <f>IF(C273="","",IF(F273="","",VLOOKUP(F273,'Number-Dozzen'!$F$2:$L$10,7,0)))</f>
        <v/>
      </c>
      <c r="H273" s="1" t="str">
        <f t="shared" si="96"/>
        <v>W</v>
      </c>
      <c r="I273" s="1">
        <f t="shared" si="81"/>
        <v>5</v>
      </c>
      <c r="J273" s="1">
        <f t="shared" si="82"/>
        <v>1</v>
      </c>
      <c r="K273" s="1">
        <f t="shared" si="95"/>
        <v>32</v>
      </c>
      <c r="L273" s="1">
        <f>IF(C273="","",SUM($K$2:K273))</f>
        <v>16</v>
      </c>
      <c r="M273" s="11"/>
      <c r="N273" s="24" t="str">
        <f t="shared" si="79"/>
        <v/>
      </c>
      <c r="O273" s="25"/>
      <c r="P273" s="11"/>
      <c r="Q273" s="11"/>
      <c r="R273" s="11"/>
      <c r="S273" s="11"/>
      <c r="T273" s="11"/>
      <c r="U273" s="11"/>
      <c r="X273" s="11"/>
      <c r="Y273" s="11"/>
      <c r="Z273" s="80" t="str">
        <f t="shared" si="83"/>
        <v/>
      </c>
      <c r="AA273" s="82" t="str">
        <f t="shared" si="84"/>
        <v/>
      </c>
      <c r="AB273" s="1" t="str">
        <f t="shared" si="85"/>
        <v/>
      </c>
      <c r="AC273" s="1" t="str">
        <f t="shared" si="86"/>
        <v/>
      </c>
      <c r="AD273" s="1" t="str">
        <f t="shared" si="87"/>
        <v/>
      </c>
      <c r="AE273" s="1" t="str">
        <f t="shared" si="88"/>
        <v/>
      </c>
      <c r="AG273" s="11"/>
      <c r="AH273" s="1">
        <f t="shared" si="89"/>
        <v>3</v>
      </c>
      <c r="AI273" s="1" t="str">
        <f t="shared" si="90"/>
        <v/>
      </c>
      <c r="AJ273" s="1" t="str">
        <f t="shared" si="91"/>
        <v/>
      </c>
      <c r="AK273" s="1" t="str">
        <f t="shared" si="92"/>
        <v/>
      </c>
      <c r="AL273" s="1" t="str">
        <f t="shared" si="93"/>
        <v/>
      </c>
      <c r="AM273" s="1" t="str">
        <f t="shared" si="94"/>
        <v/>
      </c>
      <c r="AN273" s="11"/>
      <c r="AO273" s="11"/>
      <c r="AP273" s="78" t="str">
        <f>IF(AND(SUM(AH273:AM273)&gt;0,SUM(Z273:AE273)&gt;0),1,"")</f>
        <v/>
      </c>
      <c r="AQ273" s="78"/>
      <c r="AR273" s="78" t="str">
        <f>IF(AP273=1,SUM(Z273:AE273)*10+SUM(AH273:AM273),"")</f>
        <v/>
      </c>
      <c r="AS273" s="78"/>
      <c r="AT273" s="11"/>
      <c r="AU273" s="11"/>
      <c r="AV273" s="80" t="str">
        <f>IF(AP273=1,VLOOKUP(AR273,'Number-Dozzen'!$F$2:$K$10,2,0),"")</f>
        <v/>
      </c>
      <c r="AW273" s="80" t="str">
        <f>IF(AP273=1,VLOOKUP(AR273,'Number-Dozzen'!$F$2:$K$10,3,0),"")</f>
        <v/>
      </c>
      <c r="AX273" s="80" t="str">
        <f>IF(AP273=1,VLOOKUP(AR273,'Number-Dozzen'!$F$2:$K$10,4,0),"")</f>
        <v/>
      </c>
      <c r="AY273" s="80" t="str">
        <f>IF(AP273=1,VLOOKUP(AR273,'Number-Dozzen'!$F$2:$K$10,5,0),"")</f>
        <v/>
      </c>
      <c r="AZ273" s="80" t="str">
        <f>IF(AP273=1,VLOOKUP(AR273,'Number-Dozzen'!$F$2:$K$10,6,0),"")</f>
        <v/>
      </c>
      <c r="BA273" s="11"/>
      <c r="BB273" s="80">
        <f t="shared" si="97"/>
        <v>1</v>
      </c>
      <c r="BC273" s="11"/>
      <c r="BD273" s="11"/>
      <c r="BE273" s="11"/>
      <c r="BF273" s="11"/>
      <c r="BG273" s="11"/>
      <c r="BH273" s="11"/>
      <c r="BI273" s="11"/>
      <c r="BJ273" s="11"/>
      <c r="BK273" s="11"/>
      <c r="BL273" s="11"/>
      <c r="BM273" s="11"/>
      <c r="BN273" s="11"/>
    </row>
    <row r="274" spans="1:66">
      <c r="A274" s="7">
        <v>273</v>
      </c>
      <c r="B274" s="5"/>
      <c r="C274" s="97">
        <v>25</v>
      </c>
      <c r="D274" s="6">
        <f>IF(C274="","",VLOOKUP(C274,'Number-Dozzen'!$A$2:$C$38,3,0))</f>
        <v>3</v>
      </c>
      <c r="E274" s="6">
        <f>IF(C274="","",VLOOKUP(C274,'[1]Number-Dozzen'!$A$2:$B$38,2,0))</f>
        <v>1</v>
      </c>
      <c r="F274" s="19" t="str">
        <f t="shared" si="80"/>
        <v/>
      </c>
      <c r="G274" s="19" t="str">
        <f>IF(C274="","",IF(F274="","",VLOOKUP(F274,'Number-Dozzen'!$F$2:$L$10,7,0)))</f>
        <v/>
      </c>
      <c r="H274" s="1" t="str">
        <f t="shared" si="96"/>
        <v/>
      </c>
      <c r="I274" s="1">
        <f t="shared" si="81"/>
        <v>1</v>
      </c>
      <c r="J274" s="1">
        <f t="shared" si="82"/>
        <v>1</v>
      </c>
      <c r="K274" s="1" t="str">
        <f t="shared" si="95"/>
        <v/>
      </c>
      <c r="L274" s="1">
        <f>IF(C274="","",SUM($K$2:K274))</f>
        <v>16</v>
      </c>
      <c r="M274" s="11"/>
      <c r="N274" s="24" t="str">
        <f t="shared" ref="N274:N337" si="98">IF(L292="","",IF(L292&gt;=$P$7,"Win Goal !!",IF(L292&lt;=$P$8,"Stopp Loss !!","")))</f>
        <v/>
      </c>
      <c r="O274" s="25"/>
      <c r="P274" s="11"/>
      <c r="Q274" s="11"/>
      <c r="R274" s="11"/>
      <c r="S274" s="11"/>
      <c r="T274" s="11"/>
      <c r="U274" s="11"/>
      <c r="X274" s="11"/>
      <c r="Y274" s="11"/>
      <c r="Z274" s="80" t="str">
        <f t="shared" si="83"/>
        <v/>
      </c>
      <c r="AA274" s="82" t="str">
        <f t="shared" si="84"/>
        <v/>
      </c>
      <c r="AB274" s="1" t="str">
        <f t="shared" si="85"/>
        <v/>
      </c>
      <c r="AC274" s="1" t="str">
        <f t="shared" si="86"/>
        <v/>
      </c>
      <c r="AD274" s="1" t="str">
        <f t="shared" si="87"/>
        <v/>
      </c>
      <c r="AE274" s="1" t="str">
        <f t="shared" si="88"/>
        <v/>
      </c>
      <c r="AG274" s="11"/>
      <c r="AH274" s="1" t="str">
        <f t="shared" si="89"/>
        <v/>
      </c>
      <c r="AI274" s="1" t="str">
        <f t="shared" si="90"/>
        <v/>
      </c>
      <c r="AJ274" s="1" t="str">
        <f t="shared" si="91"/>
        <v/>
      </c>
      <c r="AK274" s="1" t="str">
        <f t="shared" si="92"/>
        <v/>
      </c>
      <c r="AL274" s="1" t="str">
        <f t="shared" si="93"/>
        <v/>
      </c>
      <c r="AM274" s="1" t="str">
        <f t="shared" si="94"/>
        <v/>
      </c>
      <c r="AN274" s="11"/>
      <c r="AO274" s="11"/>
      <c r="AP274" s="78" t="str">
        <f>IF(AND(SUM(AH274:AM274)&gt;0,SUM(Z274:AE274)&gt;0),1,"")</f>
        <v/>
      </c>
      <c r="AQ274" s="78"/>
      <c r="AR274" s="78" t="str">
        <f>IF(AP274=1,SUM(Z274:AE274)*10+SUM(AH274:AM274),"")</f>
        <v/>
      </c>
      <c r="AS274" s="78"/>
      <c r="AT274" s="11"/>
      <c r="AU274" s="11"/>
      <c r="AV274" s="80" t="str">
        <f>IF(AP274=1,VLOOKUP(AR274,'Number-Dozzen'!$F$2:$K$10,2,0),"")</f>
        <v/>
      </c>
      <c r="AW274" s="80" t="str">
        <f>IF(AP274=1,VLOOKUP(AR274,'Number-Dozzen'!$F$2:$K$10,3,0),"")</f>
        <v/>
      </c>
      <c r="AX274" s="80" t="str">
        <f>IF(AP274=1,VLOOKUP(AR274,'Number-Dozzen'!$F$2:$K$10,4,0),"")</f>
        <v/>
      </c>
      <c r="AY274" s="80" t="str">
        <f>IF(AP274=1,VLOOKUP(AR274,'Number-Dozzen'!$F$2:$K$10,5,0),"")</f>
        <v/>
      </c>
      <c r="AZ274" s="80" t="str">
        <f>IF(AP274=1,VLOOKUP(AR274,'Number-Dozzen'!$F$2:$K$10,6,0),"")</f>
        <v/>
      </c>
      <c r="BA274" s="11"/>
      <c r="BB274" s="80">
        <f t="shared" si="97"/>
        <v>1</v>
      </c>
      <c r="BC274" s="11"/>
      <c r="BD274" s="11"/>
      <c r="BE274" s="11"/>
      <c r="BF274" s="11"/>
      <c r="BG274" s="11"/>
      <c r="BH274" s="11"/>
      <c r="BI274" s="11"/>
      <c r="BJ274" s="11"/>
      <c r="BK274" s="11"/>
      <c r="BL274" s="11"/>
      <c r="BM274" s="11"/>
      <c r="BN274" s="11"/>
    </row>
    <row r="275" spans="1:66">
      <c r="A275" s="7">
        <v>274</v>
      </c>
      <c r="B275" s="5"/>
      <c r="C275" s="97">
        <v>24</v>
      </c>
      <c r="D275" s="6">
        <f>IF(C275="","",VLOOKUP(C275,'Number-Dozzen'!$A$2:$C$38,3,0))</f>
        <v>2</v>
      </c>
      <c r="E275" s="6">
        <f>IF(C275="","",VLOOKUP(C275,'[1]Number-Dozzen'!$A$2:$B$38,2,0))</f>
        <v>2</v>
      </c>
      <c r="F275" s="19">
        <f t="shared" si="80"/>
        <v>13</v>
      </c>
      <c r="G275" s="19" t="str">
        <f>IF(C275="","",IF(F275="","",VLOOKUP(F275,'Number-Dozzen'!$F$2:$L$10,7,0)))</f>
        <v>3-7-9-12</v>
      </c>
      <c r="H275" s="1" t="str">
        <f t="shared" si="96"/>
        <v/>
      </c>
      <c r="I275" s="1">
        <f t="shared" si="81"/>
        <v>1</v>
      </c>
      <c r="J275" s="1">
        <f t="shared" si="82"/>
        <v>1</v>
      </c>
      <c r="K275" s="1" t="str">
        <f t="shared" si="95"/>
        <v/>
      </c>
      <c r="L275" s="1">
        <f>IF(C275="","",SUM($K$2:K275))</f>
        <v>16</v>
      </c>
      <c r="M275" s="11"/>
      <c r="N275" s="24" t="str">
        <f t="shared" si="98"/>
        <v/>
      </c>
      <c r="O275" s="25"/>
      <c r="P275" s="11"/>
      <c r="Q275" s="11"/>
      <c r="R275" s="11"/>
      <c r="S275" s="11"/>
      <c r="T275" s="11"/>
      <c r="U275" s="11"/>
      <c r="X275" s="11"/>
      <c r="Y275" s="11"/>
      <c r="Z275" s="80" t="str">
        <f t="shared" si="83"/>
        <v/>
      </c>
      <c r="AA275" s="82" t="str">
        <f t="shared" si="84"/>
        <v/>
      </c>
      <c r="AB275" s="1" t="str">
        <f t="shared" si="85"/>
        <v/>
      </c>
      <c r="AC275" s="1">
        <f t="shared" si="86"/>
        <v>1</v>
      </c>
      <c r="AD275" s="1" t="str">
        <f t="shared" si="87"/>
        <v/>
      </c>
      <c r="AE275" s="1" t="str">
        <f t="shared" si="88"/>
        <v/>
      </c>
      <c r="AG275" s="11"/>
      <c r="AH275" s="1" t="str">
        <f t="shared" si="89"/>
        <v/>
      </c>
      <c r="AI275" s="1" t="str">
        <f t="shared" si="90"/>
        <v/>
      </c>
      <c r="AJ275" s="1">
        <f t="shared" si="91"/>
        <v>3</v>
      </c>
      <c r="AK275" s="1" t="str">
        <f t="shared" si="92"/>
        <v/>
      </c>
      <c r="AL275" s="1" t="str">
        <f t="shared" si="93"/>
        <v/>
      </c>
      <c r="AM275" s="1" t="str">
        <f t="shared" si="94"/>
        <v/>
      </c>
      <c r="AN275" s="11"/>
      <c r="AO275" s="11"/>
      <c r="AP275" s="78">
        <f>IF(AND(SUM(AH275:AM275)&gt;0,SUM(Z275:AE275)&gt;0),1,"")</f>
        <v>1</v>
      </c>
      <c r="AQ275" s="78"/>
      <c r="AR275" s="78">
        <f>IF(AP275=1,SUM(Z275:AE275)*10+SUM(AH275:AM275),"")</f>
        <v>13</v>
      </c>
      <c r="AS275" s="78"/>
      <c r="AT275" s="11"/>
      <c r="AU275" s="11"/>
      <c r="AV275" s="80">
        <f>IF(AP275=1,VLOOKUP(AR275,'Number-Dozzen'!$F$2:$K$10,2,0),"")</f>
        <v>3</v>
      </c>
      <c r="AW275" s="80">
        <f>IF(AP275=1,VLOOKUP(AR275,'Number-Dozzen'!$F$2:$K$10,3,0),"")</f>
        <v>7</v>
      </c>
      <c r="AX275" s="80">
        <f>IF(AP275=1,VLOOKUP(AR275,'Number-Dozzen'!$F$2:$K$10,4,0),"")</f>
        <v>9</v>
      </c>
      <c r="AY275" s="80">
        <f>IF(AP275=1,VLOOKUP(AR275,'Number-Dozzen'!$F$2:$K$10,5,0),"")</f>
        <v>12</v>
      </c>
      <c r="AZ275" s="80" t="str">
        <f>IF(AP275=1,VLOOKUP(AR275,'Number-Dozzen'!$F$2:$K$10,6,0),"")</f>
        <v xml:space="preserve"> </v>
      </c>
      <c r="BA275" s="11"/>
      <c r="BB275" s="80">
        <f t="shared" si="97"/>
        <v>1</v>
      </c>
      <c r="BC275" s="11"/>
      <c r="BD275" s="11"/>
      <c r="BE275" s="11"/>
      <c r="BF275" s="11"/>
      <c r="BG275" s="11"/>
      <c r="BH275" s="11"/>
      <c r="BI275" s="11"/>
      <c r="BJ275" s="11"/>
      <c r="BK275" s="11"/>
      <c r="BL275" s="11"/>
      <c r="BM275" s="11"/>
      <c r="BN275" s="11"/>
    </row>
    <row r="276" spans="1:66">
      <c r="A276" s="7">
        <v>275</v>
      </c>
      <c r="B276" s="5"/>
      <c r="C276" s="97">
        <v>36</v>
      </c>
      <c r="D276" s="6">
        <f>IF(C276="","",VLOOKUP(C276,'Number-Dozzen'!$A$2:$C$38,3,0))</f>
        <v>3</v>
      </c>
      <c r="E276" s="6">
        <f>IF(C276="","",VLOOKUP(C276,'[1]Number-Dozzen'!$A$2:$B$38,2,0))</f>
        <v>2</v>
      </c>
      <c r="F276" s="19" t="str">
        <f t="shared" si="80"/>
        <v/>
      </c>
      <c r="G276" s="19" t="str">
        <f>IF(C276="","",IF(F276="","",VLOOKUP(F276,'Number-Dozzen'!$F$2:$L$10,7,0)))</f>
        <v/>
      </c>
      <c r="H276" s="1" t="str">
        <f t="shared" si="96"/>
        <v>L</v>
      </c>
      <c r="I276" s="1">
        <f t="shared" si="81"/>
        <v>1</v>
      </c>
      <c r="J276" s="1">
        <f t="shared" si="82"/>
        <v>1</v>
      </c>
      <c r="K276" s="1">
        <f t="shared" si="95"/>
        <v>-4</v>
      </c>
      <c r="L276" s="1">
        <f>IF(C276="","",SUM($K$2:K276))</f>
        <v>12</v>
      </c>
      <c r="M276" s="11"/>
      <c r="N276" s="24" t="str">
        <f t="shared" si="98"/>
        <v/>
      </c>
      <c r="O276" s="25"/>
      <c r="P276" s="11"/>
      <c r="Q276" s="11"/>
      <c r="R276" s="11"/>
      <c r="S276" s="11"/>
      <c r="T276" s="11"/>
      <c r="U276" s="11"/>
      <c r="X276" s="11"/>
      <c r="Y276" s="11"/>
      <c r="Z276" s="80" t="str">
        <f t="shared" si="83"/>
        <v/>
      </c>
      <c r="AA276" s="82" t="str">
        <f t="shared" si="84"/>
        <v/>
      </c>
      <c r="AB276" s="1" t="str">
        <f t="shared" si="85"/>
        <v/>
      </c>
      <c r="AC276" s="1" t="str">
        <f t="shared" si="86"/>
        <v/>
      </c>
      <c r="AD276" s="1" t="str">
        <f t="shared" si="87"/>
        <v/>
      </c>
      <c r="AE276" s="1" t="str">
        <f t="shared" si="88"/>
        <v/>
      </c>
      <c r="AG276" s="11"/>
      <c r="AH276" s="1" t="str">
        <f t="shared" si="89"/>
        <v/>
      </c>
      <c r="AI276" s="1" t="str">
        <f t="shared" si="90"/>
        <v/>
      </c>
      <c r="AJ276" s="1" t="str">
        <f t="shared" si="91"/>
        <v/>
      </c>
      <c r="AK276" s="1" t="str">
        <f t="shared" si="92"/>
        <v/>
      </c>
      <c r="AL276" s="1" t="str">
        <f t="shared" si="93"/>
        <v/>
      </c>
      <c r="AM276" s="1" t="str">
        <f t="shared" si="94"/>
        <v/>
      </c>
      <c r="AN276" s="11"/>
      <c r="AO276" s="11"/>
      <c r="AP276" s="78" t="str">
        <f>IF(AND(SUM(AH276:AM276)&gt;0,SUM(Z276:AE276)&gt;0),1,"")</f>
        <v/>
      </c>
      <c r="AQ276" s="78"/>
      <c r="AR276" s="78" t="str">
        <f>IF(AP276=1,SUM(Z276:AE276)*10+SUM(AH276:AM276),"")</f>
        <v/>
      </c>
      <c r="AS276" s="78"/>
      <c r="AT276" s="11"/>
      <c r="AU276" s="11"/>
      <c r="AV276" s="80" t="str">
        <f>IF(AP276=1,VLOOKUP(AR276,'Number-Dozzen'!$F$2:$K$10,2,0),"")</f>
        <v/>
      </c>
      <c r="AW276" s="80" t="str">
        <f>IF(AP276=1,VLOOKUP(AR276,'Number-Dozzen'!$F$2:$K$10,3,0),"")</f>
        <v/>
      </c>
      <c r="AX276" s="80" t="str">
        <f>IF(AP276=1,VLOOKUP(AR276,'Number-Dozzen'!$F$2:$K$10,4,0),"")</f>
        <v/>
      </c>
      <c r="AY276" s="80" t="str">
        <f>IF(AP276=1,VLOOKUP(AR276,'Number-Dozzen'!$F$2:$K$10,5,0),"")</f>
        <v/>
      </c>
      <c r="AZ276" s="80" t="str">
        <f>IF(AP276=1,VLOOKUP(AR276,'Number-Dozzen'!$F$2:$K$10,6,0),"")</f>
        <v/>
      </c>
      <c r="BA276" s="11"/>
      <c r="BB276" s="80">
        <f t="shared" si="97"/>
        <v>2</v>
      </c>
      <c r="BC276" s="11"/>
      <c r="BD276" s="11"/>
      <c r="BE276" s="11"/>
      <c r="BF276" s="11"/>
      <c r="BG276" s="11"/>
      <c r="BH276" s="11"/>
      <c r="BI276" s="11"/>
      <c r="BJ276" s="11"/>
      <c r="BK276" s="11"/>
      <c r="BL276" s="11"/>
      <c r="BM276" s="11"/>
      <c r="BN276" s="11"/>
    </row>
    <row r="277" spans="1:66">
      <c r="A277" s="7">
        <v>276</v>
      </c>
      <c r="B277" s="5"/>
      <c r="C277" s="97">
        <v>36</v>
      </c>
      <c r="D277" s="6">
        <f>IF(C277="","",VLOOKUP(C277,'Number-Dozzen'!$A$2:$C$38,3,0))</f>
        <v>3</v>
      </c>
      <c r="E277" s="6">
        <f>IF(C277="","",VLOOKUP(C277,'[1]Number-Dozzen'!$A$2:$B$38,2,0))</f>
        <v>2</v>
      </c>
      <c r="F277" s="19" t="str">
        <f t="shared" si="80"/>
        <v/>
      </c>
      <c r="G277" s="19" t="str">
        <f>IF(C277="","",IF(F277="","",VLOOKUP(F277,'Number-Dozzen'!$F$2:$L$10,7,0)))</f>
        <v/>
      </c>
      <c r="H277" s="1" t="str">
        <f t="shared" si="96"/>
        <v/>
      </c>
      <c r="I277" s="1">
        <f t="shared" si="81"/>
        <v>2</v>
      </c>
      <c r="J277" s="1">
        <f t="shared" si="82"/>
        <v>1</v>
      </c>
      <c r="K277" s="1" t="str">
        <f t="shared" si="95"/>
        <v/>
      </c>
      <c r="L277" s="1">
        <f>IF(C277="","",SUM($K$2:K277))</f>
        <v>12</v>
      </c>
      <c r="M277" s="11"/>
      <c r="N277" s="24" t="str">
        <f t="shared" si="98"/>
        <v/>
      </c>
      <c r="O277" s="25"/>
      <c r="P277" s="11"/>
      <c r="Q277" s="11"/>
      <c r="R277" s="11"/>
      <c r="S277" s="11"/>
      <c r="T277" s="11"/>
      <c r="U277" s="11"/>
      <c r="X277" s="11"/>
      <c r="Y277" s="11"/>
      <c r="Z277" s="80" t="str">
        <f t="shared" si="83"/>
        <v/>
      </c>
      <c r="AA277" s="82" t="str">
        <f t="shared" si="84"/>
        <v/>
      </c>
      <c r="AB277" s="1" t="str">
        <f t="shared" si="85"/>
        <v/>
      </c>
      <c r="AC277" s="1" t="str">
        <f t="shared" si="86"/>
        <v/>
      </c>
      <c r="AD277" s="1" t="str">
        <f t="shared" si="87"/>
        <v/>
      </c>
      <c r="AE277" s="1" t="str">
        <f t="shared" si="88"/>
        <v/>
      </c>
      <c r="AG277" s="11"/>
      <c r="AH277" s="1" t="str">
        <f t="shared" si="89"/>
        <v/>
      </c>
      <c r="AI277" s="1" t="str">
        <f t="shared" si="90"/>
        <v/>
      </c>
      <c r="AJ277" s="1" t="str">
        <f t="shared" si="91"/>
        <v/>
      </c>
      <c r="AK277" s="1" t="str">
        <f t="shared" si="92"/>
        <v/>
      </c>
      <c r="AL277" s="1" t="str">
        <f t="shared" si="93"/>
        <v/>
      </c>
      <c r="AM277" s="1" t="str">
        <f t="shared" si="94"/>
        <v/>
      </c>
      <c r="AN277" s="11"/>
      <c r="AO277" s="11"/>
      <c r="AP277" s="78" t="str">
        <f>IF(AND(SUM(AH277:AM277)&gt;0,SUM(Z277:AE277)&gt;0),1,"")</f>
        <v/>
      </c>
      <c r="AQ277" s="78"/>
      <c r="AR277" s="78" t="str">
        <f>IF(AP277=1,SUM(Z277:AE277)*10+SUM(AH277:AM277),"")</f>
        <v/>
      </c>
      <c r="AS277" s="78"/>
      <c r="AT277" s="11"/>
      <c r="AU277" s="11"/>
      <c r="AV277" s="80" t="str">
        <f>IF(AP277=1,VLOOKUP(AR277,'Number-Dozzen'!$F$2:$K$10,2,0),"")</f>
        <v/>
      </c>
      <c r="AW277" s="80" t="str">
        <f>IF(AP277=1,VLOOKUP(AR277,'Number-Dozzen'!$F$2:$K$10,3,0),"")</f>
        <v/>
      </c>
      <c r="AX277" s="80" t="str">
        <f>IF(AP277=1,VLOOKUP(AR277,'Number-Dozzen'!$F$2:$K$10,4,0),"")</f>
        <v/>
      </c>
      <c r="AY277" s="80" t="str">
        <f>IF(AP277=1,VLOOKUP(AR277,'Number-Dozzen'!$F$2:$K$10,5,0),"")</f>
        <v/>
      </c>
      <c r="AZ277" s="80" t="str">
        <f>IF(AP277=1,VLOOKUP(AR277,'Number-Dozzen'!$F$2:$K$10,6,0),"")</f>
        <v/>
      </c>
      <c r="BA277" s="11"/>
      <c r="BB277" s="80">
        <f t="shared" si="97"/>
        <v>2</v>
      </c>
      <c r="BC277" s="11"/>
      <c r="BD277" s="11"/>
      <c r="BE277" s="11"/>
      <c r="BF277" s="11"/>
      <c r="BG277" s="11"/>
      <c r="BH277" s="11"/>
      <c r="BI277" s="11"/>
      <c r="BJ277" s="11"/>
      <c r="BK277" s="11"/>
      <c r="BL277" s="11"/>
      <c r="BM277" s="11"/>
      <c r="BN277" s="11"/>
    </row>
    <row r="278" spans="1:66">
      <c r="A278" s="7">
        <v>277</v>
      </c>
      <c r="B278" s="5"/>
      <c r="C278" s="97">
        <v>11</v>
      </c>
      <c r="D278" s="6">
        <f>IF(C278="","",VLOOKUP(C278,'Number-Dozzen'!$A$2:$C$38,3,0))</f>
        <v>1</v>
      </c>
      <c r="E278" s="6">
        <f>IF(C278="","",VLOOKUP(C278,'[1]Number-Dozzen'!$A$2:$B$38,2,0))</f>
        <v>2</v>
      </c>
      <c r="F278" s="19" t="str">
        <f t="shared" si="80"/>
        <v/>
      </c>
      <c r="G278" s="19" t="str">
        <f>IF(C278="","",IF(F278="","",VLOOKUP(F278,'Number-Dozzen'!$F$2:$L$10,7,0)))</f>
        <v/>
      </c>
      <c r="H278" s="1" t="str">
        <f t="shared" si="96"/>
        <v/>
      </c>
      <c r="I278" s="1">
        <f t="shared" si="81"/>
        <v>2</v>
      </c>
      <c r="J278" s="1">
        <f t="shared" si="82"/>
        <v>1</v>
      </c>
      <c r="K278" s="1" t="str">
        <f t="shared" si="95"/>
        <v/>
      </c>
      <c r="L278" s="1">
        <f>IF(C278="","",SUM($K$2:K278))</f>
        <v>12</v>
      </c>
      <c r="M278" s="11"/>
      <c r="N278" s="24" t="str">
        <f t="shared" si="98"/>
        <v/>
      </c>
      <c r="O278" s="25"/>
      <c r="P278" s="11"/>
      <c r="Q278" s="11"/>
      <c r="R278" s="11"/>
      <c r="S278" s="11"/>
      <c r="T278" s="11"/>
      <c r="U278" s="11"/>
      <c r="X278" s="11"/>
      <c r="Y278" s="11"/>
      <c r="Z278" s="80" t="str">
        <f t="shared" si="83"/>
        <v/>
      </c>
      <c r="AA278" s="82">
        <f t="shared" si="84"/>
        <v>2</v>
      </c>
      <c r="AB278" s="1" t="str">
        <f t="shared" si="85"/>
        <v/>
      </c>
      <c r="AC278" s="1" t="str">
        <f t="shared" si="86"/>
        <v/>
      </c>
      <c r="AD278" s="1" t="str">
        <f t="shared" si="87"/>
        <v/>
      </c>
      <c r="AE278" s="1" t="str">
        <f t="shared" si="88"/>
        <v/>
      </c>
      <c r="AG278" s="11"/>
      <c r="AH278" s="1" t="str">
        <f t="shared" si="89"/>
        <v/>
      </c>
      <c r="AI278" s="1" t="str">
        <f t="shared" si="90"/>
        <v/>
      </c>
      <c r="AJ278" s="1" t="str">
        <f t="shared" si="91"/>
        <v/>
      </c>
      <c r="AK278" s="1" t="str">
        <f t="shared" si="92"/>
        <v/>
      </c>
      <c r="AL278" s="1" t="str">
        <f t="shared" si="93"/>
        <v/>
      </c>
      <c r="AM278" s="1" t="str">
        <f t="shared" si="94"/>
        <v/>
      </c>
      <c r="AN278" s="11"/>
      <c r="AO278" s="11"/>
      <c r="AP278" s="78" t="str">
        <f>IF(AND(SUM(AH278:AM278)&gt;0,SUM(Z278:AE278)&gt;0),1,"")</f>
        <v/>
      </c>
      <c r="AQ278" s="78"/>
      <c r="AR278" s="78" t="str">
        <f>IF(AP278=1,SUM(Z278:AE278)*10+SUM(AH278:AM278),"")</f>
        <v/>
      </c>
      <c r="AS278" s="78"/>
      <c r="AT278" s="11"/>
      <c r="AU278" s="11"/>
      <c r="AV278" s="80" t="str">
        <f>IF(AP278=1,VLOOKUP(AR278,'Number-Dozzen'!$F$2:$K$10,2,0),"")</f>
        <v/>
      </c>
      <c r="AW278" s="80" t="str">
        <f>IF(AP278=1,VLOOKUP(AR278,'Number-Dozzen'!$F$2:$K$10,3,0),"")</f>
        <v/>
      </c>
      <c r="AX278" s="80" t="str">
        <f>IF(AP278=1,VLOOKUP(AR278,'Number-Dozzen'!$F$2:$K$10,4,0),"")</f>
        <v/>
      </c>
      <c r="AY278" s="80" t="str">
        <f>IF(AP278=1,VLOOKUP(AR278,'Number-Dozzen'!$F$2:$K$10,5,0),"")</f>
        <v/>
      </c>
      <c r="AZ278" s="80" t="str">
        <f>IF(AP278=1,VLOOKUP(AR278,'Number-Dozzen'!$F$2:$K$10,6,0),"")</f>
        <v/>
      </c>
      <c r="BA278" s="11"/>
      <c r="BB278" s="80">
        <f t="shared" si="97"/>
        <v>2</v>
      </c>
      <c r="BC278" s="11"/>
      <c r="BD278" s="11"/>
      <c r="BE278" s="11"/>
      <c r="BF278" s="11"/>
      <c r="BG278" s="11"/>
      <c r="BH278" s="11"/>
      <c r="BI278" s="11"/>
      <c r="BJ278" s="11"/>
      <c r="BK278" s="11"/>
      <c r="BL278" s="11"/>
      <c r="BM278" s="11"/>
      <c r="BN278" s="11"/>
    </row>
    <row r="279" spans="1:66">
      <c r="A279" s="7">
        <v>278</v>
      </c>
      <c r="B279" s="5"/>
      <c r="C279" s="97">
        <v>3</v>
      </c>
      <c r="D279" s="6">
        <f>IF(C279="","",VLOOKUP(C279,'Number-Dozzen'!$A$2:$C$38,3,0))</f>
        <v>1</v>
      </c>
      <c r="E279" s="6">
        <f>IF(C279="","",VLOOKUP(C279,'[1]Number-Dozzen'!$A$2:$B$38,2,0))</f>
        <v>3</v>
      </c>
      <c r="F279" s="19" t="str">
        <f t="shared" si="80"/>
        <v/>
      </c>
      <c r="G279" s="19" t="str">
        <f>IF(C279="","",IF(F279="","",VLOOKUP(F279,'Number-Dozzen'!$F$2:$L$10,7,0)))</f>
        <v/>
      </c>
      <c r="H279" s="1" t="str">
        <f t="shared" si="96"/>
        <v/>
      </c>
      <c r="I279" s="1">
        <f t="shared" si="81"/>
        <v>2</v>
      </c>
      <c r="J279" s="1">
        <f t="shared" si="82"/>
        <v>1</v>
      </c>
      <c r="K279" s="1" t="str">
        <f t="shared" si="95"/>
        <v/>
      </c>
      <c r="L279" s="1">
        <f>IF(C279="","",SUM($K$2:K279))</f>
        <v>12</v>
      </c>
      <c r="M279" s="11"/>
      <c r="N279" s="24" t="str">
        <f t="shared" si="98"/>
        <v/>
      </c>
      <c r="O279" s="25"/>
      <c r="P279" s="11"/>
      <c r="Q279" s="11"/>
      <c r="R279" s="11"/>
      <c r="S279" s="11"/>
      <c r="T279" s="11"/>
      <c r="U279" s="11"/>
      <c r="X279" s="11"/>
      <c r="Y279" s="11"/>
      <c r="Z279" s="80" t="str">
        <f t="shared" si="83"/>
        <v/>
      </c>
      <c r="AA279" s="82" t="str">
        <f t="shared" si="84"/>
        <v/>
      </c>
      <c r="AB279" s="1" t="str">
        <f t="shared" si="85"/>
        <v/>
      </c>
      <c r="AC279" s="1" t="str">
        <f t="shared" si="86"/>
        <v/>
      </c>
      <c r="AD279" s="1" t="str">
        <f t="shared" si="87"/>
        <v/>
      </c>
      <c r="AE279" s="1" t="str">
        <f t="shared" si="88"/>
        <v/>
      </c>
      <c r="AG279" s="11"/>
      <c r="AH279" s="1" t="str">
        <f t="shared" si="89"/>
        <v/>
      </c>
      <c r="AI279" s="1" t="str">
        <f t="shared" si="90"/>
        <v/>
      </c>
      <c r="AJ279" s="1" t="str">
        <f t="shared" si="91"/>
        <v/>
      </c>
      <c r="AK279" s="1" t="str">
        <f t="shared" si="92"/>
        <v/>
      </c>
      <c r="AL279" s="1" t="str">
        <f t="shared" si="93"/>
        <v/>
      </c>
      <c r="AM279" s="1">
        <f t="shared" si="94"/>
        <v>1</v>
      </c>
      <c r="AN279" s="11"/>
      <c r="AO279" s="11"/>
      <c r="AP279" s="78" t="str">
        <f>IF(AND(SUM(AH279:AM279)&gt;0,SUM(Z279:AE279)&gt;0),1,"")</f>
        <v/>
      </c>
      <c r="AQ279" s="78"/>
      <c r="AR279" s="78" t="str">
        <f>IF(AP279=1,SUM(Z279:AE279)*10+SUM(AH279:AM279),"")</f>
        <v/>
      </c>
      <c r="AS279" s="78"/>
      <c r="AT279" s="11"/>
      <c r="AU279" s="11"/>
      <c r="AV279" s="80" t="str">
        <f>IF(AP279=1,VLOOKUP(AR279,'Number-Dozzen'!$F$2:$K$10,2,0),"")</f>
        <v/>
      </c>
      <c r="AW279" s="80" t="str">
        <f>IF(AP279=1,VLOOKUP(AR279,'Number-Dozzen'!$F$2:$K$10,3,0),"")</f>
        <v/>
      </c>
      <c r="AX279" s="80" t="str">
        <f>IF(AP279=1,VLOOKUP(AR279,'Number-Dozzen'!$F$2:$K$10,4,0),"")</f>
        <v/>
      </c>
      <c r="AY279" s="80" t="str">
        <f>IF(AP279=1,VLOOKUP(AR279,'Number-Dozzen'!$F$2:$K$10,5,0),"")</f>
        <v/>
      </c>
      <c r="AZ279" s="80" t="str">
        <f>IF(AP279=1,VLOOKUP(AR279,'Number-Dozzen'!$F$2:$K$10,6,0),"")</f>
        <v/>
      </c>
      <c r="BA279" s="11"/>
      <c r="BB279" s="80">
        <f t="shared" si="97"/>
        <v>2</v>
      </c>
      <c r="BC279" s="11"/>
      <c r="BD279" s="11"/>
      <c r="BE279" s="11"/>
      <c r="BF279" s="11"/>
      <c r="BG279" s="11"/>
      <c r="BH279" s="11"/>
      <c r="BI279" s="11"/>
      <c r="BJ279" s="11"/>
      <c r="BK279" s="11"/>
      <c r="BL279" s="11"/>
      <c r="BM279" s="11"/>
      <c r="BN279" s="11"/>
    </row>
    <row r="280" spans="1:66">
      <c r="A280" s="7">
        <v>279</v>
      </c>
      <c r="B280" s="5"/>
      <c r="C280" s="97">
        <v>23</v>
      </c>
      <c r="D280" s="6">
        <f>IF(C280="","",VLOOKUP(C280,'Number-Dozzen'!$A$2:$C$38,3,0))</f>
        <v>2</v>
      </c>
      <c r="E280" s="6">
        <f>IF(C280="","",VLOOKUP(C280,'[1]Number-Dozzen'!$A$2:$B$38,2,0))</f>
        <v>2</v>
      </c>
      <c r="F280" s="19">
        <f t="shared" si="80"/>
        <v>31</v>
      </c>
      <c r="G280" s="19" t="str">
        <f>IF(C280="","",IF(F280="","",VLOOKUP(F280,'Number-Dozzen'!$F$2:$L$10,7,0)))</f>
        <v>25-27-32-34</v>
      </c>
      <c r="H280" s="1" t="str">
        <f t="shared" si="96"/>
        <v/>
      </c>
      <c r="I280" s="1">
        <f t="shared" si="81"/>
        <v>2</v>
      </c>
      <c r="J280" s="1">
        <f t="shared" si="82"/>
        <v>1</v>
      </c>
      <c r="K280" s="1" t="str">
        <f t="shared" si="95"/>
        <v/>
      </c>
      <c r="L280" s="1">
        <f>IF(C280="","",SUM($K$2:K280))</f>
        <v>12</v>
      </c>
      <c r="M280" s="11"/>
      <c r="N280" s="24" t="str">
        <f t="shared" si="98"/>
        <v/>
      </c>
      <c r="O280" s="25"/>
      <c r="P280" s="11"/>
      <c r="Q280" s="11"/>
      <c r="R280" s="11"/>
      <c r="S280" s="11"/>
      <c r="T280" s="11"/>
      <c r="U280" s="11"/>
      <c r="X280" s="11"/>
      <c r="Y280" s="11"/>
      <c r="Z280" s="80" t="str">
        <f t="shared" si="83"/>
        <v/>
      </c>
      <c r="AA280" s="82" t="str">
        <f t="shared" si="84"/>
        <v/>
      </c>
      <c r="AB280" s="1">
        <f t="shared" si="85"/>
        <v>3</v>
      </c>
      <c r="AC280" s="1" t="str">
        <f t="shared" si="86"/>
        <v/>
      </c>
      <c r="AD280" s="1" t="str">
        <f t="shared" si="87"/>
        <v/>
      </c>
      <c r="AE280" s="1" t="str">
        <f t="shared" si="88"/>
        <v/>
      </c>
      <c r="AG280" s="11"/>
      <c r="AH280" s="1" t="str">
        <f t="shared" si="89"/>
        <v/>
      </c>
      <c r="AI280" s="1" t="str">
        <f t="shared" si="90"/>
        <v/>
      </c>
      <c r="AJ280" s="1" t="str">
        <f t="shared" si="91"/>
        <v/>
      </c>
      <c r="AK280" s="1">
        <f t="shared" si="92"/>
        <v>1</v>
      </c>
      <c r="AL280" s="1" t="str">
        <f t="shared" si="93"/>
        <v/>
      </c>
      <c r="AM280" s="1" t="str">
        <f t="shared" si="94"/>
        <v/>
      </c>
      <c r="AN280" s="11"/>
      <c r="AO280" s="11"/>
      <c r="AP280" s="78">
        <f>IF(AND(SUM(AH280:AM280)&gt;0,SUM(Z280:AE280)&gt;0),1,"")</f>
        <v>1</v>
      </c>
      <c r="AQ280" s="78"/>
      <c r="AR280" s="78">
        <f>IF(AP280=1,SUM(Z280:AE280)*10+SUM(AH280:AM280),"")</f>
        <v>31</v>
      </c>
      <c r="AS280" s="78"/>
      <c r="AT280" s="11"/>
      <c r="AU280" s="11"/>
      <c r="AV280" s="80">
        <f>IF(AP280=1,VLOOKUP(AR280,'Number-Dozzen'!$F$2:$K$10,2,0),"")</f>
        <v>25</v>
      </c>
      <c r="AW280" s="80">
        <f>IF(AP280=1,VLOOKUP(AR280,'Number-Dozzen'!$F$2:$K$10,3,0),"")</f>
        <v>27</v>
      </c>
      <c r="AX280" s="80">
        <f>IF(AP280=1,VLOOKUP(AR280,'Number-Dozzen'!$F$2:$K$10,4,0),"")</f>
        <v>32</v>
      </c>
      <c r="AY280" s="80">
        <f>IF(AP280=1,VLOOKUP(AR280,'Number-Dozzen'!$F$2:$K$10,5,0),"")</f>
        <v>34</v>
      </c>
      <c r="AZ280" s="80" t="str">
        <f>IF(AP280=1,VLOOKUP(AR280,'Number-Dozzen'!$F$2:$K$10,6,0),"")</f>
        <v xml:space="preserve"> </v>
      </c>
      <c r="BA280" s="11"/>
      <c r="BB280" s="80">
        <f t="shared" si="97"/>
        <v>2</v>
      </c>
      <c r="BC280" s="11"/>
      <c r="BD280" s="11"/>
      <c r="BE280" s="11"/>
      <c r="BF280" s="11"/>
      <c r="BG280" s="11"/>
      <c r="BH280" s="11"/>
      <c r="BI280" s="11"/>
      <c r="BJ280" s="11"/>
      <c r="BK280" s="11"/>
      <c r="BL280" s="11"/>
      <c r="BM280" s="11"/>
      <c r="BN280" s="11"/>
    </row>
    <row r="281" spans="1:66">
      <c r="A281" s="7">
        <v>280</v>
      </c>
      <c r="B281" s="5"/>
      <c r="C281" s="97">
        <v>19</v>
      </c>
      <c r="D281" s="6">
        <f>IF(C281="","",VLOOKUP(C281,'Number-Dozzen'!$A$2:$C$38,3,0))</f>
        <v>2</v>
      </c>
      <c r="E281" s="6">
        <f>IF(C281="","",VLOOKUP(C281,'[1]Number-Dozzen'!$A$2:$B$38,2,0))</f>
        <v>1</v>
      </c>
      <c r="F281" s="19" t="str">
        <f t="shared" si="80"/>
        <v/>
      </c>
      <c r="G281" s="19" t="str">
        <f>IF(C281="","",IF(F281="","",VLOOKUP(F281,'Number-Dozzen'!$F$2:$L$10,7,0)))</f>
        <v/>
      </c>
      <c r="H281" s="1" t="str">
        <f t="shared" si="96"/>
        <v>L</v>
      </c>
      <c r="I281" s="1">
        <f t="shared" si="81"/>
        <v>2</v>
      </c>
      <c r="J281" s="1">
        <f t="shared" si="82"/>
        <v>1</v>
      </c>
      <c r="K281" s="1">
        <f t="shared" si="95"/>
        <v>-4</v>
      </c>
      <c r="L281" s="1">
        <f>IF(C281="","",SUM($K$2:K281))</f>
        <v>8</v>
      </c>
      <c r="M281" s="11"/>
      <c r="N281" s="24" t="str">
        <f t="shared" si="98"/>
        <v/>
      </c>
      <c r="O281" s="25"/>
      <c r="P281" s="11"/>
      <c r="Q281" s="11"/>
      <c r="R281" s="11"/>
      <c r="S281" s="11"/>
      <c r="T281" s="11"/>
      <c r="U281" s="11"/>
      <c r="X281" s="11"/>
      <c r="Y281" s="11"/>
      <c r="Z281" s="80" t="str">
        <f t="shared" si="83"/>
        <v/>
      </c>
      <c r="AA281" s="82" t="str">
        <f t="shared" si="84"/>
        <v/>
      </c>
      <c r="AB281" s="1" t="str">
        <f t="shared" si="85"/>
        <v/>
      </c>
      <c r="AC281" s="1" t="str">
        <f t="shared" si="86"/>
        <v/>
      </c>
      <c r="AD281" s="1" t="str">
        <f t="shared" si="87"/>
        <v/>
      </c>
      <c r="AE281" s="1" t="str">
        <f t="shared" si="88"/>
        <v/>
      </c>
      <c r="AG281" s="11"/>
      <c r="AH281" s="1">
        <f t="shared" si="89"/>
        <v>3</v>
      </c>
      <c r="AI281" s="1" t="str">
        <f t="shared" si="90"/>
        <v/>
      </c>
      <c r="AJ281" s="1" t="str">
        <f t="shared" si="91"/>
        <v/>
      </c>
      <c r="AK281" s="1" t="str">
        <f t="shared" si="92"/>
        <v/>
      </c>
      <c r="AL281" s="1" t="str">
        <f t="shared" si="93"/>
        <v/>
      </c>
      <c r="AM281" s="1" t="str">
        <f t="shared" si="94"/>
        <v/>
      </c>
      <c r="AN281" s="11"/>
      <c r="AO281" s="11"/>
      <c r="AP281" s="78" t="str">
        <f>IF(AND(SUM(AH281:AM281)&gt;0,SUM(Z281:AE281)&gt;0),1,"")</f>
        <v/>
      </c>
      <c r="AQ281" s="78"/>
      <c r="AR281" s="78" t="str">
        <f>IF(AP281=1,SUM(Z281:AE281)*10+SUM(AH281:AM281),"")</f>
        <v/>
      </c>
      <c r="AS281" s="78"/>
      <c r="AT281" s="11"/>
      <c r="AU281" s="11"/>
      <c r="AV281" s="80" t="str">
        <f>IF(AP281=1,VLOOKUP(AR281,'Number-Dozzen'!$F$2:$K$10,2,0),"")</f>
        <v/>
      </c>
      <c r="AW281" s="80" t="str">
        <f>IF(AP281=1,VLOOKUP(AR281,'Number-Dozzen'!$F$2:$K$10,3,0),"")</f>
        <v/>
      </c>
      <c r="AX281" s="80" t="str">
        <f>IF(AP281=1,VLOOKUP(AR281,'Number-Dozzen'!$F$2:$K$10,4,0),"")</f>
        <v/>
      </c>
      <c r="AY281" s="80" t="str">
        <f>IF(AP281=1,VLOOKUP(AR281,'Number-Dozzen'!$F$2:$K$10,5,0),"")</f>
        <v/>
      </c>
      <c r="AZ281" s="80" t="str">
        <f>IF(AP281=1,VLOOKUP(AR281,'Number-Dozzen'!$F$2:$K$10,6,0),"")</f>
        <v/>
      </c>
      <c r="BA281" s="11"/>
      <c r="BB281" s="80">
        <f t="shared" si="97"/>
        <v>3</v>
      </c>
      <c r="BC281" s="11"/>
      <c r="BD281" s="11"/>
      <c r="BE281" s="11"/>
      <c r="BF281" s="11"/>
      <c r="BG281" s="11"/>
      <c r="BH281" s="11"/>
      <c r="BI281" s="11"/>
      <c r="BJ281" s="11"/>
      <c r="BK281" s="11"/>
      <c r="BL281" s="11"/>
      <c r="BM281" s="11"/>
      <c r="BN281" s="11"/>
    </row>
    <row r="282" spans="1:66">
      <c r="A282" s="7">
        <v>281</v>
      </c>
      <c r="B282" s="5"/>
      <c r="C282" s="97">
        <v>35</v>
      </c>
      <c r="D282" s="6">
        <f>IF(C282="","",VLOOKUP(C282,'Number-Dozzen'!$A$2:$C$38,3,0))</f>
        <v>3</v>
      </c>
      <c r="E282" s="6">
        <f>IF(C282="","",VLOOKUP(C282,'[1]Number-Dozzen'!$A$2:$B$38,2,0))</f>
        <v>3</v>
      </c>
      <c r="F282" s="19" t="str">
        <f t="shared" si="80"/>
        <v/>
      </c>
      <c r="G282" s="19" t="str">
        <f>IF(C282="","",IF(F282="","",VLOOKUP(F282,'Number-Dozzen'!$F$2:$L$10,7,0)))</f>
        <v/>
      </c>
      <c r="H282" s="1" t="str">
        <f t="shared" si="96"/>
        <v/>
      </c>
      <c r="I282" s="1">
        <f t="shared" si="81"/>
        <v>3</v>
      </c>
      <c r="J282" s="1">
        <f t="shared" si="82"/>
        <v>1</v>
      </c>
      <c r="K282" s="1" t="str">
        <f t="shared" si="95"/>
        <v/>
      </c>
      <c r="L282" s="1">
        <f>IF(C282="","",SUM($K$2:K282))</f>
        <v>8</v>
      </c>
      <c r="M282" s="11"/>
      <c r="N282" s="24" t="str">
        <f t="shared" si="98"/>
        <v/>
      </c>
      <c r="O282" s="25"/>
      <c r="P282" s="11"/>
      <c r="Q282" s="11"/>
      <c r="R282" s="11"/>
      <c r="S282" s="11"/>
      <c r="T282" s="11"/>
      <c r="U282" s="11"/>
      <c r="X282" s="11"/>
      <c r="Y282" s="11"/>
      <c r="Z282" s="80" t="str">
        <f t="shared" si="83"/>
        <v/>
      </c>
      <c r="AA282" s="82" t="str">
        <f t="shared" si="84"/>
        <v/>
      </c>
      <c r="AB282" s="1" t="str">
        <f t="shared" si="85"/>
        <v/>
      </c>
      <c r="AC282" s="1" t="str">
        <f t="shared" si="86"/>
        <v/>
      </c>
      <c r="AD282" s="1" t="str">
        <f t="shared" si="87"/>
        <v/>
      </c>
      <c r="AE282" s="1" t="str">
        <f t="shared" si="88"/>
        <v/>
      </c>
      <c r="AG282" s="11"/>
      <c r="AH282" s="1" t="str">
        <f t="shared" si="89"/>
        <v/>
      </c>
      <c r="AI282" s="1" t="str">
        <f t="shared" si="90"/>
        <v/>
      </c>
      <c r="AJ282" s="1" t="str">
        <f t="shared" si="91"/>
        <v/>
      </c>
      <c r="AK282" s="1" t="str">
        <f t="shared" si="92"/>
        <v/>
      </c>
      <c r="AL282" s="1">
        <f t="shared" si="93"/>
        <v>2</v>
      </c>
      <c r="AM282" s="1" t="str">
        <f t="shared" si="94"/>
        <v/>
      </c>
      <c r="AN282" s="11"/>
      <c r="AO282" s="11"/>
      <c r="AP282" s="78" t="str">
        <f>IF(AND(SUM(AH282:AM282)&gt;0,SUM(Z282:AE282)&gt;0),1,"")</f>
        <v/>
      </c>
      <c r="AQ282" s="78"/>
      <c r="AR282" s="78" t="str">
        <f>IF(AP282=1,SUM(Z282:AE282)*10+SUM(AH282:AM282),"")</f>
        <v/>
      </c>
      <c r="AS282" s="78"/>
      <c r="AT282" s="11"/>
      <c r="AU282" s="11"/>
      <c r="AV282" s="80" t="str">
        <f>IF(AP282=1,VLOOKUP(AR282,'Number-Dozzen'!$F$2:$K$10,2,0),"")</f>
        <v/>
      </c>
      <c r="AW282" s="80" t="str">
        <f>IF(AP282=1,VLOOKUP(AR282,'Number-Dozzen'!$F$2:$K$10,3,0),"")</f>
        <v/>
      </c>
      <c r="AX282" s="80" t="str">
        <f>IF(AP282=1,VLOOKUP(AR282,'Number-Dozzen'!$F$2:$K$10,4,0),"")</f>
        <v/>
      </c>
      <c r="AY282" s="80" t="str">
        <f>IF(AP282=1,VLOOKUP(AR282,'Number-Dozzen'!$F$2:$K$10,5,0),"")</f>
        <v/>
      </c>
      <c r="AZ282" s="80" t="str">
        <f>IF(AP282=1,VLOOKUP(AR282,'Number-Dozzen'!$F$2:$K$10,6,0),"")</f>
        <v/>
      </c>
      <c r="BA282" s="11"/>
      <c r="BB282" s="80">
        <f t="shared" si="97"/>
        <v>3</v>
      </c>
      <c r="BC282" s="11"/>
      <c r="BD282" s="11"/>
      <c r="BE282" s="11"/>
      <c r="BF282" s="11"/>
      <c r="BG282" s="11"/>
      <c r="BH282" s="11"/>
      <c r="BI282" s="11"/>
      <c r="BJ282" s="11"/>
      <c r="BK282" s="11"/>
      <c r="BL282" s="11"/>
      <c r="BM282" s="11"/>
      <c r="BN282" s="11"/>
    </row>
    <row r="283" spans="1:66">
      <c r="A283" s="7">
        <v>282</v>
      </c>
      <c r="B283" s="5"/>
      <c r="C283" s="97">
        <v>19</v>
      </c>
      <c r="D283" s="6">
        <f>IF(C283="","",VLOOKUP(C283,'Number-Dozzen'!$A$2:$C$38,3,0))</f>
        <v>2</v>
      </c>
      <c r="E283" s="6">
        <f>IF(C283="","",VLOOKUP(C283,'[1]Number-Dozzen'!$A$2:$B$38,2,0))</f>
        <v>1</v>
      </c>
      <c r="F283" s="19">
        <f t="shared" si="80"/>
        <v>12</v>
      </c>
      <c r="G283" s="19" t="str">
        <f>IF(C283="","",IF(F283="","",VLOOKUP(F283,'Number-Dozzen'!$F$2:$L$10,7,0)))</f>
        <v>1-5-8-10-11</v>
      </c>
      <c r="H283" s="1" t="str">
        <f t="shared" si="96"/>
        <v/>
      </c>
      <c r="I283" s="1">
        <f t="shared" si="81"/>
        <v>3</v>
      </c>
      <c r="J283" s="1">
        <f t="shared" si="82"/>
        <v>1</v>
      </c>
      <c r="K283" s="1" t="str">
        <f t="shared" si="95"/>
        <v/>
      </c>
      <c r="L283" s="1">
        <f>IF(C283="","",SUM($K$2:K283))</f>
        <v>8</v>
      </c>
      <c r="M283" s="11"/>
      <c r="N283" s="24" t="str">
        <f t="shared" si="98"/>
        <v/>
      </c>
      <c r="O283" s="25"/>
      <c r="P283" s="11"/>
      <c r="Q283" s="11"/>
      <c r="R283" s="11"/>
      <c r="S283" s="11"/>
      <c r="T283" s="11"/>
      <c r="U283" s="11"/>
      <c r="X283" s="11"/>
      <c r="Y283" s="11"/>
      <c r="Z283" s="80" t="str">
        <f t="shared" si="83"/>
        <v/>
      </c>
      <c r="AA283" s="82" t="str">
        <f t="shared" si="84"/>
        <v/>
      </c>
      <c r="AB283" s="1" t="str">
        <f t="shared" si="85"/>
        <v/>
      </c>
      <c r="AC283" s="1">
        <f t="shared" si="86"/>
        <v>1</v>
      </c>
      <c r="AD283" s="1" t="str">
        <f t="shared" si="87"/>
        <v/>
      </c>
      <c r="AE283" s="1" t="str">
        <f t="shared" si="88"/>
        <v/>
      </c>
      <c r="AG283" s="11"/>
      <c r="AH283" s="1" t="str">
        <f t="shared" si="89"/>
        <v/>
      </c>
      <c r="AI283" s="1">
        <f t="shared" si="90"/>
        <v>2</v>
      </c>
      <c r="AJ283" s="1" t="str">
        <f t="shared" si="91"/>
        <v/>
      </c>
      <c r="AK283" s="1" t="str">
        <f t="shared" si="92"/>
        <v/>
      </c>
      <c r="AL283" s="1" t="str">
        <f t="shared" si="93"/>
        <v/>
      </c>
      <c r="AM283" s="1" t="str">
        <f t="shared" si="94"/>
        <v/>
      </c>
      <c r="AN283" s="11"/>
      <c r="AO283" s="11"/>
      <c r="AP283" s="78">
        <f>IF(AND(SUM(AH283:AM283)&gt;0,SUM(Z283:AE283)&gt;0),1,"")</f>
        <v>1</v>
      </c>
      <c r="AQ283" s="78"/>
      <c r="AR283" s="78">
        <f>IF(AP283=1,SUM(Z283:AE283)*10+SUM(AH283:AM283),"")</f>
        <v>12</v>
      </c>
      <c r="AS283" s="78"/>
      <c r="AT283" s="11"/>
      <c r="AU283" s="11"/>
      <c r="AV283" s="80">
        <f>IF(AP283=1,VLOOKUP(AR283,'Number-Dozzen'!$F$2:$K$10,2,0),"")</f>
        <v>1</v>
      </c>
      <c r="AW283" s="80">
        <f>IF(AP283=1,VLOOKUP(AR283,'Number-Dozzen'!$F$2:$K$10,3,0),"")</f>
        <v>5</v>
      </c>
      <c r="AX283" s="80">
        <f>IF(AP283=1,VLOOKUP(AR283,'Number-Dozzen'!$F$2:$K$10,4,0),"")</f>
        <v>8</v>
      </c>
      <c r="AY283" s="80">
        <f>IF(AP283=1,VLOOKUP(AR283,'Number-Dozzen'!$F$2:$K$10,5,0),"")</f>
        <v>10</v>
      </c>
      <c r="AZ283" s="80">
        <f>IF(AP283=1,VLOOKUP(AR283,'Number-Dozzen'!$F$2:$K$10,6,0),"")</f>
        <v>11</v>
      </c>
      <c r="BA283" s="11"/>
      <c r="BB283" s="80">
        <f t="shared" si="97"/>
        <v>3</v>
      </c>
      <c r="BC283" s="11"/>
      <c r="BD283" s="11"/>
      <c r="BE283" s="11"/>
      <c r="BF283" s="11"/>
      <c r="BG283" s="11"/>
      <c r="BH283" s="11"/>
      <c r="BI283" s="11"/>
      <c r="BJ283" s="11"/>
      <c r="BK283" s="11"/>
      <c r="BL283" s="11"/>
      <c r="BM283" s="11"/>
      <c r="BN283" s="11"/>
    </row>
    <row r="284" spans="1:66">
      <c r="A284" s="7">
        <v>283</v>
      </c>
      <c r="B284" s="5"/>
      <c r="C284" s="97">
        <v>6</v>
      </c>
      <c r="D284" s="6">
        <f>IF(C284="","",VLOOKUP(C284,'Number-Dozzen'!$A$2:$C$38,3,0))</f>
        <v>1</v>
      </c>
      <c r="E284" s="6">
        <f>IF(C284="","",VLOOKUP(C284,'[1]Number-Dozzen'!$A$2:$B$38,2,0))</f>
        <v>1</v>
      </c>
      <c r="F284" s="19" t="str">
        <f t="shared" si="80"/>
        <v/>
      </c>
      <c r="G284" s="19" t="str">
        <f>IF(C284="","",IF(F284="","",VLOOKUP(F284,'Number-Dozzen'!$F$2:$L$10,7,0)))</f>
        <v/>
      </c>
      <c r="H284" s="1" t="str">
        <f t="shared" si="96"/>
        <v>L</v>
      </c>
      <c r="I284" s="1">
        <f t="shared" si="81"/>
        <v>3</v>
      </c>
      <c r="J284" s="1">
        <f t="shared" si="82"/>
        <v>1</v>
      </c>
      <c r="K284" s="1">
        <f t="shared" si="95"/>
        <v>-4</v>
      </c>
      <c r="L284" s="1">
        <f>IF(C284="","",SUM($K$2:K284))</f>
        <v>4</v>
      </c>
      <c r="M284" s="11"/>
      <c r="N284" s="24" t="str">
        <f t="shared" si="98"/>
        <v/>
      </c>
      <c r="O284" s="25"/>
      <c r="P284" s="11"/>
      <c r="Q284" s="11"/>
      <c r="R284" s="11"/>
      <c r="S284" s="11"/>
      <c r="T284" s="11"/>
      <c r="U284" s="11"/>
      <c r="X284" s="11"/>
      <c r="Y284" s="11"/>
      <c r="Z284" s="80">
        <f t="shared" si="83"/>
        <v>3</v>
      </c>
      <c r="AA284" s="82" t="str">
        <f t="shared" si="84"/>
        <v/>
      </c>
      <c r="AB284" s="1" t="str">
        <f t="shared" si="85"/>
        <v/>
      </c>
      <c r="AC284" s="1" t="str">
        <f t="shared" si="86"/>
        <v/>
      </c>
      <c r="AD284" s="1" t="str">
        <f t="shared" si="87"/>
        <v/>
      </c>
      <c r="AE284" s="1" t="str">
        <f t="shared" si="88"/>
        <v/>
      </c>
      <c r="AG284" s="11"/>
      <c r="AH284" s="1" t="str">
        <f t="shared" si="89"/>
        <v/>
      </c>
      <c r="AI284" s="1" t="str">
        <f t="shared" si="90"/>
        <v/>
      </c>
      <c r="AJ284" s="1" t="str">
        <f t="shared" si="91"/>
        <v/>
      </c>
      <c r="AK284" s="1" t="str">
        <f t="shared" si="92"/>
        <v/>
      </c>
      <c r="AL284" s="1" t="str">
        <f t="shared" si="93"/>
        <v/>
      </c>
      <c r="AM284" s="1" t="str">
        <f t="shared" si="94"/>
        <v/>
      </c>
      <c r="AN284" s="11"/>
      <c r="AO284" s="11"/>
      <c r="AP284" s="78" t="str">
        <f>IF(AND(SUM(AH284:AM284)&gt;0,SUM(Z284:AE284)&gt;0),1,"")</f>
        <v/>
      </c>
      <c r="AQ284" s="78"/>
      <c r="AR284" s="78" t="str">
        <f>IF(AP284=1,SUM(Z284:AE284)*10+SUM(AH284:AM284),"")</f>
        <v/>
      </c>
      <c r="AS284" s="78"/>
      <c r="AT284" s="11"/>
      <c r="AU284" s="11"/>
      <c r="AV284" s="80" t="str">
        <f>IF(AP284=1,VLOOKUP(AR284,'Number-Dozzen'!$F$2:$K$10,2,0),"")</f>
        <v/>
      </c>
      <c r="AW284" s="80" t="str">
        <f>IF(AP284=1,VLOOKUP(AR284,'Number-Dozzen'!$F$2:$K$10,3,0),"")</f>
        <v/>
      </c>
      <c r="AX284" s="80" t="str">
        <f>IF(AP284=1,VLOOKUP(AR284,'Number-Dozzen'!$F$2:$K$10,4,0),"")</f>
        <v/>
      </c>
      <c r="AY284" s="80" t="str">
        <f>IF(AP284=1,VLOOKUP(AR284,'Number-Dozzen'!$F$2:$K$10,5,0),"")</f>
        <v/>
      </c>
      <c r="AZ284" s="80" t="str">
        <f>IF(AP284=1,VLOOKUP(AR284,'Number-Dozzen'!$F$2:$K$10,6,0),"")</f>
        <v/>
      </c>
      <c r="BA284" s="11"/>
      <c r="BB284" s="80">
        <f t="shared" si="97"/>
        <v>4</v>
      </c>
      <c r="BC284" s="11"/>
      <c r="BD284" s="11"/>
      <c r="BE284" s="11"/>
      <c r="BF284" s="11"/>
      <c r="BG284" s="11"/>
      <c r="BH284" s="11"/>
      <c r="BI284" s="11"/>
      <c r="BJ284" s="11"/>
      <c r="BK284" s="11"/>
      <c r="BL284" s="11"/>
      <c r="BM284" s="11"/>
      <c r="BN284" s="11"/>
    </row>
    <row r="285" spans="1:66">
      <c r="A285" s="7">
        <v>284</v>
      </c>
      <c r="B285" s="5"/>
      <c r="C285" s="97">
        <v>24</v>
      </c>
      <c r="D285" s="6">
        <f>IF(C285="","",VLOOKUP(C285,'Number-Dozzen'!$A$2:$C$38,3,0))</f>
        <v>2</v>
      </c>
      <c r="E285" s="6">
        <f>IF(C285="","",VLOOKUP(C285,'[1]Number-Dozzen'!$A$2:$B$38,2,0))</f>
        <v>2</v>
      </c>
      <c r="F285" s="19">
        <f t="shared" ref="F285:F348" si="99">IF(C285="","",IF(AP285="","",AR285))</f>
        <v>33</v>
      </c>
      <c r="G285" s="19" t="str">
        <f>IF(C285="","",IF(F285="","",VLOOKUP(F285,'Number-Dozzen'!$F$2:$L$10,7,0)))</f>
        <v>26-28-29-31-35</v>
      </c>
      <c r="H285" s="1" t="str">
        <f t="shared" si="96"/>
        <v/>
      </c>
      <c r="I285" s="1">
        <f t="shared" si="81"/>
        <v>4</v>
      </c>
      <c r="J285" s="1">
        <f t="shared" si="82"/>
        <v>1</v>
      </c>
      <c r="K285" s="1" t="str">
        <f t="shared" si="95"/>
        <v/>
      </c>
      <c r="L285" s="1">
        <f>IF(C285="","",SUM($K$2:K285))</f>
        <v>4</v>
      </c>
      <c r="M285" s="11"/>
      <c r="N285" s="24" t="str">
        <f t="shared" si="98"/>
        <v/>
      </c>
      <c r="O285" s="25"/>
      <c r="P285" s="11"/>
      <c r="Q285" s="11"/>
      <c r="R285" s="11"/>
      <c r="S285" s="11"/>
      <c r="T285" s="11"/>
      <c r="U285" s="11"/>
      <c r="X285" s="11"/>
      <c r="Y285" s="11"/>
      <c r="Z285" s="80" t="str">
        <f t="shared" si="83"/>
        <v/>
      </c>
      <c r="AA285" s="82" t="str">
        <f t="shared" si="84"/>
        <v/>
      </c>
      <c r="AB285" s="1">
        <f t="shared" si="85"/>
        <v>3</v>
      </c>
      <c r="AC285" s="1" t="str">
        <f t="shared" si="86"/>
        <v/>
      </c>
      <c r="AD285" s="1" t="str">
        <f t="shared" si="87"/>
        <v/>
      </c>
      <c r="AE285" s="1" t="str">
        <f t="shared" si="88"/>
        <v/>
      </c>
      <c r="AG285" s="11"/>
      <c r="AH285" s="1" t="str">
        <f t="shared" si="89"/>
        <v/>
      </c>
      <c r="AI285" s="1" t="str">
        <f t="shared" si="90"/>
        <v/>
      </c>
      <c r="AJ285" s="1">
        <f t="shared" si="91"/>
        <v>3</v>
      </c>
      <c r="AK285" s="1" t="str">
        <f t="shared" si="92"/>
        <v/>
      </c>
      <c r="AL285" s="1" t="str">
        <f t="shared" si="93"/>
        <v/>
      </c>
      <c r="AM285" s="1" t="str">
        <f t="shared" si="94"/>
        <v/>
      </c>
      <c r="AN285" s="11"/>
      <c r="AO285" s="11"/>
      <c r="AP285" s="78">
        <f>IF(AND(SUM(AH285:AM285)&gt;0,SUM(Z285:AE285)&gt;0),1,"")</f>
        <v>1</v>
      </c>
      <c r="AQ285" s="78"/>
      <c r="AR285" s="78">
        <f>IF(AP285=1,SUM(Z285:AE285)*10+SUM(AH285:AM285),"")</f>
        <v>33</v>
      </c>
      <c r="AS285" s="78"/>
      <c r="AT285" s="11"/>
      <c r="AU285" s="11"/>
      <c r="AV285" s="80">
        <f>IF(AP285=1,VLOOKUP(AR285,'Number-Dozzen'!$F$2:$K$10,2,0),"")</f>
        <v>26</v>
      </c>
      <c r="AW285" s="80">
        <f>IF(AP285=1,VLOOKUP(AR285,'Number-Dozzen'!$F$2:$K$10,3,0),"")</f>
        <v>28</v>
      </c>
      <c r="AX285" s="80">
        <f>IF(AP285=1,VLOOKUP(AR285,'Number-Dozzen'!$F$2:$K$10,4,0),"")</f>
        <v>29</v>
      </c>
      <c r="AY285" s="80">
        <f>IF(AP285=1,VLOOKUP(AR285,'Number-Dozzen'!$F$2:$K$10,5,0),"")</f>
        <v>31</v>
      </c>
      <c r="AZ285" s="80">
        <f>IF(AP285=1,VLOOKUP(AR285,'Number-Dozzen'!$F$2:$K$10,6,0),"")</f>
        <v>35</v>
      </c>
      <c r="BA285" s="11"/>
      <c r="BB285" s="80">
        <f t="shared" si="97"/>
        <v>4</v>
      </c>
      <c r="BC285" s="11"/>
      <c r="BD285" s="11"/>
      <c r="BE285" s="11"/>
      <c r="BF285" s="11"/>
      <c r="BG285" s="11"/>
      <c r="BH285" s="11"/>
      <c r="BI285" s="11"/>
      <c r="BJ285" s="11"/>
      <c r="BK285" s="11"/>
      <c r="BL285" s="11"/>
      <c r="BM285" s="11"/>
      <c r="BN285" s="11"/>
    </row>
    <row r="286" spans="1:66">
      <c r="A286" s="7">
        <v>285</v>
      </c>
      <c r="B286" s="5"/>
      <c r="C286" s="97">
        <v>29</v>
      </c>
      <c r="D286" s="6">
        <f>IF(C286="","",VLOOKUP(C286,'Number-Dozzen'!$A$2:$C$38,3,0))</f>
        <v>3</v>
      </c>
      <c r="E286" s="6">
        <f>IF(C286="","",VLOOKUP(C286,'[1]Number-Dozzen'!$A$2:$B$38,2,0))</f>
        <v>3</v>
      </c>
      <c r="F286" s="19" t="str">
        <f t="shared" si="99"/>
        <v/>
      </c>
      <c r="G286" s="19" t="str">
        <f>IF(C286="","",IF(F286="","",VLOOKUP(F286,'Number-Dozzen'!$F$2:$L$10,7,0)))</f>
        <v/>
      </c>
      <c r="H286" s="1" t="str">
        <f t="shared" si="96"/>
        <v>W</v>
      </c>
      <c r="I286" s="1">
        <f t="shared" si="81"/>
        <v>4</v>
      </c>
      <c r="J286" s="1">
        <f t="shared" si="82"/>
        <v>1</v>
      </c>
      <c r="K286" s="1">
        <f t="shared" si="95"/>
        <v>32</v>
      </c>
      <c r="L286" s="1">
        <f>IF(C286="","",SUM($K$2:K286))</f>
        <v>36</v>
      </c>
      <c r="M286" s="11"/>
      <c r="N286" s="24" t="str">
        <f t="shared" si="98"/>
        <v/>
      </c>
      <c r="O286" s="25"/>
      <c r="P286" s="11"/>
      <c r="Q286" s="11"/>
      <c r="R286" s="11"/>
      <c r="S286" s="11"/>
      <c r="T286" s="11"/>
      <c r="U286" s="11"/>
      <c r="X286" s="11"/>
      <c r="Y286" s="11"/>
      <c r="Z286" s="80" t="str">
        <f t="shared" si="83"/>
        <v/>
      </c>
      <c r="AA286" s="82" t="str">
        <f t="shared" si="84"/>
        <v/>
      </c>
      <c r="AB286" s="1" t="str">
        <f t="shared" si="85"/>
        <v/>
      </c>
      <c r="AC286" s="1" t="str">
        <f t="shared" si="86"/>
        <v/>
      </c>
      <c r="AD286" s="1" t="str">
        <f t="shared" si="87"/>
        <v/>
      </c>
      <c r="AE286" s="1" t="str">
        <f t="shared" si="88"/>
        <v/>
      </c>
      <c r="AG286" s="11"/>
      <c r="AH286" s="1" t="str">
        <f t="shared" si="89"/>
        <v/>
      </c>
      <c r="AI286" s="1" t="str">
        <f t="shared" si="90"/>
        <v/>
      </c>
      <c r="AJ286" s="1" t="str">
        <f t="shared" si="91"/>
        <v/>
      </c>
      <c r="AK286" s="1" t="str">
        <f t="shared" si="92"/>
        <v/>
      </c>
      <c r="AL286" s="1" t="str">
        <f t="shared" si="93"/>
        <v/>
      </c>
      <c r="AM286" s="1">
        <f t="shared" si="94"/>
        <v>1</v>
      </c>
      <c r="AN286" s="11"/>
      <c r="AO286" s="11"/>
      <c r="AP286" s="78" t="str">
        <f>IF(AND(SUM(AH286:AM286)&gt;0,SUM(Z286:AE286)&gt;0),1,"")</f>
        <v/>
      </c>
      <c r="AQ286" s="78"/>
      <c r="AR286" s="78" t="str">
        <f>IF(AP286=1,SUM(Z286:AE286)*10+SUM(AH286:AM286),"")</f>
        <v/>
      </c>
      <c r="AS286" s="78"/>
      <c r="AT286" s="11"/>
      <c r="AU286" s="11"/>
      <c r="AV286" s="80" t="str">
        <f>IF(AP286=1,VLOOKUP(AR286,'Number-Dozzen'!$F$2:$K$10,2,0),"")</f>
        <v/>
      </c>
      <c r="AW286" s="80" t="str">
        <f>IF(AP286=1,VLOOKUP(AR286,'Number-Dozzen'!$F$2:$K$10,3,0),"")</f>
        <v/>
      </c>
      <c r="AX286" s="80" t="str">
        <f>IF(AP286=1,VLOOKUP(AR286,'Number-Dozzen'!$F$2:$K$10,4,0),"")</f>
        <v/>
      </c>
      <c r="AY286" s="80" t="str">
        <f>IF(AP286=1,VLOOKUP(AR286,'Number-Dozzen'!$F$2:$K$10,5,0),"")</f>
        <v/>
      </c>
      <c r="AZ286" s="80" t="str">
        <f>IF(AP286=1,VLOOKUP(AR286,'Number-Dozzen'!$F$2:$K$10,6,0),"")</f>
        <v/>
      </c>
      <c r="BA286" s="11"/>
      <c r="BB286" s="80">
        <f t="shared" si="97"/>
        <v>1</v>
      </c>
      <c r="BC286" s="11"/>
      <c r="BD286" s="11"/>
      <c r="BE286" s="11"/>
      <c r="BF286" s="11"/>
      <c r="BG286" s="11"/>
      <c r="BH286" s="11"/>
      <c r="BI286" s="11"/>
      <c r="BJ286" s="11"/>
      <c r="BK286" s="11"/>
      <c r="BL286" s="11"/>
      <c r="BM286" s="11"/>
      <c r="BN286" s="11"/>
    </row>
    <row r="287" spans="1:66">
      <c r="A287" s="7">
        <v>286</v>
      </c>
      <c r="B287" s="5"/>
      <c r="C287" s="97">
        <v>26</v>
      </c>
      <c r="D287" s="6">
        <f>IF(C287="","",VLOOKUP(C287,'Number-Dozzen'!$A$2:$C$38,3,0))</f>
        <v>3</v>
      </c>
      <c r="E287" s="6">
        <f>IF(C287="","",VLOOKUP(C287,'[1]Number-Dozzen'!$A$2:$B$38,2,0))</f>
        <v>3</v>
      </c>
      <c r="F287" s="19" t="str">
        <f t="shared" si="99"/>
        <v/>
      </c>
      <c r="G287" s="19" t="str">
        <f>IF(C287="","",IF(F287="","",VLOOKUP(F287,'Number-Dozzen'!$F$2:$L$10,7,0)))</f>
        <v/>
      </c>
      <c r="H287" s="1" t="str">
        <f t="shared" si="96"/>
        <v/>
      </c>
      <c r="I287" s="1">
        <f t="shared" si="81"/>
        <v>1</v>
      </c>
      <c r="J287" s="1">
        <f t="shared" si="82"/>
        <v>1</v>
      </c>
      <c r="K287" s="1" t="str">
        <f t="shared" si="95"/>
        <v/>
      </c>
      <c r="L287" s="1">
        <f>IF(C287="","",SUM($K$2:K287))</f>
        <v>36</v>
      </c>
      <c r="M287" s="11"/>
      <c r="N287" s="24" t="str">
        <f t="shared" si="98"/>
        <v/>
      </c>
      <c r="O287" s="25"/>
      <c r="P287" s="11"/>
      <c r="Q287" s="11"/>
      <c r="R287" s="11"/>
      <c r="S287" s="11"/>
      <c r="T287" s="11"/>
      <c r="U287" s="11"/>
      <c r="X287" s="11"/>
      <c r="Y287" s="11"/>
      <c r="Z287" s="80" t="str">
        <f t="shared" si="83"/>
        <v/>
      </c>
      <c r="AA287" s="82" t="str">
        <f t="shared" si="84"/>
        <v/>
      </c>
      <c r="AB287" s="1" t="str">
        <f t="shared" si="85"/>
        <v/>
      </c>
      <c r="AC287" s="1" t="str">
        <f t="shared" si="86"/>
        <v/>
      </c>
      <c r="AD287" s="1" t="str">
        <f t="shared" si="87"/>
        <v/>
      </c>
      <c r="AE287" s="1" t="str">
        <f t="shared" si="88"/>
        <v/>
      </c>
      <c r="AG287" s="11"/>
      <c r="AH287" s="1" t="str">
        <f t="shared" si="89"/>
        <v/>
      </c>
      <c r="AI287" s="1" t="str">
        <f t="shared" si="90"/>
        <v/>
      </c>
      <c r="AJ287" s="1" t="str">
        <f t="shared" si="91"/>
        <v/>
      </c>
      <c r="AK287" s="1" t="str">
        <f t="shared" si="92"/>
        <v/>
      </c>
      <c r="AL287" s="1" t="str">
        <f t="shared" si="93"/>
        <v/>
      </c>
      <c r="AM287" s="1" t="str">
        <f t="shared" si="94"/>
        <v/>
      </c>
      <c r="AN287" s="11"/>
      <c r="AO287" s="11"/>
      <c r="AP287" s="78" t="str">
        <f>IF(AND(SUM(AH287:AM287)&gt;0,SUM(Z287:AE287)&gt;0),1,"")</f>
        <v/>
      </c>
      <c r="AQ287" s="78"/>
      <c r="AR287" s="78" t="str">
        <f>IF(AP287=1,SUM(Z287:AE287)*10+SUM(AH287:AM287),"")</f>
        <v/>
      </c>
      <c r="AS287" s="78"/>
      <c r="AT287" s="11"/>
      <c r="AU287" s="11"/>
      <c r="AV287" s="80" t="str">
        <f>IF(AP287=1,VLOOKUP(AR287,'Number-Dozzen'!$F$2:$K$10,2,0),"")</f>
        <v/>
      </c>
      <c r="AW287" s="80" t="str">
        <f>IF(AP287=1,VLOOKUP(AR287,'Number-Dozzen'!$F$2:$K$10,3,0),"")</f>
        <v/>
      </c>
      <c r="AX287" s="80" t="str">
        <f>IF(AP287=1,VLOOKUP(AR287,'Number-Dozzen'!$F$2:$K$10,4,0),"")</f>
        <v/>
      </c>
      <c r="AY287" s="80" t="str">
        <f>IF(AP287=1,VLOOKUP(AR287,'Number-Dozzen'!$F$2:$K$10,5,0),"")</f>
        <v/>
      </c>
      <c r="AZ287" s="80" t="str">
        <f>IF(AP287=1,VLOOKUP(AR287,'Number-Dozzen'!$F$2:$K$10,6,0),"")</f>
        <v/>
      </c>
      <c r="BA287" s="11"/>
      <c r="BB287" s="80">
        <f t="shared" si="97"/>
        <v>1</v>
      </c>
      <c r="BC287" s="11"/>
      <c r="BD287" s="11"/>
      <c r="BE287" s="11"/>
      <c r="BF287" s="11"/>
      <c r="BG287" s="11"/>
      <c r="BH287" s="11"/>
      <c r="BI287" s="11"/>
      <c r="BJ287" s="11"/>
      <c r="BK287" s="11"/>
      <c r="BL287" s="11"/>
      <c r="BM287" s="11"/>
      <c r="BN287" s="11"/>
    </row>
    <row r="288" spans="1:66">
      <c r="A288" s="7">
        <v>287</v>
      </c>
      <c r="B288" s="5"/>
      <c r="C288" s="97">
        <v>21</v>
      </c>
      <c r="D288" s="6">
        <f>IF(C288="","",VLOOKUP(C288,'Number-Dozzen'!$A$2:$C$38,3,0))</f>
        <v>2</v>
      </c>
      <c r="E288" s="6">
        <f>IF(C288="","",VLOOKUP(C288,'[1]Number-Dozzen'!$A$2:$B$38,2,0))</f>
        <v>1</v>
      </c>
      <c r="F288" s="19">
        <f t="shared" si="99"/>
        <v>12</v>
      </c>
      <c r="G288" s="19" t="str">
        <f>IF(C288="","",IF(F288="","",VLOOKUP(F288,'Number-Dozzen'!$F$2:$L$10,7,0)))</f>
        <v>1-5-8-10-11</v>
      </c>
      <c r="H288" s="1" t="str">
        <f t="shared" si="96"/>
        <v/>
      </c>
      <c r="I288" s="1">
        <f t="shared" si="81"/>
        <v>1</v>
      </c>
      <c r="J288" s="1">
        <f t="shared" si="82"/>
        <v>1</v>
      </c>
      <c r="K288" s="1" t="str">
        <f t="shared" si="95"/>
        <v/>
      </c>
      <c r="L288" s="1">
        <f>IF(C288="","",SUM($K$2:K288))</f>
        <v>36</v>
      </c>
      <c r="M288" s="11"/>
      <c r="N288" s="24" t="str">
        <f t="shared" si="98"/>
        <v/>
      </c>
      <c r="O288" s="25"/>
      <c r="P288" s="11"/>
      <c r="Q288" s="11"/>
      <c r="R288" s="11"/>
      <c r="S288" s="11"/>
      <c r="T288" s="11"/>
      <c r="U288" s="11"/>
      <c r="X288" s="11"/>
      <c r="Y288" s="11"/>
      <c r="Z288" s="80" t="str">
        <f t="shared" si="83"/>
        <v/>
      </c>
      <c r="AA288" s="82" t="str">
        <f t="shared" si="84"/>
        <v/>
      </c>
      <c r="AB288" s="1" t="str">
        <f t="shared" si="85"/>
        <v/>
      </c>
      <c r="AC288" s="1">
        <f t="shared" si="86"/>
        <v>1</v>
      </c>
      <c r="AD288" s="1" t="str">
        <f t="shared" si="87"/>
        <v/>
      </c>
      <c r="AE288" s="1" t="str">
        <f t="shared" si="88"/>
        <v/>
      </c>
      <c r="AG288" s="11"/>
      <c r="AH288" s="1" t="str">
        <f t="shared" si="89"/>
        <v/>
      </c>
      <c r="AI288" s="1">
        <f t="shared" si="90"/>
        <v>2</v>
      </c>
      <c r="AJ288" s="1" t="str">
        <f t="shared" si="91"/>
        <v/>
      </c>
      <c r="AK288" s="1" t="str">
        <f t="shared" si="92"/>
        <v/>
      </c>
      <c r="AL288" s="1" t="str">
        <f t="shared" si="93"/>
        <v/>
      </c>
      <c r="AM288" s="1" t="str">
        <f t="shared" si="94"/>
        <v/>
      </c>
      <c r="AN288" s="11"/>
      <c r="AO288" s="11"/>
      <c r="AP288" s="78">
        <f>IF(AND(SUM(AH288:AM288)&gt;0,SUM(Z288:AE288)&gt;0),1,"")</f>
        <v>1</v>
      </c>
      <c r="AQ288" s="78"/>
      <c r="AR288" s="78">
        <f>IF(AP288=1,SUM(Z288:AE288)*10+SUM(AH288:AM288),"")</f>
        <v>12</v>
      </c>
      <c r="AS288" s="78"/>
      <c r="AT288" s="11"/>
      <c r="AU288" s="11"/>
      <c r="AV288" s="80">
        <f>IF(AP288=1,VLOOKUP(AR288,'Number-Dozzen'!$F$2:$K$10,2,0),"")</f>
        <v>1</v>
      </c>
      <c r="AW288" s="80">
        <f>IF(AP288=1,VLOOKUP(AR288,'Number-Dozzen'!$F$2:$K$10,3,0),"")</f>
        <v>5</v>
      </c>
      <c r="AX288" s="80">
        <f>IF(AP288=1,VLOOKUP(AR288,'Number-Dozzen'!$F$2:$K$10,4,0),"")</f>
        <v>8</v>
      </c>
      <c r="AY288" s="80">
        <f>IF(AP288=1,VLOOKUP(AR288,'Number-Dozzen'!$F$2:$K$10,5,0),"")</f>
        <v>10</v>
      </c>
      <c r="AZ288" s="80">
        <f>IF(AP288=1,VLOOKUP(AR288,'Number-Dozzen'!$F$2:$K$10,6,0),"")</f>
        <v>11</v>
      </c>
      <c r="BA288" s="11"/>
      <c r="BB288" s="80">
        <f t="shared" si="97"/>
        <v>1</v>
      </c>
      <c r="BC288" s="11"/>
      <c r="BD288" s="11"/>
      <c r="BE288" s="11"/>
      <c r="BF288" s="11"/>
      <c r="BG288" s="11"/>
      <c r="BH288" s="11"/>
      <c r="BI288" s="11"/>
      <c r="BJ288" s="11"/>
      <c r="BK288" s="11"/>
      <c r="BL288" s="11"/>
      <c r="BM288" s="11"/>
      <c r="BN288" s="11"/>
    </row>
    <row r="289" spans="1:66">
      <c r="A289" s="7">
        <v>288</v>
      </c>
      <c r="B289" s="5"/>
      <c r="C289" s="97">
        <v>6</v>
      </c>
      <c r="D289" s="6">
        <f>IF(C289="","",VLOOKUP(C289,'Number-Dozzen'!$A$2:$C$38,3,0))</f>
        <v>1</v>
      </c>
      <c r="E289" s="6">
        <f>IF(C289="","",VLOOKUP(C289,'[1]Number-Dozzen'!$A$2:$B$38,2,0))</f>
        <v>1</v>
      </c>
      <c r="F289" s="19" t="str">
        <f t="shared" si="99"/>
        <v/>
      </c>
      <c r="G289" s="19" t="str">
        <f>IF(C289="","",IF(F289="","",VLOOKUP(F289,'Number-Dozzen'!$F$2:$L$10,7,0)))</f>
        <v/>
      </c>
      <c r="H289" s="1" t="str">
        <f t="shared" si="96"/>
        <v>L</v>
      </c>
      <c r="I289" s="1">
        <f t="shared" si="81"/>
        <v>1</v>
      </c>
      <c r="J289" s="1">
        <f t="shared" si="82"/>
        <v>1</v>
      </c>
      <c r="K289" s="1">
        <f t="shared" si="95"/>
        <v>-4</v>
      </c>
      <c r="L289" s="1">
        <f>IF(C289="","",SUM($K$2:K289))</f>
        <v>32</v>
      </c>
      <c r="M289" s="11"/>
      <c r="N289" s="24" t="str">
        <f t="shared" si="98"/>
        <v/>
      </c>
      <c r="O289" s="25"/>
      <c r="P289" s="11"/>
      <c r="Q289" s="11"/>
      <c r="R289" s="11"/>
      <c r="S289" s="11"/>
      <c r="T289" s="11"/>
      <c r="U289" s="11"/>
      <c r="X289" s="11"/>
      <c r="Y289" s="11"/>
      <c r="Z289" s="80">
        <f t="shared" si="83"/>
        <v>3</v>
      </c>
      <c r="AA289" s="82" t="str">
        <f t="shared" si="84"/>
        <v/>
      </c>
      <c r="AB289" s="1" t="str">
        <f t="shared" si="85"/>
        <v/>
      </c>
      <c r="AC289" s="1" t="str">
        <f t="shared" si="86"/>
        <v/>
      </c>
      <c r="AD289" s="1" t="str">
        <f t="shared" si="87"/>
        <v/>
      </c>
      <c r="AE289" s="1" t="str">
        <f t="shared" si="88"/>
        <v/>
      </c>
      <c r="AG289" s="11"/>
      <c r="AH289" s="1" t="str">
        <f t="shared" si="89"/>
        <v/>
      </c>
      <c r="AI289" s="1" t="str">
        <f t="shared" si="90"/>
        <v/>
      </c>
      <c r="AJ289" s="1" t="str">
        <f t="shared" si="91"/>
        <v/>
      </c>
      <c r="AK289" s="1" t="str">
        <f t="shared" si="92"/>
        <v/>
      </c>
      <c r="AL289" s="1" t="str">
        <f t="shared" si="93"/>
        <v/>
      </c>
      <c r="AM289" s="1" t="str">
        <f t="shared" si="94"/>
        <v/>
      </c>
      <c r="AN289" s="11"/>
      <c r="AO289" s="11"/>
      <c r="AP289" s="78" t="str">
        <f>IF(AND(SUM(AH289:AM289)&gt;0,SUM(Z289:AE289)&gt;0),1,"")</f>
        <v/>
      </c>
      <c r="AQ289" s="78"/>
      <c r="AR289" s="78" t="str">
        <f>IF(AP289=1,SUM(Z289:AE289)*10+SUM(AH289:AM289),"")</f>
        <v/>
      </c>
      <c r="AS289" s="78"/>
      <c r="AT289" s="11"/>
      <c r="AU289" s="11"/>
      <c r="AV289" s="80" t="str">
        <f>IF(AP289=1,VLOOKUP(AR289,'Number-Dozzen'!$F$2:$K$10,2,0),"")</f>
        <v/>
      </c>
      <c r="AW289" s="80" t="str">
        <f>IF(AP289=1,VLOOKUP(AR289,'Number-Dozzen'!$F$2:$K$10,3,0),"")</f>
        <v/>
      </c>
      <c r="AX289" s="80" t="str">
        <f>IF(AP289=1,VLOOKUP(AR289,'Number-Dozzen'!$F$2:$K$10,4,0),"")</f>
        <v/>
      </c>
      <c r="AY289" s="80" t="str">
        <f>IF(AP289=1,VLOOKUP(AR289,'Number-Dozzen'!$F$2:$K$10,5,0),"")</f>
        <v/>
      </c>
      <c r="AZ289" s="80" t="str">
        <f>IF(AP289=1,VLOOKUP(AR289,'Number-Dozzen'!$F$2:$K$10,6,0),"")</f>
        <v/>
      </c>
      <c r="BA289" s="11"/>
      <c r="BB289" s="80">
        <f t="shared" si="97"/>
        <v>2</v>
      </c>
      <c r="BC289" s="11"/>
      <c r="BD289" s="11"/>
      <c r="BE289" s="11"/>
      <c r="BF289" s="11"/>
      <c r="BG289" s="11"/>
      <c r="BH289" s="11"/>
      <c r="BI289" s="11"/>
      <c r="BJ289" s="11"/>
      <c r="BK289" s="11"/>
      <c r="BL289" s="11"/>
      <c r="BM289" s="11"/>
      <c r="BN289" s="11"/>
    </row>
    <row r="290" spans="1:66">
      <c r="A290" s="7">
        <v>289</v>
      </c>
      <c r="B290" s="5"/>
      <c r="C290" s="97">
        <v>34</v>
      </c>
      <c r="D290" s="6">
        <f>IF(C290="","",VLOOKUP(C290,'Number-Dozzen'!$A$2:$C$38,3,0))</f>
        <v>3</v>
      </c>
      <c r="E290" s="6">
        <f>IF(C290="","",VLOOKUP(C290,'[1]Number-Dozzen'!$A$2:$B$38,2,0))</f>
        <v>1</v>
      </c>
      <c r="F290" s="19" t="str">
        <f t="shared" si="99"/>
        <v/>
      </c>
      <c r="G290" s="19" t="str">
        <f>IF(C290="","",IF(F290="","",VLOOKUP(F290,'Number-Dozzen'!$F$2:$L$10,7,0)))</f>
        <v/>
      </c>
      <c r="H290" s="1" t="str">
        <f t="shared" si="96"/>
        <v/>
      </c>
      <c r="I290" s="1">
        <f t="shared" si="81"/>
        <v>2</v>
      </c>
      <c r="J290" s="1">
        <f t="shared" si="82"/>
        <v>1</v>
      </c>
      <c r="K290" s="1" t="str">
        <f t="shared" si="95"/>
        <v/>
      </c>
      <c r="L290" s="1">
        <f>IF(C290="","",SUM($K$2:K290))</f>
        <v>32</v>
      </c>
      <c r="M290" s="11"/>
      <c r="N290" s="24" t="str">
        <f t="shared" si="98"/>
        <v/>
      </c>
      <c r="O290" s="25"/>
      <c r="P290" s="11"/>
      <c r="Q290" s="11"/>
      <c r="R290" s="11"/>
      <c r="S290" s="11"/>
      <c r="T290" s="11"/>
      <c r="U290" s="11"/>
      <c r="X290" s="11"/>
      <c r="Y290" s="11"/>
      <c r="Z290" s="80" t="str">
        <f t="shared" si="83"/>
        <v/>
      </c>
      <c r="AA290" s="82" t="str">
        <f t="shared" si="84"/>
        <v/>
      </c>
      <c r="AB290" s="1" t="str">
        <f t="shared" si="85"/>
        <v/>
      </c>
      <c r="AC290" s="1" t="str">
        <f t="shared" si="86"/>
        <v/>
      </c>
      <c r="AD290" s="1">
        <f t="shared" si="87"/>
        <v>2</v>
      </c>
      <c r="AE290" s="1" t="str">
        <f t="shared" si="88"/>
        <v/>
      </c>
      <c r="AG290" s="11"/>
      <c r="AH290" s="1" t="str">
        <f t="shared" si="89"/>
        <v/>
      </c>
      <c r="AI290" s="1" t="str">
        <f t="shared" si="90"/>
        <v/>
      </c>
      <c r="AJ290" s="1" t="str">
        <f t="shared" si="91"/>
        <v/>
      </c>
      <c r="AK290" s="1" t="str">
        <f t="shared" si="92"/>
        <v/>
      </c>
      <c r="AL290" s="1" t="str">
        <f t="shared" si="93"/>
        <v/>
      </c>
      <c r="AM290" s="1" t="str">
        <f t="shared" si="94"/>
        <v/>
      </c>
      <c r="AN290" s="11"/>
      <c r="AO290" s="11"/>
      <c r="AP290" s="78" t="str">
        <f>IF(AND(SUM(AH290:AM290)&gt;0,SUM(Z290:AE290)&gt;0),1,"")</f>
        <v/>
      </c>
      <c r="AQ290" s="78"/>
      <c r="AR290" s="78" t="str">
        <f>IF(AP290=1,SUM(Z290:AE290)*10+SUM(AH290:AM290),"")</f>
        <v/>
      </c>
      <c r="AS290" s="78"/>
      <c r="AT290" s="11"/>
      <c r="AU290" s="11"/>
      <c r="AV290" s="80" t="str">
        <f>IF(AP290=1,VLOOKUP(AR290,'Number-Dozzen'!$F$2:$K$10,2,0),"")</f>
        <v/>
      </c>
      <c r="AW290" s="80" t="str">
        <f>IF(AP290=1,VLOOKUP(AR290,'Number-Dozzen'!$F$2:$K$10,3,0),"")</f>
        <v/>
      </c>
      <c r="AX290" s="80" t="str">
        <f>IF(AP290=1,VLOOKUP(AR290,'Number-Dozzen'!$F$2:$K$10,4,0),"")</f>
        <v/>
      </c>
      <c r="AY290" s="80" t="str">
        <f>IF(AP290=1,VLOOKUP(AR290,'Number-Dozzen'!$F$2:$K$10,5,0),"")</f>
        <v/>
      </c>
      <c r="AZ290" s="80" t="str">
        <f>IF(AP290=1,VLOOKUP(AR290,'Number-Dozzen'!$F$2:$K$10,6,0),"")</f>
        <v/>
      </c>
      <c r="BA290" s="11"/>
      <c r="BB290" s="80">
        <f t="shared" si="97"/>
        <v>2</v>
      </c>
      <c r="BC290" s="11"/>
      <c r="BD290" s="11"/>
      <c r="BE290" s="11"/>
      <c r="BF290" s="11"/>
      <c r="BG290" s="11"/>
      <c r="BH290" s="11"/>
      <c r="BI290" s="11"/>
      <c r="BJ290" s="11"/>
      <c r="BK290" s="11"/>
      <c r="BL290" s="11"/>
      <c r="BM290" s="11"/>
      <c r="BN290" s="11"/>
    </row>
    <row r="291" spans="1:66">
      <c r="A291" s="7">
        <v>290</v>
      </c>
      <c r="B291" s="5"/>
      <c r="C291" s="97">
        <v>15</v>
      </c>
      <c r="D291" s="6">
        <f>IF(C291="","",VLOOKUP(C291,'Number-Dozzen'!$A$2:$C$38,3,0))</f>
        <v>2</v>
      </c>
      <c r="E291" s="6">
        <f>IF(C291="","",VLOOKUP(C291,'[1]Number-Dozzen'!$A$2:$B$38,2,0))</f>
        <v>1</v>
      </c>
      <c r="F291" s="19" t="str">
        <f t="shared" si="99"/>
        <v/>
      </c>
      <c r="G291" s="19" t="str">
        <f>IF(C291="","",IF(F291="","",VLOOKUP(F291,'Number-Dozzen'!$F$2:$L$10,7,0)))</f>
        <v/>
      </c>
      <c r="H291" s="1" t="str">
        <f t="shared" si="96"/>
        <v/>
      </c>
      <c r="I291" s="1">
        <f t="shared" si="81"/>
        <v>2</v>
      </c>
      <c r="J291" s="1">
        <f t="shared" si="82"/>
        <v>1</v>
      </c>
      <c r="K291" s="1" t="str">
        <f t="shared" si="95"/>
        <v/>
      </c>
      <c r="L291" s="1">
        <f>IF(C291="","",SUM($K$2:K291))</f>
        <v>32</v>
      </c>
      <c r="M291" s="11"/>
      <c r="N291" s="24" t="str">
        <f t="shared" si="98"/>
        <v/>
      </c>
      <c r="O291" s="25"/>
      <c r="P291" s="11"/>
      <c r="Q291" s="11"/>
      <c r="R291" s="11"/>
      <c r="S291" s="11"/>
      <c r="T291" s="11"/>
      <c r="U291" s="11"/>
      <c r="X291" s="11"/>
      <c r="Y291" s="11"/>
      <c r="Z291" s="80" t="str">
        <f t="shared" si="83"/>
        <v/>
      </c>
      <c r="AA291" s="82" t="str">
        <f t="shared" si="84"/>
        <v/>
      </c>
      <c r="AB291" s="1" t="str">
        <f t="shared" si="85"/>
        <v/>
      </c>
      <c r="AC291" s="1">
        <f t="shared" si="86"/>
        <v>1</v>
      </c>
      <c r="AD291" s="1" t="str">
        <f t="shared" si="87"/>
        <v/>
      </c>
      <c r="AE291" s="1" t="str">
        <f t="shared" si="88"/>
        <v/>
      </c>
      <c r="AG291" s="11"/>
      <c r="AH291" s="1" t="str">
        <f t="shared" si="89"/>
        <v/>
      </c>
      <c r="AI291" s="1" t="str">
        <f t="shared" si="90"/>
        <v/>
      </c>
      <c r="AJ291" s="1" t="str">
        <f t="shared" si="91"/>
        <v/>
      </c>
      <c r="AK291" s="1" t="str">
        <f t="shared" si="92"/>
        <v/>
      </c>
      <c r="AL291" s="1" t="str">
        <f t="shared" si="93"/>
        <v/>
      </c>
      <c r="AM291" s="1" t="str">
        <f t="shared" si="94"/>
        <v/>
      </c>
      <c r="AN291" s="11"/>
      <c r="AO291" s="11"/>
      <c r="AP291" s="78" t="str">
        <f>IF(AND(SUM(AH291:AM291)&gt;0,SUM(Z291:AE291)&gt;0),1,"")</f>
        <v/>
      </c>
      <c r="AQ291" s="78"/>
      <c r="AR291" s="78" t="str">
        <f>IF(AP291=1,SUM(Z291:AE291)*10+SUM(AH291:AM291),"")</f>
        <v/>
      </c>
      <c r="AS291" s="78"/>
      <c r="AT291" s="11"/>
      <c r="AU291" s="11"/>
      <c r="AV291" s="80" t="str">
        <f>IF(AP291=1,VLOOKUP(AR291,'Number-Dozzen'!$F$2:$K$10,2,0),"")</f>
        <v/>
      </c>
      <c r="AW291" s="80" t="str">
        <f>IF(AP291=1,VLOOKUP(AR291,'Number-Dozzen'!$F$2:$K$10,3,0),"")</f>
        <v/>
      </c>
      <c r="AX291" s="80" t="str">
        <f>IF(AP291=1,VLOOKUP(AR291,'Number-Dozzen'!$F$2:$K$10,4,0),"")</f>
        <v/>
      </c>
      <c r="AY291" s="80" t="str">
        <f>IF(AP291=1,VLOOKUP(AR291,'Number-Dozzen'!$F$2:$K$10,5,0),"")</f>
        <v/>
      </c>
      <c r="AZ291" s="80" t="str">
        <f>IF(AP291=1,VLOOKUP(AR291,'Number-Dozzen'!$F$2:$K$10,6,0),"")</f>
        <v/>
      </c>
      <c r="BA291" s="11"/>
      <c r="BB291" s="80">
        <f t="shared" si="97"/>
        <v>2</v>
      </c>
      <c r="BC291" s="11"/>
      <c r="BD291" s="11"/>
      <c r="BE291" s="11"/>
      <c r="BF291" s="11"/>
      <c r="BG291" s="11"/>
      <c r="BH291" s="11"/>
      <c r="BI291" s="11"/>
      <c r="BJ291" s="11"/>
      <c r="BK291" s="11"/>
      <c r="BL291" s="11"/>
      <c r="BM291" s="11"/>
      <c r="BN291" s="11"/>
    </row>
    <row r="292" spans="1:66">
      <c r="A292" s="7">
        <v>291</v>
      </c>
      <c r="B292" s="5"/>
      <c r="C292" s="97">
        <v>25</v>
      </c>
      <c r="D292" s="6">
        <f>IF(C292="","",VLOOKUP(C292,'Number-Dozzen'!$A$2:$C$38,3,0))</f>
        <v>3</v>
      </c>
      <c r="E292" s="6">
        <f>IF(C292="","",VLOOKUP(C292,'[1]Number-Dozzen'!$A$2:$B$38,2,0))</f>
        <v>1</v>
      </c>
      <c r="F292" s="19" t="str">
        <f t="shared" si="99"/>
        <v/>
      </c>
      <c r="G292" s="19" t="str">
        <f>IF(C292="","",IF(F292="","",VLOOKUP(F292,'Number-Dozzen'!$F$2:$L$10,7,0)))</f>
        <v/>
      </c>
      <c r="H292" s="1" t="str">
        <f t="shared" si="96"/>
        <v/>
      </c>
      <c r="I292" s="1">
        <f t="shared" si="81"/>
        <v>2</v>
      </c>
      <c r="J292" s="1">
        <f t="shared" si="82"/>
        <v>1</v>
      </c>
      <c r="K292" s="1" t="str">
        <f t="shared" si="95"/>
        <v/>
      </c>
      <c r="L292" s="1">
        <f>IF(C292="","",SUM($K$2:K292))</f>
        <v>32</v>
      </c>
      <c r="M292" s="11"/>
      <c r="N292" s="24" t="str">
        <f t="shared" si="98"/>
        <v/>
      </c>
      <c r="O292" s="25"/>
      <c r="P292" s="11"/>
      <c r="Q292" s="11"/>
      <c r="R292" s="11"/>
      <c r="S292" s="11"/>
      <c r="T292" s="11"/>
      <c r="U292" s="11"/>
      <c r="X292" s="11"/>
      <c r="Y292" s="11"/>
      <c r="Z292" s="80" t="str">
        <f t="shared" si="83"/>
        <v/>
      </c>
      <c r="AA292" s="82" t="str">
        <f t="shared" si="84"/>
        <v/>
      </c>
      <c r="AB292" s="1" t="str">
        <f t="shared" si="85"/>
        <v/>
      </c>
      <c r="AC292" s="1" t="str">
        <f t="shared" si="86"/>
        <v/>
      </c>
      <c r="AD292" s="1" t="str">
        <f t="shared" si="87"/>
        <v/>
      </c>
      <c r="AE292" s="1" t="str">
        <f t="shared" si="88"/>
        <v/>
      </c>
      <c r="AG292" s="11"/>
      <c r="AH292" s="1" t="str">
        <f t="shared" si="89"/>
        <v/>
      </c>
      <c r="AI292" s="1" t="str">
        <f t="shared" si="90"/>
        <v/>
      </c>
      <c r="AJ292" s="1" t="str">
        <f t="shared" si="91"/>
        <v/>
      </c>
      <c r="AK292" s="1" t="str">
        <f t="shared" si="92"/>
        <v/>
      </c>
      <c r="AL292" s="1" t="str">
        <f t="shared" si="93"/>
        <v/>
      </c>
      <c r="AM292" s="1" t="str">
        <f t="shared" si="94"/>
        <v/>
      </c>
      <c r="AN292" s="11"/>
      <c r="AO292" s="11"/>
      <c r="AP292" s="78" t="str">
        <f>IF(AND(SUM(AH292:AM292)&gt;0,SUM(Z292:AE292)&gt;0),1,"")</f>
        <v/>
      </c>
      <c r="AQ292" s="78"/>
      <c r="AR292" s="78" t="str">
        <f>IF(AP292=1,SUM(Z292:AE292)*10+SUM(AH292:AM292),"")</f>
        <v/>
      </c>
      <c r="AS292" s="78"/>
      <c r="AT292" s="11"/>
      <c r="AU292" s="11"/>
      <c r="AV292" s="80" t="str">
        <f>IF(AP292=1,VLOOKUP(AR292,'Number-Dozzen'!$F$2:$K$10,2,0),"")</f>
        <v/>
      </c>
      <c r="AW292" s="80" t="str">
        <f>IF(AP292=1,VLOOKUP(AR292,'Number-Dozzen'!$F$2:$K$10,3,0),"")</f>
        <v/>
      </c>
      <c r="AX292" s="80" t="str">
        <f>IF(AP292=1,VLOOKUP(AR292,'Number-Dozzen'!$F$2:$K$10,4,0),"")</f>
        <v/>
      </c>
      <c r="AY292" s="80" t="str">
        <f>IF(AP292=1,VLOOKUP(AR292,'Number-Dozzen'!$F$2:$K$10,5,0),"")</f>
        <v/>
      </c>
      <c r="AZ292" s="80" t="str">
        <f>IF(AP292=1,VLOOKUP(AR292,'Number-Dozzen'!$F$2:$K$10,6,0),"")</f>
        <v/>
      </c>
      <c r="BA292" s="11"/>
      <c r="BB292" s="80">
        <f t="shared" si="97"/>
        <v>2</v>
      </c>
      <c r="BC292" s="11"/>
      <c r="BD292" s="11"/>
      <c r="BE292" s="11"/>
      <c r="BF292" s="11"/>
      <c r="BG292" s="11"/>
      <c r="BH292" s="11"/>
      <c r="BI292" s="11"/>
      <c r="BJ292" s="11"/>
      <c r="BK292" s="11"/>
      <c r="BL292" s="11"/>
      <c r="BM292" s="11"/>
      <c r="BN292" s="11"/>
    </row>
    <row r="293" spans="1:66">
      <c r="A293" s="7">
        <v>292</v>
      </c>
      <c r="B293" s="5"/>
      <c r="C293" s="97">
        <v>27</v>
      </c>
      <c r="D293" s="6">
        <f>IF(C293="","",VLOOKUP(C293,'Number-Dozzen'!$A$2:$C$38,3,0))</f>
        <v>3</v>
      </c>
      <c r="E293" s="6">
        <f>IF(C293="","",VLOOKUP(C293,'[1]Number-Dozzen'!$A$2:$B$38,2,0))</f>
        <v>1</v>
      </c>
      <c r="F293" s="19" t="str">
        <f t="shared" si="99"/>
        <v/>
      </c>
      <c r="G293" s="19" t="str">
        <f>IF(C293="","",IF(F293="","",VLOOKUP(F293,'Number-Dozzen'!$F$2:$L$10,7,0)))</f>
        <v/>
      </c>
      <c r="H293" s="1" t="str">
        <f t="shared" si="96"/>
        <v/>
      </c>
      <c r="I293" s="1">
        <f t="shared" si="81"/>
        <v>2</v>
      </c>
      <c r="J293" s="1">
        <f t="shared" si="82"/>
        <v>1</v>
      </c>
      <c r="K293" s="1" t="str">
        <f t="shared" si="95"/>
        <v/>
      </c>
      <c r="L293" s="1">
        <f>IF(C293="","",SUM($K$2:K293))</f>
        <v>32</v>
      </c>
      <c r="M293" s="11"/>
      <c r="N293" s="24" t="str">
        <f t="shared" si="98"/>
        <v/>
      </c>
      <c r="O293" s="25"/>
      <c r="P293" s="11"/>
      <c r="Q293" s="11"/>
      <c r="R293" s="11"/>
      <c r="S293" s="11"/>
      <c r="T293" s="11"/>
      <c r="U293" s="11"/>
      <c r="X293" s="11"/>
      <c r="Y293" s="11"/>
      <c r="Z293" s="80" t="str">
        <f t="shared" si="83"/>
        <v/>
      </c>
      <c r="AA293" s="82" t="str">
        <f t="shared" si="84"/>
        <v/>
      </c>
      <c r="AB293" s="1" t="str">
        <f t="shared" si="85"/>
        <v/>
      </c>
      <c r="AC293" s="1" t="str">
        <f t="shared" si="86"/>
        <v/>
      </c>
      <c r="AD293" s="1" t="str">
        <f t="shared" si="87"/>
        <v/>
      </c>
      <c r="AE293" s="1" t="str">
        <f t="shared" si="88"/>
        <v/>
      </c>
      <c r="AG293" s="11"/>
      <c r="AH293" s="1" t="str">
        <f t="shared" si="89"/>
        <v/>
      </c>
      <c r="AI293" s="1" t="str">
        <f t="shared" si="90"/>
        <v/>
      </c>
      <c r="AJ293" s="1" t="str">
        <f t="shared" si="91"/>
        <v/>
      </c>
      <c r="AK293" s="1" t="str">
        <f t="shared" si="92"/>
        <v/>
      </c>
      <c r="AL293" s="1" t="str">
        <f t="shared" si="93"/>
        <v/>
      </c>
      <c r="AM293" s="1" t="str">
        <f t="shared" si="94"/>
        <v/>
      </c>
      <c r="AN293" s="11"/>
      <c r="AO293" s="11"/>
      <c r="AP293" s="78" t="str">
        <f>IF(AND(SUM(AH293:AM293)&gt;0,SUM(Z293:AE293)&gt;0),1,"")</f>
        <v/>
      </c>
      <c r="AQ293" s="78"/>
      <c r="AR293" s="78" t="str">
        <f>IF(AP293=1,SUM(Z293:AE293)*10+SUM(AH293:AM293),"")</f>
        <v/>
      </c>
      <c r="AS293" s="78"/>
      <c r="AT293" s="11"/>
      <c r="AU293" s="11"/>
      <c r="AV293" s="80" t="str">
        <f>IF(AP293=1,VLOOKUP(AR293,'Number-Dozzen'!$F$2:$K$10,2,0),"")</f>
        <v/>
      </c>
      <c r="AW293" s="80" t="str">
        <f>IF(AP293=1,VLOOKUP(AR293,'Number-Dozzen'!$F$2:$K$10,3,0),"")</f>
        <v/>
      </c>
      <c r="AX293" s="80" t="str">
        <f>IF(AP293=1,VLOOKUP(AR293,'Number-Dozzen'!$F$2:$K$10,4,0),"")</f>
        <v/>
      </c>
      <c r="AY293" s="80" t="str">
        <f>IF(AP293=1,VLOOKUP(AR293,'Number-Dozzen'!$F$2:$K$10,5,0),"")</f>
        <v/>
      </c>
      <c r="AZ293" s="80" t="str">
        <f>IF(AP293=1,VLOOKUP(AR293,'Number-Dozzen'!$F$2:$K$10,6,0),"")</f>
        <v/>
      </c>
      <c r="BA293" s="11"/>
      <c r="BB293" s="80">
        <f t="shared" si="97"/>
        <v>2</v>
      </c>
      <c r="BC293" s="11"/>
      <c r="BD293" s="11"/>
      <c r="BE293" s="11"/>
      <c r="BF293" s="11"/>
      <c r="BG293" s="11"/>
      <c r="BH293" s="11"/>
      <c r="BI293" s="11"/>
      <c r="BJ293" s="11"/>
      <c r="BK293" s="11"/>
      <c r="BL293" s="11"/>
      <c r="BM293" s="11"/>
      <c r="BN293" s="11"/>
    </row>
    <row r="294" spans="1:66">
      <c r="A294" s="7">
        <v>293</v>
      </c>
      <c r="B294" s="5"/>
      <c r="C294" s="97">
        <v>15</v>
      </c>
      <c r="D294" s="6">
        <f>IF(C294="","",VLOOKUP(C294,'Number-Dozzen'!$A$2:$C$38,3,0))</f>
        <v>2</v>
      </c>
      <c r="E294" s="6">
        <f>IF(C294="","",VLOOKUP(C294,'[1]Number-Dozzen'!$A$2:$B$38,2,0))</f>
        <v>1</v>
      </c>
      <c r="F294" s="19" t="str">
        <f t="shared" si="99"/>
        <v/>
      </c>
      <c r="G294" s="19" t="str">
        <f>IF(C294="","",IF(F294="","",VLOOKUP(F294,'Number-Dozzen'!$F$2:$L$10,7,0)))</f>
        <v/>
      </c>
      <c r="H294" s="1" t="str">
        <f t="shared" si="96"/>
        <v/>
      </c>
      <c r="I294" s="1">
        <f t="shared" si="81"/>
        <v>2</v>
      </c>
      <c r="J294" s="1">
        <f t="shared" si="82"/>
        <v>1</v>
      </c>
      <c r="K294" s="1" t="str">
        <f t="shared" si="95"/>
        <v/>
      </c>
      <c r="L294" s="1">
        <f>IF(C294="","",SUM($K$2:K294))</f>
        <v>32</v>
      </c>
      <c r="M294" s="11"/>
      <c r="N294" s="24" t="str">
        <f t="shared" si="98"/>
        <v/>
      </c>
      <c r="O294" s="25"/>
      <c r="P294" s="11"/>
      <c r="Q294" s="11"/>
      <c r="R294" s="11"/>
      <c r="S294" s="11"/>
      <c r="T294" s="11"/>
      <c r="U294" s="11"/>
      <c r="X294" s="11"/>
      <c r="Y294" s="11"/>
      <c r="Z294" s="80" t="str">
        <f t="shared" si="83"/>
        <v/>
      </c>
      <c r="AA294" s="82" t="str">
        <f t="shared" si="84"/>
        <v/>
      </c>
      <c r="AB294" s="1" t="str">
        <f t="shared" si="85"/>
        <v/>
      </c>
      <c r="AC294" s="1">
        <f t="shared" si="86"/>
        <v>1</v>
      </c>
      <c r="AD294" s="1" t="str">
        <f t="shared" si="87"/>
        <v/>
      </c>
      <c r="AE294" s="1" t="str">
        <f t="shared" si="88"/>
        <v/>
      </c>
      <c r="AG294" s="11"/>
      <c r="AH294" s="1" t="str">
        <f t="shared" si="89"/>
        <v/>
      </c>
      <c r="AI294" s="1" t="str">
        <f t="shared" si="90"/>
        <v/>
      </c>
      <c r="AJ294" s="1" t="str">
        <f t="shared" si="91"/>
        <v/>
      </c>
      <c r="AK294" s="1" t="str">
        <f t="shared" si="92"/>
        <v/>
      </c>
      <c r="AL294" s="1" t="str">
        <f t="shared" si="93"/>
        <v/>
      </c>
      <c r="AM294" s="1" t="str">
        <f t="shared" si="94"/>
        <v/>
      </c>
      <c r="AN294" s="11"/>
      <c r="AO294" s="11"/>
      <c r="AP294" s="78" t="str">
        <f>IF(AND(SUM(AH294:AM294)&gt;0,SUM(Z294:AE294)&gt;0),1,"")</f>
        <v/>
      </c>
      <c r="AQ294" s="78"/>
      <c r="AR294" s="78" t="str">
        <f>IF(AP294=1,SUM(Z294:AE294)*10+SUM(AH294:AM294),"")</f>
        <v/>
      </c>
      <c r="AS294" s="78"/>
      <c r="AT294" s="11"/>
      <c r="AU294" s="11"/>
      <c r="AV294" s="80" t="str">
        <f>IF(AP294=1,VLOOKUP(AR294,'Number-Dozzen'!$F$2:$K$10,2,0),"")</f>
        <v/>
      </c>
      <c r="AW294" s="80" t="str">
        <f>IF(AP294=1,VLOOKUP(AR294,'Number-Dozzen'!$F$2:$K$10,3,0),"")</f>
        <v/>
      </c>
      <c r="AX294" s="80" t="str">
        <f>IF(AP294=1,VLOOKUP(AR294,'Number-Dozzen'!$F$2:$K$10,4,0),"")</f>
        <v/>
      </c>
      <c r="AY294" s="80" t="str">
        <f>IF(AP294=1,VLOOKUP(AR294,'Number-Dozzen'!$F$2:$K$10,5,0),"")</f>
        <v/>
      </c>
      <c r="AZ294" s="80" t="str">
        <f>IF(AP294=1,VLOOKUP(AR294,'Number-Dozzen'!$F$2:$K$10,6,0),"")</f>
        <v/>
      </c>
      <c r="BA294" s="11"/>
      <c r="BB294" s="80">
        <f t="shared" si="97"/>
        <v>2</v>
      </c>
      <c r="BC294" s="11"/>
      <c r="BD294" s="11"/>
      <c r="BE294" s="11"/>
      <c r="BF294" s="11"/>
      <c r="BG294" s="11"/>
      <c r="BH294" s="11"/>
      <c r="BI294" s="11"/>
      <c r="BJ294" s="11"/>
      <c r="BK294" s="11"/>
      <c r="BL294" s="11"/>
      <c r="BM294" s="11"/>
      <c r="BN294" s="11"/>
    </row>
    <row r="295" spans="1:66">
      <c r="A295" s="7">
        <v>294</v>
      </c>
      <c r="B295" s="5"/>
      <c r="C295" s="97">
        <v>4</v>
      </c>
      <c r="D295" s="6">
        <f>IF(C295="","",VLOOKUP(C295,'Number-Dozzen'!$A$2:$C$38,3,0))</f>
        <v>1</v>
      </c>
      <c r="E295" s="6">
        <f>IF(C295="","",VLOOKUP(C295,'[1]Number-Dozzen'!$A$2:$B$38,2,0))</f>
        <v>1</v>
      </c>
      <c r="F295" s="19" t="str">
        <f t="shared" si="99"/>
        <v/>
      </c>
      <c r="G295" s="19" t="str">
        <f>IF(C295="","",IF(F295="","",VLOOKUP(F295,'Number-Dozzen'!$F$2:$L$10,7,0)))</f>
        <v/>
      </c>
      <c r="H295" s="1" t="str">
        <f t="shared" si="96"/>
        <v/>
      </c>
      <c r="I295" s="1">
        <f t="shared" si="81"/>
        <v>2</v>
      </c>
      <c r="J295" s="1">
        <f t="shared" si="82"/>
        <v>1</v>
      </c>
      <c r="K295" s="1" t="str">
        <f t="shared" si="95"/>
        <v/>
      </c>
      <c r="L295" s="1">
        <f>IF(C295="","",SUM($K$2:K295))</f>
        <v>32</v>
      </c>
      <c r="M295" s="11"/>
      <c r="N295" s="24" t="str">
        <f t="shared" si="98"/>
        <v/>
      </c>
      <c r="O295" s="25"/>
      <c r="P295" s="11"/>
      <c r="Q295" s="11"/>
      <c r="R295" s="11"/>
      <c r="S295" s="11"/>
      <c r="T295" s="11"/>
      <c r="U295" s="11"/>
      <c r="X295" s="11"/>
      <c r="Y295" s="11"/>
      <c r="Z295" s="80">
        <f t="shared" si="83"/>
        <v>3</v>
      </c>
      <c r="AA295" s="82" t="str">
        <f t="shared" si="84"/>
        <v/>
      </c>
      <c r="AB295" s="1" t="str">
        <f t="shared" si="85"/>
        <v/>
      </c>
      <c r="AC295" s="1" t="str">
        <f t="shared" si="86"/>
        <v/>
      </c>
      <c r="AD295" s="1" t="str">
        <f t="shared" si="87"/>
        <v/>
      </c>
      <c r="AE295" s="1" t="str">
        <f t="shared" si="88"/>
        <v/>
      </c>
      <c r="AG295" s="11"/>
      <c r="AH295" s="1" t="str">
        <f t="shared" si="89"/>
        <v/>
      </c>
      <c r="AI295" s="1" t="str">
        <f t="shared" si="90"/>
        <v/>
      </c>
      <c r="AJ295" s="1" t="str">
        <f t="shared" si="91"/>
        <v/>
      </c>
      <c r="AK295" s="1" t="str">
        <f t="shared" si="92"/>
        <v/>
      </c>
      <c r="AL295" s="1" t="str">
        <f t="shared" si="93"/>
        <v/>
      </c>
      <c r="AM295" s="1" t="str">
        <f t="shared" si="94"/>
        <v/>
      </c>
      <c r="AN295" s="11"/>
      <c r="AO295" s="11"/>
      <c r="AP295" s="78" t="str">
        <f>IF(AND(SUM(AH295:AM295)&gt;0,SUM(Z295:AE295)&gt;0),1,"")</f>
        <v/>
      </c>
      <c r="AQ295" s="78"/>
      <c r="AR295" s="78" t="str">
        <f>IF(AP295=1,SUM(Z295:AE295)*10+SUM(AH295:AM295),"")</f>
        <v/>
      </c>
      <c r="AS295" s="78"/>
      <c r="AT295" s="11"/>
      <c r="AU295" s="11"/>
      <c r="AV295" s="80" t="str">
        <f>IF(AP295=1,VLOOKUP(AR295,'Number-Dozzen'!$F$2:$K$10,2,0),"")</f>
        <v/>
      </c>
      <c r="AW295" s="80" t="str">
        <f>IF(AP295=1,VLOOKUP(AR295,'Number-Dozzen'!$F$2:$K$10,3,0),"")</f>
        <v/>
      </c>
      <c r="AX295" s="80" t="str">
        <f>IF(AP295=1,VLOOKUP(AR295,'Number-Dozzen'!$F$2:$K$10,4,0),"")</f>
        <v/>
      </c>
      <c r="AY295" s="80" t="str">
        <f>IF(AP295=1,VLOOKUP(AR295,'Number-Dozzen'!$F$2:$K$10,5,0),"")</f>
        <v/>
      </c>
      <c r="AZ295" s="80" t="str">
        <f>IF(AP295=1,VLOOKUP(AR295,'Number-Dozzen'!$F$2:$K$10,6,0),"")</f>
        <v/>
      </c>
      <c r="BA295" s="11"/>
      <c r="BB295" s="80">
        <f t="shared" si="97"/>
        <v>2</v>
      </c>
      <c r="BC295" s="11"/>
      <c r="BD295" s="11"/>
      <c r="BE295" s="11"/>
      <c r="BF295" s="11"/>
      <c r="BG295" s="11"/>
      <c r="BH295" s="11"/>
      <c r="BI295" s="11"/>
      <c r="BJ295" s="11"/>
      <c r="BK295" s="11"/>
      <c r="BL295" s="11"/>
      <c r="BM295" s="11"/>
      <c r="BN295" s="11"/>
    </row>
    <row r="296" spans="1:66">
      <c r="A296" s="7">
        <v>295</v>
      </c>
      <c r="B296" s="5"/>
      <c r="C296" s="97">
        <v>23</v>
      </c>
      <c r="D296" s="6">
        <f>IF(C296="","",VLOOKUP(C296,'Number-Dozzen'!$A$2:$C$38,3,0))</f>
        <v>2</v>
      </c>
      <c r="E296" s="6">
        <f>IF(C296="","",VLOOKUP(C296,'[1]Number-Dozzen'!$A$2:$B$38,2,0))</f>
        <v>2</v>
      </c>
      <c r="F296" s="19">
        <f t="shared" si="99"/>
        <v>33</v>
      </c>
      <c r="G296" s="19" t="str">
        <f>IF(C296="","",IF(F296="","",VLOOKUP(F296,'Number-Dozzen'!$F$2:$L$10,7,0)))</f>
        <v>26-28-29-31-35</v>
      </c>
      <c r="H296" s="1" t="str">
        <f t="shared" si="96"/>
        <v/>
      </c>
      <c r="I296" s="1">
        <f t="shared" si="81"/>
        <v>2</v>
      </c>
      <c r="J296" s="1">
        <f t="shared" si="82"/>
        <v>1</v>
      </c>
      <c r="K296" s="1" t="str">
        <f t="shared" si="95"/>
        <v/>
      </c>
      <c r="L296" s="1">
        <f>IF(C296="","",SUM($K$2:K296))</f>
        <v>32</v>
      </c>
      <c r="M296" s="11"/>
      <c r="N296" s="24" t="str">
        <f t="shared" si="98"/>
        <v/>
      </c>
      <c r="O296" s="25"/>
      <c r="P296" s="11"/>
      <c r="Q296" s="11"/>
      <c r="R296" s="11"/>
      <c r="S296" s="11"/>
      <c r="T296" s="11"/>
      <c r="U296" s="11"/>
      <c r="X296" s="11"/>
      <c r="Y296" s="11"/>
      <c r="Z296" s="80" t="str">
        <f t="shared" si="83"/>
        <v/>
      </c>
      <c r="AA296" s="82" t="str">
        <f t="shared" si="84"/>
        <v/>
      </c>
      <c r="AB296" s="1">
        <f t="shared" si="85"/>
        <v>3</v>
      </c>
      <c r="AC296" s="1" t="str">
        <f t="shared" si="86"/>
        <v/>
      </c>
      <c r="AD296" s="1" t="str">
        <f t="shared" si="87"/>
        <v/>
      </c>
      <c r="AE296" s="1" t="str">
        <f t="shared" si="88"/>
        <v/>
      </c>
      <c r="AG296" s="11"/>
      <c r="AH296" s="1" t="str">
        <f t="shared" si="89"/>
        <v/>
      </c>
      <c r="AI296" s="1" t="str">
        <f t="shared" si="90"/>
        <v/>
      </c>
      <c r="AJ296" s="1">
        <f t="shared" si="91"/>
        <v>3</v>
      </c>
      <c r="AK296" s="1" t="str">
        <f t="shared" si="92"/>
        <v/>
      </c>
      <c r="AL296" s="1" t="str">
        <f t="shared" si="93"/>
        <v/>
      </c>
      <c r="AM296" s="1" t="str">
        <f t="shared" si="94"/>
        <v/>
      </c>
      <c r="AN296" s="11"/>
      <c r="AO296" s="11"/>
      <c r="AP296" s="78">
        <f>IF(AND(SUM(AH296:AM296)&gt;0,SUM(Z296:AE296)&gt;0),1,"")</f>
        <v>1</v>
      </c>
      <c r="AQ296" s="78"/>
      <c r="AR296" s="78">
        <f>IF(AP296=1,SUM(Z296:AE296)*10+SUM(AH296:AM296),"")</f>
        <v>33</v>
      </c>
      <c r="AS296" s="78"/>
      <c r="AT296" s="11"/>
      <c r="AU296" s="11"/>
      <c r="AV296" s="80">
        <f>IF(AP296=1,VLOOKUP(AR296,'Number-Dozzen'!$F$2:$K$10,2,0),"")</f>
        <v>26</v>
      </c>
      <c r="AW296" s="80">
        <f>IF(AP296=1,VLOOKUP(AR296,'Number-Dozzen'!$F$2:$K$10,3,0),"")</f>
        <v>28</v>
      </c>
      <c r="AX296" s="80">
        <f>IF(AP296=1,VLOOKUP(AR296,'Number-Dozzen'!$F$2:$K$10,4,0),"")</f>
        <v>29</v>
      </c>
      <c r="AY296" s="80">
        <f>IF(AP296=1,VLOOKUP(AR296,'Number-Dozzen'!$F$2:$K$10,5,0),"")</f>
        <v>31</v>
      </c>
      <c r="AZ296" s="80">
        <f>IF(AP296=1,VLOOKUP(AR296,'Number-Dozzen'!$F$2:$K$10,6,0),"")</f>
        <v>35</v>
      </c>
      <c r="BA296" s="11"/>
      <c r="BB296" s="80">
        <f t="shared" si="97"/>
        <v>2</v>
      </c>
      <c r="BC296" s="11"/>
      <c r="BD296" s="11"/>
      <c r="BE296" s="11"/>
      <c r="BF296" s="11"/>
      <c r="BG296" s="11"/>
      <c r="BH296" s="11"/>
      <c r="BI296" s="11"/>
      <c r="BJ296" s="11"/>
      <c r="BK296" s="11"/>
      <c r="BL296" s="11"/>
      <c r="BM296" s="11"/>
      <c r="BN296" s="11"/>
    </row>
    <row r="297" spans="1:66">
      <c r="A297" s="7">
        <v>296</v>
      </c>
      <c r="B297" s="5"/>
      <c r="C297" s="97">
        <v>16</v>
      </c>
      <c r="D297" s="6">
        <f>IF(C297="","",VLOOKUP(C297,'Number-Dozzen'!$A$2:$C$38,3,0))</f>
        <v>2</v>
      </c>
      <c r="E297" s="6">
        <f>IF(C297="","",VLOOKUP(C297,'[1]Number-Dozzen'!$A$2:$B$38,2,0))</f>
        <v>2</v>
      </c>
      <c r="F297" s="19" t="str">
        <f t="shared" si="99"/>
        <v/>
      </c>
      <c r="G297" s="19" t="str">
        <f>IF(C297="","",IF(F297="","",VLOOKUP(F297,'Number-Dozzen'!$F$2:$L$10,7,0)))</f>
        <v/>
      </c>
      <c r="H297" s="1" t="str">
        <f t="shared" si="96"/>
        <v>L</v>
      </c>
      <c r="I297" s="1">
        <f t="shared" si="81"/>
        <v>2</v>
      </c>
      <c r="J297" s="1">
        <f t="shared" si="82"/>
        <v>1</v>
      </c>
      <c r="K297" s="1">
        <f t="shared" si="95"/>
        <v>-4</v>
      </c>
      <c r="L297" s="1">
        <f>IF(C297="","",SUM($K$2:K297))</f>
        <v>28</v>
      </c>
      <c r="M297" s="11"/>
      <c r="N297" s="24" t="str">
        <f t="shared" si="98"/>
        <v/>
      </c>
      <c r="O297" s="25"/>
      <c r="P297" s="11"/>
      <c r="Q297" s="11"/>
      <c r="R297" s="11"/>
      <c r="S297" s="11"/>
      <c r="T297" s="11"/>
      <c r="U297" s="11"/>
      <c r="X297" s="11"/>
      <c r="Y297" s="11"/>
      <c r="Z297" s="80" t="str">
        <f t="shared" si="83"/>
        <v/>
      </c>
      <c r="AA297" s="82" t="str">
        <f t="shared" si="84"/>
        <v/>
      </c>
      <c r="AB297" s="1" t="str">
        <f t="shared" si="85"/>
        <v/>
      </c>
      <c r="AC297" s="1" t="str">
        <f t="shared" si="86"/>
        <v/>
      </c>
      <c r="AD297" s="1" t="str">
        <f t="shared" si="87"/>
        <v/>
      </c>
      <c r="AE297" s="1" t="str">
        <f t="shared" si="88"/>
        <v/>
      </c>
      <c r="AG297" s="11"/>
      <c r="AH297" s="1" t="str">
        <f t="shared" si="89"/>
        <v/>
      </c>
      <c r="AI297" s="1" t="str">
        <f t="shared" si="90"/>
        <v/>
      </c>
      <c r="AJ297" s="1" t="str">
        <f t="shared" si="91"/>
        <v/>
      </c>
      <c r="AK297" s="1" t="str">
        <f t="shared" si="92"/>
        <v/>
      </c>
      <c r="AL297" s="1" t="str">
        <f t="shared" si="93"/>
        <v/>
      </c>
      <c r="AM297" s="1" t="str">
        <f t="shared" si="94"/>
        <v/>
      </c>
      <c r="AN297" s="11"/>
      <c r="AO297" s="11"/>
      <c r="AP297" s="78" t="str">
        <f>IF(AND(SUM(AH297:AM297)&gt;0,SUM(Z297:AE297)&gt;0),1,"")</f>
        <v/>
      </c>
      <c r="AQ297" s="78"/>
      <c r="AR297" s="78" t="str">
        <f>IF(AP297=1,SUM(Z297:AE297)*10+SUM(AH297:AM297),"")</f>
        <v/>
      </c>
      <c r="AS297" s="78"/>
      <c r="AT297" s="11"/>
      <c r="AU297" s="11"/>
      <c r="AV297" s="80" t="str">
        <f>IF(AP297=1,VLOOKUP(AR297,'Number-Dozzen'!$F$2:$K$10,2,0),"")</f>
        <v/>
      </c>
      <c r="AW297" s="80" t="str">
        <f>IF(AP297=1,VLOOKUP(AR297,'Number-Dozzen'!$F$2:$K$10,3,0),"")</f>
        <v/>
      </c>
      <c r="AX297" s="80" t="str">
        <f>IF(AP297=1,VLOOKUP(AR297,'Number-Dozzen'!$F$2:$K$10,4,0),"")</f>
        <v/>
      </c>
      <c r="AY297" s="80" t="str">
        <f>IF(AP297=1,VLOOKUP(AR297,'Number-Dozzen'!$F$2:$K$10,5,0),"")</f>
        <v/>
      </c>
      <c r="AZ297" s="80" t="str">
        <f>IF(AP297=1,VLOOKUP(AR297,'Number-Dozzen'!$F$2:$K$10,6,0),"")</f>
        <v/>
      </c>
      <c r="BA297" s="11"/>
      <c r="BB297" s="80">
        <f t="shared" si="97"/>
        <v>3</v>
      </c>
      <c r="BC297" s="11"/>
      <c r="BD297" s="11"/>
      <c r="BE297" s="11"/>
      <c r="BF297" s="11"/>
      <c r="BG297" s="11"/>
      <c r="BH297" s="11"/>
      <c r="BI297" s="11"/>
      <c r="BJ297" s="11"/>
      <c r="BK297" s="11"/>
      <c r="BL297" s="11"/>
      <c r="BM297" s="11"/>
      <c r="BN297" s="11"/>
    </row>
    <row r="298" spans="1:66">
      <c r="A298" s="7">
        <v>297</v>
      </c>
      <c r="B298" s="5"/>
      <c r="C298" s="97">
        <v>18</v>
      </c>
      <c r="D298" s="6">
        <f>IF(C298="","",VLOOKUP(C298,'Number-Dozzen'!$A$2:$C$38,3,0))</f>
        <v>2</v>
      </c>
      <c r="E298" s="6">
        <f>IF(C298="","",VLOOKUP(C298,'[1]Number-Dozzen'!$A$2:$B$38,2,0))</f>
        <v>3</v>
      </c>
      <c r="F298" s="19" t="str">
        <f t="shared" si="99"/>
        <v/>
      </c>
      <c r="G298" s="19" t="str">
        <f>IF(C298="","",IF(F298="","",VLOOKUP(F298,'Number-Dozzen'!$F$2:$L$10,7,0)))</f>
        <v/>
      </c>
      <c r="H298" s="1" t="str">
        <f t="shared" si="96"/>
        <v/>
      </c>
      <c r="I298" s="1">
        <f t="shared" si="81"/>
        <v>3</v>
      </c>
      <c r="J298" s="1">
        <f t="shared" si="82"/>
        <v>1</v>
      </c>
      <c r="K298" s="1" t="str">
        <f t="shared" si="95"/>
        <v/>
      </c>
      <c r="L298" s="1">
        <f>IF(C298="","",SUM($K$2:K298))</f>
        <v>28</v>
      </c>
      <c r="M298" s="11"/>
      <c r="N298" s="24" t="str">
        <f t="shared" si="98"/>
        <v/>
      </c>
      <c r="O298" s="25"/>
      <c r="P298" s="11"/>
      <c r="Q298" s="11"/>
      <c r="R298" s="11"/>
      <c r="S298" s="11"/>
      <c r="T298" s="11"/>
      <c r="U298" s="11"/>
      <c r="X298" s="11"/>
      <c r="Y298" s="11"/>
      <c r="Z298" s="80" t="str">
        <f t="shared" si="83"/>
        <v/>
      </c>
      <c r="AA298" s="82" t="str">
        <f t="shared" si="84"/>
        <v/>
      </c>
      <c r="AB298" s="1" t="str">
        <f t="shared" si="85"/>
        <v/>
      </c>
      <c r="AC298" s="1" t="str">
        <f t="shared" si="86"/>
        <v/>
      </c>
      <c r="AD298" s="1" t="str">
        <f t="shared" si="87"/>
        <v/>
      </c>
      <c r="AE298" s="1" t="str">
        <f t="shared" si="88"/>
        <v/>
      </c>
      <c r="AG298" s="11"/>
      <c r="AH298" s="1" t="str">
        <f t="shared" si="89"/>
        <v/>
      </c>
      <c r="AI298" s="1" t="str">
        <f t="shared" si="90"/>
        <v/>
      </c>
      <c r="AJ298" s="1" t="str">
        <f t="shared" si="91"/>
        <v/>
      </c>
      <c r="AK298" s="1" t="str">
        <f t="shared" si="92"/>
        <v/>
      </c>
      <c r="AL298" s="1" t="str">
        <f t="shared" si="93"/>
        <v/>
      </c>
      <c r="AM298" s="1">
        <f t="shared" si="94"/>
        <v>1</v>
      </c>
      <c r="AN298" s="11"/>
      <c r="AO298" s="11"/>
      <c r="AP298" s="78" t="str">
        <f>IF(AND(SUM(AH298:AM298)&gt;0,SUM(Z298:AE298)&gt;0),1,"")</f>
        <v/>
      </c>
      <c r="AQ298" s="78"/>
      <c r="AR298" s="78" t="str">
        <f>IF(AP298=1,SUM(Z298:AE298)*10+SUM(AH298:AM298),"")</f>
        <v/>
      </c>
      <c r="AS298" s="78"/>
      <c r="AT298" s="11"/>
      <c r="AU298" s="11"/>
      <c r="AV298" s="80" t="str">
        <f>IF(AP298=1,VLOOKUP(AR298,'Number-Dozzen'!$F$2:$K$10,2,0),"")</f>
        <v/>
      </c>
      <c r="AW298" s="80" t="str">
        <f>IF(AP298=1,VLOOKUP(AR298,'Number-Dozzen'!$F$2:$K$10,3,0),"")</f>
        <v/>
      </c>
      <c r="AX298" s="80" t="str">
        <f>IF(AP298=1,VLOOKUP(AR298,'Number-Dozzen'!$F$2:$K$10,4,0),"")</f>
        <v/>
      </c>
      <c r="AY298" s="80" t="str">
        <f>IF(AP298=1,VLOOKUP(AR298,'Number-Dozzen'!$F$2:$K$10,5,0),"")</f>
        <v/>
      </c>
      <c r="AZ298" s="80" t="str">
        <f>IF(AP298=1,VLOOKUP(AR298,'Number-Dozzen'!$F$2:$K$10,6,0),"")</f>
        <v/>
      </c>
      <c r="BA298" s="11"/>
      <c r="BB298" s="80">
        <f t="shared" si="97"/>
        <v>3</v>
      </c>
      <c r="BC298" s="11"/>
      <c r="BD298" s="11"/>
      <c r="BE298" s="11"/>
      <c r="BF298" s="11"/>
      <c r="BG298" s="11"/>
      <c r="BH298" s="11"/>
      <c r="BI298" s="11"/>
      <c r="BJ298" s="11"/>
      <c r="BK298" s="11"/>
      <c r="BL298" s="11"/>
      <c r="BM298" s="11"/>
      <c r="BN298" s="11"/>
    </row>
    <row r="299" spans="1:66">
      <c r="A299" s="7">
        <v>298</v>
      </c>
      <c r="B299" s="5"/>
      <c r="C299" s="97">
        <v>18</v>
      </c>
      <c r="D299" s="6">
        <f>IF(C299="","",VLOOKUP(C299,'Number-Dozzen'!$A$2:$C$38,3,0))</f>
        <v>2</v>
      </c>
      <c r="E299" s="6">
        <f>IF(C299="","",VLOOKUP(C299,'[1]Number-Dozzen'!$A$2:$B$38,2,0))</f>
        <v>3</v>
      </c>
      <c r="F299" s="19" t="str">
        <f t="shared" si="99"/>
        <v/>
      </c>
      <c r="G299" s="19" t="str">
        <f>IF(C299="","",IF(F299="","",VLOOKUP(F299,'Number-Dozzen'!$F$2:$L$10,7,0)))</f>
        <v/>
      </c>
      <c r="H299" s="1" t="str">
        <f t="shared" si="96"/>
        <v/>
      </c>
      <c r="I299" s="1">
        <f t="shared" si="81"/>
        <v>3</v>
      </c>
      <c r="J299" s="1">
        <f t="shared" si="82"/>
        <v>1</v>
      </c>
      <c r="K299" s="1" t="str">
        <f t="shared" si="95"/>
        <v/>
      </c>
      <c r="L299" s="1">
        <f>IF(C299="","",SUM($K$2:K299))</f>
        <v>28</v>
      </c>
      <c r="M299" s="11"/>
      <c r="N299" s="24" t="str">
        <f t="shared" si="98"/>
        <v/>
      </c>
      <c r="O299" s="25"/>
      <c r="P299" s="11"/>
      <c r="Q299" s="11"/>
      <c r="R299" s="11"/>
      <c r="S299" s="11"/>
      <c r="T299" s="11"/>
      <c r="U299" s="11"/>
      <c r="X299" s="11"/>
      <c r="Y299" s="11"/>
      <c r="Z299" s="80" t="str">
        <f t="shared" si="83"/>
        <v/>
      </c>
      <c r="AA299" s="82" t="str">
        <f t="shared" si="84"/>
        <v/>
      </c>
      <c r="AB299" s="1" t="str">
        <f t="shared" si="85"/>
        <v/>
      </c>
      <c r="AC299" s="1" t="str">
        <f t="shared" si="86"/>
        <v/>
      </c>
      <c r="AD299" s="1" t="str">
        <f t="shared" si="87"/>
        <v/>
      </c>
      <c r="AE299" s="1" t="str">
        <f t="shared" si="88"/>
        <v/>
      </c>
      <c r="AG299" s="11"/>
      <c r="AH299" s="1" t="str">
        <f t="shared" si="89"/>
        <v/>
      </c>
      <c r="AI299" s="1" t="str">
        <f t="shared" si="90"/>
        <v/>
      </c>
      <c r="AJ299" s="1" t="str">
        <f t="shared" si="91"/>
        <v/>
      </c>
      <c r="AK299" s="1" t="str">
        <f t="shared" si="92"/>
        <v/>
      </c>
      <c r="AL299" s="1" t="str">
        <f t="shared" si="93"/>
        <v/>
      </c>
      <c r="AM299" s="1" t="str">
        <f t="shared" si="94"/>
        <v/>
      </c>
      <c r="AN299" s="11"/>
      <c r="AO299" s="11"/>
      <c r="AP299" s="78" t="str">
        <f>IF(AND(SUM(AH299:AM299)&gt;0,SUM(Z299:AE299)&gt;0),1,"")</f>
        <v/>
      </c>
      <c r="AQ299" s="78"/>
      <c r="AR299" s="78" t="str">
        <f>IF(AP299=1,SUM(Z299:AE299)*10+SUM(AH299:AM299),"")</f>
        <v/>
      </c>
      <c r="AS299" s="78"/>
      <c r="AT299" s="11"/>
      <c r="AU299" s="11"/>
      <c r="AV299" s="80" t="str">
        <f>IF(AP299=1,VLOOKUP(AR299,'Number-Dozzen'!$F$2:$K$10,2,0),"")</f>
        <v/>
      </c>
      <c r="AW299" s="80" t="str">
        <f>IF(AP299=1,VLOOKUP(AR299,'Number-Dozzen'!$F$2:$K$10,3,0),"")</f>
        <v/>
      </c>
      <c r="AX299" s="80" t="str">
        <f>IF(AP299=1,VLOOKUP(AR299,'Number-Dozzen'!$F$2:$K$10,4,0),"")</f>
        <v/>
      </c>
      <c r="AY299" s="80" t="str">
        <f>IF(AP299=1,VLOOKUP(AR299,'Number-Dozzen'!$F$2:$K$10,5,0),"")</f>
        <v/>
      </c>
      <c r="AZ299" s="80" t="str">
        <f>IF(AP299=1,VLOOKUP(AR299,'Number-Dozzen'!$F$2:$K$10,6,0),"")</f>
        <v/>
      </c>
      <c r="BA299" s="11"/>
      <c r="BB299" s="80">
        <f t="shared" si="97"/>
        <v>3</v>
      </c>
      <c r="BC299" s="11"/>
      <c r="BD299" s="11"/>
      <c r="BE299" s="11"/>
      <c r="BF299" s="11"/>
      <c r="BG299" s="11"/>
      <c r="BH299" s="11"/>
      <c r="BI299" s="11"/>
      <c r="BJ299" s="11"/>
      <c r="BK299" s="11"/>
      <c r="BL299" s="11"/>
      <c r="BM299" s="11"/>
      <c r="BN299" s="11"/>
    </row>
    <row r="300" spans="1:66">
      <c r="A300" s="7">
        <v>299</v>
      </c>
      <c r="B300" s="5"/>
      <c r="C300" s="97">
        <v>29</v>
      </c>
      <c r="D300" s="6">
        <f>IF(C300="","",VLOOKUP(C300,'Number-Dozzen'!$A$2:$C$38,3,0))</f>
        <v>3</v>
      </c>
      <c r="E300" s="6">
        <f>IF(C300="","",VLOOKUP(C300,'[1]Number-Dozzen'!$A$2:$B$38,2,0))</f>
        <v>3</v>
      </c>
      <c r="F300" s="19" t="str">
        <f t="shared" si="99"/>
        <v/>
      </c>
      <c r="G300" s="19" t="str">
        <f>IF(C300="","",IF(F300="","",VLOOKUP(F300,'Number-Dozzen'!$F$2:$L$10,7,0)))</f>
        <v/>
      </c>
      <c r="H300" s="1" t="str">
        <f t="shared" si="96"/>
        <v/>
      </c>
      <c r="I300" s="1">
        <f t="shared" si="81"/>
        <v>3</v>
      </c>
      <c r="J300" s="1">
        <f t="shared" si="82"/>
        <v>1</v>
      </c>
      <c r="K300" s="1" t="str">
        <f t="shared" si="95"/>
        <v/>
      </c>
      <c r="L300" s="1">
        <f>IF(C300="","",SUM($K$2:K300))</f>
        <v>28</v>
      </c>
      <c r="M300" s="11"/>
      <c r="N300" s="24" t="str">
        <f t="shared" si="98"/>
        <v/>
      </c>
      <c r="O300" s="25"/>
      <c r="P300" s="11"/>
      <c r="Q300" s="11"/>
      <c r="R300" s="11"/>
      <c r="S300" s="11"/>
      <c r="T300" s="11"/>
      <c r="U300" s="11"/>
      <c r="X300" s="11"/>
      <c r="Y300" s="11"/>
      <c r="Z300" s="80" t="str">
        <f t="shared" si="83"/>
        <v/>
      </c>
      <c r="AA300" s="82" t="str">
        <f t="shared" si="84"/>
        <v/>
      </c>
      <c r="AB300" s="1" t="str">
        <f t="shared" si="85"/>
        <v/>
      </c>
      <c r="AC300" s="1" t="str">
        <f t="shared" si="86"/>
        <v/>
      </c>
      <c r="AD300" s="1" t="str">
        <f t="shared" si="87"/>
        <v/>
      </c>
      <c r="AE300" s="1" t="str">
        <f t="shared" si="88"/>
        <v/>
      </c>
      <c r="AG300" s="11"/>
      <c r="AH300" s="1" t="str">
        <f t="shared" si="89"/>
        <v/>
      </c>
      <c r="AI300" s="1" t="str">
        <f t="shared" si="90"/>
        <v/>
      </c>
      <c r="AJ300" s="1" t="str">
        <f t="shared" si="91"/>
        <v/>
      </c>
      <c r="AK300" s="1" t="str">
        <f t="shared" si="92"/>
        <v/>
      </c>
      <c r="AL300" s="1" t="str">
        <f t="shared" si="93"/>
        <v/>
      </c>
      <c r="AM300" s="1" t="str">
        <f t="shared" si="94"/>
        <v/>
      </c>
      <c r="AN300" s="11"/>
      <c r="AO300" s="11"/>
      <c r="AP300" s="78" t="str">
        <f>IF(AND(SUM(AH300:AM300)&gt;0,SUM(Z300:AE300)&gt;0),1,"")</f>
        <v/>
      </c>
      <c r="AQ300" s="78"/>
      <c r="AR300" s="78" t="str">
        <f>IF(AP300=1,SUM(Z300:AE300)*10+SUM(AH300:AM300),"")</f>
        <v/>
      </c>
      <c r="AS300" s="78"/>
      <c r="AT300" s="11"/>
      <c r="AU300" s="11"/>
      <c r="AV300" s="80" t="str">
        <f>IF(AP300=1,VLOOKUP(AR300,'Number-Dozzen'!$F$2:$K$10,2,0),"")</f>
        <v/>
      </c>
      <c r="AW300" s="80" t="str">
        <f>IF(AP300=1,VLOOKUP(AR300,'Number-Dozzen'!$F$2:$K$10,3,0),"")</f>
        <v/>
      </c>
      <c r="AX300" s="80" t="str">
        <f>IF(AP300=1,VLOOKUP(AR300,'Number-Dozzen'!$F$2:$K$10,4,0),"")</f>
        <v/>
      </c>
      <c r="AY300" s="80" t="str">
        <f>IF(AP300=1,VLOOKUP(AR300,'Number-Dozzen'!$F$2:$K$10,5,0),"")</f>
        <v/>
      </c>
      <c r="AZ300" s="80" t="str">
        <f>IF(AP300=1,VLOOKUP(AR300,'Number-Dozzen'!$F$2:$K$10,6,0),"")</f>
        <v/>
      </c>
      <c r="BA300" s="11"/>
      <c r="BB300" s="80">
        <f t="shared" si="97"/>
        <v>3</v>
      </c>
      <c r="BC300" s="11"/>
      <c r="BD300" s="11"/>
      <c r="BE300" s="11"/>
      <c r="BF300" s="11"/>
      <c r="BG300" s="11"/>
      <c r="BH300" s="11"/>
      <c r="BI300" s="11"/>
      <c r="BJ300" s="11"/>
      <c r="BK300" s="11"/>
      <c r="BL300" s="11"/>
      <c r="BM300" s="11"/>
      <c r="BN300" s="11"/>
    </row>
    <row r="301" spans="1:66">
      <c r="A301" s="7">
        <v>300</v>
      </c>
      <c r="B301" s="5"/>
      <c r="C301" s="97">
        <v>16</v>
      </c>
      <c r="D301" s="6">
        <f>IF(C301="","",VLOOKUP(C301,'Number-Dozzen'!$A$2:$C$38,3,0))</f>
        <v>2</v>
      </c>
      <c r="E301" s="6">
        <f>IF(C301="","",VLOOKUP(C301,'[1]Number-Dozzen'!$A$2:$B$38,2,0))</f>
        <v>2</v>
      </c>
      <c r="F301" s="19">
        <f t="shared" si="99"/>
        <v>11</v>
      </c>
      <c r="G301" s="19" t="str">
        <f>IF(C301="","",IF(F301="","",VLOOKUP(F301,'Number-Dozzen'!$F$2:$L$10,7,0)))</f>
        <v>0-2-4-6</v>
      </c>
      <c r="H301" s="1" t="str">
        <f t="shared" si="96"/>
        <v/>
      </c>
      <c r="I301" s="1">
        <f t="shared" si="81"/>
        <v>3</v>
      </c>
      <c r="J301" s="1">
        <f t="shared" si="82"/>
        <v>1</v>
      </c>
      <c r="K301" s="1" t="str">
        <f t="shared" si="95"/>
        <v/>
      </c>
      <c r="L301" s="1">
        <f>IF(C301="","",SUM($K$2:K301))</f>
        <v>28</v>
      </c>
      <c r="M301" s="11"/>
      <c r="N301" s="24" t="str">
        <f t="shared" si="98"/>
        <v/>
      </c>
      <c r="O301" s="25"/>
      <c r="P301" s="11"/>
      <c r="Q301" s="11"/>
      <c r="R301" s="11"/>
      <c r="S301" s="11"/>
      <c r="T301" s="11"/>
      <c r="U301" s="11"/>
      <c r="X301" s="11"/>
      <c r="Y301" s="11"/>
      <c r="Z301" s="80" t="str">
        <f t="shared" si="83"/>
        <v/>
      </c>
      <c r="AA301" s="82" t="str">
        <f t="shared" si="84"/>
        <v/>
      </c>
      <c r="AB301" s="1" t="str">
        <f t="shared" si="85"/>
        <v/>
      </c>
      <c r="AC301" s="1">
        <f t="shared" si="86"/>
        <v>1</v>
      </c>
      <c r="AD301" s="1" t="str">
        <f t="shared" si="87"/>
        <v/>
      </c>
      <c r="AE301" s="1" t="str">
        <f t="shared" si="88"/>
        <v/>
      </c>
      <c r="AG301" s="11"/>
      <c r="AH301" s="1" t="str">
        <f t="shared" si="89"/>
        <v/>
      </c>
      <c r="AI301" s="1" t="str">
        <f t="shared" si="90"/>
        <v/>
      </c>
      <c r="AJ301" s="1" t="str">
        <f t="shared" si="91"/>
        <v/>
      </c>
      <c r="AK301" s="1">
        <f t="shared" si="92"/>
        <v>1</v>
      </c>
      <c r="AL301" s="1" t="str">
        <f t="shared" si="93"/>
        <v/>
      </c>
      <c r="AM301" s="1" t="str">
        <f t="shared" si="94"/>
        <v/>
      </c>
      <c r="AN301" s="11"/>
      <c r="AO301" s="11"/>
      <c r="AP301" s="78">
        <f>IF(AND(SUM(AH301:AM301)&gt;0,SUM(Z301:AE301)&gt;0),1,"")</f>
        <v>1</v>
      </c>
      <c r="AQ301" s="78"/>
      <c r="AR301" s="78">
        <f>IF(AP301=1,SUM(Z301:AE301)*10+SUM(AH301:AM301),"")</f>
        <v>11</v>
      </c>
      <c r="AS301" s="78"/>
      <c r="AT301" s="11"/>
      <c r="AU301" s="11"/>
      <c r="AV301" s="80">
        <f>IF(AP301=1,VLOOKUP(AR301,'Number-Dozzen'!$F$2:$K$10,2,0),"")</f>
        <v>0</v>
      </c>
      <c r="AW301" s="80">
        <f>IF(AP301=1,VLOOKUP(AR301,'Number-Dozzen'!$F$2:$K$10,3,0),"")</f>
        <v>2</v>
      </c>
      <c r="AX301" s="80">
        <f>IF(AP301=1,VLOOKUP(AR301,'Number-Dozzen'!$F$2:$K$10,4,0),"")</f>
        <v>4</v>
      </c>
      <c r="AY301" s="80">
        <f>IF(AP301=1,VLOOKUP(AR301,'Number-Dozzen'!$F$2:$K$10,5,0),"")</f>
        <v>6</v>
      </c>
      <c r="AZ301" s="80" t="str">
        <f>IF(AP301=1,VLOOKUP(AR301,'Number-Dozzen'!$F$2:$K$10,6,0),"")</f>
        <v xml:space="preserve"> </v>
      </c>
      <c r="BA301" s="11"/>
      <c r="BB301" s="80">
        <f t="shared" si="97"/>
        <v>3</v>
      </c>
      <c r="BC301" s="11"/>
      <c r="BD301" s="11"/>
      <c r="BE301" s="11"/>
      <c r="BF301" s="11"/>
      <c r="BG301" s="11"/>
      <c r="BH301" s="11"/>
      <c r="BI301" s="11"/>
      <c r="BJ301" s="11"/>
      <c r="BK301" s="11"/>
      <c r="BL301" s="11"/>
      <c r="BM301" s="11"/>
      <c r="BN301" s="11"/>
    </row>
    <row r="302" spans="1:66">
      <c r="A302" s="7">
        <v>301</v>
      </c>
      <c r="B302" s="5"/>
      <c r="C302" s="97">
        <v>14</v>
      </c>
      <c r="D302" s="6">
        <f>IF(C302="","",VLOOKUP(C302,'Number-Dozzen'!$A$2:$C$38,3,0))</f>
        <v>2</v>
      </c>
      <c r="E302" s="6">
        <f>IF(C302="","",VLOOKUP(C302,'[1]Number-Dozzen'!$A$2:$B$38,2,0))</f>
        <v>3</v>
      </c>
      <c r="F302" s="19" t="str">
        <f t="shared" si="99"/>
        <v/>
      </c>
      <c r="G302" s="19" t="str">
        <f>IF(C302="","",IF(F302="","",VLOOKUP(F302,'Number-Dozzen'!$F$2:$L$10,7,0)))</f>
        <v/>
      </c>
      <c r="H302" s="1" t="str">
        <f t="shared" si="96"/>
        <v>L</v>
      </c>
      <c r="I302" s="1">
        <f t="shared" si="81"/>
        <v>3</v>
      </c>
      <c r="J302" s="1">
        <f t="shared" si="82"/>
        <v>1</v>
      </c>
      <c r="K302" s="1">
        <f t="shared" si="95"/>
        <v>-4</v>
      </c>
      <c r="L302" s="1">
        <f>IF(C302="","",SUM($K$2:K302))</f>
        <v>24</v>
      </c>
      <c r="M302" s="11"/>
      <c r="N302" s="24" t="str">
        <f t="shared" si="98"/>
        <v/>
      </c>
      <c r="O302" s="25"/>
      <c r="P302" s="11"/>
      <c r="Q302" s="11"/>
      <c r="R302" s="11"/>
      <c r="S302" s="11"/>
      <c r="T302" s="11"/>
      <c r="U302" s="11"/>
      <c r="X302" s="11"/>
      <c r="Y302" s="11"/>
      <c r="Z302" s="80" t="str">
        <f t="shared" si="83"/>
        <v/>
      </c>
      <c r="AA302" s="82" t="str">
        <f t="shared" si="84"/>
        <v/>
      </c>
      <c r="AB302" s="1" t="str">
        <f t="shared" si="85"/>
        <v/>
      </c>
      <c r="AC302" s="1" t="str">
        <f t="shared" si="86"/>
        <v/>
      </c>
      <c r="AD302" s="1" t="str">
        <f t="shared" si="87"/>
        <v/>
      </c>
      <c r="AE302" s="1" t="str">
        <f t="shared" si="88"/>
        <v/>
      </c>
      <c r="AG302" s="11"/>
      <c r="AH302" s="1" t="str">
        <f t="shared" si="89"/>
        <v/>
      </c>
      <c r="AI302" s="1" t="str">
        <f t="shared" si="90"/>
        <v/>
      </c>
      <c r="AJ302" s="1" t="str">
        <f t="shared" si="91"/>
        <v/>
      </c>
      <c r="AK302" s="1" t="str">
        <f t="shared" si="92"/>
        <v/>
      </c>
      <c r="AL302" s="1" t="str">
        <f t="shared" si="93"/>
        <v/>
      </c>
      <c r="AM302" s="1">
        <f t="shared" si="94"/>
        <v>1</v>
      </c>
      <c r="AN302" s="11"/>
      <c r="AO302" s="11"/>
      <c r="AP302" s="78" t="str">
        <f>IF(AND(SUM(AH302:AM302)&gt;0,SUM(Z302:AE302)&gt;0),1,"")</f>
        <v/>
      </c>
      <c r="AQ302" s="78"/>
      <c r="AR302" s="78" t="str">
        <f>IF(AP302=1,SUM(Z302:AE302)*10+SUM(AH302:AM302),"")</f>
        <v/>
      </c>
      <c r="AS302" s="78"/>
      <c r="AT302" s="11"/>
      <c r="AU302" s="11"/>
      <c r="AV302" s="80" t="str">
        <f>IF(AP302=1,VLOOKUP(AR302,'Number-Dozzen'!$F$2:$K$10,2,0),"")</f>
        <v/>
      </c>
      <c r="AW302" s="80" t="str">
        <f>IF(AP302=1,VLOOKUP(AR302,'Number-Dozzen'!$F$2:$K$10,3,0),"")</f>
        <v/>
      </c>
      <c r="AX302" s="80" t="str">
        <f>IF(AP302=1,VLOOKUP(AR302,'Number-Dozzen'!$F$2:$K$10,4,0),"")</f>
        <v/>
      </c>
      <c r="AY302" s="80" t="str">
        <f>IF(AP302=1,VLOOKUP(AR302,'Number-Dozzen'!$F$2:$K$10,5,0),"")</f>
        <v/>
      </c>
      <c r="AZ302" s="80" t="str">
        <f>IF(AP302=1,VLOOKUP(AR302,'Number-Dozzen'!$F$2:$K$10,6,0),"")</f>
        <v/>
      </c>
      <c r="BA302" s="11"/>
      <c r="BB302" s="80">
        <f t="shared" si="97"/>
        <v>4</v>
      </c>
      <c r="BC302" s="11"/>
      <c r="BD302" s="11"/>
      <c r="BE302" s="11"/>
      <c r="BF302" s="11"/>
      <c r="BG302" s="11"/>
      <c r="BH302" s="11"/>
      <c r="BI302" s="11"/>
      <c r="BJ302" s="11"/>
      <c r="BK302" s="11"/>
      <c r="BL302" s="11"/>
      <c r="BM302" s="11"/>
      <c r="BN302" s="11"/>
    </row>
    <row r="303" spans="1:66">
      <c r="A303" s="7">
        <v>302</v>
      </c>
      <c r="B303" s="5"/>
      <c r="C303" s="97">
        <v>16</v>
      </c>
      <c r="D303" s="6">
        <f>IF(C303="","",VLOOKUP(C303,'Number-Dozzen'!$A$2:$C$38,3,0))</f>
        <v>2</v>
      </c>
      <c r="E303" s="6">
        <f>IF(C303="","",VLOOKUP(C303,'[1]Number-Dozzen'!$A$2:$B$38,2,0))</f>
        <v>2</v>
      </c>
      <c r="F303" s="19" t="str">
        <f t="shared" si="99"/>
        <v/>
      </c>
      <c r="G303" s="19" t="str">
        <f>IF(C303="","",IF(F303="","",VLOOKUP(F303,'Number-Dozzen'!$F$2:$L$10,7,0)))</f>
        <v/>
      </c>
      <c r="H303" s="1" t="str">
        <f t="shared" si="96"/>
        <v/>
      </c>
      <c r="I303" s="1">
        <f t="shared" si="81"/>
        <v>4</v>
      </c>
      <c r="J303" s="1">
        <f t="shared" si="82"/>
        <v>1</v>
      </c>
      <c r="K303" s="1" t="str">
        <f t="shared" si="95"/>
        <v/>
      </c>
      <c r="L303" s="1">
        <f>IF(C303="","",SUM($K$2:K303))</f>
        <v>24</v>
      </c>
      <c r="M303" s="11"/>
      <c r="N303" s="24" t="str">
        <f t="shared" si="98"/>
        <v/>
      </c>
      <c r="O303" s="25"/>
      <c r="P303" s="11"/>
      <c r="Q303" s="11"/>
      <c r="R303" s="11"/>
      <c r="S303" s="11"/>
      <c r="T303" s="11"/>
      <c r="U303" s="11"/>
      <c r="X303" s="11"/>
      <c r="Y303" s="11"/>
      <c r="Z303" s="80" t="str">
        <f t="shared" si="83"/>
        <v/>
      </c>
      <c r="AA303" s="82" t="str">
        <f t="shared" si="84"/>
        <v/>
      </c>
      <c r="AB303" s="1" t="str">
        <f t="shared" si="85"/>
        <v/>
      </c>
      <c r="AC303" s="1" t="str">
        <f t="shared" si="86"/>
        <v/>
      </c>
      <c r="AD303" s="1" t="str">
        <f t="shared" si="87"/>
        <v/>
      </c>
      <c r="AE303" s="1" t="str">
        <f t="shared" si="88"/>
        <v/>
      </c>
      <c r="AG303" s="11"/>
      <c r="AH303" s="1" t="str">
        <f t="shared" si="89"/>
        <v/>
      </c>
      <c r="AI303" s="1" t="str">
        <f t="shared" si="90"/>
        <v/>
      </c>
      <c r="AJ303" s="1" t="str">
        <f t="shared" si="91"/>
        <v/>
      </c>
      <c r="AK303" s="1">
        <f t="shared" si="92"/>
        <v>1</v>
      </c>
      <c r="AL303" s="1" t="str">
        <f t="shared" si="93"/>
        <v/>
      </c>
      <c r="AM303" s="1" t="str">
        <f t="shared" si="94"/>
        <v/>
      </c>
      <c r="AN303" s="11"/>
      <c r="AO303" s="11"/>
      <c r="AP303" s="78" t="str">
        <f>IF(AND(SUM(AH303:AM303)&gt;0,SUM(Z303:AE303)&gt;0),1,"")</f>
        <v/>
      </c>
      <c r="AQ303" s="78"/>
      <c r="AR303" s="78" t="str">
        <f>IF(AP303=1,SUM(Z303:AE303)*10+SUM(AH303:AM303),"")</f>
        <v/>
      </c>
      <c r="AS303" s="78"/>
      <c r="AT303" s="11"/>
      <c r="AU303" s="11"/>
      <c r="AV303" s="80" t="str">
        <f>IF(AP303=1,VLOOKUP(AR303,'Number-Dozzen'!$F$2:$K$10,2,0),"")</f>
        <v/>
      </c>
      <c r="AW303" s="80" t="str">
        <f>IF(AP303=1,VLOOKUP(AR303,'Number-Dozzen'!$F$2:$K$10,3,0),"")</f>
        <v/>
      </c>
      <c r="AX303" s="80" t="str">
        <f>IF(AP303=1,VLOOKUP(AR303,'Number-Dozzen'!$F$2:$K$10,4,0),"")</f>
        <v/>
      </c>
      <c r="AY303" s="80" t="str">
        <f>IF(AP303=1,VLOOKUP(AR303,'Number-Dozzen'!$F$2:$K$10,5,0),"")</f>
        <v/>
      </c>
      <c r="AZ303" s="80" t="str">
        <f>IF(AP303=1,VLOOKUP(AR303,'Number-Dozzen'!$F$2:$K$10,6,0),"")</f>
        <v/>
      </c>
      <c r="BA303" s="11"/>
      <c r="BB303" s="80">
        <f t="shared" si="97"/>
        <v>4</v>
      </c>
      <c r="BC303" s="11"/>
      <c r="BD303" s="11"/>
      <c r="BE303" s="11"/>
      <c r="BF303" s="11"/>
      <c r="BG303" s="11"/>
      <c r="BH303" s="11"/>
      <c r="BI303" s="11"/>
      <c r="BJ303" s="11"/>
      <c r="BK303" s="11"/>
      <c r="BL303" s="11"/>
      <c r="BM303" s="11"/>
      <c r="BN303" s="11"/>
    </row>
    <row r="304" spans="1:66">
      <c r="A304" s="7">
        <v>303</v>
      </c>
      <c r="B304" s="5"/>
      <c r="C304" s="97">
        <v>8</v>
      </c>
      <c r="D304" s="6">
        <f>IF(C304="","",VLOOKUP(C304,'Number-Dozzen'!$A$2:$C$38,3,0))</f>
        <v>1</v>
      </c>
      <c r="E304" s="6">
        <f>IF(C304="","",VLOOKUP(C304,'[1]Number-Dozzen'!$A$2:$B$38,2,0))</f>
        <v>2</v>
      </c>
      <c r="F304" s="19" t="str">
        <f t="shared" si="99"/>
        <v/>
      </c>
      <c r="G304" s="19" t="str">
        <f>IF(C304="","",IF(F304="","",VLOOKUP(F304,'Number-Dozzen'!$F$2:$L$10,7,0)))</f>
        <v/>
      </c>
      <c r="H304" s="1" t="str">
        <f t="shared" si="96"/>
        <v/>
      </c>
      <c r="I304" s="1">
        <f t="shared" si="81"/>
        <v>4</v>
      </c>
      <c r="J304" s="1">
        <f t="shared" si="82"/>
        <v>1</v>
      </c>
      <c r="K304" s="1" t="str">
        <f t="shared" si="95"/>
        <v/>
      </c>
      <c r="L304" s="1">
        <f>IF(C304="","",SUM($K$2:K304))</f>
        <v>24</v>
      </c>
      <c r="M304" s="11"/>
      <c r="N304" s="24" t="str">
        <f t="shared" si="98"/>
        <v/>
      </c>
      <c r="O304" s="25"/>
      <c r="P304" s="11"/>
      <c r="Q304" s="11"/>
      <c r="R304" s="11"/>
      <c r="S304" s="11"/>
      <c r="T304" s="11"/>
      <c r="U304" s="11"/>
      <c r="X304" s="11"/>
      <c r="Y304" s="11"/>
      <c r="Z304" s="80">
        <f t="shared" si="83"/>
        <v>3</v>
      </c>
      <c r="AA304" s="82" t="str">
        <f t="shared" si="84"/>
        <v/>
      </c>
      <c r="AB304" s="1" t="str">
        <f t="shared" si="85"/>
        <v/>
      </c>
      <c r="AC304" s="1" t="str">
        <f t="shared" si="86"/>
        <v/>
      </c>
      <c r="AD304" s="1" t="str">
        <f t="shared" si="87"/>
        <v/>
      </c>
      <c r="AE304" s="1" t="str">
        <f t="shared" si="88"/>
        <v/>
      </c>
      <c r="AG304" s="11"/>
      <c r="AH304" s="1" t="str">
        <f t="shared" si="89"/>
        <v/>
      </c>
      <c r="AI304" s="1" t="str">
        <f t="shared" si="90"/>
        <v/>
      </c>
      <c r="AJ304" s="1" t="str">
        <f t="shared" si="91"/>
        <v/>
      </c>
      <c r="AK304" s="1" t="str">
        <f t="shared" si="92"/>
        <v/>
      </c>
      <c r="AL304" s="1" t="str">
        <f t="shared" si="93"/>
        <v/>
      </c>
      <c r="AM304" s="1" t="str">
        <f t="shared" si="94"/>
        <v/>
      </c>
      <c r="AN304" s="11"/>
      <c r="AO304" s="11"/>
      <c r="AP304" s="78" t="str">
        <f>IF(AND(SUM(AH304:AM304)&gt;0,SUM(Z304:AE304)&gt;0),1,"")</f>
        <v/>
      </c>
      <c r="AQ304" s="78"/>
      <c r="AR304" s="78" t="str">
        <f>IF(AP304=1,SUM(Z304:AE304)*10+SUM(AH304:AM304),"")</f>
        <v/>
      </c>
      <c r="AS304" s="78"/>
      <c r="AT304" s="11"/>
      <c r="AU304" s="11"/>
      <c r="AV304" s="80" t="str">
        <f>IF(AP304=1,VLOOKUP(AR304,'Number-Dozzen'!$F$2:$K$10,2,0),"")</f>
        <v/>
      </c>
      <c r="AW304" s="80" t="str">
        <f>IF(AP304=1,VLOOKUP(AR304,'Number-Dozzen'!$F$2:$K$10,3,0),"")</f>
        <v/>
      </c>
      <c r="AX304" s="80" t="str">
        <f>IF(AP304=1,VLOOKUP(AR304,'Number-Dozzen'!$F$2:$K$10,4,0),"")</f>
        <v/>
      </c>
      <c r="AY304" s="80" t="str">
        <f>IF(AP304=1,VLOOKUP(AR304,'Number-Dozzen'!$F$2:$K$10,5,0),"")</f>
        <v/>
      </c>
      <c r="AZ304" s="80" t="str">
        <f>IF(AP304=1,VLOOKUP(AR304,'Number-Dozzen'!$F$2:$K$10,6,0),"")</f>
        <v/>
      </c>
      <c r="BA304" s="11"/>
      <c r="BB304" s="80">
        <f t="shared" si="97"/>
        <v>4</v>
      </c>
      <c r="BC304" s="11"/>
      <c r="BD304" s="11"/>
      <c r="BE304" s="11"/>
      <c r="BF304" s="11"/>
      <c r="BG304" s="11"/>
      <c r="BH304" s="11"/>
      <c r="BI304" s="11"/>
      <c r="BJ304" s="11"/>
      <c r="BK304" s="11"/>
      <c r="BL304" s="11"/>
      <c r="BM304" s="11"/>
      <c r="BN304" s="11"/>
    </row>
    <row r="305" spans="1:66">
      <c r="A305" s="7">
        <v>304</v>
      </c>
      <c r="B305" s="5"/>
      <c r="C305" s="97">
        <v>4</v>
      </c>
      <c r="D305" s="6">
        <f>IF(C305="","",VLOOKUP(C305,'Number-Dozzen'!$A$2:$C$38,3,0))</f>
        <v>1</v>
      </c>
      <c r="E305" s="6">
        <f>IF(C305="","",VLOOKUP(C305,'[1]Number-Dozzen'!$A$2:$B$38,2,0))</f>
        <v>1</v>
      </c>
      <c r="F305" s="19" t="str">
        <f t="shared" si="99"/>
        <v/>
      </c>
      <c r="G305" s="19" t="str">
        <f>IF(C305="","",IF(F305="","",VLOOKUP(F305,'Number-Dozzen'!$F$2:$L$10,7,0)))</f>
        <v/>
      </c>
      <c r="H305" s="1" t="str">
        <f t="shared" si="96"/>
        <v/>
      </c>
      <c r="I305" s="1">
        <f t="shared" si="81"/>
        <v>4</v>
      </c>
      <c r="J305" s="1">
        <f t="shared" si="82"/>
        <v>1</v>
      </c>
      <c r="K305" s="1" t="str">
        <f t="shared" si="95"/>
        <v/>
      </c>
      <c r="L305" s="1">
        <f>IF(C305="","",SUM($K$2:K305))</f>
        <v>24</v>
      </c>
      <c r="M305" s="11"/>
      <c r="N305" s="24" t="str">
        <f t="shared" si="98"/>
        <v/>
      </c>
      <c r="O305" s="25"/>
      <c r="P305" s="11"/>
      <c r="Q305" s="11"/>
      <c r="R305" s="11"/>
      <c r="S305" s="11"/>
      <c r="T305" s="11"/>
      <c r="U305" s="11"/>
      <c r="X305" s="11"/>
      <c r="Y305" s="11"/>
      <c r="Z305" s="80" t="str">
        <f t="shared" si="83"/>
        <v/>
      </c>
      <c r="AA305" s="82" t="str">
        <f t="shared" si="84"/>
        <v/>
      </c>
      <c r="AB305" s="1" t="str">
        <f t="shared" si="85"/>
        <v/>
      </c>
      <c r="AC305" s="1" t="str">
        <f t="shared" si="86"/>
        <v/>
      </c>
      <c r="AD305" s="1" t="str">
        <f t="shared" si="87"/>
        <v/>
      </c>
      <c r="AE305" s="1" t="str">
        <f t="shared" si="88"/>
        <v/>
      </c>
      <c r="AG305" s="11"/>
      <c r="AH305" s="1">
        <f t="shared" si="89"/>
        <v>3</v>
      </c>
      <c r="AI305" s="1" t="str">
        <f t="shared" si="90"/>
        <v/>
      </c>
      <c r="AJ305" s="1" t="str">
        <f t="shared" si="91"/>
        <v/>
      </c>
      <c r="AK305" s="1" t="str">
        <f t="shared" si="92"/>
        <v/>
      </c>
      <c r="AL305" s="1" t="str">
        <f t="shared" si="93"/>
        <v/>
      </c>
      <c r="AM305" s="1" t="str">
        <f t="shared" si="94"/>
        <v/>
      </c>
      <c r="AN305" s="11"/>
      <c r="AO305" s="11"/>
      <c r="AP305" s="78" t="str">
        <f>IF(AND(SUM(AH305:AM305)&gt;0,SUM(Z305:AE305)&gt;0),1,"")</f>
        <v/>
      </c>
      <c r="AQ305" s="78"/>
      <c r="AR305" s="78" t="str">
        <f>IF(AP305=1,SUM(Z305:AE305)*10+SUM(AH305:AM305),"")</f>
        <v/>
      </c>
      <c r="AS305" s="78"/>
      <c r="AT305" s="11"/>
      <c r="AU305" s="11"/>
      <c r="AV305" s="80" t="str">
        <f>IF(AP305=1,VLOOKUP(AR305,'Number-Dozzen'!$F$2:$K$10,2,0),"")</f>
        <v/>
      </c>
      <c r="AW305" s="80" t="str">
        <f>IF(AP305=1,VLOOKUP(AR305,'Number-Dozzen'!$F$2:$K$10,3,0),"")</f>
        <v/>
      </c>
      <c r="AX305" s="80" t="str">
        <f>IF(AP305=1,VLOOKUP(AR305,'Number-Dozzen'!$F$2:$K$10,4,0),"")</f>
        <v/>
      </c>
      <c r="AY305" s="80" t="str">
        <f>IF(AP305=1,VLOOKUP(AR305,'Number-Dozzen'!$F$2:$K$10,5,0),"")</f>
        <v/>
      </c>
      <c r="AZ305" s="80" t="str">
        <f>IF(AP305=1,VLOOKUP(AR305,'Number-Dozzen'!$F$2:$K$10,6,0),"")</f>
        <v/>
      </c>
      <c r="BA305" s="11"/>
      <c r="BB305" s="80">
        <f t="shared" si="97"/>
        <v>4</v>
      </c>
      <c r="BC305" s="11"/>
      <c r="BD305" s="11"/>
      <c r="BE305" s="11"/>
      <c r="BF305" s="11"/>
      <c r="BG305" s="11"/>
      <c r="BH305" s="11"/>
      <c r="BI305" s="11"/>
      <c r="BJ305" s="11"/>
      <c r="BK305" s="11"/>
      <c r="BL305" s="11"/>
      <c r="BM305" s="11"/>
      <c r="BN305" s="11"/>
    </row>
    <row r="306" spans="1:66">
      <c r="A306" s="7">
        <v>305</v>
      </c>
      <c r="B306" s="5"/>
      <c r="C306" s="97">
        <v>17</v>
      </c>
      <c r="D306" s="6">
        <f>IF(C306="","",VLOOKUP(C306,'Number-Dozzen'!$A$2:$C$38,3,0))</f>
        <v>2</v>
      </c>
      <c r="E306" s="6">
        <f>IF(C306="","",VLOOKUP(C306,'[1]Number-Dozzen'!$A$2:$B$38,2,0))</f>
        <v>1</v>
      </c>
      <c r="F306" s="19" t="str">
        <f t="shared" si="99"/>
        <v/>
      </c>
      <c r="G306" s="19" t="str">
        <f>IF(C306="","",IF(F306="","",VLOOKUP(F306,'Number-Dozzen'!$F$2:$L$10,7,0)))</f>
        <v/>
      </c>
      <c r="H306" s="1" t="str">
        <f t="shared" si="96"/>
        <v/>
      </c>
      <c r="I306" s="1">
        <f t="shared" si="81"/>
        <v>4</v>
      </c>
      <c r="J306" s="1">
        <f t="shared" si="82"/>
        <v>1</v>
      </c>
      <c r="K306" s="1" t="str">
        <f t="shared" si="95"/>
        <v/>
      </c>
      <c r="L306" s="1">
        <f>IF(C306="","",SUM($K$2:K306))</f>
        <v>24</v>
      </c>
      <c r="M306" s="11"/>
      <c r="N306" s="24" t="str">
        <f t="shared" si="98"/>
        <v/>
      </c>
      <c r="O306" s="25"/>
      <c r="P306" s="11"/>
      <c r="Q306" s="11"/>
      <c r="R306" s="11"/>
      <c r="S306" s="11"/>
      <c r="T306" s="11"/>
      <c r="U306" s="11"/>
      <c r="X306" s="11"/>
      <c r="Y306" s="11"/>
      <c r="Z306" s="80" t="str">
        <f t="shared" si="83"/>
        <v/>
      </c>
      <c r="AA306" s="82" t="str">
        <f t="shared" si="84"/>
        <v/>
      </c>
      <c r="AB306" s="1">
        <f t="shared" si="85"/>
        <v>3</v>
      </c>
      <c r="AC306" s="1" t="str">
        <f t="shared" si="86"/>
        <v/>
      </c>
      <c r="AD306" s="1" t="str">
        <f t="shared" si="87"/>
        <v/>
      </c>
      <c r="AE306" s="1" t="str">
        <f t="shared" si="88"/>
        <v/>
      </c>
      <c r="AG306" s="11"/>
      <c r="AH306" s="1" t="str">
        <f t="shared" si="89"/>
        <v/>
      </c>
      <c r="AI306" s="1" t="str">
        <f t="shared" si="90"/>
        <v/>
      </c>
      <c r="AJ306" s="1" t="str">
        <f t="shared" si="91"/>
        <v/>
      </c>
      <c r="AK306" s="1" t="str">
        <f t="shared" si="92"/>
        <v/>
      </c>
      <c r="AL306" s="1" t="str">
        <f t="shared" si="93"/>
        <v/>
      </c>
      <c r="AM306" s="1" t="str">
        <f t="shared" si="94"/>
        <v/>
      </c>
      <c r="AN306" s="11"/>
      <c r="AO306" s="11"/>
      <c r="AP306" s="78" t="str">
        <f>IF(AND(SUM(AH306:AM306)&gt;0,SUM(Z306:AE306)&gt;0),1,"")</f>
        <v/>
      </c>
      <c r="AQ306" s="78"/>
      <c r="AR306" s="78" t="str">
        <f>IF(AP306=1,SUM(Z306:AE306)*10+SUM(AH306:AM306),"")</f>
        <v/>
      </c>
      <c r="AS306" s="78"/>
      <c r="AT306" s="11"/>
      <c r="AU306" s="11"/>
      <c r="AV306" s="80" t="str">
        <f>IF(AP306=1,VLOOKUP(AR306,'Number-Dozzen'!$F$2:$K$10,2,0),"")</f>
        <v/>
      </c>
      <c r="AW306" s="80" t="str">
        <f>IF(AP306=1,VLOOKUP(AR306,'Number-Dozzen'!$F$2:$K$10,3,0),"")</f>
        <v/>
      </c>
      <c r="AX306" s="80" t="str">
        <f>IF(AP306=1,VLOOKUP(AR306,'Number-Dozzen'!$F$2:$K$10,4,0),"")</f>
        <v/>
      </c>
      <c r="AY306" s="80" t="str">
        <f>IF(AP306=1,VLOOKUP(AR306,'Number-Dozzen'!$F$2:$K$10,5,0),"")</f>
        <v/>
      </c>
      <c r="AZ306" s="80" t="str">
        <f>IF(AP306=1,VLOOKUP(AR306,'Number-Dozzen'!$F$2:$K$10,6,0),"")</f>
        <v/>
      </c>
      <c r="BA306" s="11"/>
      <c r="BB306" s="80">
        <f t="shared" si="97"/>
        <v>4</v>
      </c>
      <c r="BC306" s="11"/>
      <c r="BD306" s="11"/>
      <c r="BE306" s="11"/>
      <c r="BF306" s="11"/>
      <c r="BG306" s="11"/>
      <c r="BH306" s="11"/>
      <c r="BI306" s="11"/>
      <c r="BJ306" s="11"/>
      <c r="BK306" s="11"/>
      <c r="BL306" s="11"/>
      <c r="BM306" s="11"/>
      <c r="BN306" s="11"/>
    </row>
    <row r="307" spans="1:66">
      <c r="A307" s="7">
        <v>306</v>
      </c>
      <c r="B307" s="5"/>
      <c r="C307" s="97">
        <v>35</v>
      </c>
      <c r="D307" s="6">
        <f>IF(C307="","",VLOOKUP(C307,'Number-Dozzen'!$A$2:$C$38,3,0))</f>
        <v>3</v>
      </c>
      <c r="E307" s="6">
        <f>IF(C307="","",VLOOKUP(C307,'[1]Number-Dozzen'!$A$2:$B$38,2,0))</f>
        <v>3</v>
      </c>
      <c r="F307" s="19" t="str">
        <f t="shared" si="99"/>
        <v/>
      </c>
      <c r="G307" s="19" t="str">
        <f>IF(C307="","",IF(F307="","",VLOOKUP(F307,'Number-Dozzen'!$F$2:$L$10,7,0)))</f>
        <v/>
      </c>
      <c r="H307" s="1" t="str">
        <f t="shared" si="96"/>
        <v/>
      </c>
      <c r="I307" s="1">
        <f t="shared" si="81"/>
        <v>4</v>
      </c>
      <c r="J307" s="1">
        <f t="shared" si="82"/>
        <v>1</v>
      </c>
      <c r="K307" s="1" t="str">
        <f t="shared" si="95"/>
        <v/>
      </c>
      <c r="L307" s="1">
        <f>IF(C307="","",SUM($K$2:K307))</f>
        <v>24</v>
      </c>
      <c r="M307" s="11"/>
      <c r="N307" s="24" t="str">
        <f t="shared" si="98"/>
        <v/>
      </c>
      <c r="O307" s="25"/>
      <c r="P307" s="11"/>
      <c r="Q307" s="11"/>
      <c r="R307" s="11"/>
      <c r="S307" s="11"/>
      <c r="T307" s="11"/>
      <c r="U307" s="11"/>
      <c r="X307" s="11"/>
      <c r="Y307" s="11"/>
      <c r="Z307" s="80" t="str">
        <f t="shared" si="83"/>
        <v/>
      </c>
      <c r="AA307" s="82" t="str">
        <f t="shared" si="84"/>
        <v/>
      </c>
      <c r="AB307" s="1" t="str">
        <f t="shared" si="85"/>
        <v/>
      </c>
      <c r="AC307" s="1" t="str">
        <f t="shared" si="86"/>
        <v/>
      </c>
      <c r="AD307" s="1" t="str">
        <f t="shared" si="87"/>
        <v/>
      </c>
      <c r="AE307" s="1" t="str">
        <f t="shared" si="88"/>
        <v/>
      </c>
      <c r="AG307" s="11"/>
      <c r="AH307" s="1" t="str">
        <f t="shared" si="89"/>
        <v/>
      </c>
      <c r="AI307" s="1" t="str">
        <f t="shared" si="90"/>
        <v/>
      </c>
      <c r="AJ307" s="1" t="str">
        <f t="shared" si="91"/>
        <v/>
      </c>
      <c r="AK307" s="1" t="str">
        <f t="shared" si="92"/>
        <v/>
      </c>
      <c r="AL307" s="1">
        <f t="shared" si="93"/>
        <v>2</v>
      </c>
      <c r="AM307" s="1" t="str">
        <f t="shared" si="94"/>
        <v/>
      </c>
      <c r="AN307" s="11"/>
      <c r="AO307" s="11"/>
      <c r="AP307" s="78" t="str">
        <f>IF(AND(SUM(AH307:AM307)&gt;0,SUM(Z307:AE307)&gt;0),1,"")</f>
        <v/>
      </c>
      <c r="AQ307" s="78"/>
      <c r="AR307" s="78" t="str">
        <f>IF(AP307=1,SUM(Z307:AE307)*10+SUM(AH307:AM307),"")</f>
        <v/>
      </c>
      <c r="AS307" s="78"/>
      <c r="AT307" s="11"/>
      <c r="AU307" s="11"/>
      <c r="AV307" s="80" t="str">
        <f>IF(AP307=1,VLOOKUP(AR307,'Number-Dozzen'!$F$2:$K$10,2,0),"")</f>
        <v/>
      </c>
      <c r="AW307" s="80" t="str">
        <f>IF(AP307=1,VLOOKUP(AR307,'Number-Dozzen'!$F$2:$K$10,3,0),"")</f>
        <v/>
      </c>
      <c r="AX307" s="80" t="str">
        <f>IF(AP307=1,VLOOKUP(AR307,'Number-Dozzen'!$F$2:$K$10,4,0),"")</f>
        <v/>
      </c>
      <c r="AY307" s="80" t="str">
        <f>IF(AP307=1,VLOOKUP(AR307,'Number-Dozzen'!$F$2:$K$10,5,0),"")</f>
        <v/>
      </c>
      <c r="AZ307" s="80" t="str">
        <f>IF(AP307=1,VLOOKUP(AR307,'Number-Dozzen'!$F$2:$K$10,6,0),"")</f>
        <v/>
      </c>
      <c r="BA307" s="11"/>
      <c r="BB307" s="80">
        <f t="shared" si="97"/>
        <v>4</v>
      </c>
      <c r="BC307" s="11"/>
      <c r="BD307" s="11"/>
      <c r="BE307" s="11"/>
      <c r="BF307" s="11"/>
      <c r="BG307" s="11"/>
      <c r="BH307" s="11"/>
      <c r="BI307" s="11"/>
      <c r="BJ307" s="11"/>
      <c r="BK307" s="11"/>
      <c r="BL307" s="11"/>
      <c r="BM307" s="11"/>
      <c r="BN307" s="11"/>
    </row>
    <row r="308" spans="1:66">
      <c r="A308" s="7">
        <v>307</v>
      </c>
      <c r="B308" s="5"/>
      <c r="C308" s="97">
        <v>20</v>
      </c>
      <c r="D308" s="6">
        <f>IF(C308="","",VLOOKUP(C308,'Number-Dozzen'!$A$2:$C$38,3,0))</f>
        <v>2</v>
      </c>
      <c r="E308" s="6">
        <f>IF(C308="","",VLOOKUP(C308,'[1]Number-Dozzen'!$A$2:$B$38,2,0))</f>
        <v>2</v>
      </c>
      <c r="F308" s="19">
        <f t="shared" si="99"/>
        <v>11</v>
      </c>
      <c r="G308" s="19" t="str">
        <f>IF(C308="","",IF(F308="","",VLOOKUP(F308,'Number-Dozzen'!$F$2:$L$10,7,0)))</f>
        <v>0-2-4-6</v>
      </c>
      <c r="H308" s="1" t="str">
        <f t="shared" si="96"/>
        <v/>
      </c>
      <c r="I308" s="1">
        <f t="shared" si="81"/>
        <v>4</v>
      </c>
      <c r="J308" s="1">
        <f t="shared" si="82"/>
        <v>1</v>
      </c>
      <c r="K308" s="1" t="str">
        <f t="shared" si="95"/>
        <v/>
      </c>
      <c r="L308" s="1">
        <f>IF(C308="","",SUM($K$2:K308))</f>
        <v>24</v>
      </c>
      <c r="M308" s="11"/>
      <c r="N308" s="24" t="str">
        <f t="shared" si="98"/>
        <v/>
      </c>
      <c r="O308" s="25"/>
      <c r="P308" s="11"/>
      <c r="Q308" s="11"/>
      <c r="R308" s="11"/>
      <c r="S308" s="11"/>
      <c r="T308" s="11"/>
      <c r="U308" s="11"/>
      <c r="X308" s="11"/>
      <c r="Y308" s="11"/>
      <c r="Z308" s="80" t="str">
        <f t="shared" si="83"/>
        <v/>
      </c>
      <c r="AA308" s="82" t="str">
        <f t="shared" si="84"/>
        <v/>
      </c>
      <c r="AB308" s="1" t="str">
        <f t="shared" si="85"/>
        <v/>
      </c>
      <c r="AC308" s="1">
        <f t="shared" si="86"/>
        <v>1</v>
      </c>
      <c r="AD308" s="1" t="str">
        <f t="shared" si="87"/>
        <v/>
      </c>
      <c r="AE308" s="1" t="str">
        <f t="shared" si="88"/>
        <v/>
      </c>
      <c r="AG308" s="11"/>
      <c r="AH308" s="1" t="str">
        <f t="shared" si="89"/>
        <v/>
      </c>
      <c r="AI308" s="1" t="str">
        <f t="shared" si="90"/>
        <v/>
      </c>
      <c r="AJ308" s="1" t="str">
        <f t="shared" si="91"/>
        <v/>
      </c>
      <c r="AK308" s="1">
        <f t="shared" si="92"/>
        <v>1</v>
      </c>
      <c r="AL308" s="1" t="str">
        <f t="shared" si="93"/>
        <v/>
      </c>
      <c r="AM308" s="1" t="str">
        <f t="shared" si="94"/>
        <v/>
      </c>
      <c r="AN308" s="11"/>
      <c r="AO308" s="11"/>
      <c r="AP308" s="78">
        <f>IF(AND(SUM(AH308:AM308)&gt;0,SUM(Z308:AE308)&gt;0),1,"")</f>
        <v>1</v>
      </c>
      <c r="AQ308" s="78"/>
      <c r="AR308" s="78">
        <f>IF(AP308=1,SUM(Z308:AE308)*10+SUM(AH308:AM308),"")</f>
        <v>11</v>
      </c>
      <c r="AS308" s="78"/>
      <c r="AT308" s="11"/>
      <c r="AU308" s="11"/>
      <c r="AV308" s="80">
        <f>IF(AP308=1,VLOOKUP(AR308,'Number-Dozzen'!$F$2:$K$10,2,0),"")</f>
        <v>0</v>
      </c>
      <c r="AW308" s="80">
        <f>IF(AP308=1,VLOOKUP(AR308,'Number-Dozzen'!$F$2:$K$10,3,0),"")</f>
        <v>2</v>
      </c>
      <c r="AX308" s="80">
        <f>IF(AP308=1,VLOOKUP(AR308,'Number-Dozzen'!$F$2:$K$10,4,0),"")</f>
        <v>4</v>
      </c>
      <c r="AY308" s="80">
        <f>IF(AP308=1,VLOOKUP(AR308,'Number-Dozzen'!$F$2:$K$10,5,0),"")</f>
        <v>6</v>
      </c>
      <c r="AZ308" s="80" t="str">
        <f>IF(AP308=1,VLOOKUP(AR308,'Number-Dozzen'!$F$2:$K$10,6,0),"")</f>
        <v xml:space="preserve"> </v>
      </c>
      <c r="BA308" s="11"/>
      <c r="BB308" s="80">
        <f t="shared" si="97"/>
        <v>4</v>
      </c>
      <c r="BC308" s="11"/>
      <c r="BD308" s="11"/>
      <c r="BE308" s="11"/>
      <c r="BF308" s="11"/>
      <c r="BG308" s="11"/>
      <c r="BH308" s="11"/>
      <c r="BI308" s="11"/>
      <c r="BJ308" s="11"/>
      <c r="BK308" s="11"/>
      <c r="BL308" s="11"/>
      <c r="BM308" s="11"/>
      <c r="BN308" s="11"/>
    </row>
    <row r="309" spans="1:66">
      <c r="A309" s="7">
        <v>308</v>
      </c>
      <c r="B309" s="5"/>
      <c r="C309" s="97">
        <v>3</v>
      </c>
      <c r="D309" s="6">
        <f>IF(C309="","",VLOOKUP(C309,'Number-Dozzen'!$A$2:$C$38,3,0))</f>
        <v>1</v>
      </c>
      <c r="E309" s="6">
        <f>IF(C309="","",VLOOKUP(C309,'[1]Number-Dozzen'!$A$2:$B$38,2,0))</f>
        <v>3</v>
      </c>
      <c r="F309" s="19">
        <f t="shared" si="99"/>
        <v>31</v>
      </c>
      <c r="G309" s="19" t="str">
        <f>IF(C309="","",IF(F309="","",VLOOKUP(F309,'Number-Dozzen'!$F$2:$L$10,7,0)))</f>
        <v>25-27-32-34</v>
      </c>
      <c r="H309" s="1" t="str">
        <f t="shared" si="96"/>
        <v>L</v>
      </c>
      <c r="I309" s="1">
        <f t="shared" si="81"/>
        <v>4</v>
      </c>
      <c r="J309" s="1">
        <f t="shared" si="82"/>
        <v>1</v>
      </c>
      <c r="K309" s="1">
        <f t="shared" si="95"/>
        <v>-4</v>
      </c>
      <c r="L309" s="1">
        <f>IF(C309="","",SUM($K$2:K309))</f>
        <v>20</v>
      </c>
      <c r="M309" s="11"/>
      <c r="N309" s="24" t="str">
        <f t="shared" si="98"/>
        <v/>
      </c>
      <c r="O309" s="25"/>
      <c r="P309" s="11"/>
      <c r="Q309" s="11"/>
      <c r="R309" s="11"/>
      <c r="S309" s="11"/>
      <c r="T309" s="11"/>
      <c r="U309" s="11"/>
      <c r="X309" s="11"/>
      <c r="Y309" s="11"/>
      <c r="Z309" s="80">
        <f t="shared" si="83"/>
        <v>3</v>
      </c>
      <c r="AA309" s="82" t="str">
        <f t="shared" si="84"/>
        <v/>
      </c>
      <c r="AB309" s="1" t="str">
        <f t="shared" si="85"/>
        <v/>
      </c>
      <c r="AC309" s="1" t="str">
        <f t="shared" si="86"/>
        <v/>
      </c>
      <c r="AD309" s="1" t="str">
        <f t="shared" si="87"/>
        <v/>
      </c>
      <c r="AE309" s="1" t="str">
        <f t="shared" si="88"/>
        <v/>
      </c>
      <c r="AG309" s="11"/>
      <c r="AH309" s="1" t="str">
        <f t="shared" si="89"/>
        <v/>
      </c>
      <c r="AI309" s="1" t="str">
        <f t="shared" si="90"/>
        <v/>
      </c>
      <c r="AJ309" s="1" t="str">
        <f t="shared" si="91"/>
        <v/>
      </c>
      <c r="AK309" s="1" t="str">
        <f t="shared" si="92"/>
        <v/>
      </c>
      <c r="AL309" s="1" t="str">
        <f t="shared" si="93"/>
        <v/>
      </c>
      <c r="AM309" s="1">
        <f t="shared" si="94"/>
        <v>1</v>
      </c>
      <c r="AN309" s="11"/>
      <c r="AO309" s="11"/>
      <c r="AP309" s="78">
        <f>IF(AND(SUM(AH309:AM309)&gt;0,SUM(Z309:AE309)&gt;0),1,"")</f>
        <v>1</v>
      </c>
      <c r="AQ309" s="78"/>
      <c r="AR309" s="78">
        <f>IF(AP309=1,SUM(Z309:AE309)*10+SUM(AH309:AM309),"")</f>
        <v>31</v>
      </c>
      <c r="AS309" s="78"/>
      <c r="AT309" s="11"/>
      <c r="AU309" s="11"/>
      <c r="AV309" s="80">
        <f>IF(AP309=1,VLOOKUP(AR309,'Number-Dozzen'!$F$2:$K$10,2,0),"")</f>
        <v>25</v>
      </c>
      <c r="AW309" s="80">
        <f>IF(AP309=1,VLOOKUP(AR309,'Number-Dozzen'!$F$2:$K$10,3,0),"")</f>
        <v>27</v>
      </c>
      <c r="AX309" s="80">
        <f>IF(AP309=1,VLOOKUP(AR309,'Number-Dozzen'!$F$2:$K$10,4,0),"")</f>
        <v>32</v>
      </c>
      <c r="AY309" s="80">
        <f>IF(AP309=1,VLOOKUP(AR309,'Number-Dozzen'!$F$2:$K$10,5,0),"")</f>
        <v>34</v>
      </c>
      <c r="AZ309" s="80" t="str">
        <f>IF(AP309=1,VLOOKUP(AR309,'Number-Dozzen'!$F$2:$K$10,6,0),"")</f>
        <v xml:space="preserve"> </v>
      </c>
      <c r="BA309" s="11"/>
      <c r="BB309" s="80">
        <f t="shared" si="97"/>
        <v>5</v>
      </c>
      <c r="BC309" s="11"/>
      <c r="BD309" s="11"/>
      <c r="BE309" s="11"/>
      <c r="BF309" s="11"/>
      <c r="BG309" s="11"/>
      <c r="BH309" s="11"/>
      <c r="BI309" s="11"/>
      <c r="BJ309" s="11"/>
      <c r="BK309" s="11"/>
      <c r="BL309" s="11"/>
      <c r="BM309" s="11"/>
      <c r="BN309" s="11"/>
    </row>
    <row r="310" spans="1:66">
      <c r="A310" s="7">
        <v>309</v>
      </c>
      <c r="B310" s="5"/>
      <c r="C310" s="97">
        <v>15</v>
      </c>
      <c r="D310" s="6">
        <f>IF(C310="","",VLOOKUP(C310,'Number-Dozzen'!$A$2:$C$38,3,0))</f>
        <v>2</v>
      </c>
      <c r="E310" s="6">
        <f>IF(C310="","",VLOOKUP(C310,'[1]Number-Dozzen'!$A$2:$B$38,2,0))</f>
        <v>1</v>
      </c>
      <c r="F310" s="19">
        <f t="shared" si="99"/>
        <v>32</v>
      </c>
      <c r="G310" s="19" t="str">
        <f>IF(C310="","",IF(F310="","",VLOOKUP(F310,'Number-Dozzen'!$F$2:$L$10,7,0)))</f>
        <v>30-33-36</v>
      </c>
      <c r="H310" s="1" t="str">
        <f t="shared" si="96"/>
        <v>L</v>
      </c>
      <c r="I310" s="1">
        <f t="shared" si="81"/>
        <v>5</v>
      </c>
      <c r="J310" s="1">
        <f t="shared" si="82"/>
        <v>1</v>
      </c>
      <c r="K310" s="1">
        <f t="shared" si="95"/>
        <v>-4</v>
      </c>
      <c r="L310" s="1">
        <f>IF(C310="","",SUM($K$2:K310))</f>
        <v>16</v>
      </c>
      <c r="M310" s="11"/>
      <c r="N310" s="24" t="str">
        <f t="shared" si="98"/>
        <v/>
      </c>
      <c r="O310" s="25"/>
      <c r="P310" s="11"/>
      <c r="Q310" s="11"/>
      <c r="R310" s="11"/>
      <c r="S310" s="11"/>
      <c r="T310" s="11"/>
      <c r="U310" s="11"/>
      <c r="X310" s="11"/>
      <c r="Y310" s="11"/>
      <c r="Z310" s="80" t="str">
        <f t="shared" si="83"/>
        <v/>
      </c>
      <c r="AA310" s="82" t="str">
        <f t="shared" si="84"/>
        <v/>
      </c>
      <c r="AB310" s="1">
        <f t="shared" si="85"/>
        <v>3</v>
      </c>
      <c r="AC310" s="1" t="str">
        <f t="shared" si="86"/>
        <v/>
      </c>
      <c r="AD310" s="1" t="str">
        <f t="shared" si="87"/>
        <v/>
      </c>
      <c r="AE310" s="1" t="str">
        <f t="shared" si="88"/>
        <v/>
      </c>
      <c r="AG310" s="11"/>
      <c r="AH310" s="1" t="str">
        <f t="shared" si="89"/>
        <v/>
      </c>
      <c r="AI310" s="1">
        <f t="shared" si="90"/>
        <v>2</v>
      </c>
      <c r="AJ310" s="1" t="str">
        <f t="shared" si="91"/>
        <v/>
      </c>
      <c r="AK310" s="1" t="str">
        <f t="shared" si="92"/>
        <v/>
      </c>
      <c r="AL310" s="1" t="str">
        <f t="shared" si="93"/>
        <v/>
      </c>
      <c r="AM310" s="1" t="str">
        <f t="shared" si="94"/>
        <v/>
      </c>
      <c r="AN310" s="11"/>
      <c r="AO310" s="11"/>
      <c r="AP310" s="78">
        <f>IF(AND(SUM(AH310:AM310)&gt;0,SUM(Z310:AE310)&gt;0),1,"")</f>
        <v>1</v>
      </c>
      <c r="AQ310" s="78"/>
      <c r="AR310" s="78">
        <f>IF(AP310=1,SUM(Z310:AE310)*10+SUM(AH310:AM310),"")</f>
        <v>32</v>
      </c>
      <c r="AS310" s="78"/>
      <c r="AT310" s="11"/>
      <c r="AU310" s="11"/>
      <c r="AV310" s="80">
        <f>IF(AP310=1,VLOOKUP(AR310,'Number-Dozzen'!$F$2:$K$10,2,0),"")</f>
        <v>30</v>
      </c>
      <c r="AW310" s="80">
        <f>IF(AP310=1,VLOOKUP(AR310,'Number-Dozzen'!$F$2:$K$10,3,0),"")</f>
        <v>33</v>
      </c>
      <c r="AX310" s="80">
        <f>IF(AP310=1,VLOOKUP(AR310,'Number-Dozzen'!$F$2:$K$10,4,0),"")</f>
        <v>36</v>
      </c>
      <c r="AY310" s="80" t="str">
        <f>IF(AP310=1,VLOOKUP(AR310,'Number-Dozzen'!$F$2:$K$10,5,0),"")</f>
        <v xml:space="preserve"> </v>
      </c>
      <c r="AZ310" s="80" t="str">
        <f>IF(AP310=1,VLOOKUP(AR310,'Number-Dozzen'!$F$2:$K$10,6,0),"")</f>
        <v xml:space="preserve"> </v>
      </c>
      <c r="BA310" s="11"/>
      <c r="BB310" s="80">
        <f t="shared" si="97"/>
        <v>6</v>
      </c>
      <c r="BC310" s="11"/>
      <c r="BD310" s="11"/>
      <c r="BE310" s="11"/>
      <c r="BF310" s="11"/>
      <c r="BG310" s="11"/>
      <c r="BH310" s="11"/>
      <c r="BI310" s="11"/>
      <c r="BJ310" s="11"/>
      <c r="BK310" s="11"/>
      <c r="BL310" s="11"/>
      <c r="BM310" s="11"/>
      <c r="BN310" s="11"/>
    </row>
    <row r="311" spans="1:66">
      <c r="A311" s="7">
        <v>310</v>
      </c>
      <c r="B311" s="5"/>
      <c r="C311" s="97">
        <v>19</v>
      </c>
      <c r="D311" s="6">
        <f>IF(C311="","",VLOOKUP(C311,'Number-Dozzen'!$A$2:$C$38,3,0))</f>
        <v>2</v>
      </c>
      <c r="E311" s="6">
        <f>IF(C311="","",VLOOKUP(C311,'[1]Number-Dozzen'!$A$2:$B$38,2,0))</f>
        <v>1</v>
      </c>
      <c r="F311" s="19" t="str">
        <f t="shared" si="99"/>
        <v/>
      </c>
      <c r="G311" s="19" t="str">
        <f>IF(C311="","",IF(F311="","",VLOOKUP(F311,'Number-Dozzen'!$F$2:$L$10,7,0)))</f>
        <v/>
      </c>
      <c r="H311" s="1" t="str">
        <f t="shared" si="96"/>
        <v>L</v>
      </c>
      <c r="I311" s="1">
        <f t="shared" si="81"/>
        <v>6</v>
      </c>
      <c r="J311" s="1">
        <f t="shared" si="82"/>
        <v>1</v>
      </c>
      <c r="K311" s="1">
        <f t="shared" si="95"/>
        <v>-4</v>
      </c>
      <c r="L311" s="1">
        <f>IF(C311="","",SUM($K$2:K311))</f>
        <v>12</v>
      </c>
      <c r="M311" s="11"/>
      <c r="N311" s="24" t="str">
        <f t="shared" si="98"/>
        <v/>
      </c>
      <c r="O311" s="25"/>
      <c r="P311" s="11"/>
      <c r="Q311" s="11"/>
      <c r="R311" s="11"/>
      <c r="S311" s="11"/>
      <c r="T311" s="11"/>
      <c r="U311" s="11"/>
      <c r="X311" s="11"/>
      <c r="Y311" s="11"/>
      <c r="Z311" s="80" t="str">
        <f t="shared" si="83"/>
        <v/>
      </c>
      <c r="AA311" s="82" t="str">
        <f t="shared" si="84"/>
        <v/>
      </c>
      <c r="AB311" s="1" t="str">
        <f t="shared" si="85"/>
        <v/>
      </c>
      <c r="AC311" s="1" t="str">
        <f t="shared" si="86"/>
        <v/>
      </c>
      <c r="AD311" s="1" t="str">
        <f t="shared" si="87"/>
        <v/>
      </c>
      <c r="AE311" s="1" t="str">
        <f t="shared" si="88"/>
        <v/>
      </c>
      <c r="AG311" s="11"/>
      <c r="AH311" s="1" t="str">
        <f t="shared" si="89"/>
        <v/>
      </c>
      <c r="AI311" s="1" t="str">
        <f t="shared" si="90"/>
        <v/>
      </c>
      <c r="AJ311" s="1" t="str">
        <f t="shared" si="91"/>
        <v/>
      </c>
      <c r="AK311" s="1" t="str">
        <f t="shared" si="92"/>
        <v/>
      </c>
      <c r="AL311" s="1" t="str">
        <f t="shared" si="93"/>
        <v/>
      </c>
      <c r="AM311" s="1" t="str">
        <f t="shared" si="94"/>
        <v/>
      </c>
      <c r="AN311" s="11"/>
      <c r="AO311" s="11"/>
      <c r="AP311" s="78" t="str">
        <f>IF(AND(SUM(AH311:AM311)&gt;0,SUM(Z311:AE311)&gt;0),1,"")</f>
        <v/>
      </c>
      <c r="AQ311" s="78"/>
      <c r="AR311" s="78" t="str">
        <f>IF(AP311=1,SUM(Z311:AE311)*10+SUM(AH311:AM311),"")</f>
        <v/>
      </c>
      <c r="AS311" s="78"/>
      <c r="AT311" s="11"/>
      <c r="AU311" s="11"/>
      <c r="AV311" s="80" t="str">
        <f>IF(AP311=1,VLOOKUP(AR311,'Number-Dozzen'!$F$2:$K$10,2,0),"")</f>
        <v/>
      </c>
      <c r="AW311" s="80" t="str">
        <f>IF(AP311=1,VLOOKUP(AR311,'Number-Dozzen'!$F$2:$K$10,3,0),"")</f>
        <v/>
      </c>
      <c r="AX311" s="80" t="str">
        <f>IF(AP311=1,VLOOKUP(AR311,'Number-Dozzen'!$F$2:$K$10,4,0),"")</f>
        <v/>
      </c>
      <c r="AY311" s="80" t="str">
        <f>IF(AP311=1,VLOOKUP(AR311,'Number-Dozzen'!$F$2:$K$10,5,0),"")</f>
        <v/>
      </c>
      <c r="AZ311" s="80" t="str">
        <f>IF(AP311=1,VLOOKUP(AR311,'Number-Dozzen'!$F$2:$K$10,6,0),"")</f>
        <v/>
      </c>
      <c r="BA311" s="11"/>
      <c r="BB311" s="80">
        <f t="shared" si="97"/>
        <v>7</v>
      </c>
      <c r="BC311" s="11"/>
      <c r="BD311" s="11"/>
      <c r="BE311" s="11"/>
      <c r="BF311" s="11"/>
      <c r="BG311" s="11"/>
      <c r="BH311" s="11"/>
      <c r="BI311" s="11"/>
      <c r="BJ311" s="11"/>
      <c r="BK311" s="11"/>
      <c r="BL311" s="11"/>
      <c r="BM311" s="11"/>
      <c r="BN311" s="11"/>
    </row>
    <row r="312" spans="1:66">
      <c r="A312" s="7">
        <v>311</v>
      </c>
      <c r="B312" s="5"/>
      <c r="C312" s="97">
        <v>31</v>
      </c>
      <c r="D312" s="6">
        <f>IF(C312="","",VLOOKUP(C312,'Number-Dozzen'!$A$2:$C$38,3,0))</f>
        <v>3</v>
      </c>
      <c r="E312" s="6">
        <f>IF(C312="","",VLOOKUP(C312,'[1]Number-Dozzen'!$A$2:$B$38,2,0))</f>
        <v>3</v>
      </c>
      <c r="F312" s="19" t="str">
        <f t="shared" si="99"/>
        <v/>
      </c>
      <c r="G312" s="19" t="str">
        <f>IF(C312="","",IF(F312="","",VLOOKUP(F312,'Number-Dozzen'!$F$2:$L$10,7,0)))</f>
        <v/>
      </c>
      <c r="H312" s="1" t="str">
        <f t="shared" si="96"/>
        <v/>
      </c>
      <c r="I312" s="1">
        <f t="shared" si="81"/>
        <v>7</v>
      </c>
      <c r="J312" s="1">
        <f t="shared" si="82"/>
        <v>1</v>
      </c>
      <c r="K312" s="1" t="str">
        <f t="shared" si="95"/>
        <v/>
      </c>
      <c r="L312" s="1">
        <f>IF(C312="","",SUM($K$2:K312))</f>
        <v>12</v>
      </c>
      <c r="M312" s="11"/>
      <c r="N312" s="24" t="str">
        <f t="shared" si="98"/>
        <v/>
      </c>
      <c r="O312" s="25"/>
      <c r="P312" s="11"/>
      <c r="Q312" s="11"/>
      <c r="R312" s="11"/>
      <c r="S312" s="11"/>
      <c r="T312" s="11"/>
      <c r="U312" s="11"/>
      <c r="X312" s="11"/>
      <c r="Y312" s="11"/>
      <c r="Z312" s="80" t="str">
        <f t="shared" si="83"/>
        <v/>
      </c>
      <c r="AA312" s="82" t="str">
        <f t="shared" si="84"/>
        <v/>
      </c>
      <c r="AB312" s="1" t="str">
        <f t="shared" si="85"/>
        <v/>
      </c>
      <c r="AC312" s="1" t="str">
        <f t="shared" si="86"/>
        <v/>
      </c>
      <c r="AD312" s="1" t="str">
        <f t="shared" si="87"/>
        <v/>
      </c>
      <c r="AE312" s="1" t="str">
        <f t="shared" si="88"/>
        <v/>
      </c>
      <c r="AG312" s="11"/>
      <c r="AH312" s="1" t="str">
        <f t="shared" si="89"/>
        <v/>
      </c>
      <c r="AI312" s="1" t="str">
        <f t="shared" si="90"/>
        <v/>
      </c>
      <c r="AJ312" s="1" t="str">
        <f t="shared" si="91"/>
        <v/>
      </c>
      <c r="AK312" s="1" t="str">
        <f t="shared" si="92"/>
        <v/>
      </c>
      <c r="AL312" s="1">
        <f t="shared" si="93"/>
        <v>2</v>
      </c>
      <c r="AM312" s="1" t="str">
        <f t="shared" si="94"/>
        <v/>
      </c>
      <c r="AN312" s="11"/>
      <c r="AO312" s="11"/>
      <c r="AP312" s="78" t="str">
        <f>IF(AND(SUM(AH312:AM312)&gt;0,SUM(Z312:AE312)&gt;0),1,"")</f>
        <v/>
      </c>
      <c r="AQ312" s="78"/>
      <c r="AR312" s="78" t="str">
        <f>IF(AP312=1,SUM(Z312:AE312)*10+SUM(AH312:AM312),"")</f>
        <v/>
      </c>
      <c r="AS312" s="78"/>
      <c r="AT312" s="11"/>
      <c r="AU312" s="11"/>
      <c r="AV312" s="80" t="str">
        <f>IF(AP312=1,VLOOKUP(AR312,'Number-Dozzen'!$F$2:$K$10,2,0),"")</f>
        <v/>
      </c>
      <c r="AW312" s="80" t="str">
        <f>IF(AP312=1,VLOOKUP(AR312,'Number-Dozzen'!$F$2:$K$10,3,0),"")</f>
        <v/>
      </c>
      <c r="AX312" s="80" t="str">
        <f>IF(AP312=1,VLOOKUP(AR312,'Number-Dozzen'!$F$2:$K$10,4,0),"")</f>
        <v/>
      </c>
      <c r="AY312" s="80" t="str">
        <f>IF(AP312=1,VLOOKUP(AR312,'Number-Dozzen'!$F$2:$K$10,5,0),"")</f>
        <v/>
      </c>
      <c r="AZ312" s="80" t="str">
        <f>IF(AP312=1,VLOOKUP(AR312,'Number-Dozzen'!$F$2:$K$10,6,0),"")</f>
        <v/>
      </c>
      <c r="BA312" s="11"/>
      <c r="BB312" s="80">
        <f t="shared" si="97"/>
        <v>7</v>
      </c>
      <c r="BC312" s="11"/>
      <c r="BD312" s="11"/>
      <c r="BE312" s="11"/>
      <c r="BF312" s="11"/>
      <c r="BG312" s="11"/>
      <c r="BH312" s="11"/>
      <c r="BI312" s="11"/>
      <c r="BJ312" s="11"/>
      <c r="BK312" s="11"/>
      <c r="BL312" s="11"/>
      <c r="BM312" s="11"/>
      <c r="BN312" s="11"/>
    </row>
    <row r="313" spans="1:66">
      <c r="A313" s="7">
        <v>312</v>
      </c>
      <c r="B313" s="5"/>
      <c r="C313" s="97">
        <v>18</v>
      </c>
      <c r="D313" s="6">
        <f>IF(C313="","",VLOOKUP(C313,'Number-Dozzen'!$A$2:$C$38,3,0))</f>
        <v>2</v>
      </c>
      <c r="E313" s="6">
        <f>IF(C313="","",VLOOKUP(C313,'[1]Number-Dozzen'!$A$2:$B$38,2,0))</f>
        <v>3</v>
      </c>
      <c r="F313" s="19" t="str">
        <f t="shared" si="99"/>
        <v/>
      </c>
      <c r="G313" s="19" t="str">
        <f>IF(C313="","",IF(F313="","",VLOOKUP(F313,'Number-Dozzen'!$F$2:$L$10,7,0)))</f>
        <v/>
      </c>
      <c r="H313" s="1" t="str">
        <f t="shared" si="96"/>
        <v/>
      </c>
      <c r="I313" s="1">
        <f t="shared" si="81"/>
        <v>7</v>
      </c>
      <c r="J313" s="1">
        <f t="shared" si="82"/>
        <v>1</v>
      </c>
      <c r="K313" s="1" t="str">
        <f t="shared" si="95"/>
        <v/>
      </c>
      <c r="L313" s="1">
        <f>IF(C313="","",SUM($K$2:K313))</f>
        <v>12</v>
      </c>
      <c r="M313" s="11"/>
      <c r="N313" s="24" t="str">
        <f t="shared" si="98"/>
        <v/>
      </c>
      <c r="O313" s="25"/>
      <c r="P313" s="11"/>
      <c r="Q313" s="11"/>
      <c r="R313" s="11"/>
      <c r="S313" s="11"/>
      <c r="T313" s="11"/>
      <c r="U313" s="11"/>
      <c r="X313" s="11"/>
      <c r="Y313" s="11"/>
      <c r="Z313" s="80" t="str">
        <f t="shared" si="83"/>
        <v/>
      </c>
      <c r="AA313" s="82" t="str">
        <f t="shared" si="84"/>
        <v/>
      </c>
      <c r="AB313" s="1" t="str">
        <f t="shared" si="85"/>
        <v/>
      </c>
      <c r="AC313" s="1">
        <f t="shared" si="86"/>
        <v>1</v>
      </c>
      <c r="AD313" s="1" t="str">
        <f t="shared" si="87"/>
        <v/>
      </c>
      <c r="AE313" s="1" t="str">
        <f t="shared" si="88"/>
        <v/>
      </c>
      <c r="AG313" s="11"/>
      <c r="AH313" s="1" t="str">
        <f t="shared" si="89"/>
        <v/>
      </c>
      <c r="AI313" s="1" t="str">
        <f t="shared" si="90"/>
        <v/>
      </c>
      <c r="AJ313" s="1" t="str">
        <f t="shared" si="91"/>
        <v/>
      </c>
      <c r="AK313" s="1" t="str">
        <f t="shared" si="92"/>
        <v/>
      </c>
      <c r="AL313" s="1" t="str">
        <f t="shared" si="93"/>
        <v/>
      </c>
      <c r="AM313" s="1" t="str">
        <f t="shared" si="94"/>
        <v/>
      </c>
      <c r="AN313" s="11"/>
      <c r="AO313" s="11"/>
      <c r="AP313" s="78" t="str">
        <f>IF(AND(SUM(AH313:AM313)&gt;0,SUM(Z313:AE313)&gt;0),1,"")</f>
        <v/>
      </c>
      <c r="AQ313" s="78"/>
      <c r="AR313" s="78" t="str">
        <f>IF(AP313=1,SUM(Z313:AE313)*10+SUM(AH313:AM313),"")</f>
        <v/>
      </c>
      <c r="AS313" s="78"/>
      <c r="AT313" s="11"/>
      <c r="AU313" s="11"/>
      <c r="AV313" s="80" t="str">
        <f>IF(AP313=1,VLOOKUP(AR313,'Number-Dozzen'!$F$2:$K$10,2,0),"")</f>
        <v/>
      </c>
      <c r="AW313" s="80" t="str">
        <f>IF(AP313=1,VLOOKUP(AR313,'Number-Dozzen'!$F$2:$K$10,3,0),"")</f>
        <v/>
      </c>
      <c r="AX313" s="80" t="str">
        <f>IF(AP313=1,VLOOKUP(AR313,'Number-Dozzen'!$F$2:$K$10,4,0),"")</f>
        <v/>
      </c>
      <c r="AY313" s="80" t="str">
        <f>IF(AP313=1,VLOOKUP(AR313,'Number-Dozzen'!$F$2:$K$10,5,0),"")</f>
        <v/>
      </c>
      <c r="AZ313" s="80" t="str">
        <f>IF(AP313=1,VLOOKUP(AR313,'Number-Dozzen'!$F$2:$K$10,6,0),"")</f>
        <v/>
      </c>
      <c r="BA313" s="11"/>
      <c r="BB313" s="80">
        <f t="shared" si="97"/>
        <v>7</v>
      </c>
      <c r="BC313" s="11"/>
      <c r="BD313" s="11"/>
      <c r="BE313" s="11"/>
      <c r="BF313" s="11"/>
      <c r="BG313" s="11"/>
      <c r="BH313" s="11"/>
      <c r="BI313" s="11"/>
      <c r="BJ313" s="11"/>
      <c r="BK313" s="11"/>
      <c r="BL313" s="11"/>
      <c r="BM313" s="11"/>
      <c r="BN313" s="11"/>
    </row>
    <row r="314" spans="1:66">
      <c r="A314" s="7">
        <v>313</v>
      </c>
      <c r="B314" s="5"/>
      <c r="C314" s="97">
        <v>23</v>
      </c>
      <c r="D314" s="6">
        <f>IF(C314="","",VLOOKUP(C314,'Number-Dozzen'!$A$2:$C$38,3,0))</f>
        <v>2</v>
      </c>
      <c r="E314" s="6">
        <f>IF(C314="","",VLOOKUP(C314,'[1]Number-Dozzen'!$A$2:$B$38,2,0))</f>
        <v>2</v>
      </c>
      <c r="F314" s="19" t="str">
        <f t="shared" si="99"/>
        <v/>
      </c>
      <c r="G314" s="19" t="str">
        <f>IF(C314="","",IF(F314="","",VLOOKUP(F314,'Number-Dozzen'!$F$2:$L$10,7,0)))</f>
        <v/>
      </c>
      <c r="H314" s="1" t="str">
        <f t="shared" si="96"/>
        <v/>
      </c>
      <c r="I314" s="1">
        <f t="shared" si="81"/>
        <v>7</v>
      </c>
      <c r="J314" s="1">
        <f t="shared" si="82"/>
        <v>1</v>
      </c>
      <c r="K314" s="1" t="str">
        <f t="shared" si="95"/>
        <v/>
      </c>
      <c r="L314" s="1">
        <f>IF(C314="","",SUM($K$2:K314))</f>
        <v>12</v>
      </c>
      <c r="M314" s="11"/>
      <c r="N314" s="24" t="str">
        <f t="shared" si="98"/>
        <v/>
      </c>
      <c r="O314" s="25"/>
      <c r="P314" s="11"/>
      <c r="Q314" s="11"/>
      <c r="R314" s="11"/>
      <c r="S314" s="11"/>
      <c r="T314" s="11"/>
      <c r="U314" s="11"/>
      <c r="X314" s="11"/>
      <c r="Y314" s="11"/>
      <c r="Z314" s="80" t="str">
        <f t="shared" si="83"/>
        <v/>
      </c>
      <c r="AA314" s="82" t="str">
        <f t="shared" si="84"/>
        <v/>
      </c>
      <c r="AB314" s="1" t="str">
        <f t="shared" si="85"/>
        <v/>
      </c>
      <c r="AC314" s="1" t="str">
        <f t="shared" si="86"/>
        <v/>
      </c>
      <c r="AD314" s="1" t="str">
        <f t="shared" si="87"/>
        <v/>
      </c>
      <c r="AE314" s="1" t="str">
        <f t="shared" si="88"/>
        <v/>
      </c>
      <c r="AG314" s="11"/>
      <c r="AH314" s="1" t="str">
        <f t="shared" si="89"/>
        <v/>
      </c>
      <c r="AI314" s="1" t="str">
        <f t="shared" si="90"/>
        <v/>
      </c>
      <c r="AJ314" s="1" t="str">
        <f t="shared" si="91"/>
        <v/>
      </c>
      <c r="AK314" s="1">
        <f t="shared" si="92"/>
        <v>1</v>
      </c>
      <c r="AL314" s="1" t="str">
        <f t="shared" si="93"/>
        <v/>
      </c>
      <c r="AM314" s="1" t="str">
        <f t="shared" si="94"/>
        <v/>
      </c>
      <c r="AN314" s="11"/>
      <c r="AO314" s="11"/>
      <c r="AP314" s="78" t="str">
        <f>IF(AND(SUM(AH314:AM314)&gt;0,SUM(Z314:AE314)&gt;0),1,"")</f>
        <v/>
      </c>
      <c r="AQ314" s="78"/>
      <c r="AR314" s="78" t="str">
        <f>IF(AP314=1,SUM(Z314:AE314)*10+SUM(AH314:AM314),"")</f>
        <v/>
      </c>
      <c r="AS314" s="78"/>
      <c r="AT314" s="11"/>
      <c r="AU314" s="11"/>
      <c r="AV314" s="80" t="str">
        <f>IF(AP314=1,VLOOKUP(AR314,'Number-Dozzen'!$F$2:$K$10,2,0),"")</f>
        <v/>
      </c>
      <c r="AW314" s="80" t="str">
        <f>IF(AP314=1,VLOOKUP(AR314,'Number-Dozzen'!$F$2:$K$10,3,0),"")</f>
        <v/>
      </c>
      <c r="AX314" s="80" t="str">
        <f>IF(AP314=1,VLOOKUP(AR314,'Number-Dozzen'!$F$2:$K$10,4,0),"")</f>
        <v/>
      </c>
      <c r="AY314" s="80" t="str">
        <f>IF(AP314=1,VLOOKUP(AR314,'Number-Dozzen'!$F$2:$K$10,5,0),"")</f>
        <v/>
      </c>
      <c r="AZ314" s="80" t="str">
        <f>IF(AP314=1,VLOOKUP(AR314,'Number-Dozzen'!$F$2:$K$10,6,0),"")</f>
        <v/>
      </c>
      <c r="BA314" s="11"/>
      <c r="BB314" s="80">
        <f t="shared" si="97"/>
        <v>7</v>
      </c>
      <c r="BC314" s="11"/>
      <c r="BD314" s="11"/>
      <c r="BE314" s="11"/>
      <c r="BF314" s="11"/>
      <c r="BG314" s="11"/>
      <c r="BH314" s="11"/>
      <c r="BI314" s="11"/>
      <c r="BJ314" s="11"/>
      <c r="BK314" s="11"/>
      <c r="BL314" s="11"/>
      <c r="BM314" s="11"/>
      <c r="BN314" s="11"/>
    </row>
    <row r="315" spans="1:66">
      <c r="A315" s="7">
        <v>314</v>
      </c>
      <c r="B315" s="5"/>
      <c r="C315" s="97">
        <v>9</v>
      </c>
      <c r="D315" s="6">
        <f>IF(C315="","",VLOOKUP(C315,'Number-Dozzen'!$A$2:$C$38,3,0))</f>
        <v>1</v>
      </c>
      <c r="E315" s="6">
        <f>IF(C315="","",VLOOKUP(C315,'[1]Number-Dozzen'!$A$2:$B$38,2,0))</f>
        <v>3</v>
      </c>
      <c r="F315" s="19">
        <f t="shared" si="99"/>
        <v>31</v>
      </c>
      <c r="G315" s="19" t="str">
        <f>IF(C315="","",IF(F315="","",VLOOKUP(F315,'Number-Dozzen'!$F$2:$L$10,7,0)))</f>
        <v>25-27-32-34</v>
      </c>
      <c r="H315" s="1" t="str">
        <f t="shared" si="96"/>
        <v/>
      </c>
      <c r="I315" s="1">
        <f t="shared" si="81"/>
        <v>7</v>
      </c>
      <c r="J315" s="1">
        <f t="shared" si="82"/>
        <v>1</v>
      </c>
      <c r="K315" s="1" t="str">
        <f t="shared" si="95"/>
        <v/>
      </c>
      <c r="L315" s="1">
        <f>IF(C315="","",SUM($K$2:K315))</f>
        <v>12</v>
      </c>
      <c r="M315" s="11"/>
      <c r="N315" s="24" t="str">
        <f t="shared" si="98"/>
        <v/>
      </c>
      <c r="O315" s="25"/>
      <c r="P315" s="11"/>
      <c r="Q315" s="11"/>
      <c r="R315" s="11"/>
      <c r="S315" s="11"/>
      <c r="T315" s="11"/>
      <c r="U315" s="11"/>
      <c r="X315" s="11"/>
      <c r="Y315" s="11"/>
      <c r="Z315" s="80">
        <f t="shared" si="83"/>
        <v>3</v>
      </c>
      <c r="AA315" s="82" t="str">
        <f t="shared" si="84"/>
        <v/>
      </c>
      <c r="AB315" s="1" t="str">
        <f t="shared" si="85"/>
        <v/>
      </c>
      <c r="AC315" s="1" t="str">
        <f t="shared" si="86"/>
        <v/>
      </c>
      <c r="AD315" s="1" t="str">
        <f t="shared" si="87"/>
        <v/>
      </c>
      <c r="AE315" s="1" t="str">
        <f t="shared" si="88"/>
        <v/>
      </c>
      <c r="AG315" s="11"/>
      <c r="AH315" s="1" t="str">
        <f t="shared" si="89"/>
        <v/>
      </c>
      <c r="AI315" s="1" t="str">
        <f t="shared" si="90"/>
        <v/>
      </c>
      <c r="AJ315" s="1" t="str">
        <f t="shared" si="91"/>
        <v/>
      </c>
      <c r="AK315" s="1" t="str">
        <f t="shared" si="92"/>
        <v/>
      </c>
      <c r="AL315" s="1" t="str">
        <f t="shared" si="93"/>
        <v/>
      </c>
      <c r="AM315" s="1">
        <f t="shared" si="94"/>
        <v>1</v>
      </c>
      <c r="AN315" s="11"/>
      <c r="AO315" s="11"/>
      <c r="AP315" s="78">
        <f>IF(AND(SUM(AH315:AM315)&gt;0,SUM(Z315:AE315)&gt;0),1,"")</f>
        <v>1</v>
      </c>
      <c r="AQ315" s="78"/>
      <c r="AR315" s="78">
        <f>IF(AP315=1,SUM(Z315:AE315)*10+SUM(AH315:AM315),"")</f>
        <v>31</v>
      </c>
      <c r="AS315" s="78"/>
      <c r="AT315" s="11"/>
      <c r="AU315" s="11"/>
      <c r="AV315" s="80">
        <f>IF(AP315=1,VLOOKUP(AR315,'Number-Dozzen'!$F$2:$K$10,2,0),"")</f>
        <v>25</v>
      </c>
      <c r="AW315" s="80">
        <f>IF(AP315=1,VLOOKUP(AR315,'Number-Dozzen'!$F$2:$K$10,3,0),"")</f>
        <v>27</v>
      </c>
      <c r="AX315" s="80">
        <f>IF(AP315=1,VLOOKUP(AR315,'Number-Dozzen'!$F$2:$K$10,4,0),"")</f>
        <v>32</v>
      </c>
      <c r="AY315" s="80">
        <f>IF(AP315=1,VLOOKUP(AR315,'Number-Dozzen'!$F$2:$K$10,5,0),"")</f>
        <v>34</v>
      </c>
      <c r="AZ315" s="80" t="str">
        <f>IF(AP315=1,VLOOKUP(AR315,'Number-Dozzen'!$F$2:$K$10,6,0),"")</f>
        <v xml:space="preserve"> </v>
      </c>
      <c r="BA315" s="11"/>
      <c r="BB315" s="80">
        <f t="shared" si="97"/>
        <v>7</v>
      </c>
      <c r="BC315" s="11"/>
      <c r="BD315" s="11"/>
      <c r="BE315" s="11"/>
      <c r="BF315" s="11"/>
      <c r="BG315" s="11"/>
      <c r="BH315" s="11"/>
      <c r="BI315" s="11"/>
      <c r="BJ315" s="11"/>
      <c r="BK315" s="11"/>
      <c r="BL315" s="11"/>
      <c r="BM315" s="11"/>
      <c r="BN315" s="11"/>
    </row>
    <row r="316" spans="1:66">
      <c r="A316" s="7">
        <v>315</v>
      </c>
      <c r="B316" s="5"/>
      <c r="C316" s="97">
        <v>22</v>
      </c>
      <c r="D316" s="6">
        <f>IF(C316="","",VLOOKUP(C316,'Number-Dozzen'!$A$2:$C$38,3,0))</f>
        <v>2</v>
      </c>
      <c r="E316" s="6">
        <f>IF(C316="","",VLOOKUP(C316,'[1]Number-Dozzen'!$A$2:$B$38,2,0))</f>
        <v>3</v>
      </c>
      <c r="F316" s="19" t="str">
        <f t="shared" si="99"/>
        <v/>
      </c>
      <c r="G316" s="19" t="str">
        <f>IF(C316="","",IF(F316="","",VLOOKUP(F316,'Number-Dozzen'!$F$2:$L$10,7,0)))</f>
        <v/>
      </c>
      <c r="H316" s="1" t="str">
        <f t="shared" si="96"/>
        <v>L</v>
      </c>
      <c r="I316" s="1">
        <f t="shared" si="81"/>
        <v>7</v>
      </c>
      <c r="J316" s="1">
        <f t="shared" si="82"/>
        <v>1</v>
      </c>
      <c r="K316" s="1">
        <f t="shared" si="95"/>
        <v>-4</v>
      </c>
      <c r="L316" s="1">
        <f>IF(C316="","",SUM($K$2:K316))</f>
        <v>8</v>
      </c>
      <c r="M316" s="11"/>
      <c r="N316" s="24" t="str">
        <f t="shared" si="98"/>
        <v/>
      </c>
      <c r="O316" s="25"/>
      <c r="P316" s="11"/>
      <c r="Q316" s="11"/>
      <c r="R316" s="11"/>
      <c r="S316" s="11"/>
      <c r="T316" s="11"/>
      <c r="U316" s="11"/>
      <c r="X316" s="11"/>
      <c r="Y316" s="11"/>
      <c r="Z316" s="80" t="str">
        <f t="shared" si="83"/>
        <v/>
      </c>
      <c r="AA316" s="82" t="str">
        <f t="shared" si="84"/>
        <v/>
      </c>
      <c r="AB316" s="1">
        <f t="shared" si="85"/>
        <v>3</v>
      </c>
      <c r="AC316" s="1" t="str">
        <f t="shared" si="86"/>
        <v/>
      </c>
      <c r="AD316" s="1" t="str">
        <f t="shared" si="87"/>
        <v/>
      </c>
      <c r="AE316" s="1" t="str">
        <f t="shared" si="88"/>
        <v/>
      </c>
      <c r="AG316" s="11"/>
      <c r="AH316" s="1" t="str">
        <f t="shared" si="89"/>
        <v/>
      </c>
      <c r="AI316" s="1" t="str">
        <f t="shared" si="90"/>
        <v/>
      </c>
      <c r="AJ316" s="1" t="str">
        <f t="shared" si="91"/>
        <v/>
      </c>
      <c r="AK316" s="1" t="str">
        <f t="shared" si="92"/>
        <v/>
      </c>
      <c r="AL316" s="1" t="str">
        <f t="shared" si="93"/>
        <v/>
      </c>
      <c r="AM316" s="1" t="str">
        <f t="shared" si="94"/>
        <v/>
      </c>
      <c r="AN316" s="11"/>
      <c r="AO316" s="11"/>
      <c r="AP316" s="78" t="str">
        <f>IF(AND(SUM(AH316:AM316)&gt;0,SUM(Z316:AE316)&gt;0),1,"")</f>
        <v/>
      </c>
      <c r="AQ316" s="78"/>
      <c r="AR316" s="78" t="str">
        <f>IF(AP316=1,SUM(Z316:AE316)*10+SUM(AH316:AM316),"")</f>
        <v/>
      </c>
      <c r="AS316" s="78"/>
      <c r="AT316" s="11"/>
      <c r="AU316" s="11"/>
      <c r="AV316" s="80" t="str">
        <f>IF(AP316=1,VLOOKUP(AR316,'Number-Dozzen'!$F$2:$K$10,2,0),"")</f>
        <v/>
      </c>
      <c r="AW316" s="80" t="str">
        <f>IF(AP316=1,VLOOKUP(AR316,'Number-Dozzen'!$F$2:$K$10,3,0),"")</f>
        <v/>
      </c>
      <c r="AX316" s="80" t="str">
        <f>IF(AP316=1,VLOOKUP(AR316,'Number-Dozzen'!$F$2:$K$10,4,0),"")</f>
        <v/>
      </c>
      <c r="AY316" s="80" t="str">
        <f>IF(AP316=1,VLOOKUP(AR316,'Number-Dozzen'!$F$2:$K$10,5,0),"")</f>
        <v/>
      </c>
      <c r="AZ316" s="80" t="str">
        <f>IF(AP316=1,VLOOKUP(AR316,'Number-Dozzen'!$F$2:$K$10,6,0),"")</f>
        <v/>
      </c>
      <c r="BA316" s="11"/>
      <c r="BB316" s="80">
        <f t="shared" si="97"/>
        <v>8</v>
      </c>
      <c r="BC316" s="11"/>
      <c r="BD316" s="11"/>
      <c r="BE316" s="11"/>
      <c r="BF316" s="11"/>
      <c r="BG316" s="11"/>
      <c r="BH316" s="11"/>
      <c r="BI316" s="11"/>
      <c r="BJ316" s="11"/>
      <c r="BK316" s="11"/>
      <c r="BL316" s="11"/>
      <c r="BM316" s="11"/>
      <c r="BN316" s="11"/>
    </row>
    <row r="317" spans="1:66">
      <c r="A317" s="7">
        <v>316</v>
      </c>
      <c r="B317" s="5"/>
      <c r="C317" s="97">
        <v>35</v>
      </c>
      <c r="D317" s="6">
        <f>IF(C317="","",VLOOKUP(C317,'Number-Dozzen'!$A$2:$C$38,3,0))</f>
        <v>3</v>
      </c>
      <c r="E317" s="6">
        <f>IF(C317="","",VLOOKUP(C317,'[1]Number-Dozzen'!$A$2:$B$38,2,0))</f>
        <v>3</v>
      </c>
      <c r="F317" s="19" t="str">
        <f t="shared" si="99"/>
        <v/>
      </c>
      <c r="G317" s="19" t="str">
        <f>IF(C317="","",IF(F317="","",VLOOKUP(F317,'Number-Dozzen'!$F$2:$L$10,7,0)))</f>
        <v/>
      </c>
      <c r="H317" s="1" t="str">
        <f t="shared" si="96"/>
        <v/>
      </c>
      <c r="I317" s="1">
        <f t="shared" si="81"/>
        <v>8</v>
      </c>
      <c r="J317" s="1">
        <f t="shared" si="82"/>
        <v>1</v>
      </c>
      <c r="K317" s="1" t="str">
        <f t="shared" si="95"/>
        <v/>
      </c>
      <c r="L317" s="1">
        <f>IF(C317="","",SUM($K$2:K317))</f>
        <v>8</v>
      </c>
      <c r="M317" s="11"/>
      <c r="N317" s="24" t="str">
        <f t="shared" si="98"/>
        <v/>
      </c>
      <c r="O317" s="25"/>
      <c r="P317" s="11"/>
      <c r="Q317" s="11"/>
      <c r="R317" s="11"/>
      <c r="S317" s="11"/>
      <c r="T317" s="11"/>
      <c r="U317" s="11"/>
      <c r="X317" s="11"/>
      <c r="Y317" s="11"/>
      <c r="Z317" s="80" t="str">
        <f t="shared" si="83"/>
        <v/>
      </c>
      <c r="AA317" s="82" t="str">
        <f t="shared" si="84"/>
        <v/>
      </c>
      <c r="AB317" s="1" t="str">
        <f t="shared" si="85"/>
        <v/>
      </c>
      <c r="AC317" s="1" t="str">
        <f t="shared" si="86"/>
        <v/>
      </c>
      <c r="AD317" s="1" t="str">
        <f t="shared" si="87"/>
        <v/>
      </c>
      <c r="AE317" s="1" t="str">
        <f t="shared" si="88"/>
        <v/>
      </c>
      <c r="AG317" s="11"/>
      <c r="AH317" s="1" t="str">
        <f t="shared" si="89"/>
        <v/>
      </c>
      <c r="AI317" s="1" t="str">
        <f t="shared" si="90"/>
        <v/>
      </c>
      <c r="AJ317" s="1" t="str">
        <f t="shared" si="91"/>
        <v/>
      </c>
      <c r="AK317" s="1" t="str">
        <f t="shared" si="92"/>
        <v/>
      </c>
      <c r="AL317" s="1" t="str">
        <f t="shared" si="93"/>
        <v/>
      </c>
      <c r="AM317" s="1" t="str">
        <f t="shared" si="94"/>
        <v/>
      </c>
      <c r="AN317" s="11"/>
      <c r="AO317" s="11"/>
      <c r="AP317" s="78" t="str">
        <f>IF(AND(SUM(AH317:AM317)&gt;0,SUM(Z317:AE317)&gt;0),1,"")</f>
        <v/>
      </c>
      <c r="AQ317" s="78"/>
      <c r="AR317" s="78" t="str">
        <f>IF(AP317=1,SUM(Z317:AE317)*10+SUM(AH317:AM317),"")</f>
        <v/>
      </c>
      <c r="AS317" s="78"/>
      <c r="AT317" s="11"/>
      <c r="AU317" s="11"/>
      <c r="AV317" s="80" t="str">
        <f>IF(AP317=1,VLOOKUP(AR317,'Number-Dozzen'!$F$2:$K$10,2,0),"")</f>
        <v/>
      </c>
      <c r="AW317" s="80" t="str">
        <f>IF(AP317=1,VLOOKUP(AR317,'Number-Dozzen'!$F$2:$K$10,3,0),"")</f>
        <v/>
      </c>
      <c r="AX317" s="80" t="str">
        <f>IF(AP317=1,VLOOKUP(AR317,'Number-Dozzen'!$F$2:$K$10,4,0),"")</f>
        <v/>
      </c>
      <c r="AY317" s="80" t="str">
        <f>IF(AP317=1,VLOOKUP(AR317,'Number-Dozzen'!$F$2:$K$10,5,0),"")</f>
        <v/>
      </c>
      <c r="AZ317" s="80" t="str">
        <f>IF(AP317=1,VLOOKUP(AR317,'Number-Dozzen'!$F$2:$K$10,6,0),"")</f>
        <v/>
      </c>
      <c r="BA317" s="11"/>
      <c r="BB317" s="80">
        <f t="shared" si="97"/>
        <v>8</v>
      </c>
      <c r="BC317" s="11"/>
      <c r="BD317" s="11"/>
      <c r="BE317" s="11"/>
      <c r="BF317" s="11"/>
      <c r="BG317" s="11"/>
      <c r="BH317" s="11"/>
      <c r="BI317" s="11"/>
      <c r="BJ317" s="11"/>
      <c r="BK317" s="11"/>
      <c r="BL317" s="11"/>
      <c r="BM317" s="11"/>
      <c r="BN317" s="11"/>
    </row>
    <row r="318" spans="1:66">
      <c r="A318" s="7">
        <v>317</v>
      </c>
      <c r="B318" s="5"/>
      <c r="C318" s="97">
        <v>11</v>
      </c>
      <c r="D318" s="6">
        <f>IF(C318="","",VLOOKUP(C318,'Number-Dozzen'!$A$2:$C$38,3,0))</f>
        <v>1</v>
      </c>
      <c r="E318" s="6">
        <f>IF(C318="","",VLOOKUP(C318,'[1]Number-Dozzen'!$A$2:$B$38,2,0))</f>
        <v>2</v>
      </c>
      <c r="F318" s="19">
        <f t="shared" si="99"/>
        <v>21</v>
      </c>
      <c r="G318" s="19" t="str">
        <f>IF(C318="","",IF(F318="","",VLOOKUP(F318,'Number-Dozzen'!$F$2:$L$10,7,0)))</f>
        <v>13-15-17-19-21</v>
      </c>
      <c r="H318" s="1" t="str">
        <f t="shared" si="96"/>
        <v/>
      </c>
      <c r="I318" s="1">
        <f t="shared" si="81"/>
        <v>8</v>
      </c>
      <c r="J318" s="1">
        <f t="shared" si="82"/>
        <v>1</v>
      </c>
      <c r="K318" s="1" t="str">
        <f t="shared" si="95"/>
        <v/>
      </c>
      <c r="L318" s="1">
        <f>IF(C318="","",SUM($K$2:K318))</f>
        <v>8</v>
      </c>
      <c r="M318" s="11"/>
      <c r="N318" s="24" t="str">
        <f t="shared" si="98"/>
        <v/>
      </c>
      <c r="O318" s="25"/>
      <c r="P318" s="11"/>
      <c r="Q318" s="11"/>
      <c r="R318" s="11"/>
      <c r="S318" s="11"/>
      <c r="T318" s="11"/>
      <c r="U318" s="11"/>
      <c r="X318" s="11"/>
      <c r="Y318" s="11"/>
      <c r="Z318" s="80" t="str">
        <f t="shared" si="83"/>
        <v/>
      </c>
      <c r="AA318" s="82">
        <f t="shared" si="84"/>
        <v>2</v>
      </c>
      <c r="AB318" s="1" t="str">
        <f t="shared" si="85"/>
        <v/>
      </c>
      <c r="AC318" s="1" t="str">
        <f t="shared" si="86"/>
        <v/>
      </c>
      <c r="AD318" s="1" t="str">
        <f t="shared" si="87"/>
        <v/>
      </c>
      <c r="AE318" s="1" t="str">
        <f t="shared" si="88"/>
        <v/>
      </c>
      <c r="AG318" s="11"/>
      <c r="AH318" s="1" t="str">
        <f t="shared" si="89"/>
        <v/>
      </c>
      <c r="AI318" s="1" t="str">
        <f t="shared" si="90"/>
        <v/>
      </c>
      <c r="AJ318" s="1" t="str">
        <f t="shared" si="91"/>
        <v/>
      </c>
      <c r="AK318" s="1">
        <f t="shared" si="92"/>
        <v>1</v>
      </c>
      <c r="AL318" s="1" t="str">
        <f t="shared" si="93"/>
        <v/>
      </c>
      <c r="AM318" s="1" t="str">
        <f t="shared" si="94"/>
        <v/>
      </c>
      <c r="AN318" s="11"/>
      <c r="AO318" s="11"/>
      <c r="AP318" s="78">
        <f>IF(AND(SUM(AH318:AM318)&gt;0,SUM(Z318:AE318)&gt;0),1,"")</f>
        <v>1</v>
      </c>
      <c r="AQ318" s="78"/>
      <c r="AR318" s="78">
        <f>IF(AP318=1,SUM(Z318:AE318)*10+SUM(AH318:AM318),"")</f>
        <v>21</v>
      </c>
      <c r="AS318" s="78"/>
      <c r="AT318" s="11"/>
      <c r="AU318" s="11"/>
      <c r="AV318" s="80">
        <f>IF(AP318=1,VLOOKUP(AR318,'Number-Dozzen'!$F$2:$K$10,2,0),"")</f>
        <v>13</v>
      </c>
      <c r="AW318" s="80">
        <f>IF(AP318=1,VLOOKUP(AR318,'Number-Dozzen'!$F$2:$K$10,3,0),"")</f>
        <v>15</v>
      </c>
      <c r="AX318" s="80">
        <f>IF(AP318=1,VLOOKUP(AR318,'Number-Dozzen'!$F$2:$K$10,4,0),"")</f>
        <v>17</v>
      </c>
      <c r="AY318" s="80">
        <f>IF(AP318=1,VLOOKUP(AR318,'Number-Dozzen'!$F$2:$K$10,5,0),"")</f>
        <v>19</v>
      </c>
      <c r="AZ318" s="80">
        <f>IF(AP318=1,VLOOKUP(AR318,'Number-Dozzen'!$F$2:$K$10,6,0),"")</f>
        <v>21</v>
      </c>
      <c r="BA318" s="11"/>
      <c r="BB318" s="80">
        <f t="shared" si="97"/>
        <v>8</v>
      </c>
      <c r="BC318" s="11"/>
      <c r="BD318" s="11"/>
      <c r="BE318" s="11"/>
      <c r="BF318" s="11"/>
      <c r="BG318" s="11"/>
      <c r="BH318" s="11"/>
      <c r="BI318" s="11"/>
      <c r="BJ318" s="11"/>
      <c r="BK318" s="11"/>
      <c r="BL318" s="11"/>
      <c r="BM318" s="11"/>
      <c r="BN318" s="11"/>
    </row>
    <row r="319" spans="1:66">
      <c r="A319" s="7">
        <v>318</v>
      </c>
      <c r="B319" s="5"/>
      <c r="C319" s="97">
        <v>30</v>
      </c>
      <c r="D319" s="6">
        <f>IF(C319="","",VLOOKUP(C319,'Number-Dozzen'!$A$2:$C$38,3,0))</f>
        <v>3</v>
      </c>
      <c r="E319" s="6">
        <f>IF(C319="","",VLOOKUP(C319,'[1]Number-Dozzen'!$A$2:$B$38,2,0))</f>
        <v>2</v>
      </c>
      <c r="F319" s="19" t="str">
        <f t="shared" si="99"/>
        <v/>
      </c>
      <c r="G319" s="19" t="str">
        <f>IF(C319="","",IF(F319="","",VLOOKUP(F319,'Number-Dozzen'!$F$2:$L$10,7,0)))</f>
        <v/>
      </c>
      <c r="H319" s="1" t="str">
        <f t="shared" si="96"/>
        <v>L</v>
      </c>
      <c r="I319" s="1">
        <f t="shared" si="81"/>
        <v>8</v>
      </c>
      <c r="J319" s="1">
        <f t="shared" si="82"/>
        <v>1</v>
      </c>
      <c r="K319" s="1">
        <f t="shared" si="95"/>
        <v>-4</v>
      </c>
      <c r="L319" s="1">
        <f>IF(C319="","",SUM($K$2:K319))</f>
        <v>4</v>
      </c>
      <c r="M319" s="11"/>
      <c r="N319" s="24" t="str">
        <f t="shared" si="98"/>
        <v/>
      </c>
      <c r="O319" s="25"/>
      <c r="P319" s="11"/>
      <c r="Q319" s="11"/>
      <c r="R319" s="11"/>
      <c r="S319" s="11"/>
      <c r="T319" s="11"/>
      <c r="U319" s="11"/>
      <c r="X319" s="11"/>
      <c r="Y319" s="11"/>
      <c r="Z319" s="80" t="str">
        <f t="shared" si="83"/>
        <v/>
      </c>
      <c r="AA319" s="82" t="str">
        <f t="shared" si="84"/>
        <v/>
      </c>
      <c r="AB319" s="1" t="str">
        <f t="shared" si="85"/>
        <v/>
      </c>
      <c r="AC319" s="1" t="str">
        <f t="shared" si="86"/>
        <v/>
      </c>
      <c r="AD319" s="1">
        <f t="shared" si="87"/>
        <v>2</v>
      </c>
      <c r="AE319" s="1" t="str">
        <f t="shared" si="88"/>
        <v/>
      </c>
      <c r="AG319" s="11"/>
      <c r="AH319" s="1" t="str">
        <f t="shared" si="89"/>
        <v/>
      </c>
      <c r="AI319" s="1" t="str">
        <f t="shared" si="90"/>
        <v/>
      </c>
      <c r="AJ319" s="1" t="str">
        <f t="shared" si="91"/>
        <v/>
      </c>
      <c r="AK319" s="1" t="str">
        <f t="shared" si="92"/>
        <v/>
      </c>
      <c r="AL319" s="1" t="str">
        <f t="shared" si="93"/>
        <v/>
      </c>
      <c r="AM319" s="1" t="str">
        <f t="shared" si="94"/>
        <v/>
      </c>
      <c r="AN319" s="11"/>
      <c r="AO319" s="11"/>
      <c r="AP319" s="78" t="str">
        <f>IF(AND(SUM(AH319:AM319)&gt;0,SUM(Z319:AE319)&gt;0),1,"")</f>
        <v/>
      </c>
      <c r="AQ319" s="78"/>
      <c r="AR319" s="78" t="str">
        <f>IF(AP319=1,SUM(Z319:AE319)*10+SUM(AH319:AM319),"")</f>
        <v/>
      </c>
      <c r="AS319" s="78"/>
      <c r="AT319" s="11"/>
      <c r="AU319" s="11"/>
      <c r="AV319" s="80" t="str">
        <f>IF(AP319=1,VLOOKUP(AR319,'Number-Dozzen'!$F$2:$K$10,2,0),"")</f>
        <v/>
      </c>
      <c r="AW319" s="80" t="str">
        <f>IF(AP319=1,VLOOKUP(AR319,'Number-Dozzen'!$F$2:$K$10,3,0),"")</f>
        <v/>
      </c>
      <c r="AX319" s="80" t="str">
        <f>IF(AP319=1,VLOOKUP(AR319,'Number-Dozzen'!$F$2:$K$10,4,0),"")</f>
        <v/>
      </c>
      <c r="AY319" s="80" t="str">
        <f>IF(AP319=1,VLOOKUP(AR319,'Number-Dozzen'!$F$2:$K$10,5,0),"")</f>
        <v/>
      </c>
      <c r="AZ319" s="80" t="str">
        <f>IF(AP319=1,VLOOKUP(AR319,'Number-Dozzen'!$F$2:$K$10,6,0),"")</f>
        <v/>
      </c>
      <c r="BA319" s="11"/>
      <c r="BB319" s="80">
        <f t="shared" si="97"/>
        <v>9</v>
      </c>
      <c r="BC319" s="11"/>
      <c r="BD319" s="11"/>
      <c r="BE319" s="11"/>
      <c r="BF319" s="11"/>
      <c r="BG319" s="11"/>
      <c r="BH319" s="11"/>
      <c r="BI319" s="11"/>
      <c r="BJ319" s="11"/>
      <c r="BK319" s="11"/>
      <c r="BL319" s="11"/>
      <c r="BM319" s="11"/>
      <c r="BN319" s="11"/>
    </row>
    <row r="320" spans="1:66">
      <c r="A320" s="7">
        <v>319</v>
      </c>
      <c r="B320" s="5"/>
      <c r="C320" s="97">
        <v>2</v>
      </c>
      <c r="D320" s="6">
        <f>IF(C320="","",VLOOKUP(C320,'Number-Dozzen'!$A$2:$C$38,3,0))</f>
        <v>1</v>
      </c>
      <c r="E320" s="6">
        <f>IF(C320="","",VLOOKUP(C320,'[1]Number-Dozzen'!$A$2:$B$38,2,0))</f>
        <v>1</v>
      </c>
      <c r="F320" s="19">
        <f t="shared" si="99"/>
        <v>23</v>
      </c>
      <c r="G320" s="19" t="str">
        <f>IF(C320="","",IF(F320="","",VLOOKUP(F320,'Number-Dozzen'!$F$2:$L$10,7,0)))</f>
        <v>14-18-22</v>
      </c>
      <c r="H320" s="1" t="str">
        <f t="shared" si="96"/>
        <v/>
      </c>
      <c r="I320" s="1">
        <f t="shared" si="81"/>
        <v>9</v>
      </c>
      <c r="J320" s="1">
        <f t="shared" si="82"/>
        <v>1</v>
      </c>
      <c r="K320" s="1" t="str">
        <f t="shared" si="95"/>
        <v/>
      </c>
      <c r="L320" s="1">
        <f>IF(C320="","",SUM($K$2:K320))</f>
        <v>4</v>
      </c>
      <c r="M320" s="11"/>
      <c r="N320" s="24" t="str">
        <f t="shared" si="98"/>
        <v/>
      </c>
      <c r="O320" s="25"/>
      <c r="P320" s="11"/>
      <c r="Q320" s="11"/>
      <c r="R320" s="11"/>
      <c r="S320" s="11"/>
      <c r="T320" s="11"/>
      <c r="U320" s="11"/>
      <c r="X320" s="11"/>
      <c r="Y320" s="11"/>
      <c r="Z320" s="80" t="str">
        <f t="shared" si="83"/>
        <v/>
      </c>
      <c r="AA320" s="82">
        <f t="shared" si="84"/>
        <v>2</v>
      </c>
      <c r="AB320" s="1" t="str">
        <f t="shared" si="85"/>
        <v/>
      </c>
      <c r="AC320" s="1" t="str">
        <f t="shared" si="86"/>
        <v/>
      </c>
      <c r="AD320" s="1" t="str">
        <f t="shared" si="87"/>
        <v/>
      </c>
      <c r="AE320" s="1" t="str">
        <f t="shared" si="88"/>
        <v/>
      </c>
      <c r="AG320" s="11"/>
      <c r="AH320" s="1">
        <f t="shared" si="89"/>
        <v>3</v>
      </c>
      <c r="AI320" s="1" t="str">
        <f t="shared" si="90"/>
        <v/>
      </c>
      <c r="AJ320" s="1" t="str">
        <f t="shared" si="91"/>
        <v/>
      </c>
      <c r="AK320" s="1" t="str">
        <f t="shared" si="92"/>
        <v/>
      </c>
      <c r="AL320" s="1" t="str">
        <f t="shared" si="93"/>
        <v/>
      </c>
      <c r="AM320" s="1" t="str">
        <f t="shared" si="94"/>
        <v/>
      </c>
      <c r="AN320" s="11"/>
      <c r="AO320" s="11"/>
      <c r="AP320" s="78">
        <f>IF(AND(SUM(AH320:AM320)&gt;0,SUM(Z320:AE320)&gt;0),1,"")</f>
        <v>1</v>
      </c>
      <c r="AQ320" s="78"/>
      <c r="AR320" s="78">
        <f>IF(AP320=1,SUM(Z320:AE320)*10+SUM(AH320:AM320),"")</f>
        <v>23</v>
      </c>
      <c r="AS320" s="78"/>
      <c r="AT320" s="11"/>
      <c r="AU320" s="11"/>
      <c r="AV320" s="80">
        <f>IF(AP320=1,VLOOKUP(AR320,'Number-Dozzen'!$F$2:$K$10,2,0),"")</f>
        <v>14</v>
      </c>
      <c r="AW320" s="80">
        <f>IF(AP320=1,VLOOKUP(AR320,'Number-Dozzen'!$F$2:$K$10,3,0),"")</f>
        <v>18</v>
      </c>
      <c r="AX320" s="80">
        <f>IF(AP320=1,VLOOKUP(AR320,'Number-Dozzen'!$F$2:$K$10,4,0),"")</f>
        <v>22</v>
      </c>
      <c r="AY320" s="80" t="str">
        <f>IF(AP320=1,VLOOKUP(AR320,'Number-Dozzen'!$F$2:$K$10,5,0),"")</f>
        <v xml:space="preserve"> </v>
      </c>
      <c r="AZ320" s="80" t="str">
        <f>IF(AP320=1,VLOOKUP(AR320,'Number-Dozzen'!$F$2:$K$10,6,0),"")</f>
        <v xml:space="preserve"> </v>
      </c>
      <c r="BA320" s="11"/>
      <c r="BB320" s="80">
        <f t="shared" si="97"/>
        <v>9</v>
      </c>
      <c r="BC320" s="11"/>
      <c r="BD320" s="11"/>
      <c r="BE320" s="11"/>
      <c r="BF320" s="11"/>
      <c r="BG320" s="11"/>
      <c r="BH320" s="11"/>
      <c r="BI320" s="11"/>
      <c r="BJ320" s="11"/>
      <c r="BK320" s="11"/>
      <c r="BL320" s="11"/>
      <c r="BM320" s="11"/>
      <c r="BN320" s="11"/>
    </row>
    <row r="321" spans="1:66">
      <c r="A321" s="7">
        <v>320</v>
      </c>
      <c r="B321" s="5"/>
      <c r="C321" s="97">
        <v>15</v>
      </c>
      <c r="D321" s="6">
        <f>IF(C321="","",VLOOKUP(C321,'Number-Dozzen'!$A$2:$C$38,3,0))</f>
        <v>2</v>
      </c>
      <c r="E321" s="6">
        <f>IF(C321="","",VLOOKUP(C321,'[1]Number-Dozzen'!$A$2:$B$38,2,0))</f>
        <v>1</v>
      </c>
      <c r="F321" s="19" t="str">
        <f t="shared" si="99"/>
        <v/>
      </c>
      <c r="G321" s="19" t="str">
        <f>IF(C321="","",IF(F321="","",VLOOKUP(F321,'Number-Dozzen'!$F$2:$L$10,7,0)))</f>
        <v/>
      </c>
      <c r="H321" s="1" t="str">
        <f t="shared" si="96"/>
        <v>L</v>
      </c>
      <c r="I321" s="1">
        <f t="shared" si="81"/>
        <v>9</v>
      </c>
      <c r="J321" s="1">
        <f t="shared" si="82"/>
        <v>1</v>
      </c>
      <c r="K321" s="1">
        <f t="shared" si="95"/>
        <v>-4</v>
      </c>
      <c r="L321" s="1">
        <f>IF(C321="","",SUM($K$2:K321))</f>
        <v>0</v>
      </c>
      <c r="M321" s="11"/>
      <c r="N321" s="24" t="str">
        <f t="shared" si="98"/>
        <v/>
      </c>
      <c r="O321" s="25"/>
      <c r="P321" s="11"/>
      <c r="Q321" s="11"/>
      <c r="R321" s="11"/>
      <c r="S321" s="11"/>
      <c r="T321" s="11"/>
      <c r="U321" s="11"/>
      <c r="X321" s="11"/>
      <c r="Y321" s="11"/>
      <c r="Z321" s="80" t="str">
        <f t="shared" si="83"/>
        <v/>
      </c>
      <c r="AA321" s="82" t="str">
        <f t="shared" si="84"/>
        <v/>
      </c>
      <c r="AB321" s="1">
        <f t="shared" si="85"/>
        <v>3</v>
      </c>
      <c r="AC321" s="1" t="str">
        <f t="shared" si="86"/>
        <v/>
      </c>
      <c r="AD321" s="1" t="str">
        <f t="shared" si="87"/>
        <v/>
      </c>
      <c r="AE321" s="1" t="str">
        <f t="shared" si="88"/>
        <v/>
      </c>
      <c r="AG321" s="11"/>
      <c r="AH321" s="1" t="str">
        <f t="shared" si="89"/>
        <v/>
      </c>
      <c r="AI321" s="1" t="str">
        <f t="shared" si="90"/>
        <v/>
      </c>
      <c r="AJ321" s="1" t="str">
        <f t="shared" si="91"/>
        <v/>
      </c>
      <c r="AK321" s="1" t="str">
        <f t="shared" si="92"/>
        <v/>
      </c>
      <c r="AL321" s="1" t="str">
        <f t="shared" si="93"/>
        <v/>
      </c>
      <c r="AM321" s="1" t="str">
        <f t="shared" si="94"/>
        <v/>
      </c>
      <c r="AN321" s="11"/>
      <c r="AO321" s="11"/>
      <c r="AP321" s="78" t="str">
        <f>IF(AND(SUM(AH321:AM321)&gt;0,SUM(Z321:AE321)&gt;0),1,"")</f>
        <v/>
      </c>
      <c r="AQ321" s="78"/>
      <c r="AR321" s="78" t="str">
        <f>IF(AP321=1,SUM(Z321:AE321)*10+SUM(AH321:AM321),"")</f>
        <v/>
      </c>
      <c r="AS321" s="78"/>
      <c r="AT321" s="11"/>
      <c r="AU321" s="11"/>
      <c r="AV321" s="80" t="str">
        <f>IF(AP321=1,VLOOKUP(AR321,'Number-Dozzen'!$F$2:$K$10,2,0),"")</f>
        <v/>
      </c>
      <c r="AW321" s="80" t="str">
        <f>IF(AP321=1,VLOOKUP(AR321,'Number-Dozzen'!$F$2:$K$10,3,0),"")</f>
        <v/>
      </c>
      <c r="AX321" s="80" t="str">
        <f>IF(AP321=1,VLOOKUP(AR321,'Number-Dozzen'!$F$2:$K$10,4,0),"")</f>
        <v/>
      </c>
      <c r="AY321" s="80" t="str">
        <f>IF(AP321=1,VLOOKUP(AR321,'Number-Dozzen'!$F$2:$K$10,5,0),"")</f>
        <v/>
      </c>
      <c r="AZ321" s="80" t="str">
        <f>IF(AP321=1,VLOOKUP(AR321,'Number-Dozzen'!$F$2:$K$10,6,0),"")</f>
        <v/>
      </c>
      <c r="BA321" s="11"/>
      <c r="BB321" s="80">
        <f t="shared" si="97"/>
        <v>10</v>
      </c>
      <c r="BC321" s="11"/>
      <c r="BD321" s="11"/>
      <c r="BE321" s="11"/>
      <c r="BF321" s="11"/>
      <c r="BG321" s="11"/>
      <c r="BH321" s="11"/>
      <c r="BI321" s="11"/>
      <c r="BJ321" s="11"/>
      <c r="BK321" s="11"/>
      <c r="BL321" s="11"/>
      <c r="BM321" s="11"/>
      <c r="BN321" s="11"/>
    </row>
    <row r="322" spans="1:66">
      <c r="A322" s="7">
        <v>321</v>
      </c>
      <c r="B322" s="5"/>
      <c r="C322" s="97">
        <v>26</v>
      </c>
      <c r="D322" s="6">
        <f>IF(C322="","",VLOOKUP(C322,'Number-Dozzen'!$A$2:$C$38,3,0))</f>
        <v>3</v>
      </c>
      <c r="E322" s="6">
        <f>IF(C322="","",VLOOKUP(C322,'[1]Number-Dozzen'!$A$2:$B$38,2,0))</f>
        <v>3</v>
      </c>
      <c r="F322" s="19" t="str">
        <f t="shared" si="99"/>
        <v/>
      </c>
      <c r="G322" s="19" t="str">
        <f>IF(C322="","",IF(F322="","",VLOOKUP(F322,'Number-Dozzen'!$F$2:$L$10,7,0)))</f>
        <v/>
      </c>
      <c r="H322" s="1" t="str">
        <f t="shared" si="96"/>
        <v/>
      </c>
      <c r="I322" s="1">
        <f t="shared" si="81"/>
        <v>10</v>
      </c>
      <c r="J322" s="1">
        <f t="shared" si="82"/>
        <v>1</v>
      </c>
      <c r="K322" s="1" t="str">
        <f t="shared" si="95"/>
        <v/>
      </c>
      <c r="L322" s="1">
        <f>IF(C322="","",SUM($K$2:K322))</f>
        <v>0</v>
      </c>
      <c r="M322" s="11"/>
      <c r="N322" s="24" t="str">
        <f t="shared" si="98"/>
        <v/>
      </c>
      <c r="O322" s="25"/>
      <c r="P322" s="11"/>
      <c r="Q322" s="11"/>
      <c r="R322" s="11"/>
      <c r="S322" s="11"/>
      <c r="T322" s="11"/>
      <c r="U322" s="11"/>
      <c r="X322" s="11"/>
      <c r="Y322" s="11"/>
      <c r="Z322" s="80" t="str">
        <f t="shared" si="83"/>
        <v/>
      </c>
      <c r="AA322" s="82" t="str">
        <f t="shared" si="84"/>
        <v/>
      </c>
      <c r="AB322" s="1" t="str">
        <f t="shared" si="85"/>
        <v/>
      </c>
      <c r="AC322" s="1" t="str">
        <f t="shared" si="86"/>
        <v/>
      </c>
      <c r="AD322" s="1" t="str">
        <f t="shared" si="87"/>
        <v/>
      </c>
      <c r="AE322" s="1" t="str">
        <f t="shared" si="88"/>
        <v/>
      </c>
      <c r="AG322" s="11"/>
      <c r="AH322" s="1" t="str">
        <f t="shared" si="89"/>
        <v/>
      </c>
      <c r="AI322" s="1" t="str">
        <f t="shared" si="90"/>
        <v/>
      </c>
      <c r="AJ322" s="1" t="str">
        <f t="shared" si="91"/>
        <v/>
      </c>
      <c r="AK322" s="1" t="str">
        <f t="shared" si="92"/>
        <v/>
      </c>
      <c r="AL322" s="1">
        <f t="shared" si="93"/>
        <v>2</v>
      </c>
      <c r="AM322" s="1" t="str">
        <f t="shared" si="94"/>
        <v/>
      </c>
      <c r="AN322" s="11"/>
      <c r="AO322" s="11"/>
      <c r="AP322" s="78" t="str">
        <f>IF(AND(SUM(AH322:AM322)&gt;0,SUM(Z322:AE322)&gt;0),1,"")</f>
        <v/>
      </c>
      <c r="AQ322" s="78"/>
      <c r="AR322" s="78" t="str">
        <f>IF(AP322=1,SUM(Z322:AE322)*10+SUM(AH322:AM322),"")</f>
        <v/>
      </c>
      <c r="AS322" s="78"/>
      <c r="AT322" s="11"/>
      <c r="AU322" s="11"/>
      <c r="AV322" s="80" t="str">
        <f>IF(AP322=1,VLOOKUP(AR322,'Number-Dozzen'!$F$2:$K$10,2,0),"")</f>
        <v/>
      </c>
      <c r="AW322" s="80" t="str">
        <f>IF(AP322=1,VLOOKUP(AR322,'Number-Dozzen'!$F$2:$K$10,3,0),"")</f>
        <v/>
      </c>
      <c r="AX322" s="80" t="str">
        <f>IF(AP322=1,VLOOKUP(AR322,'Number-Dozzen'!$F$2:$K$10,4,0),"")</f>
        <v/>
      </c>
      <c r="AY322" s="80" t="str">
        <f>IF(AP322=1,VLOOKUP(AR322,'Number-Dozzen'!$F$2:$K$10,5,0),"")</f>
        <v/>
      </c>
      <c r="AZ322" s="80" t="str">
        <f>IF(AP322=1,VLOOKUP(AR322,'Number-Dozzen'!$F$2:$K$10,6,0),"")</f>
        <v/>
      </c>
      <c r="BA322" s="11"/>
      <c r="BB322" s="80">
        <f t="shared" si="97"/>
        <v>10</v>
      </c>
      <c r="BC322" s="11"/>
      <c r="BD322" s="11"/>
      <c r="BE322" s="11"/>
      <c r="BF322" s="11"/>
      <c r="BG322" s="11"/>
      <c r="BH322" s="11"/>
      <c r="BI322" s="11"/>
      <c r="BJ322" s="11"/>
      <c r="BK322" s="11"/>
      <c r="BL322" s="11"/>
      <c r="BM322" s="11"/>
      <c r="BN322" s="11"/>
    </row>
    <row r="323" spans="1:66">
      <c r="A323" s="7">
        <v>322</v>
      </c>
      <c r="B323" s="5"/>
      <c r="C323" s="97">
        <v>14</v>
      </c>
      <c r="D323" s="6">
        <f>IF(C323="","",VLOOKUP(C323,'Number-Dozzen'!$A$2:$C$38,3,0))</f>
        <v>2</v>
      </c>
      <c r="E323" s="6">
        <f>IF(C323="","",VLOOKUP(C323,'[1]Number-Dozzen'!$A$2:$B$38,2,0))</f>
        <v>3</v>
      </c>
      <c r="F323" s="19" t="str">
        <f t="shared" si="99"/>
        <v/>
      </c>
      <c r="G323" s="19" t="str">
        <f>IF(C323="","",IF(F323="","",VLOOKUP(F323,'Number-Dozzen'!$F$2:$L$10,7,0)))</f>
        <v/>
      </c>
      <c r="H323" s="1" t="str">
        <f t="shared" si="96"/>
        <v/>
      </c>
      <c r="I323" s="1">
        <f t="shared" ref="I323:I386" si="100">IF(H322="W",1,IF(H322="L",I322+1,I322))</f>
        <v>10</v>
      </c>
      <c r="J323" s="1">
        <f t="shared" si="82"/>
        <v>1</v>
      </c>
      <c r="K323" s="1" t="str">
        <f t="shared" si="95"/>
        <v/>
      </c>
      <c r="L323" s="1">
        <f>IF(C323="","",SUM($K$2:K323))</f>
        <v>0</v>
      </c>
      <c r="M323" s="11"/>
      <c r="N323" s="24" t="str">
        <f t="shared" si="98"/>
        <v/>
      </c>
      <c r="O323" s="25"/>
      <c r="P323" s="11"/>
      <c r="Q323" s="11"/>
      <c r="R323" s="11"/>
      <c r="S323" s="11"/>
      <c r="T323" s="11"/>
      <c r="U323" s="11"/>
      <c r="X323" s="11"/>
      <c r="Y323" s="11"/>
      <c r="Z323" s="80" t="str">
        <f t="shared" si="83"/>
        <v/>
      </c>
      <c r="AA323" s="82" t="str">
        <f t="shared" si="84"/>
        <v/>
      </c>
      <c r="AB323" s="1" t="str">
        <f t="shared" si="85"/>
        <v/>
      </c>
      <c r="AC323" s="1">
        <f t="shared" si="86"/>
        <v>1</v>
      </c>
      <c r="AD323" s="1" t="str">
        <f t="shared" si="87"/>
        <v/>
      </c>
      <c r="AE323" s="1" t="str">
        <f t="shared" si="88"/>
        <v/>
      </c>
      <c r="AG323" s="11"/>
      <c r="AH323" s="1" t="str">
        <f t="shared" si="89"/>
        <v/>
      </c>
      <c r="AI323" s="1" t="str">
        <f t="shared" si="90"/>
        <v/>
      </c>
      <c r="AJ323" s="1" t="str">
        <f t="shared" si="91"/>
        <v/>
      </c>
      <c r="AK323" s="1" t="str">
        <f t="shared" si="92"/>
        <v/>
      </c>
      <c r="AL323" s="1" t="str">
        <f t="shared" si="93"/>
        <v/>
      </c>
      <c r="AM323" s="1" t="str">
        <f t="shared" si="94"/>
        <v/>
      </c>
      <c r="AN323" s="11"/>
      <c r="AO323" s="11"/>
      <c r="AP323" s="78" t="str">
        <f>IF(AND(SUM(AH323:AM323)&gt;0,SUM(Z323:AE323)&gt;0),1,"")</f>
        <v/>
      </c>
      <c r="AQ323" s="78"/>
      <c r="AR323" s="78" t="str">
        <f>IF(AP323=1,SUM(Z323:AE323)*10+SUM(AH323:AM323),"")</f>
        <v/>
      </c>
      <c r="AS323" s="78"/>
      <c r="AT323" s="11"/>
      <c r="AU323" s="11"/>
      <c r="AV323" s="80" t="str">
        <f>IF(AP323=1,VLOOKUP(AR323,'Number-Dozzen'!$F$2:$K$10,2,0),"")</f>
        <v/>
      </c>
      <c r="AW323" s="80" t="str">
        <f>IF(AP323=1,VLOOKUP(AR323,'Number-Dozzen'!$F$2:$K$10,3,0),"")</f>
        <v/>
      </c>
      <c r="AX323" s="80" t="str">
        <f>IF(AP323=1,VLOOKUP(AR323,'Number-Dozzen'!$F$2:$K$10,4,0),"")</f>
        <v/>
      </c>
      <c r="AY323" s="80" t="str">
        <f>IF(AP323=1,VLOOKUP(AR323,'Number-Dozzen'!$F$2:$K$10,5,0),"")</f>
        <v/>
      </c>
      <c r="AZ323" s="80" t="str">
        <f>IF(AP323=1,VLOOKUP(AR323,'Number-Dozzen'!$F$2:$K$10,6,0),"")</f>
        <v/>
      </c>
      <c r="BA323" s="11"/>
      <c r="BB323" s="80">
        <f t="shared" si="97"/>
        <v>10</v>
      </c>
      <c r="BC323" s="11"/>
      <c r="BD323" s="11"/>
      <c r="BE323" s="11"/>
      <c r="BF323" s="11"/>
      <c r="BG323" s="11"/>
      <c r="BH323" s="11"/>
      <c r="BI323" s="11"/>
      <c r="BJ323" s="11"/>
      <c r="BK323" s="11"/>
      <c r="BL323" s="11"/>
      <c r="BM323" s="11"/>
      <c r="BN323" s="11"/>
    </row>
    <row r="324" spans="1:66">
      <c r="A324" s="7">
        <v>323</v>
      </c>
      <c r="B324" s="5"/>
      <c r="C324" s="97">
        <v>9</v>
      </c>
      <c r="D324" s="6">
        <f>IF(C324="","",VLOOKUP(C324,'Number-Dozzen'!$A$2:$C$38,3,0))</f>
        <v>1</v>
      </c>
      <c r="E324" s="6">
        <f>IF(C324="","",VLOOKUP(C324,'[1]Number-Dozzen'!$A$2:$B$38,2,0))</f>
        <v>3</v>
      </c>
      <c r="F324" s="19" t="str">
        <f t="shared" si="99"/>
        <v/>
      </c>
      <c r="G324" s="19" t="str">
        <f>IF(C324="","",IF(F324="","",VLOOKUP(F324,'Number-Dozzen'!$F$2:$L$10,7,0)))</f>
        <v/>
      </c>
      <c r="H324" s="1" t="str">
        <f t="shared" si="96"/>
        <v/>
      </c>
      <c r="I324" s="1">
        <f t="shared" si="100"/>
        <v>10</v>
      </c>
      <c r="J324" s="1">
        <f t="shared" ref="J324:J387" si="101">IF(C323="","",VLOOKUP(I324,$V$2:$W$100,2,0))</f>
        <v>1</v>
      </c>
      <c r="K324" s="1" t="str">
        <f t="shared" si="95"/>
        <v/>
      </c>
      <c r="L324" s="1">
        <f>IF(C324="","",SUM($K$2:K324))</f>
        <v>0</v>
      </c>
      <c r="M324" s="11"/>
      <c r="N324" s="24" t="str">
        <f t="shared" si="98"/>
        <v/>
      </c>
      <c r="O324" s="25"/>
      <c r="P324" s="11"/>
      <c r="Q324" s="11"/>
      <c r="R324" s="11"/>
      <c r="S324" s="11"/>
      <c r="T324" s="11"/>
      <c r="U324" s="11"/>
      <c r="X324" s="11"/>
      <c r="Y324" s="11"/>
      <c r="Z324" s="80">
        <f t="shared" ref="Z324:Z387" si="102">IF(AND(D323=2,D324=1),3,"")</f>
        <v>3</v>
      </c>
      <c r="AA324" s="82" t="str">
        <f t="shared" ref="AA324:AA387" si="103">IF(AND(D323=3,D324=1),2,"")</f>
        <v/>
      </c>
      <c r="AB324" s="1" t="str">
        <f t="shared" ref="AB324:AB387" si="104">IF(AND(D323=1,D324=2),3,"")</f>
        <v/>
      </c>
      <c r="AC324" s="1" t="str">
        <f t="shared" ref="AC324:AC387" si="105">IF(AND(D323=3,D324=2),1,"")</f>
        <v/>
      </c>
      <c r="AD324" s="1" t="str">
        <f t="shared" ref="AD324:AD387" si="106">IF(AND(D323=1,D324=3),2,"")</f>
        <v/>
      </c>
      <c r="AE324" s="1" t="str">
        <f t="shared" ref="AE324:AE387" si="107">IF(AND(D324=2,D324=3),1,"")</f>
        <v/>
      </c>
      <c r="AG324" s="11"/>
      <c r="AH324" s="1" t="str">
        <f t="shared" ref="AH324:AH387" si="108">IF(AND(E323=2,E324=1),3,"")</f>
        <v/>
      </c>
      <c r="AI324" s="1" t="str">
        <f t="shared" ref="AI324:AI387" si="109">IF(AND(E323=3,E324=1),2,"")</f>
        <v/>
      </c>
      <c r="AJ324" s="1" t="str">
        <f t="shared" ref="AJ324:AJ387" si="110">IF(AND(E323=1,E324=2),3,"")</f>
        <v/>
      </c>
      <c r="AK324" s="1" t="str">
        <f t="shared" ref="AK324:AK387" si="111">IF(AND(E323=3,E324=2),1,"")</f>
        <v/>
      </c>
      <c r="AL324" s="1" t="str">
        <f t="shared" ref="AL324:AL387" si="112">IF(AND(E323=1,E324=3),2,"")</f>
        <v/>
      </c>
      <c r="AM324" s="1" t="str">
        <f t="shared" ref="AM324:AM387" si="113">IF(AND(E323=2,E324=3),1,"")</f>
        <v/>
      </c>
      <c r="AN324" s="11"/>
      <c r="AO324" s="11"/>
      <c r="AP324" s="78" t="str">
        <f>IF(AND(SUM(AH324:AM324)&gt;0,SUM(Z324:AE324)&gt;0),1,"")</f>
        <v/>
      </c>
      <c r="AQ324" s="78"/>
      <c r="AR324" s="78" t="str">
        <f>IF(AP324=1,SUM(Z324:AE324)*10+SUM(AH324:AM324),"")</f>
        <v/>
      </c>
      <c r="AS324" s="78"/>
      <c r="AT324" s="11"/>
      <c r="AU324" s="11"/>
      <c r="AV324" s="80" t="str">
        <f>IF(AP324=1,VLOOKUP(AR324,'Number-Dozzen'!$F$2:$K$10,2,0),"")</f>
        <v/>
      </c>
      <c r="AW324" s="80" t="str">
        <f>IF(AP324=1,VLOOKUP(AR324,'Number-Dozzen'!$F$2:$K$10,3,0),"")</f>
        <v/>
      </c>
      <c r="AX324" s="80" t="str">
        <f>IF(AP324=1,VLOOKUP(AR324,'Number-Dozzen'!$F$2:$K$10,4,0),"")</f>
        <v/>
      </c>
      <c r="AY324" s="80" t="str">
        <f>IF(AP324=1,VLOOKUP(AR324,'Number-Dozzen'!$F$2:$K$10,5,0),"")</f>
        <v/>
      </c>
      <c r="AZ324" s="80" t="str">
        <f>IF(AP324=1,VLOOKUP(AR324,'Number-Dozzen'!$F$2:$K$10,6,0),"")</f>
        <v/>
      </c>
      <c r="BA324" s="11"/>
      <c r="BB324" s="80">
        <f t="shared" si="97"/>
        <v>10</v>
      </c>
      <c r="BC324" s="11"/>
      <c r="BD324" s="11"/>
      <c r="BE324" s="11"/>
      <c r="BF324" s="11"/>
      <c r="BG324" s="11"/>
      <c r="BH324" s="11"/>
      <c r="BI324" s="11"/>
      <c r="BJ324" s="11"/>
      <c r="BK324" s="11"/>
      <c r="BL324" s="11"/>
      <c r="BM324" s="11"/>
      <c r="BN324" s="11"/>
    </row>
    <row r="325" spans="1:66">
      <c r="A325" s="7">
        <v>324</v>
      </c>
      <c r="B325" s="5"/>
      <c r="C325" s="97">
        <v>23</v>
      </c>
      <c r="D325" s="6">
        <f>IF(C325="","",VLOOKUP(C325,'Number-Dozzen'!$A$2:$C$38,3,0))</f>
        <v>2</v>
      </c>
      <c r="E325" s="6">
        <f>IF(C325="","",VLOOKUP(C325,'[1]Number-Dozzen'!$A$2:$B$38,2,0))</f>
        <v>2</v>
      </c>
      <c r="F325" s="19">
        <f t="shared" si="99"/>
        <v>31</v>
      </c>
      <c r="G325" s="19" t="str">
        <f>IF(C325="","",IF(F325="","",VLOOKUP(F325,'Number-Dozzen'!$F$2:$L$10,7,0)))</f>
        <v>25-27-32-34</v>
      </c>
      <c r="H325" s="1" t="str">
        <f t="shared" si="96"/>
        <v/>
      </c>
      <c r="I325" s="1">
        <f t="shared" si="100"/>
        <v>10</v>
      </c>
      <c r="J325" s="1">
        <f t="shared" si="101"/>
        <v>1</v>
      </c>
      <c r="K325" s="1" t="str">
        <f t="shared" ref="K325:K388" si="114">IF(H325="","",IF(H325="l",-4*J325,IF(H325="w",32*J325)))</f>
        <v/>
      </c>
      <c r="L325" s="1">
        <f>IF(C325="","",SUM($K$2:K325))</f>
        <v>0</v>
      </c>
      <c r="M325" s="11"/>
      <c r="N325" s="24" t="str">
        <f t="shared" si="98"/>
        <v/>
      </c>
      <c r="O325" s="25"/>
      <c r="P325" s="11"/>
      <c r="Q325" s="11"/>
      <c r="R325" s="11"/>
      <c r="S325" s="11"/>
      <c r="T325" s="11"/>
      <c r="U325" s="11"/>
      <c r="X325" s="11"/>
      <c r="Y325" s="11"/>
      <c r="Z325" s="80" t="str">
        <f t="shared" si="102"/>
        <v/>
      </c>
      <c r="AA325" s="82" t="str">
        <f t="shared" si="103"/>
        <v/>
      </c>
      <c r="AB325" s="1">
        <f t="shared" si="104"/>
        <v>3</v>
      </c>
      <c r="AC325" s="1" t="str">
        <f t="shared" si="105"/>
        <v/>
      </c>
      <c r="AD325" s="1" t="str">
        <f t="shared" si="106"/>
        <v/>
      </c>
      <c r="AE325" s="1" t="str">
        <f t="shared" si="107"/>
        <v/>
      </c>
      <c r="AG325" s="11"/>
      <c r="AH325" s="1" t="str">
        <f t="shared" si="108"/>
        <v/>
      </c>
      <c r="AI325" s="1" t="str">
        <f t="shared" si="109"/>
        <v/>
      </c>
      <c r="AJ325" s="1" t="str">
        <f t="shared" si="110"/>
        <v/>
      </c>
      <c r="AK325" s="1">
        <f t="shared" si="111"/>
        <v>1</v>
      </c>
      <c r="AL325" s="1" t="str">
        <f t="shared" si="112"/>
        <v/>
      </c>
      <c r="AM325" s="1" t="str">
        <f t="shared" si="113"/>
        <v/>
      </c>
      <c r="AN325" s="11"/>
      <c r="AO325" s="11"/>
      <c r="AP325" s="78">
        <f>IF(AND(SUM(AH325:AM325)&gt;0,SUM(Z325:AE325)&gt;0),1,"")</f>
        <v>1</v>
      </c>
      <c r="AQ325" s="78"/>
      <c r="AR325" s="78">
        <f>IF(AP325=1,SUM(Z325:AE325)*10+SUM(AH325:AM325),"")</f>
        <v>31</v>
      </c>
      <c r="AS325" s="78"/>
      <c r="AT325" s="11"/>
      <c r="AU325" s="11"/>
      <c r="AV325" s="80">
        <f>IF(AP325=1,VLOOKUP(AR325,'Number-Dozzen'!$F$2:$K$10,2,0),"")</f>
        <v>25</v>
      </c>
      <c r="AW325" s="80">
        <f>IF(AP325=1,VLOOKUP(AR325,'Number-Dozzen'!$F$2:$K$10,3,0),"")</f>
        <v>27</v>
      </c>
      <c r="AX325" s="80">
        <f>IF(AP325=1,VLOOKUP(AR325,'Number-Dozzen'!$F$2:$K$10,4,0),"")</f>
        <v>32</v>
      </c>
      <c r="AY325" s="80">
        <f>IF(AP325=1,VLOOKUP(AR325,'Number-Dozzen'!$F$2:$K$10,5,0),"")</f>
        <v>34</v>
      </c>
      <c r="AZ325" s="80" t="str">
        <f>IF(AP325=1,VLOOKUP(AR325,'Number-Dozzen'!$F$2:$K$10,6,0),"")</f>
        <v xml:space="preserve"> </v>
      </c>
      <c r="BA325" s="11"/>
      <c r="BB325" s="80">
        <f t="shared" si="97"/>
        <v>10</v>
      </c>
      <c r="BC325" s="11"/>
      <c r="BD325" s="11"/>
      <c r="BE325" s="11"/>
      <c r="BF325" s="11"/>
      <c r="BG325" s="11"/>
      <c r="BH325" s="11"/>
      <c r="BI325" s="11"/>
      <c r="BJ325" s="11"/>
      <c r="BK325" s="11"/>
      <c r="BL325" s="11"/>
      <c r="BM325" s="11"/>
      <c r="BN325" s="11"/>
    </row>
    <row r="326" spans="1:66">
      <c r="A326" s="7">
        <v>325</v>
      </c>
      <c r="B326" s="5"/>
      <c r="C326" s="97">
        <v>24</v>
      </c>
      <c r="D326" s="6">
        <f>IF(C326="","",VLOOKUP(C326,'Number-Dozzen'!$A$2:$C$38,3,0))</f>
        <v>2</v>
      </c>
      <c r="E326" s="6">
        <f>IF(C326="","",VLOOKUP(C326,'[1]Number-Dozzen'!$A$2:$B$38,2,0))</f>
        <v>2</v>
      </c>
      <c r="F326" s="19" t="str">
        <f t="shared" si="99"/>
        <v/>
      </c>
      <c r="G326" s="19" t="str">
        <f>IF(C326="","",IF(F326="","",VLOOKUP(F326,'Number-Dozzen'!$F$2:$L$10,7,0)))</f>
        <v/>
      </c>
      <c r="H326" s="1" t="str">
        <f t="shared" ref="H326:H389" si="115">IF(AP325=1,IF(COUNTIF(AV325:AZ325,C326)=1,"W","L"),"")</f>
        <v>L</v>
      </c>
      <c r="I326" s="1">
        <f t="shared" si="100"/>
        <v>10</v>
      </c>
      <c r="J326" s="1">
        <f t="shared" si="101"/>
        <v>1</v>
      </c>
      <c r="K326" s="1">
        <f t="shared" si="114"/>
        <v>-4</v>
      </c>
      <c r="L326" s="1">
        <f>IF(C326="","",SUM($K$2:K326))</f>
        <v>-4</v>
      </c>
      <c r="M326" s="11"/>
      <c r="N326" s="24" t="str">
        <f t="shared" si="98"/>
        <v/>
      </c>
      <c r="O326" s="25"/>
      <c r="P326" s="11"/>
      <c r="Q326" s="11"/>
      <c r="R326" s="11"/>
      <c r="S326" s="11"/>
      <c r="T326" s="11"/>
      <c r="U326" s="11"/>
      <c r="X326" s="11"/>
      <c r="Y326" s="11"/>
      <c r="Z326" s="80" t="str">
        <f t="shared" si="102"/>
        <v/>
      </c>
      <c r="AA326" s="82" t="str">
        <f t="shared" si="103"/>
        <v/>
      </c>
      <c r="AB326" s="1" t="str">
        <f t="shared" si="104"/>
        <v/>
      </c>
      <c r="AC326" s="1" t="str">
        <f t="shared" si="105"/>
        <v/>
      </c>
      <c r="AD326" s="1" t="str">
        <f t="shared" si="106"/>
        <v/>
      </c>
      <c r="AE326" s="1" t="str">
        <f t="shared" si="107"/>
        <v/>
      </c>
      <c r="AG326" s="11"/>
      <c r="AH326" s="1" t="str">
        <f t="shared" si="108"/>
        <v/>
      </c>
      <c r="AI326" s="1" t="str">
        <f t="shared" si="109"/>
        <v/>
      </c>
      <c r="AJ326" s="1" t="str">
        <f t="shared" si="110"/>
        <v/>
      </c>
      <c r="AK326" s="1" t="str">
        <f t="shared" si="111"/>
        <v/>
      </c>
      <c r="AL326" s="1" t="str">
        <f t="shared" si="112"/>
        <v/>
      </c>
      <c r="AM326" s="1" t="str">
        <f t="shared" si="113"/>
        <v/>
      </c>
      <c r="AN326" s="11"/>
      <c r="AO326" s="11"/>
      <c r="AP326" s="78" t="str">
        <f>IF(AND(SUM(AH326:AM326)&gt;0,SUM(Z326:AE326)&gt;0),1,"")</f>
        <v/>
      </c>
      <c r="AQ326" s="78"/>
      <c r="AR326" s="78" t="str">
        <f>IF(AP326=1,SUM(Z326:AE326)*10+SUM(AH326:AM326),"")</f>
        <v/>
      </c>
      <c r="AS326" s="78"/>
      <c r="AT326" s="11"/>
      <c r="AU326" s="11"/>
      <c r="AV326" s="80" t="str">
        <f>IF(AP326=1,VLOOKUP(AR326,'Number-Dozzen'!$F$2:$K$10,2,0),"")</f>
        <v/>
      </c>
      <c r="AW326" s="80" t="str">
        <f>IF(AP326=1,VLOOKUP(AR326,'Number-Dozzen'!$F$2:$K$10,3,0),"")</f>
        <v/>
      </c>
      <c r="AX326" s="80" t="str">
        <f>IF(AP326=1,VLOOKUP(AR326,'Number-Dozzen'!$F$2:$K$10,4,0),"")</f>
        <v/>
      </c>
      <c r="AY326" s="80" t="str">
        <f>IF(AP326=1,VLOOKUP(AR326,'Number-Dozzen'!$F$2:$K$10,5,0),"")</f>
        <v/>
      </c>
      <c r="AZ326" s="80" t="str">
        <f>IF(AP326=1,VLOOKUP(AR326,'Number-Dozzen'!$F$2:$K$10,6,0),"")</f>
        <v/>
      </c>
      <c r="BA326" s="11"/>
      <c r="BB326" s="80">
        <f t="shared" ref="BB326:BB389" si="116">IF(H326="L",BB325+1,IF(H326="w",1,BB325))</f>
        <v>11</v>
      </c>
      <c r="BC326" s="11"/>
      <c r="BD326" s="11"/>
      <c r="BE326" s="11"/>
      <c r="BF326" s="11"/>
      <c r="BG326" s="11"/>
      <c r="BH326" s="11"/>
      <c r="BI326" s="11"/>
      <c r="BJ326" s="11"/>
      <c r="BK326" s="11"/>
      <c r="BL326" s="11"/>
      <c r="BM326" s="11"/>
      <c r="BN326" s="11"/>
    </row>
    <row r="327" spans="1:66">
      <c r="A327" s="7">
        <v>326</v>
      </c>
      <c r="B327" s="5"/>
      <c r="C327" s="97">
        <v>28</v>
      </c>
      <c r="D327" s="6">
        <f>IF(C327="","",VLOOKUP(C327,'Number-Dozzen'!$A$2:$C$38,3,0))</f>
        <v>3</v>
      </c>
      <c r="E327" s="6">
        <f>IF(C327="","",VLOOKUP(C327,'[1]Number-Dozzen'!$A$2:$B$38,2,0))</f>
        <v>3</v>
      </c>
      <c r="F327" s="19" t="str">
        <f t="shared" si="99"/>
        <v/>
      </c>
      <c r="G327" s="19" t="str">
        <f>IF(C327="","",IF(F327="","",VLOOKUP(F327,'Number-Dozzen'!$F$2:$L$10,7,0)))</f>
        <v/>
      </c>
      <c r="H327" s="1" t="str">
        <f t="shared" si="115"/>
        <v/>
      </c>
      <c r="I327" s="1">
        <f t="shared" si="100"/>
        <v>11</v>
      </c>
      <c r="J327" s="1">
        <f t="shared" si="101"/>
        <v>1</v>
      </c>
      <c r="K327" s="1" t="str">
        <f t="shared" si="114"/>
        <v/>
      </c>
      <c r="L327" s="1">
        <f>IF(C327="","",SUM($K$2:K327))</f>
        <v>-4</v>
      </c>
      <c r="M327" s="11"/>
      <c r="N327" s="24" t="str">
        <f t="shared" si="98"/>
        <v/>
      </c>
      <c r="O327" s="25"/>
      <c r="P327" s="11"/>
      <c r="Q327" s="11"/>
      <c r="R327" s="11"/>
      <c r="S327" s="11"/>
      <c r="T327" s="11"/>
      <c r="U327" s="11"/>
      <c r="X327" s="11"/>
      <c r="Y327" s="11"/>
      <c r="Z327" s="80" t="str">
        <f t="shared" si="102"/>
        <v/>
      </c>
      <c r="AA327" s="82" t="str">
        <f t="shared" si="103"/>
        <v/>
      </c>
      <c r="AB327" s="1" t="str">
        <f t="shared" si="104"/>
        <v/>
      </c>
      <c r="AC327" s="1" t="str">
        <f t="shared" si="105"/>
        <v/>
      </c>
      <c r="AD327" s="1" t="str">
        <f t="shared" si="106"/>
        <v/>
      </c>
      <c r="AE327" s="1" t="str">
        <f t="shared" si="107"/>
        <v/>
      </c>
      <c r="AG327" s="11"/>
      <c r="AH327" s="1" t="str">
        <f t="shared" si="108"/>
        <v/>
      </c>
      <c r="AI327" s="1" t="str">
        <f t="shared" si="109"/>
        <v/>
      </c>
      <c r="AJ327" s="1" t="str">
        <f t="shared" si="110"/>
        <v/>
      </c>
      <c r="AK327" s="1" t="str">
        <f t="shared" si="111"/>
        <v/>
      </c>
      <c r="AL327" s="1" t="str">
        <f t="shared" si="112"/>
        <v/>
      </c>
      <c r="AM327" s="1">
        <f t="shared" si="113"/>
        <v>1</v>
      </c>
      <c r="AN327" s="11"/>
      <c r="AO327" s="11"/>
      <c r="AP327" s="78" t="str">
        <f>IF(AND(SUM(AH327:AM327)&gt;0,SUM(Z327:AE327)&gt;0),1,"")</f>
        <v/>
      </c>
      <c r="AQ327" s="78"/>
      <c r="AR327" s="78" t="str">
        <f>IF(AP327=1,SUM(Z327:AE327)*10+SUM(AH327:AM327),"")</f>
        <v/>
      </c>
      <c r="AS327" s="78"/>
      <c r="AT327" s="11"/>
      <c r="AU327" s="11"/>
      <c r="AV327" s="80" t="str">
        <f>IF(AP327=1,VLOOKUP(AR327,'Number-Dozzen'!$F$2:$K$10,2,0),"")</f>
        <v/>
      </c>
      <c r="AW327" s="80" t="str">
        <f>IF(AP327=1,VLOOKUP(AR327,'Number-Dozzen'!$F$2:$K$10,3,0),"")</f>
        <v/>
      </c>
      <c r="AX327" s="80" t="str">
        <f>IF(AP327=1,VLOOKUP(AR327,'Number-Dozzen'!$F$2:$K$10,4,0),"")</f>
        <v/>
      </c>
      <c r="AY327" s="80" t="str">
        <f>IF(AP327=1,VLOOKUP(AR327,'Number-Dozzen'!$F$2:$K$10,5,0),"")</f>
        <v/>
      </c>
      <c r="AZ327" s="80" t="str">
        <f>IF(AP327=1,VLOOKUP(AR327,'Number-Dozzen'!$F$2:$K$10,6,0),"")</f>
        <v/>
      </c>
      <c r="BA327" s="11"/>
      <c r="BB327" s="80">
        <f t="shared" si="116"/>
        <v>11</v>
      </c>
      <c r="BC327" s="11"/>
      <c r="BD327" s="11"/>
      <c r="BE327" s="11"/>
      <c r="BF327" s="11"/>
      <c r="BG327" s="11"/>
      <c r="BH327" s="11"/>
      <c r="BI327" s="11"/>
      <c r="BJ327" s="11"/>
      <c r="BK327" s="11"/>
      <c r="BL327" s="11"/>
      <c r="BM327" s="11"/>
      <c r="BN327" s="11"/>
    </row>
    <row r="328" spans="1:66">
      <c r="A328" s="7">
        <v>327</v>
      </c>
      <c r="B328" s="5"/>
      <c r="C328" s="97">
        <v>16</v>
      </c>
      <c r="D328" s="6">
        <f>IF(C328="","",VLOOKUP(C328,'Number-Dozzen'!$A$2:$C$38,3,0))</f>
        <v>2</v>
      </c>
      <c r="E328" s="6">
        <f>IF(C328="","",VLOOKUP(C328,'[1]Number-Dozzen'!$A$2:$B$38,2,0))</f>
        <v>2</v>
      </c>
      <c r="F328" s="19">
        <f t="shared" si="99"/>
        <v>11</v>
      </c>
      <c r="G328" s="19" t="str">
        <f>IF(C328="","",IF(F328="","",VLOOKUP(F328,'Number-Dozzen'!$F$2:$L$10,7,0)))</f>
        <v>0-2-4-6</v>
      </c>
      <c r="H328" s="1" t="str">
        <f t="shared" si="115"/>
        <v/>
      </c>
      <c r="I328" s="1">
        <f t="shared" si="100"/>
        <v>11</v>
      </c>
      <c r="J328" s="1">
        <f t="shared" si="101"/>
        <v>1</v>
      </c>
      <c r="K328" s="1" t="str">
        <f t="shared" si="114"/>
        <v/>
      </c>
      <c r="L328" s="1">
        <f>IF(C328="","",SUM($K$2:K328))</f>
        <v>-4</v>
      </c>
      <c r="M328" s="11"/>
      <c r="N328" s="24" t="str">
        <f t="shared" si="98"/>
        <v/>
      </c>
      <c r="O328" s="25"/>
      <c r="P328" s="11"/>
      <c r="Q328" s="11"/>
      <c r="R328" s="11"/>
      <c r="S328" s="11"/>
      <c r="T328" s="11"/>
      <c r="U328" s="11"/>
      <c r="X328" s="11"/>
      <c r="Y328" s="11"/>
      <c r="Z328" s="80" t="str">
        <f t="shared" si="102"/>
        <v/>
      </c>
      <c r="AA328" s="82" t="str">
        <f t="shared" si="103"/>
        <v/>
      </c>
      <c r="AB328" s="1" t="str">
        <f t="shared" si="104"/>
        <v/>
      </c>
      <c r="AC328" s="1">
        <f t="shared" si="105"/>
        <v>1</v>
      </c>
      <c r="AD328" s="1" t="str">
        <f t="shared" si="106"/>
        <v/>
      </c>
      <c r="AE328" s="1" t="str">
        <f t="shared" si="107"/>
        <v/>
      </c>
      <c r="AG328" s="11"/>
      <c r="AH328" s="1" t="str">
        <f t="shared" si="108"/>
        <v/>
      </c>
      <c r="AI328" s="1" t="str">
        <f t="shared" si="109"/>
        <v/>
      </c>
      <c r="AJ328" s="1" t="str">
        <f t="shared" si="110"/>
        <v/>
      </c>
      <c r="AK328" s="1">
        <f t="shared" si="111"/>
        <v>1</v>
      </c>
      <c r="AL328" s="1" t="str">
        <f t="shared" si="112"/>
        <v/>
      </c>
      <c r="AM328" s="1" t="str">
        <f t="shared" si="113"/>
        <v/>
      </c>
      <c r="AN328" s="11"/>
      <c r="AO328" s="11"/>
      <c r="AP328" s="78">
        <f>IF(AND(SUM(AH328:AM328)&gt;0,SUM(Z328:AE328)&gt;0),1,"")</f>
        <v>1</v>
      </c>
      <c r="AQ328" s="78"/>
      <c r="AR328" s="78">
        <f>IF(AP328=1,SUM(Z328:AE328)*10+SUM(AH328:AM328),"")</f>
        <v>11</v>
      </c>
      <c r="AS328" s="78"/>
      <c r="AT328" s="11"/>
      <c r="AU328" s="11"/>
      <c r="AV328" s="80">
        <f>IF(AP328=1,VLOOKUP(AR328,'Number-Dozzen'!$F$2:$K$10,2,0),"")</f>
        <v>0</v>
      </c>
      <c r="AW328" s="80">
        <f>IF(AP328=1,VLOOKUP(AR328,'Number-Dozzen'!$F$2:$K$10,3,0),"")</f>
        <v>2</v>
      </c>
      <c r="AX328" s="80">
        <f>IF(AP328=1,VLOOKUP(AR328,'Number-Dozzen'!$F$2:$K$10,4,0),"")</f>
        <v>4</v>
      </c>
      <c r="AY328" s="80">
        <f>IF(AP328=1,VLOOKUP(AR328,'Number-Dozzen'!$F$2:$K$10,5,0),"")</f>
        <v>6</v>
      </c>
      <c r="AZ328" s="80" t="str">
        <f>IF(AP328=1,VLOOKUP(AR328,'Number-Dozzen'!$F$2:$K$10,6,0),"")</f>
        <v xml:space="preserve"> </v>
      </c>
      <c r="BA328" s="11"/>
      <c r="BB328" s="80">
        <f t="shared" si="116"/>
        <v>11</v>
      </c>
      <c r="BC328" s="11"/>
      <c r="BD328" s="11"/>
      <c r="BE328" s="11"/>
      <c r="BF328" s="11"/>
      <c r="BG328" s="11"/>
      <c r="BH328" s="11"/>
      <c r="BI328" s="11"/>
      <c r="BJ328" s="11"/>
      <c r="BK328" s="11"/>
      <c r="BL328" s="11"/>
      <c r="BM328" s="11"/>
      <c r="BN328" s="11"/>
    </row>
    <row r="329" spans="1:66">
      <c r="A329" s="7">
        <v>328</v>
      </c>
      <c r="B329" s="5"/>
      <c r="C329" s="97">
        <v>11</v>
      </c>
      <c r="D329" s="6">
        <f>IF(C329="","",VLOOKUP(C329,'Number-Dozzen'!$A$2:$C$38,3,0))</f>
        <v>1</v>
      </c>
      <c r="E329" s="6">
        <f>IF(C329="","",VLOOKUP(C329,'[1]Number-Dozzen'!$A$2:$B$38,2,0))</f>
        <v>2</v>
      </c>
      <c r="F329" s="19" t="str">
        <f t="shared" si="99"/>
        <v/>
      </c>
      <c r="G329" s="19" t="str">
        <f>IF(C329="","",IF(F329="","",VLOOKUP(F329,'Number-Dozzen'!$F$2:$L$10,7,0)))</f>
        <v/>
      </c>
      <c r="H329" s="1" t="str">
        <f t="shared" si="115"/>
        <v>L</v>
      </c>
      <c r="I329" s="1">
        <f t="shared" si="100"/>
        <v>11</v>
      </c>
      <c r="J329" s="1">
        <f t="shared" si="101"/>
        <v>1</v>
      </c>
      <c r="K329" s="1">
        <f t="shared" si="114"/>
        <v>-4</v>
      </c>
      <c r="L329" s="1">
        <f>IF(C329="","",SUM($K$2:K329))</f>
        <v>-8</v>
      </c>
      <c r="M329" s="11"/>
      <c r="N329" s="24" t="str">
        <f t="shared" si="98"/>
        <v/>
      </c>
      <c r="O329" s="25"/>
      <c r="P329" s="11"/>
      <c r="Q329" s="11"/>
      <c r="R329" s="11"/>
      <c r="S329" s="11"/>
      <c r="T329" s="11"/>
      <c r="U329" s="11"/>
      <c r="X329" s="11"/>
      <c r="Y329" s="11"/>
      <c r="Z329" s="80">
        <f t="shared" si="102"/>
        <v>3</v>
      </c>
      <c r="AA329" s="82" t="str">
        <f t="shared" si="103"/>
        <v/>
      </c>
      <c r="AB329" s="1" t="str">
        <f t="shared" si="104"/>
        <v/>
      </c>
      <c r="AC329" s="1" t="str">
        <f t="shared" si="105"/>
        <v/>
      </c>
      <c r="AD329" s="1" t="str">
        <f t="shared" si="106"/>
        <v/>
      </c>
      <c r="AE329" s="1" t="str">
        <f t="shared" si="107"/>
        <v/>
      </c>
      <c r="AG329" s="11"/>
      <c r="AH329" s="1" t="str">
        <f t="shared" si="108"/>
        <v/>
      </c>
      <c r="AI329" s="1" t="str">
        <f t="shared" si="109"/>
        <v/>
      </c>
      <c r="AJ329" s="1" t="str">
        <f t="shared" si="110"/>
        <v/>
      </c>
      <c r="AK329" s="1" t="str">
        <f t="shared" si="111"/>
        <v/>
      </c>
      <c r="AL329" s="1" t="str">
        <f t="shared" si="112"/>
        <v/>
      </c>
      <c r="AM329" s="1" t="str">
        <f t="shared" si="113"/>
        <v/>
      </c>
      <c r="AN329" s="11"/>
      <c r="AO329" s="11"/>
      <c r="AP329" s="78" t="str">
        <f>IF(AND(SUM(AH329:AM329)&gt;0,SUM(Z329:AE329)&gt;0),1,"")</f>
        <v/>
      </c>
      <c r="AQ329" s="78"/>
      <c r="AR329" s="78" t="str">
        <f>IF(AP329=1,SUM(Z329:AE329)*10+SUM(AH329:AM329),"")</f>
        <v/>
      </c>
      <c r="AS329" s="78"/>
      <c r="AT329" s="11"/>
      <c r="AU329" s="11"/>
      <c r="AV329" s="80" t="str">
        <f>IF(AP329=1,VLOOKUP(AR329,'Number-Dozzen'!$F$2:$K$10,2,0),"")</f>
        <v/>
      </c>
      <c r="AW329" s="80" t="str">
        <f>IF(AP329=1,VLOOKUP(AR329,'Number-Dozzen'!$F$2:$K$10,3,0),"")</f>
        <v/>
      </c>
      <c r="AX329" s="80" t="str">
        <f>IF(AP329=1,VLOOKUP(AR329,'Number-Dozzen'!$F$2:$K$10,4,0),"")</f>
        <v/>
      </c>
      <c r="AY329" s="80" t="str">
        <f>IF(AP329=1,VLOOKUP(AR329,'Number-Dozzen'!$F$2:$K$10,5,0),"")</f>
        <v/>
      </c>
      <c r="AZ329" s="80" t="str">
        <f>IF(AP329=1,VLOOKUP(AR329,'Number-Dozzen'!$F$2:$K$10,6,0),"")</f>
        <v/>
      </c>
      <c r="BA329" s="11"/>
      <c r="BB329" s="80">
        <f t="shared" si="116"/>
        <v>12</v>
      </c>
      <c r="BC329" s="11"/>
      <c r="BD329" s="11"/>
      <c r="BE329" s="11"/>
      <c r="BF329" s="11"/>
      <c r="BG329" s="11"/>
      <c r="BH329" s="11"/>
      <c r="BI329" s="11"/>
      <c r="BJ329" s="11"/>
      <c r="BK329" s="11"/>
      <c r="BL329" s="11"/>
      <c r="BM329" s="11"/>
      <c r="BN329" s="11"/>
    </row>
    <row r="330" spans="1:66">
      <c r="A330" s="7">
        <v>329</v>
      </c>
      <c r="B330" s="5"/>
      <c r="C330" s="97">
        <v>23</v>
      </c>
      <c r="D330" s="6">
        <f>IF(C330="","",VLOOKUP(C330,'Number-Dozzen'!$A$2:$C$38,3,0))</f>
        <v>2</v>
      </c>
      <c r="E330" s="6">
        <f>IF(C330="","",VLOOKUP(C330,'[1]Number-Dozzen'!$A$2:$B$38,2,0))</f>
        <v>2</v>
      </c>
      <c r="F330" s="19" t="str">
        <f t="shared" si="99"/>
        <v/>
      </c>
      <c r="G330" s="19" t="str">
        <f>IF(C330="","",IF(F330="","",VLOOKUP(F330,'Number-Dozzen'!$F$2:$L$10,7,0)))</f>
        <v/>
      </c>
      <c r="H330" s="1" t="str">
        <f t="shared" si="115"/>
        <v/>
      </c>
      <c r="I330" s="1">
        <f t="shared" si="100"/>
        <v>12</v>
      </c>
      <c r="J330" s="1">
        <f t="shared" si="101"/>
        <v>1</v>
      </c>
      <c r="K330" s="1" t="str">
        <f t="shared" si="114"/>
        <v/>
      </c>
      <c r="L330" s="1">
        <f>IF(C330="","",SUM($K$2:K330))</f>
        <v>-8</v>
      </c>
      <c r="M330" s="11"/>
      <c r="N330" s="24" t="str">
        <f t="shared" si="98"/>
        <v/>
      </c>
      <c r="O330" s="25"/>
      <c r="P330" s="11"/>
      <c r="Q330" s="11"/>
      <c r="R330" s="11"/>
      <c r="S330" s="11"/>
      <c r="T330" s="11"/>
      <c r="U330" s="11"/>
      <c r="X330" s="11"/>
      <c r="Y330" s="11"/>
      <c r="Z330" s="80" t="str">
        <f t="shared" si="102"/>
        <v/>
      </c>
      <c r="AA330" s="82" t="str">
        <f t="shared" si="103"/>
        <v/>
      </c>
      <c r="AB330" s="1">
        <f t="shared" si="104"/>
        <v>3</v>
      </c>
      <c r="AC330" s="1" t="str">
        <f t="shared" si="105"/>
        <v/>
      </c>
      <c r="AD330" s="1" t="str">
        <f t="shared" si="106"/>
        <v/>
      </c>
      <c r="AE330" s="1" t="str">
        <f t="shared" si="107"/>
        <v/>
      </c>
      <c r="AG330" s="11"/>
      <c r="AH330" s="1" t="str">
        <f t="shared" si="108"/>
        <v/>
      </c>
      <c r="AI330" s="1" t="str">
        <f t="shared" si="109"/>
        <v/>
      </c>
      <c r="AJ330" s="1" t="str">
        <f t="shared" si="110"/>
        <v/>
      </c>
      <c r="AK330" s="1" t="str">
        <f t="shared" si="111"/>
        <v/>
      </c>
      <c r="AL330" s="1" t="str">
        <f t="shared" si="112"/>
        <v/>
      </c>
      <c r="AM330" s="1" t="str">
        <f t="shared" si="113"/>
        <v/>
      </c>
      <c r="AN330" s="11"/>
      <c r="AO330" s="11"/>
      <c r="AP330" s="78" t="str">
        <f>IF(AND(SUM(AH330:AM330)&gt;0,SUM(Z330:AE330)&gt;0),1,"")</f>
        <v/>
      </c>
      <c r="AQ330" s="78"/>
      <c r="AR330" s="78" t="str">
        <f>IF(AP330=1,SUM(Z330:AE330)*10+SUM(AH330:AM330),"")</f>
        <v/>
      </c>
      <c r="AS330" s="78"/>
      <c r="AT330" s="11"/>
      <c r="AU330" s="11"/>
      <c r="AV330" s="80" t="str">
        <f>IF(AP330=1,VLOOKUP(AR330,'Number-Dozzen'!$F$2:$K$10,2,0),"")</f>
        <v/>
      </c>
      <c r="AW330" s="80" t="str">
        <f>IF(AP330=1,VLOOKUP(AR330,'Number-Dozzen'!$F$2:$K$10,3,0),"")</f>
        <v/>
      </c>
      <c r="AX330" s="80" t="str">
        <f>IF(AP330=1,VLOOKUP(AR330,'Number-Dozzen'!$F$2:$K$10,4,0),"")</f>
        <v/>
      </c>
      <c r="AY330" s="80" t="str">
        <f>IF(AP330=1,VLOOKUP(AR330,'Number-Dozzen'!$F$2:$K$10,5,0),"")</f>
        <v/>
      </c>
      <c r="AZ330" s="80" t="str">
        <f>IF(AP330=1,VLOOKUP(AR330,'Number-Dozzen'!$F$2:$K$10,6,0),"")</f>
        <v/>
      </c>
      <c r="BA330" s="11"/>
      <c r="BB330" s="80">
        <f t="shared" si="116"/>
        <v>12</v>
      </c>
      <c r="BC330" s="11"/>
      <c r="BD330" s="11"/>
      <c r="BE330" s="11"/>
      <c r="BF330" s="11"/>
      <c r="BG330" s="11"/>
      <c r="BH330" s="11"/>
      <c r="BI330" s="11"/>
      <c r="BJ330" s="11"/>
      <c r="BK330" s="11"/>
      <c r="BL330" s="11"/>
      <c r="BM330" s="11"/>
      <c r="BN330" s="11"/>
    </row>
    <row r="331" spans="1:66">
      <c r="A331" s="7">
        <v>330</v>
      </c>
      <c r="B331" s="5"/>
      <c r="C331" s="97">
        <v>35</v>
      </c>
      <c r="D331" s="6">
        <f>IF(C331="","",VLOOKUP(C331,'Number-Dozzen'!$A$2:$C$38,3,0))</f>
        <v>3</v>
      </c>
      <c r="E331" s="6">
        <f>IF(C331="","",VLOOKUP(C331,'[1]Number-Dozzen'!$A$2:$B$38,2,0))</f>
        <v>3</v>
      </c>
      <c r="F331" s="19" t="str">
        <f t="shared" si="99"/>
        <v/>
      </c>
      <c r="G331" s="19" t="str">
        <f>IF(C331="","",IF(F331="","",VLOOKUP(F331,'Number-Dozzen'!$F$2:$L$10,7,0)))</f>
        <v/>
      </c>
      <c r="H331" s="1" t="str">
        <f t="shared" si="115"/>
        <v/>
      </c>
      <c r="I331" s="1">
        <f t="shared" si="100"/>
        <v>12</v>
      </c>
      <c r="J331" s="1">
        <f t="shared" si="101"/>
        <v>1</v>
      </c>
      <c r="K331" s="1" t="str">
        <f t="shared" si="114"/>
        <v/>
      </c>
      <c r="L331" s="1">
        <f>IF(C331="","",SUM($K$2:K331))</f>
        <v>-8</v>
      </c>
      <c r="M331" s="11"/>
      <c r="N331" s="24" t="str">
        <f t="shared" si="98"/>
        <v/>
      </c>
      <c r="O331" s="25"/>
      <c r="P331" s="11"/>
      <c r="Q331" s="11"/>
      <c r="R331" s="11"/>
      <c r="S331" s="11"/>
      <c r="T331" s="11"/>
      <c r="U331" s="11"/>
      <c r="X331" s="11"/>
      <c r="Y331" s="11"/>
      <c r="Z331" s="80" t="str">
        <f t="shared" si="102"/>
        <v/>
      </c>
      <c r="AA331" s="82" t="str">
        <f t="shared" si="103"/>
        <v/>
      </c>
      <c r="AB331" s="1" t="str">
        <f t="shared" si="104"/>
        <v/>
      </c>
      <c r="AC331" s="1" t="str">
        <f t="shared" si="105"/>
        <v/>
      </c>
      <c r="AD331" s="1" t="str">
        <f t="shared" si="106"/>
        <v/>
      </c>
      <c r="AE331" s="1" t="str">
        <f t="shared" si="107"/>
        <v/>
      </c>
      <c r="AG331" s="11"/>
      <c r="AH331" s="1" t="str">
        <f t="shared" si="108"/>
        <v/>
      </c>
      <c r="AI331" s="1" t="str">
        <f t="shared" si="109"/>
        <v/>
      </c>
      <c r="AJ331" s="1" t="str">
        <f t="shared" si="110"/>
        <v/>
      </c>
      <c r="AK331" s="1" t="str">
        <f t="shared" si="111"/>
        <v/>
      </c>
      <c r="AL331" s="1" t="str">
        <f t="shared" si="112"/>
        <v/>
      </c>
      <c r="AM331" s="1">
        <f t="shared" si="113"/>
        <v>1</v>
      </c>
      <c r="AN331" s="11"/>
      <c r="AO331" s="11"/>
      <c r="AP331" s="78" t="str">
        <f>IF(AND(SUM(AH331:AM331)&gt;0,SUM(Z331:AE331)&gt;0),1,"")</f>
        <v/>
      </c>
      <c r="AQ331" s="78"/>
      <c r="AR331" s="78" t="str">
        <f>IF(AP331=1,SUM(Z331:AE331)*10+SUM(AH331:AM331),"")</f>
        <v/>
      </c>
      <c r="AS331" s="78"/>
      <c r="AT331" s="11"/>
      <c r="AU331" s="11"/>
      <c r="AV331" s="80" t="str">
        <f>IF(AP331=1,VLOOKUP(AR331,'Number-Dozzen'!$F$2:$K$10,2,0),"")</f>
        <v/>
      </c>
      <c r="AW331" s="80" t="str">
        <f>IF(AP331=1,VLOOKUP(AR331,'Number-Dozzen'!$F$2:$K$10,3,0),"")</f>
        <v/>
      </c>
      <c r="AX331" s="80" t="str">
        <f>IF(AP331=1,VLOOKUP(AR331,'Number-Dozzen'!$F$2:$K$10,4,0),"")</f>
        <v/>
      </c>
      <c r="AY331" s="80" t="str">
        <f>IF(AP331=1,VLOOKUP(AR331,'Number-Dozzen'!$F$2:$K$10,5,0),"")</f>
        <v/>
      </c>
      <c r="AZ331" s="80" t="str">
        <f>IF(AP331=1,VLOOKUP(AR331,'Number-Dozzen'!$F$2:$K$10,6,0),"")</f>
        <v/>
      </c>
      <c r="BA331" s="11"/>
      <c r="BB331" s="80">
        <f t="shared" si="116"/>
        <v>12</v>
      </c>
      <c r="BC331" s="11"/>
      <c r="BD331" s="11"/>
      <c r="BE331" s="11"/>
      <c r="BF331" s="11"/>
      <c r="BG331" s="11"/>
      <c r="BH331" s="11"/>
      <c r="BI331" s="11"/>
      <c r="BJ331" s="11"/>
      <c r="BK331" s="11"/>
      <c r="BL331" s="11"/>
      <c r="BM331" s="11"/>
      <c r="BN331" s="11"/>
    </row>
    <row r="332" spans="1:66">
      <c r="A332" s="7">
        <v>331</v>
      </c>
      <c r="B332" s="5"/>
      <c r="C332" s="97">
        <v>19</v>
      </c>
      <c r="D332" s="6">
        <f>IF(C332="","",VLOOKUP(C332,'Number-Dozzen'!$A$2:$C$38,3,0))</f>
        <v>2</v>
      </c>
      <c r="E332" s="6">
        <f>IF(C332="","",VLOOKUP(C332,'[1]Number-Dozzen'!$A$2:$B$38,2,0))</f>
        <v>1</v>
      </c>
      <c r="F332" s="19">
        <f t="shared" si="99"/>
        <v>12</v>
      </c>
      <c r="G332" s="19" t="str">
        <f>IF(C332="","",IF(F332="","",VLOOKUP(F332,'Number-Dozzen'!$F$2:$L$10,7,0)))</f>
        <v>1-5-8-10-11</v>
      </c>
      <c r="H332" s="1" t="str">
        <f t="shared" si="115"/>
        <v/>
      </c>
      <c r="I332" s="1">
        <f t="shared" si="100"/>
        <v>12</v>
      </c>
      <c r="J332" s="1">
        <f t="shared" si="101"/>
        <v>1</v>
      </c>
      <c r="K332" s="1" t="str">
        <f t="shared" si="114"/>
        <v/>
      </c>
      <c r="L332" s="1">
        <f>IF(C332="","",SUM($K$2:K332))</f>
        <v>-8</v>
      </c>
      <c r="M332" s="11"/>
      <c r="N332" s="24" t="str">
        <f t="shared" si="98"/>
        <v/>
      </c>
      <c r="O332" s="25"/>
      <c r="P332" s="11"/>
      <c r="Q332" s="11"/>
      <c r="R332" s="11"/>
      <c r="S332" s="11"/>
      <c r="T332" s="11"/>
      <c r="U332" s="11"/>
      <c r="X332" s="11"/>
      <c r="Y332" s="11"/>
      <c r="Z332" s="80" t="str">
        <f t="shared" si="102"/>
        <v/>
      </c>
      <c r="AA332" s="82" t="str">
        <f t="shared" si="103"/>
        <v/>
      </c>
      <c r="AB332" s="1" t="str">
        <f t="shared" si="104"/>
        <v/>
      </c>
      <c r="AC332" s="1">
        <f t="shared" si="105"/>
        <v>1</v>
      </c>
      <c r="AD332" s="1" t="str">
        <f t="shared" si="106"/>
        <v/>
      </c>
      <c r="AE332" s="1" t="str">
        <f t="shared" si="107"/>
        <v/>
      </c>
      <c r="AG332" s="11"/>
      <c r="AH332" s="1" t="str">
        <f t="shared" si="108"/>
        <v/>
      </c>
      <c r="AI332" s="1">
        <f t="shared" si="109"/>
        <v>2</v>
      </c>
      <c r="AJ332" s="1" t="str">
        <f t="shared" si="110"/>
        <v/>
      </c>
      <c r="AK332" s="1" t="str">
        <f t="shared" si="111"/>
        <v/>
      </c>
      <c r="AL332" s="1" t="str">
        <f t="shared" si="112"/>
        <v/>
      </c>
      <c r="AM332" s="1" t="str">
        <f t="shared" si="113"/>
        <v/>
      </c>
      <c r="AN332" s="11"/>
      <c r="AO332" s="11"/>
      <c r="AP332" s="78">
        <f>IF(AND(SUM(AH332:AM332)&gt;0,SUM(Z332:AE332)&gt;0),1,"")</f>
        <v>1</v>
      </c>
      <c r="AQ332" s="78"/>
      <c r="AR332" s="78">
        <f>IF(AP332=1,SUM(Z332:AE332)*10+SUM(AH332:AM332),"")</f>
        <v>12</v>
      </c>
      <c r="AS332" s="78"/>
      <c r="AT332" s="11"/>
      <c r="AU332" s="11"/>
      <c r="AV332" s="80">
        <f>IF(AP332=1,VLOOKUP(AR332,'Number-Dozzen'!$F$2:$K$10,2,0),"")</f>
        <v>1</v>
      </c>
      <c r="AW332" s="80">
        <f>IF(AP332=1,VLOOKUP(AR332,'Number-Dozzen'!$F$2:$K$10,3,0),"")</f>
        <v>5</v>
      </c>
      <c r="AX332" s="80">
        <f>IF(AP332=1,VLOOKUP(AR332,'Number-Dozzen'!$F$2:$K$10,4,0),"")</f>
        <v>8</v>
      </c>
      <c r="AY332" s="80">
        <f>IF(AP332=1,VLOOKUP(AR332,'Number-Dozzen'!$F$2:$K$10,5,0),"")</f>
        <v>10</v>
      </c>
      <c r="AZ332" s="80">
        <f>IF(AP332=1,VLOOKUP(AR332,'Number-Dozzen'!$F$2:$K$10,6,0),"")</f>
        <v>11</v>
      </c>
      <c r="BA332" s="11"/>
      <c r="BB332" s="80">
        <f t="shared" si="116"/>
        <v>12</v>
      </c>
      <c r="BC332" s="11"/>
      <c r="BD332" s="11"/>
      <c r="BE332" s="11"/>
      <c r="BF332" s="11"/>
      <c r="BG332" s="11"/>
      <c r="BH332" s="11"/>
      <c r="BI332" s="11"/>
      <c r="BJ332" s="11"/>
      <c r="BK332" s="11"/>
      <c r="BL332" s="11"/>
      <c r="BM332" s="11"/>
      <c r="BN332" s="11"/>
    </row>
    <row r="333" spans="1:66">
      <c r="A333" s="7">
        <v>332</v>
      </c>
      <c r="B333" s="5"/>
      <c r="C333" s="97">
        <v>34</v>
      </c>
      <c r="D333" s="6">
        <f>IF(C333="","",VLOOKUP(C333,'Number-Dozzen'!$A$2:$C$38,3,0))</f>
        <v>3</v>
      </c>
      <c r="E333" s="6">
        <f>IF(C333="","",VLOOKUP(C333,'[1]Number-Dozzen'!$A$2:$B$38,2,0))</f>
        <v>1</v>
      </c>
      <c r="F333" s="19" t="str">
        <f t="shared" si="99"/>
        <v/>
      </c>
      <c r="G333" s="19" t="str">
        <f>IF(C333="","",IF(F333="","",VLOOKUP(F333,'Number-Dozzen'!$F$2:$L$10,7,0)))</f>
        <v/>
      </c>
      <c r="H333" s="1" t="str">
        <f t="shared" si="115"/>
        <v>L</v>
      </c>
      <c r="I333" s="1">
        <f t="shared" si="100"/>
        <v>12</v>
      </c>
      <c r="J333" s="1">
        <f t="shared" si="101"/>
        <v>1</v>
      </c>
      <c r="K333" s="1">
        <f t="shared" si="114"/>
        <v>-4</v>
      </c>
      <c r="L333" s="1">
        <f>IF(C333="","",SUM($K$2:K333))</f>
        <v>-12</v>
      </c>
      <c r="M333" s="11"/>
      <c r="N333" s="24" t="str">
        <f t="shared" si="98"/>
        <v/>
      </c>
      <c r="O333" s="25"/>
      <c r="P333" s="11"/>
      <c r="Q333" s="11"/>
      <c r="R333" s="11"/>
      <c r="S333" s="11"/>
      <c r="T333" s="11"/>
      <c r="U333" s="11"/>
      <c r="X333" s="11"/>
      <c r="Y333" s="11"/>
      <c r="Z333" s="80" t="str">
        <f t="shared" si="102"/>
        <v/>
      </c>
      <c r="AA333" s="82" t="str">
        <f t="shared" si="103"/>
        <v/>
      </c>
      <c r="AB333" s="1" t="str">
        <f t="shared" si="104"/>
        <v/>
      </c>
      <c r="AC333" s="1" t="str">
        <f t="shared" si="105"/>
        <v/>
      </c>
      <c r="AD333" s="1" t="str">
        <f t="shared" si="106"/>
        <v/>
      </c>
      <c r="AE333" s="1" t="str">
        <f t="shared" si="107"/>
        <v/>
      </c>
      <c r="AG333" s="11"/>
      <c r="AH333" s="1" t="str">
        <f t="shared" si="108"/>
        <v/>
      </c>
      <c r="AI333" s="1" t="str">
        <f t="shared" si="109"/>
        <v/>
      </c>
      <c r="AJ333" s="1" t="str">
        <f t="shared" si="110"/>
        <v/>
      </c>
      <c r="AK333" s="1" t="str">
        <f t="shared" si="111"/>
        <v/>
      </c>
      <c r="AL333" s="1" t="str">
        <f t="shared" si="112"/>
        <v/>
      </c>
      <c r="AM333" s="1" t="str">
        <f t="shared" si="113"/>
        <v/>
      </c>
      <c r="AN333" s="11"/>
      <c r="AO333" s="11"/>
      <c r="AP333" s="78" t="str">
        <f>IF(AND(SUM(AH333:AM333)&gt;0,SUM(Z333:AE333)&gt;0),1,"")</f>
        <v/>
      </c>
      <c r="AQ333" s="78"/>
      <c r="AR333" s="78" t="str">
        <f>IF(AP333=1,SUM(Z333:AE333)*10+SUM(AH333:AM333),"")</f>
        <v/>
      </c>
      <c r="AS333" s="78"/>
      <c r="AT333" s="11"/>
      <c r="AU333" s="11"/>
      <c r="AV333" s="80" t="str">
        <f>IF(AP333=1,VLOOKUP(AR333,'Number-Dozzen'!$F$2:$K$10,2,0),"")</f>
        <v/>
      </c>
      <c r="AW333" s="80" t="str">
        <f>IF(AP333=1,VLOOKUP(AR333,'Number-Dozzen'!$F$2:$K$10,3,0),"")</f>
        <v/>
      </c>
      <c r="AX333" s="80" t="str">
        <f>IF(AP333=1,VLOOKUP(AR333,'Number-Dozzen'!$F$2:$K$10,4,0),"")</f>
        <v/>
      </c>
      <c r="AY333" s="80" t="str">
        <f>IF(AP333=1,VLOOKUP(AR333,'Number-Dozzen'!$F$2:$K$10,5,0),"")</f>
        <v/>
      </c>
      <c r="AZ333" s="80" t="str">
        <f>IF(AP333=1,VLOOKUP(AR333,'Number-Dozzen'!$F$2:$K$10,6,0),"")</f>
        <v/>
      </c>
      <c r="BA333" s="11"/>
      <c r="BB333" s="80">
        <f t="shared" si="116"/>
        <v>13</v>
      </c>
      <c r="BC333" s="11"/>
      <c r="BD333" s="11"/>
      <c r="BE333" s="11"/>
      <c r="BF333" s="11"/>
      <c r="BG333" s="11"/>
      <c r="BH333" s="11"/>
      <c r="BI333" s="11"/>
      <c r="BJ333" s="11"/>
      <c r="BK333" s="11"/>
      <c r="BL333" s="11"/>
      <c r="BM333" s="11"/>
      <c r="BN333" s="11"/>
    </row>
    <row r="334" spans="1:66">
      <c r="A334" s="7">
        <v>333</v>
      </c>
      <c r="B334" s="5"/>
      <c r="C334" s="97">
        <v>9</v>
      </c>
      <c r="D334" s="6">
        <f>IF(C334="","",VLOOKUP(C334,'Number-Dozzen'!$A$2:$C$38,3,0))</f>
        <v>1</v>
      </c>
      <c r="E334" s="6">
        <f>IF(C334="","",VLOOKUP(C334,'[1]Number-Dozzen'!$A$2:$B$38,2,0))</f>
        <v>3</v>
      </c>
      <c r="F334" s="19">
        <f t="shared" si="99"/>
        <v>22</v>
      </c>
      <c r="G334" s="19" t="str">
        <f>IF(C334="","",IF(F334="","",VLOOKUP(F334,'Number-Dozzen'!$F$2:$L$10,7,0)))</f>
        <v>16-20-23-24</v>
      </c>
      <c r="H334" s="1" t="str">
        <f t="shared" si="115"/>
        <v/>
      </c>
      <c r="I334" s="1">
        <f t="shared" si="100"/>
        <v>13</v>
      </c>
      <c r="J334" s="1">
        <f t="shared" si="101"/>
        <v>1</v>
      </c>
      <c r="K334" s="1" t="str">
        <f t="shared" si="114"/>
        <v/>
      </c>
      <c r="L334" s="1">
        <f>IF(C334="","",SUM($K$2:K334))</f>
        <v>-12</v>
      </c>
      <c r="M334" s="11"/>
      <c r="N334" s="24" t="str">
        <f t="shared" si="98"/>
        <v/>
      </c>
      <c r="O334" s="25"/>
      <c r="P334" s="11"/>
      <c r="Q334" s="11"/>
      <c r="R334" s="11"/>
      <c r="S334" s="11"/>
      <c r="T334" s="11"/>
      <c r="U334" s="11"/>
      <c r="X334" s="11"/>
      <c r="Y334" s="11"/>
      <c r="Z334" s="80" t="str">
        <f t="shared" si="102"/>
        <v/>
      </c>
      <c r="AA334" s="82">
        <f t="shared" si="103"/>
        <v>2</v>
      </c>
      <c r="AB334" s="1" t="str">
        <f t="shared" si="104"/>
        <v/>
      </c>
      <c r="AC334" s="1" t="str">
        <f t="shared" si="105"/>
        <v/>
      </c>
      <c r="AD334" s="1" t="str">
        <f t="shared" si="106"/>
        <v/>
      </c>
      <c r="AE334" s="1" t="str">
        <f t="shared" si="107"/>
        <v/>
      </c>
      <c r="AG334" s="11"/>
      <c r="AH334" s="1" t="str">
        <f t="shared" si="108"/>
        <v/>
      </c>
      <c r="AI334" s="1" t="str">
        <f t="shared" si="109"/>
        <v/>
      </c>
      <c r="AJ334" s="1" t="str">
        <f t="shared" si="110"/>
        <v/>
      </c>
      <c r="AK334" s="1" t="str">
        <f t="shared" si="111"/>
        <v/>
      </c>
      <c r="AL334" s="1">
        <f t="shared" si="112"/>
        <v>2</v>
      </c>
      <c r="AM334" s="1" t="str">
        <f t="shared" si="113"/>
        <v/>
      </c>
      <c r="AN334" s="11"/>
      <c r="AO334" s="11"/>
      <c r="AP334" s="78">
        <f>IF(AND(SUM(AH334:AM334)&gt;0,SUM(Z334:AE334)&gt;0),1,"")</f>
        <v>1</v>
      </c>
      <c r="AQ334" s="78"/>
      <c r="AR334" s="78">
        <f>IF(AP334=1,SUM(Z334:AE334)*10+SUM(AH334:AM334),"")</f>
        <v>22</v>
      </c>
      <c r="AS334" s="78"/>
      <c r="AT334" s="11"/>
      <c r="AU334" s="11"/>
      <c r="AV334" s="80">
        <f>IF(AP334=1,VLOOKUP(AR334,'Number-Dozzen'!$F$2:$K$10,2,0),"")</f>
        <v>16</v>
      </c>
      <c r="AW334" s="80">
        <f>IF(AP334=1,VLOOKUP(AR334,'Number-Dozzen'!$F$2:$K$10,3,0),"")</f>
        <v>20</v>
      </c>
      <c r="AX334" s="80">
        <f>IF(AP334=1,VLOOKUP(AR334,'Number-Dozzen'!$F$2:$K$10,4,0),"")</f>
        <v>23</v>
      </c>
      <c r="AY334" s="80">
        <f>IF(AP334=1,VLOOKUP(AR334,'Number-Dozzen'!$F$2:$K$10,5,0),"")</f>
        <v>24</v>
      </c>
      <c r="AZ334" s="80" t="str">
        <f>IF(AP334=1,VLOOKUP(AR334,'Number-Dozzen'!$F$2:$K$10,6,0),"")</f>
        <v xml:space="preserve"> </v>
      </c>
      <c r="BA334" s="11"/>
      <c r="BB334" s="80">
        <f t="shared" si="116"/>
        <v>13</v>
      </c>
      <c r="BC334" s="11"/>
      <c r="BD334" s="11"/>
      <c r="BE334" s="11"/>
      <c r="BF334" s="11"/>
      <c r="BG334" s="11"/>
      <c r="BH334" s="11"/>
      <c r="BI334" s="11"/>
      <c r="BJ334" s="11"/>
      <c r="BK334" s="11"/>
      <c r="BL334" s="11"/>
      <c r="BM334" s="11"/>
      <c r="BN334" s="11"/>
    </row>
    <row r="335" spans="1:66">
      <c r="A335" s="7">
        <v>334</v>
      </c>
      <c r="B335" s="5"/>
      <c r="C335" s="97">
        <v>18</v>
      </c>
      <c r="D335" s="6">
        <f>IF(C335="","",VLOOKUP(C335,'Number-Dozzen'!$A$2:$C$38,3,0))</f>
        <v>2</v>
      </c>
      <c r="E335" s="6">
        <f>IF(C335="","",VLOOKUP(C335,'[1]Number-Dozzen'!$A$2:$B$38,2,0))</f>
        <v>3</v>
      </c>
      <c r="F335" s="19" t="str">
        <f t="shared" si="99"/>
        <v/>
      </c>
      <c r="G335" s="19" t="str">
        <f>IF(C335="","",IF(F335="","",VLOOKUP(F335,'Number-Dozzen'!$F$2:$L$10,7,0)))</f>
        <v/>
      </c>
      <c r="H335" s="1" t="str">
        <f t="shared" si="115"/>
        <v>L</v>
      </c>
      <c r="I335" s="1">
        <f t="shared" si="100"/>
        <v>13</v>
      </c>
      <c r="J335" s="1">
        <f t="shared" si="101"/>
        <v>1</v>
      </c>
      <c r="K335" s="1">
        <f t="shared" si="114"/>
        <v>-4</v>
      </c>
      <c r="L335" s="1">
        <f>IF(C335="","",SUM($K$2:K335))</f>
        <v>-16</v>
      </c>
      <c r="M335" s="11"/>
      <c r="N335" s="24" t="str">
        <f t="shared" si="98"/>
        <v/>
      </c>
      <c r="O335" s="25"/>
      <c r="P335" s="11"/>
      <c r="Q335" s="11"/>
      <c r="R335" s="11"/>
      <c r="S335" s="11"/>
      <c r="T335" s="11"/>
      <c r="U335" s="11"/>
      <c r="X335" s="11"/>
      <c r="Y335" s="11"/>
      <c r="Z335" s="80" t="str">
        <f t="shared" si="102"/>
        <v/>
      </c>
      <c r="AA335" s="82" t="str">
        <f t="shared" si="103"/>
        <v/>
      </c>
      <c r="AB335" s="1">
        <f t="shared" si="104"/>
        <v>3</v>
      </c>
      <c r="AC335" s="1" t="str">
        <f t="shared" si="105"/>
        <v/>
      </c>
      <c r="AD335" s="1" t="str">
        <f t="shared" si="106"/>
        <v/>
      </c>
      <c r="AE335" s="1" t="str">
        <f t="shared" si="107"/>
        <v/>
      </c>
      <c r="AG335" s="11"/>
      <c r="AH335" s="1" t="str">
        <f t="shared" si="108"/>
        <v/>
      </c>
      <c r="AI335" s="1" t="str">
        <f t="shared" si="109"/>
        <v/>
      </c>
      <c r="AJ335" s="1" t="str">
        <f t="shared" si="110"/>
        <v/>
      </c>
      <c r="AK335" s="1" t="str">
        <f t="shared" si="111"/>
        <v/>
      </c>
      <c r="AL335" s="1" t="str">
        <f t="shared" si="112"/>
        <v/>
      </c>
      <c r="AM335" s="1" t="str">
        <f t="shared" si="113"/>
        <v/>
      </c>
      <c r="AN335" s="11"/>
      <c r="AO335" s="11"/>
      <c r="AP335" s="78" t="str">
        <f>IF(AND(SUM(AH335:AM335)&gt;0,SUM(Z335:AE335)&gt;0),1,"")</f>
        <v/>
      </c>
      <c r="AQ335" s="78"/>
      <c r="AR335" s="78" t="str">
        <f>IF(AP335=1,SUM(Z335:AE335)*10+SUM(AH335:AM335),"")</f>
        <v/>
      </c>
      <c r="AS335" s="78"/>
      <c r="AT335" s="11"/>
      <c r="AU335" s="11"/>
      <c r="AV335" s="80" t="str">
        <f>IF(AP335=1,VLOOKUP(AR335,'Number-Dozzen'!$F$2:$K$10,2,0),"")</f>
        <v/>
      </c>
      <c r="AW335" s="80" t="str">
        <f>IF(AP335=1,VLOOKUP(AR335,'Number-Dozzen'!$F$2:$K$10,3,0),"")</f>
        <v/>
      </c>
      <c r="AX335" s="80" t="str">
        <f>IF(AP335=1,VLOOKUP(AR335,'Number-Dozzen'!$F$2:$K$10,4,0),"")</f>
        <v/>
      </c>
      <c r="AY335" s="80" t="str">
        <f>IF(AP335=1,VLOOKUP(AR335,'Number-Dozzen'!$F$2:$K$10,5,0),"")</f>
        <v/>
      </c>
      <c r="AZ335" s="80" t="str">
        <f>IF(AP335=1,VLOOKUP(AR335,'Number-Dozzen'!$F$2:$K$10,6,0),"")</f>
        <v/>
      </c>
      <c r="BA335" s="11"/>
      <c r="BB335" s="80">
        <f t="shared" si="116"/>
        <v>14</v>
      </c>
      <c r="BC335" s="11"/>
      <c r="BD335" s="11"/>
      <c r="BE335" s="11"/>
      <c r="BF335" s="11"/>
      <c r="BG335" s="11"/>
      <c r="BH335" s="11"/>
      <c r="BI335" s="11"/>
      <c r="BJ335" s="11"/>
      <c r="BK335" s="11"/>
      <c r="BL335" s="11"/>
      <c r="BM335" s="11"/>
      <c r="BN335" s="11"/>
    </row>
    <row r="336" spans="1:66">
      <c r="A336" s="7">
        <v>335</v>
      </c>
      <c r="B336" s="5"/>
      <c r="C336" s="97">
        <v>2</v>
      </c>
      <c r="D336" s="6">
        <f>IF(C336="","",VLOOKUP(C336,'Number-Dozzen'!$A$2:$C$38,3,0))</f>
        <v>1</v>
      </c>
      <c r="E336" s="6">
        <f>IF(C336="","",VLOOKUP(C336,'[1]Number-Dozzen'!$A$2:$B$38,2,0))</f>
        <v>1</v>
      </c>
      <c r="F336" s="19">
        <f t="shared" si="99"/>
        <v>32</v>
      </c>
      <c r="G336" s="19" t="str">
        <f>IF(C336="","",IF(F336="","",VLOOKUP(F336,'Number-Dozzen'!$F$2:$L$10,7,0)))</f>
        <v>30-33-36</v>
      </c>
      <c r="H336" s="1" t="str">
        <f t="shared" si="115"/>
        <v/>
      </c>
      <c r="I336" s="1">
        <f t="shared" si="100"/>
        <v>14</v>
      </c>
      <c r="J336" s="1">
        <f t="shared" si="101"/>
        <v>1</v>
      </c>
      <c r="K336" s="1" t="str">
        <f t="shared" si="114"/>
        <v/>
      </c>
      <c r="L336" s="1">
        <f>IF(C336="","",SUM($K$2:K336))</f>
        <v>-16</v>
      </c>
      <c r="M336" s="11"/>
      <c r="N336" s="24" t="str">
        <f t="shared" si="98"/>
        <v/>
      </c>
      <c r="O336" s="25"/>
      <c r="P336" s="11"/>
      <c r="Q336" s="11"/>
      <c r="R336" s="11"/>
      <c r="S336" s="11"/>
      <c r="T336" s="11"/>
      <c r="U336" s="11"/>
      <c r="X336" s="11"/>
      <c r="Y336" s="11"/>
      <c r="Z336" s="80">
        <f t="shared" si="102"/>
        <v>3</v>
      </c>
      <c r="AA336" s="82" t="str">
        <f t="shared" si="103"/>
        <v/>
      </c>
      <c r="AB336" s="1" t="str">
        <f t="shared" si="104"/>
        <v/>
      </c>
      <c r="AC336" s="1" t="str">
        <f t="shared" si="105"/>
        <v/>
      </c>
      <c r="AD336" s="1" t="str">
        <f t="shared" si="106"/>
        <v/>
      </c>
      <c r="AE336" s="1" t="str">
        <f t="shared" si="107"/>
        <v/>
      </c>
      <c r="AG336" s="11"/>
      <c r="AH336" s="1" t="str">
        <f t="shared" si="108"/>
        <v/>
      </c>
      <c r="AI336" s="1">
        <f t="shared" si="109"/>
        <v>2</v>
      </c>
      <c r="AJ336" s="1" t="str">
        <f t="shared" si="110"/>
        <v/>
      </c>
      <c r="AK336" s="1" t="str">
        <f t="shared" si="111"/>
        <v/>
      </c>
      <c r="AL336" s="1" t="str">
        <f t="shared" si="112"/>
        <v/>
      </c>
      <c r="AM336" s="1" t="str">
        <f t="shared" si="113"/>
        <v/>
      </c>
      <c r="AN336" s="11"/>
      <c r="AO336" s="11"/>
      <c r="AP336" s="78">
        <f>IF(AND(SUM(AH336:AM336)&gt;0,SUM(Z336:AE336)&gt;0),1,"")</f>
        <v>1</v>
      </c>
      <c r="AQ336" s="78"/>
      <c r="AR336" s="78">
        <f>IF(AP336=1,SUM(Z336:AE336)*10+SUM(AH336:AM336),"")</f>
        <v>32</v>
      </c>
      <c r="AS336" s="78"/>
      <c r="AT336" s="11"/>
      <c r="AU336" s="11"/>
      <c r="AV336" s="80">
        <f>IF(AP336=1,VLOOKUP(AR336,'Number-Dozzen'!$F$2:$K$10,2,0),"")</f>
        <v>30</v>
      </c>
      <c r="AW336" s="80">
        <f>IF(AP336=1,VLOOKUP(AR336,'Number-Dozzen'!$F$2:$K$10,3,0),"")</f>
        <v>33</v>
      </c>
      <c r="AX336" s="80">
        <f>IF(AP336=1,VLOOKUP(AR336,'Number-Dozzen'!$F$2:$K$10,4,0),"")</f>
        <v>36</v>
      </c>
      <c r="AY336" s="80" t="str">
        <f>IF(AP336=1,VLOOKUP(AR336,'Number-Dozzen'!$F$2:$K$10,5,0),"")</f>
        <v xml:space="preserve"> </v>
      </c>
      <c r="AZ336" s="80" t="str">
        <f>IF(AP336=1,VLOOKUP(AR336,'Number-Dozzen'!$F$2:$K$10,6,0),"")</f>
        <v xml:space="preserve"> </v>
      </c>
      <c r="BA336" s="11"/>
      <c r="BB336" s="80">
        <f t="shared" si="116"/>
        <v>14</v>
      </c>
      <c r="BC336" s="11"/>
      <c r="BD336" s="11"/>
      <c r="BE336" s="11"/>
      <c r="BF336" s="11"/>
      <c r="BG336" s="11"/>
      <c r="BH336" s="11"/>
      <c r="BI336" s="11"/>
      <c r="BJ336" s="11"/>
      <c r="BK336" s="11"/>
      <c r="BL336" s="11"/>
      <c r="BM336" s="11"/>
      <c r="BN336" s="11"/>
    </row>
    <row r="337" spans="1:66">
      <c r="A337" s="7">
        <v>336</v>
      </c>
      <c r="B337" s="5"/>
      <c r="C337" s="97">
        <v>8</v>
      </c>
      <c r="D337" s="6">
        <f>IF(C337="","",VLOOKUP(C337,'Number-Dozzen'!$A$2:$C$38,3,0))</f>
        <v>1</v>
      </c>
      <c r="E337" s="6">
        <f>IF(C337="","",VLOOKUP(C337,'[1]Number-Dozzen'!$A$2:$B$38,2,0))</f>
        <v>2</v>
      </c>
      <c r="F337" s="19" t="str">
        <f t="shared" si="99"/>
        <v/>
      </c>
      <c r="G337" s="19" t="str">
        <f>IF(C337="","",IF(F337="","",VLOOKUP(F337,'Number-Dozzen'!$F$2:$L$10,7,0)))</f>
        <v/>
      </c>
      <c r="H337" s="1" t="str">
        <f t="shared" si="115"/>
        <v>L</v>
      </c>
      <c r="I337" s="1">
        <f t="shared" si="100"/>
        <v>14</v>
      </c>
      <c r="J337" s="1">
        <f t="shared" si="101"/>
        <v>1</v>
      </c>
      <c r="K337" s="1">
        <f t="shared" si="114"/>
        <v>-4</v>
      </c>
      <c r="L337" s="1">
        <f>IF(C337="","",SUM($K$2:K337))</f>
        <v>-20</v>
      </c>
      <c r="M337" s="11"/>
      <c r="N337" s="24" t="str">
        <f t="shared" si="98"/>
        <v/>
      </c>
      <c r="O337" s="25"/>
      <c r="P337" s="11"/>
      <c r="Q337" s="11"/>
      <c r="R337" s="11"/>
      <c r="S337" s="11"/>
      <c r="T337" s="11"/>
      <c r="U337" s="11"/>
      <c r="X337" s="11"/>
      <c r="Y337" s="11"/>
      <c r="Z337" s="80" t="str">
        <f t="shared" si="102"/>
        <v/>
      </c>
      <c r="AA337" s="82" t="str">
        <f t="shared" si="103"/>
        <v/>
      </c>
      <c r="AB337" s="1" t="str">
        <f t="shared" si="104"/>
        <v/>
      </c>
      <c r="AC337" s="1" t="str">
        <f t="shared" si="105"/>
        <v/>
      </c>
      <c r="AD337" s="1" t="str">
        <f t="shared" si="106"/>
        <v/>
      </c>
      <c r="AE337" s="1" t="str">
        <f t="shared" si="107"/>
        <v/>
      </c>
      <c r="AG337" s="11"/>
      <c r="AH337" s="1" t="str">
        <f t="shared" si="108"/>
        <v/>
      </c>
      <c r="AI337" s="1" t="str">
        <f t="shared" si="109"/>
        <v/>
      </c>
      <c r="AJ337" s="1">
        <f t="shared" si="110"/>
        <v>3</v>
      </c>
      <c r="AK337" s="1" t="str">
        <f t="shared" si="111"/>
        <v/>
      </c>
      <c r="AL337" s="1" t="str">
        <f t="shared" si="112"/>
        <v/>
      </c>
      <c r="AM337" s="1" t="str">
        <f t="shared" si="113"/>
        <v/>
      </c>
      <c r="AN337" s="11"/>
      <c r="AO337" s="11"/>
      <c r="AP337" s="78" t="str">
        <f>IF(AND(SUM(AH337:AM337)&gt;0,SUM(Z337:AE337)&gt;0),1,"")</f>
        <v/>
      </c>
      <c r="AQ337" s="78"/>
      <c r="AR337" s="78" t="str">
        <f>IF(AP337=1,SUM(Z337:AE337)*10+SUM(AH337:AM337),"")</f>
        <v/>
      </c>
      <c r="AS337" s="78"/>
      <c r="AT337" s="11"/>
      <c r="AU337" s="11"/>
      <c r="AV337" s="80" t="str">
        <f>IF(AP337=1,VLOOKUP(AR337,'Number-Dozzen'!$F$2:$K$10,2,0),"")</f>
        <v/>
      </c>
      <c r="AW337" s="80" t="str">
        <f>IF(AP337=1,VLOOKUP(AR337,'Number-Dozzen'!$F$2:$K$10,3,0),"")</f>
        <v/>
      </c>
      <c r="AX337" s="80" t="str">
        <f>IF(AP337=1,VLOOKUP(AR337,'Number-Dozzen'!$F$2:$K$10,4,0),"")</f>
        <v/>
      </c>
      <c r="AY337" s="80" t="str">
        <f>IF(AP337=1,VLOOKUP(AR337,'Number-Dozzen'!$F$2:$K$10,5,0),"")</f>
        <v/>
      </c>
      <c r="AZ337" s="80" t="str">
        <f>IF(AP337=1,VLOOKUP(AR337,'Number-Dozzen'!$F$2:$K$10,6,0),"")</f>
        <v/>
      </c>
      <c r="BA337" s="11"/>
      <c r="BB337" s="80">
        <f t="shared" si="116"/>
        <v>15</v>
      </c>
      <c r="BC337" s="11"/>
      <c r="BD337" s="11"/>
      <c r="BE337" s="11"/>
      <c r="BF337" s="11"/>
      <c r="BG337" s="11"/>
      <c r="BH337" s="11"/>
      <c r="BI337" s="11"/>
      <c r="BJ337" s="11"/>
      <c r="BK337" s="11"/>
      <c r="BL337" s="11"/>
      <c r="BM337" s="11"/>
      <c r="BN337" s="11"/>
    </row>
    <row r="338" spans="1:66">
      <c r="A338" s="7">
        <v>337</v>
      </c>
      <c r="B338" s="5"/>
      <c r="C338" s="97">
        <v>24</v>
      </c>
      <c r="D338" s="6">
        <f>IF(C338="","",VLOOKUP(C338,'Number-Dozzen'!$A$2:$C$38,3,0))</f>
        <v>2</v>
      </c>
      <c r="E338" s="6">
        <f>IF(C338="","",VLOOKUP(C338,'[1]Number-Dozzen'!$A$2:$B$38,2,0))</f>
        <v>2</v>
      </c>
      <c r="F338" s="19" t="str">
        <f t="shared" si="99"/>
        <v/>
      </c>
      <c r="G338" s="19" t="str">
        <f>IF(C338="","",IF(F338="","",VLOOKUP(F338,'Number-Dozzen'!$F$2:$L$10,7,0)))</f>
        <v/>
      </c>
      <c r="H338" s="1" t="str">
        <f t="shared" si="115"/>
        <v/>
      </c>
      <c r="I338" s="1">
        <f t="shared" si="100"/>
        <v>15</v>
      </c>
      <c r="J338" s="1">
        <f t="shared" si="101"/>
        <v>1</v>
      </c>
      <c r="K338" s="1" t="str">
        <f t="shared" si="114"/>
        <v/>
      </c>
      <c r="L338" s="1">
        <f>IF(C338="","",SUM($K$2:K338))</f>
        <v>-20</v>
      </c>
      <c r="M338" s="11"/>
      <c r="N338" s="24" t="str">
        <f t="shared" ref="N338:N401" si="117">IF(L356="","",IF(L356&gt;=$P$7,"Win Goal !!",IF(L356&lt;=$P$8,"Stopp Loss !!","")))</f>
        <v/>
      </c>
      <c r="O338" s="25"/>
      <c r="P338" s="11"/>
      <c r="Q338" s="11"/>
      <c r="R338" s="11"/>
      <c r="S338" s="11"/>
      <c r="T338" s="11"/>
      <c r="U338" s="11"/>
      <c r="X338" s="11"/>
      <c r="Y338" s="11"/>
      <c r="Z338" s="80" t="str">
        <f t="shared" si="102"/>
        <v/>
      </c>
      <c r="AA338" s="82" t="str">
        <f t="shared" si="103"/>
        <v/>
      </c>
      <c r="AB338" s="1">
        <f t="shared" si="104"/>
        <v>3</v>
      </c>
      <c r="AC338" s="1" t="str">
        <f t="shared" si="105"/>
        <v/>
      </c>
      <c r="AD338" s="1" t="str">
        <f t="shared" si="106"/>
        <v/>
      </c>
      <c r="AE338" s="1" t="str">
        <f t="shared" si="107"/>
        <v/>
      </c>
      <c r="AG338" s="11"/>
      <c r="AH338" s="1" t="str">
        <f t="shared" si="108"/>
        <v/>
      </c>
      <c r="AI338" s="1" t="str">
        <f t="shared" si="109"/>
        <v/>
      </c>
      <c r="AJ338" s="1" t="str">
        <f t="shared" si="110"/>
        <v/>
      </c>
      <c r="AK338" s="1" t="str">
        <f t="shared" si="111"/>
        <v/>
      </c>
      <c r="AL338" s="1" t="str">
        <f t="shared" si="112"/>
        <v/>
      </c>
      <c r="AM338" s="1" t="str">
        <f t="shared" si="113"/>
        <v/>
      </c>
      <c r="AN338" s="11"/>
      <c r="AO338" s="11"/>
      <c r="AP338" s="78" t="str">
        <f>IF(AND(SUM(AH338:AM338)&gt;0,SUM(Z338:AE338)&gt;0),1,"")</f>
        <v/>
      </c>
      <c r="AQ338" s="78"/>
      <c r="AR338" s="78" t="str">
        <f>IF(AP338=1,SUM(Z338:AE338)*10+SUM(AH338:AM338),"")</f>
        <v/>
      </c>
      <c r="AS338" s="78"/>
      <c r="AT338" s="11"/>
      <c r="AU338" s="11"/>
      <c r="AV338" s="80" t="str">
        <f>IF(AP338=1,VLOOKUP(AR338,'Number-Dozzen'!$F$2:$K$10,2,0),"")</f>
        <v/>
      </c>
      <c r="AW338" s="80" t="str">
        <f>IF(AP338=1,VLOOKUP(AR338,'Number-Dozzen'!$F$2:$K$10,3,0),"")</f>
        <v/>
      </c>
      <c r="AX338" s="80" t="str">
        <f>IF(AP338=1,VLOOKUP(AR338,'Number-Dozzen'!$F$2:$K$10,4,0),"")</f>
        <v/>
      </c>
      <c r="AY338" s="80" t="str">
        <f>IF(AP338=1,VLOOKUP(AR338,'Number-Dozzen'!$F$2:$K$10,5,0),"")</f>
        <v/>
      </c>
      <c r="AZ338" s="80" t="str">
        <f>IF(AP338=1,VLOOKUP(AR338,'Number-Dozzen'!$F$2:$K$10,6,0),"")</f>
        <v/>
      </c>
      <c r="BA338" s="11"/>
      <c r="BB338" s="80">
        <f t="shared" si="116"/>
        <v>15</v>
      </c>
      <c r="BC338" s="11"/>
      <c r="BD338" s="11"/>
      <c r="BE338" s="11"/>
      <c r="BF338" s="11"/>
      <c r="BG338" s="11"/>
      <c r="BH338" s="11"/>
      <c r="BI338" s="11"/>
      <c r="BJ338" s="11"/>
      <c r="BK338" s="11"/>
      <c r="BL338" s="11"/>
      <c r="BM338" s="11"/>
      <c r="BN338" s="11"/>
    </row>
    <row r="339" spans="1:66">
      <c r="A339" s="7">
        <v>338</v>
      </c>
      <c r="B339" s="5"/>
      <c r="C339" s="97">
        <v>3</v>
      </c>
      <c r="D339" s="6">
        <f>IF(C339="","",VLOOKUP(C339,'Number-Dozzen'!$A$2:$C$38,3,0))</f>
        <v>1</v>
      </c>
      <c r="E339" s="6">
        <f>IF(C339="","",VLOOKUP(C339,'[1]Number-Dozzen'!$A$2:$B$38,2,0))</f>
        <v>3</v>
      </c>
      <c r="F339" s="19">
        <f t="shared" si="99"/>
        <v>31</v>
      </c>
      <c r="G339" s="19" t="str">
        <f>IF(C339="","",IF(F339="","",VLOOKUP(F339,'Number-Dozzen'!$F$2:$L$10,7,0)))</f>
        <v>25-27-32-34</v>
      </c>
      <c r="H339" s="1" t="str">
        <f t="shared" si="115"/>
        <v/>
      </c>
      <c r="I339" s="1">
        <f t="shared" si="100"/>
        <v>15</v>
      </c>
      <c r="J339" s="1">
        <f t="shared" si="101"/>
        <v>1</v>
      </c>
      <c r="K339" s="1" t="str">
        <f t="shared" si="114"/>
        <v/>
      </c>
      <c r="L339" s="1">
        <f>IF(C339="","",SUM($K$2:K339))</f>
        <v>-20</v>
      </c>
      <c r="M339" s="11"/>
      <c r="N339" s="24" t="str">
        <f t="shared" si="117"/>
        <v/>
      </c>
      <c r="O339" s="25"/>
      <c r="P339" s="11"/>
      <c r="Q339" s="11"/>
      <c r="R339" s="11"/>
      <c r="S339" s="11"/>
      <c r="T339" s="11"/>
      <c r="U339" s="11"/>
      <c r="X339" s="11"/>
      <c r="Y339" s="11"/>
      <c r="Z339" s="80">
        <f t="shared" si="102"/>
        <v>3</v>
      </c>
      <c r="AA339" s="82" t="str">
        <f t="shared" si="103"/>
        <v/>
      </c>
      <c r="AB339" s="1" t="str">
        <f t="shared" si="104"/>
        <v/>
      </c>
      <c r="AC339" s="1" t="str">
        <f t="shared" si="105"/>
        <v/>
      </c>
      <c r="AD339" s="1" t="str">
        <f t="shared" si="106"/>
        <v/>
      </c>
      <c r="AE339" s="1" t="str">
        <f t="shared" si="107"/>
        <v/>
      </c>
      <c r="AG339" s="11"/>
      <c r="AH339" s="1" t="str">
        <f t="shared" si="108"/>
        <v/>
      </c>
      <c r="AI339" s="1" t="str">
        <f t="shared" si="109"/>
        <v/>
      </c>
      <c r="AJ339" s="1" t="str">
        <f t="shared" si="110"/>
        <v/>
      </c>
      <c r="AK339" s="1" t="str">
        <f t="shared" si="111"/>
        <v/>
      </c>
      <c r="AL339" s="1" t="str">
        <f t="shared" si="112"/>
        <v/>
      </c>
      <c r="AM339" s="1">
        <f t="shared" si="113"/>
        <v>1</v>
      </c>
      <c r="AN339" s="11"/>
      <c r="AO339" s="11"/>
      <c r="AP339" s="78">
        <f>IF(AND(SUM(AH339:AM339)&gt;0,SUM(Z339:AE339)&gt;0),1,"")</f>
        <v>1</v>
      </c>
      <c r="AQ339" s="78"/>
      <c r="AR339" s="78">
        <f>IF(AP339=1,SUM(Z339:AE339)*10+SUM(AH339:AM339),"")</f>
        <v>31</v>
      </c>
      <c r="AS339" s="78"/>
      <c r="AT339" s="11"/>
      <c r="AU339" s="11"/>
      <c r="AV339" s="80">
        <f>IF(AP339=1,VLOOKUP(AR339,'Number-Dozzen'!$F$2:$K$10,2,0),"")</f>
        <v>25</v>
      </c>
      <c r="AW339" s="80">
        <f>IF(AP339=1,VLOOKUP(AR339,'Number-Dozzen'!$F$2:$K$10,3,0),"")</f>
        <v>27</v>
      </c>
      <c r="AX339" s="80">
        <f>IF(AP339=1,VLOOKUP(AR339,'Number-Dozzen'!$F$2:$K$10,4,0),"")</f>
        <v>32</v>
      </c>
      <c r="AY339" s="80">
        <f>IF(AP339=1,VLOOKUP(AR339,'Number-Dozzen'!$F$2:$K$10,5,0),"")</f>
        <v>34</v>
      </c>
      <c r="AZ339" s="80" t="str">
        <f>IF(AP339=1,VLOOKUP(AR339,'Number-Dozzen'!$F$2:$K$10,6,0),"")</f>
        <v xml:space="preserve"> </v>
      </c>
      <c r="BA339" s="11"/>
      <c r="BB339" s="80">
        <f t="shared" si="116"/>
        <v>15</v>
      </c>
      <c r="BC339" s="11"/>
      <c r="BD339" s="11"/>
      <c r="BE339" s="11"/>
      <c r="BF339" s="11"/>
      <c r="BG339" s="11"/>
      <c r="BH339" s="11"/>
      <c r="BI339" s="11"/>
      <c r="BJ339" s="11"/>
      <c r="BK339" s="11"/>
      <c r="BL339" s="11"/>
      <c r="BM339" s="11"/>
      <c r="BN339" s="11"/>
    </row>
    <row r="340" spans="1:66">
      <c r="A340" s="7">
        <v>339</v>
      </c>
      <c r="B340" s="5"/>
      <c r="C340" s="97">
        <v>0</v>
      </c>
      <c r="D340" s="6">
        <f>IF(C340="","",VLOOKUP(C340,'Number-Dozzen'!$A$2:$C$38,3,0))</f>
        <v>0</v>
      </c>
      <c r="E340" s="6">
        <f>IF(C340="","",VLOOKUP(C340,'[1]Number-Dozzen'!$A$2:$B$38,2,0))</f>
        <v>1</v>
      </c>
      <c r="F340" s="19" t="str">
        <f t="shared" si="99"/>
        <v/>
      </c>
      <c r="G340" s="19" t="str">
        <f>IF(C340="","",IF(F340="","",VLOOKUP(F340,'Number-Dozzen'!$F$2:$L$10,7,0)))</f>
        <v/>
      </c>
      <c r="H340" s="1" t="str">
        <f t="shared" si="115"/>
        <v>L</v>
      </c>
      <c r="I340" s="1">
        <f t="shared" si="100"/>
        <v>15</v>
      </c>
      <c r="J340" s="1">
        <f t="shared" si="101"/>
        <v>1</v>
      </c>
      <c r="K340" s="1">
        <f t="shared" si="114"/>
        <v>-4</v>
      </c>
      <c r="L340" s="1">
        <f>IF(C340="","",SUM($K$2:K340))</f>
        <v>-24</v>
      </c>
      <c r="M340" s="11"/>
      <c r="N340" s="24" t="str">
        <f t="shared" si="117"/>
        <v/>
      </c>
      <c r="O340" s="25"/>
      <c r="P340" s="11"/>
      <c r="Q340" s="11"/>
      <c r="R340" s="11"/>
      <c r="S340" s="11"/>
      <c r="T340" s="11"/>
      <c r="U340" s="11"/>
      <c r="X340" s="11"/>
      <c r="Y340" s="11"/>
      <c r="Z340" s="80" t="str">
        <f t="shared" si="102"/>
        <v/>
      </c>
      <c r="AA340" s="82" t="str">
        <f t="shared" si="103"/>
        <v/>
      </c>
      <c r="AB340" s="1" t="str">
        <f t="shared" si="104"/>
        <v/>
      </c>
      <c r="AC340" s="1" t="str">
        <f t="shared" si="105"/>
        <v/>
      </c>
      <c r="AD340" s="1" t="str">
        <f t="shared" si="106"/>
        <v/>
      </c>
      <c r="AE340" s="1" t="str">
        <f t="shared" si="107"/>
        <v/>
      </c>
      <c r="AG340" s="11"/>
      <c r="AH340" s="1" t="str">
        <f t="shared" si="108"/>
        <v/>
      </c>
      <c r="AI340" s="1">
        <f t="shared" si="109"/>
        <v>2</v>
      </c>
      <c r="AJ340" s="1" t="str">
        <f t="shared" si="110"/>
        <v/>
      </c>
      <c r="AK340" s="1" t="str">
        <f t="shared" si="111"/>
        <v/>
      </c>
      <c r="AL340" s="1" t="str">
        <f t="shared" si="112"/>
        <v/>
      </c>
      <c r="AM340" s="1" t="str">
        <f t="shared" si="113"/>
        <v/>
      </c>
      <c r="AN340" s="11"/>
      <c r="AO340" s="11"/>
      <c r="AP340" s="78" t="str">
        <f>IF(AND(SUM(AH340:AM340)&gt;0,SUM(Z340:AE340)&gt;0),1,"")</f>
        <v/>
      </c>
      <c r="AQ340" s="78"/>
      <c r="AR340" s="78" t="str">
        <f>IF(AP340=1,SUM(Z340:AE340)*10+SUM(AH340:AM340),"")</f>
        <v/>
      </c>
      <c r="AS340" s="78"/>
      <c r="AT340" s="11"/>
      <c r="AU340" s="11"/>
      <c r="AV340" s="80" t="str">
        <f>IF(AP340=1,VLOOKUP(AR340,'Number-Dozzen'!$F$2:$K$10,2,0),"")</f>
        <v/>
      </c>
      <c r="AW340" s="80" t="str">
        <f>IF(AP340=1,VLOOKUP(AR340,'Number-Dozzen'!$F$2:$K$10,3,0),"")</f>
        <v/>
      </c>
      <c r="AX340" s="80" t="str">
        <f>IF(AP340=1,VLOOKUP(AR340,'Number-Dozzen'!$F$2:$K$10,4,0),"")</f>
        <v/>
      </c>
      <c r="AY340" s="80" t="str">
        <f>IF(AP340=1,VLOOKUP(AR340,'Number-Dozzen'!$F$2:$K$10,5,0),"")</f>
        <v/>
      </c>
      <c r="AZ340" s="80" t="str">
        <f>IF(AP340=1,VLOOKUP(AR340,'Number-Dozzen'!$F$2:$K$10,6,0),"")</f>
        <v/>
      </c>
      <c r="BA340" s="11"/>
      <c r="BB340" s="80">
        <f t="shared" si="116"/>
        <v>16</v>
      </c>
      <c r="BC340" s="11"/>
      <c r="BD340" s="11"/>
      <c r="BE340" s="11"/>
      <c r="BF340" s="11"/>
      <c r="BG340" s="11"/>
      <c r="BH340" s="11"/>
      <c r="BI340" s="11"/>
      <c r="BJ340" s="11"/>
      <c r="BK340" s="11"/>
      <c r="BL340" s="11"/>
      <c r="BM340" s="11"/>
      <c r="BN340" s="11"/>
    </row>
    <row r="341" spans="1:66">
      <c r="A341" s="7">
        <v>340</v>
      </c>
      <c r="B341" s="5"/>
      <c r="C341" s="97">
        <v>20</v>
      </c>
      <c r="D341" s="6">
        <f>IF(C341="","",VLOOKUP(C341,'Number-Dozzen'!$A$2:$C$38,3,0))</f>
        <v>2</v>
      </c>
      <c r="E341" s="6">
        <f>IF(C341="","",VLOOKUP(C341,'[1]Number-Dozzen'!$A$2:$B$38,2,0))</f>
        <v>2</v>
      </c>
      <c r="F341" s="19" t="str">
        <f t="shared" si="99"/>
        <v/>
      </c>
      <c r="G341" s="19" t="str">
        <f>IF(C341="","",IF(F341="","",VLOOKUP(F341,'Number-Dozzen'!$F$2:$L$10,7,0)))</f>
        <v/>
      </c>
      <c r="H341" s="1" t="str">
        <f t="shared" si="115"/>
        <v/>
      </c>
      <c r="I341" s="1">
        <f t="shared" si="100"/>
        <v>16</v>
      </c>
      <c r="J341" s="1">
        <f t="shared" si="101"/>
        <v>1</v>
      </c>
      <c r="K341" s="1" t="str">
        <f t="shared" si="114"/>
        <v/>
      </c>
      <c r="L341" s="1">
        <f>IF(C341="","",SUM($K$2:K341))</f>
        <v>-24</v>
      </c>
      <c r="M341" s="11"/>
      <c r="N341" s="24" t="str">
        <f t="shared" si="117"/>
        <v/>
      </c>
      <c r="O341" s="25"/>
      <c r="P341" s="11"/>
      <c r="Q341" s="11"/>
      <c r="R341" s="11"/>
      <c r="S341" s="11"/>
      <c r="T341" s="11"/>
      <c r="U341" s="11"/>
      <c r="X341" s="11"/>
      <c r="Y341" s="11"/>
      <c r="Z341" s="80" t="str">
        <f t="shared" si="102"/>
        <v/>
      </c>
      <c r="AA341" s="82" t="str">
        <f t="shared" si="103"/>
        <v/>
      </c>
      <c r="AB341" s="1" t="str">
        <f t="shared" si="104"/>
        <v/>
      </c>
      <c r="AC341" s="1" t="str">
        <f t="shared" si="105"/>
        <v/>
      </c>
      <c r="AD341" s="1" t="str">
        <f t="shared" si="106"/>
        <v/>
      </c>
      <c r="AE341" s="1" t="str">
        <f t="shared" si="107"/>
        <v/>
      </c>
      <c r="AG341" s="11"/>
      <c r="AH341" s="1" t="str">
        <f t="shared" si="108"/>
        <v/>
      </c>
      <c r="AI341" s="1" t="str">
        <f t="shared" si="109"/>
        <v/>
      </c>
      <c r="AJ341" s="1">
        <f t="shared" si="110"/>
        <v>3</v>
      </c>
      <c r="AK341" s="1" t="str">
        <f t="shared" si="111"/>
        <v/>
      </c>
      <c r="AL341" s="1" t="str">
        <f t="shared" si="112"/>
        <v/>
      </c>
      <c r="AM341" s="1" t="str">
        <f t="shared" si="113"/>
        <v/>
      </c>
      <c r="AN341" s="11"/>
      <c r="AO341" s="11"/>
      <c r="AP341" s="78" t="str">
        <f>IF(AND(SUM(AH341:AM341)&gt;0,SUM(Z341:AE341)&gt;0),1,"")</f>
        <v/>
      </c>
      <c r="AQ341" s="78"/>
      <c r="AR341" s="78" t="str">
        <f>IF(AP341=1,SUM(Z341:AE341)*10+SUM(AH341:AM341),"")</f>
        <v/>
      </c>
      <c r="AS341" s="78"/>
      <c r="AT341" s="11"/>
      <c r="AU341" s="11"/>
      <c r="AV341" s="80" t="str">
        <f>IF(AP341=1,VLOOKUP(AR341,'Number-Dozzen'!$F$2:$K$10,2,0),"")</f>
        <v/>
      </c>
      <c r="AW341" s="80" t="str">
        <f>IF(AP341=1,VLOOKUP(AR341,'Number-Dozzen'!$F$2:$K$10,3,0),"")</f>
        <v/>
      </c>
      <c r="AX341" s="80" t="str">
        <f>IF(AP341=1,VLOOKUP(AR341,'Number-Dozzen'!$F$2:$K$10,4,0),"")</f>
        <v/>
      </c>
      <c r="AY341" s="80" t="str">
        <f>IF(AP341=1,VLOOKUP(AR341,'Number-Dozzen'!$F$2:$K$10,5,0),"")</f>
        <v/>
      </c>
      <c r="AZ341" s="80" t="str">
        <f>IF(AP341=1,VLOOKUP(AR341,'Number-Dozzen'!$F$2:$K$10,6,0),"")</f>
        <v/>
      </c>
      <c r="BA341" s="11"/>
      <c r="BB341" s="80">
        <f t="shared" si="116"/>
        <v>16</v>
      </c>
      <c r="BC341" s="11"/>
      <c r="BD341" s="11"/>
      <c r="BE341" s="11"/>
      <c r="BF341" s="11"/>
      <c r="BG341" s="11"/>
      <c r="BH341" s="11"/>
      <c r="BI341" s="11"/>
      <c r="BJ341" s="11"/>
      <c r="BK341" s="11"/>
      <c r="BL341" s="11"/>
      <c r="BM341" s="11"/>
      <c r="BN341" s="11"/>
    </row>
    <row r="342" spans="1:66">
      <c r="A342" s="7">
        <v>341</v>
      </c>
      <c r="B342" s="5"/>
      <c r="C342" s="97">
        <v>5</v>
      </c>
      <c r="D342" s="6">
        <f>IF(C342="","",VLOOKUP(C342,'Number-Dozzen'!$A$2:$C$38,3,0))</f>
        <v>1</v>
      </c>
      <c r="E342" s="6">
        <f>IF(C342="","",VLOOKUP(C342,'[1]Number-Dozzen'!$A$2:$B$38,2,0))</f>
        <v>2</v>
      </c>
      <c r="F342" s="19" t="str">
        <f t="shared" si="99"/>
        <v/>
      </c>
      <c r="G342" s="19" t="str">
        <f>IF(C342="","",IF(F342="","",VLOOKUP(F342,'Number-Dozzen'!$F$2:$L$10,7,0)))</f>
        <v/>
      </c>
      <c r="H342" s="1" t="str">
        <f t="shared" si="115"/>
        <v/>
      </c>
      <c r="I342" s="1">
        <f t="shared" si="100"/>
        <v>16</v>
      </c>
      <c r="J342" s="1">
        <f t="shared" si="101"/>
        <v>1</v>
      </c>
      <c r="K342" s="1" t="str">
        <f t="shared" si="114"/>
        <v/>
      </c>
      <c r="L342" s="1">
        <f>IF(C342="","",SUM($K$2:K342))</f>
        <v>-24</v>
      </c>
      <c r="M342" s="11"/>
      <c r="N342" s="24" t="str">
        <f t="shared" si="117"/>
        <v/>
      </c>
      <c r="O342" s="25"/>
      <c r="P342" s="11"/>
      <c r="Q342" s="11"/>
      <c r="R342" s="11"/>
      <c r="S342" s="11"/>
      <c r="T342" s="11"/>
      <c r="U342" s="11"/>
      <c r="X342" s="11"/>
      <c r="Y342" s="11"/>
      <c r="Z342" s="80">
        <f t="shared" si="102"/>
        <v>3</v>
      </c>
      <c r="AA342" s="82" t="str">
        <f t="shared" si="103"/>
        <v/>
      </c>
      <c r="AB342" s="1" t="str">
        <f t="shared" si="104"/>
        <v/>
      </c>
      <c r="AC342" s="1" t="str">
        <f t="shared" si="105"/>
        <v/>
      </c>
      <c r="AD342" s="1" t="str">
        <f t="shared" si="106"/>
        <v/>
      </c>
      <c r="AE342" s="1" t="str">
        <f t="shared" si="107"/>
        <v/>
      </c>
      <c r="AG342" s="11"/>
      <c r="AH342" s="1" t="str">
        <f t="shared" si="108"/>
        <v/>
      </c>
      <c r="AI342" s="1" t="str">
        <f t="shared" si="109"/>
        <v/>
      </c>
      <c r="AJ342" s="1" t="str">
        <f t="shared" si="110"/>
        <v/>
      </c>
      <c r="AK342" s="1" t="str">
        <f t="shared" si="111"/>
        <v/>
      </c>
      <c r="AL342" s="1" t="str">
        <f t="shared" si="112"/>
        <v/>
      </c>
      <c r="AM342" s="1" t="str">
        <f t="shared" si="113"/>
        <v/>
      </c>
      <c r="AN342" s="11"/>
      <c r="AO342" s="11"/>
      <c r="AP342" s="78" t="str">
        <f>IF(AND(SUM(AH342:AM342)&gt;0,SUM(Z342:AE342)&gt;0),1,"")</f>
        <v/>
      </c>
      <c r="AQ342" s="78"/>
      <c r="AR342" s="78" t="str">
        <f>IF(AP342=1,SUM(Z342:AE342)*10+SUM(AH342:AM342),"")</f>
        <v/>
      </c>
      <c r="AS342" s="78"/>
      <c r="AT342" s="11"/>
      <c r="AU342" s="11"/>
      <c r="AV342" s="80" t="str">
        <f>IF(AP342=1,VLOOKUP(AR342,'Number-Dozzen'!$F$2:$K$10,2,0),"")</f>
        <v/>
      </c>
      <c r="AW342" s="80" t="str">
        <f>IF(AP342=1,VLOOKUP(AR342,'Number-Dozzen'!$F$2:$K$10,3,0),"")</f>
        <v/>
      </c>
      <c r="AX342" s="80" t="str">
        <f>IF(AP342=1,VLOOKUP(AR342,'Number-Dozzen'!$F$2:$K$10,4,0),"")</f>
        <v/>
      </c>
      <c r="AY342" s="80" t="str">
        <f>IF(AP342=1,VLOOKUP(AR342,'Number-Dozzen'!$F$2:$K$10,5,0),"")</f>
        <v/>
      </c>
      <c r="AZ342" s="80" t="str">
        <f>IF(AP342=1,VLOOKUP(AR342,'Number-Dozzen'!$F$2:$K$10,6,0),"")</f>
        <v/>
      </c>
      <c r="BA342" s="11"/>
      <c r="BB342" s="80">
        <f t="shared" si="116"/>
        <v>16</v>
      </c>
      <c r="BC342" s="11"/>
      <c r="BD342" s="11"/>
      <c r="BE342" s="11"/>
      <c r="BF342" s="11"/>
      <c r="BG342" s="11"/>
      <c r="BH342" s="11"/>
      <c r="BI342" s="11"/>
      <c r="BJ342" s="11"/>
      <c r="BK342" s="11"/>
      <c r="BL342" s="11"/>
      <c r="BM342" s="11"/>
      <c r="BN342" s="11"/>
    </row>
    <row r="343" spans="1:66">
      <c r="A343" s="7">
        <v>342</v>
      </c>
      <c r="B343" s="5"/>
      <c r="C343" s="97">
        <v>27</v>
      </c>
      <c r="D343" s="6">
        <f>IF(C343="","",VLOOKUP(C343,'Number-Dozzen'!$A$2:$C$38,3,0))</f>
        <v>3</v>
      </c>
      <c r="E343" s="6">
        <f>IF(C343="","",VLOOKUP(C343,'[1]Number-Dozzen'!$A$2:$B$38,2,0))</f>
        <v>1</v>
      </c>
      <c r="F343" s="19">
        <f t="shared" si="99"/>
        <v>23</v>
      </c>
      <c r="G343" s="19" t="str">
        <f>IF(C343="","",IF(F343="","",VLOOKUP(F343,'Number-Dozzen'!$F$2:$L$10,7,0)))</f>
        <v>14-18-22</v>
      </c>
      <c r="H343" s="1" t="str">
        <f t="shared" si="115"/>
        <v/>
      </c>
      <c r="I343" s="1">
        <f t="shared" si="100"/>
        <v>16</v>
      </c>
      <c r="J343" s="1">
        <f t="shared" si="101"/>
        <v>1</v>
      </c>
      <c r="K343" s="1" t="str">
        <f t="shared" si="114"/>
        <v/>
      </c>
      <c r="L343" s="1">
        <f>IF(C343="","",SUM($K$2:K343))</f>
        <v>-24</v>
      </c>
      <c r="M343" s="11"/>
      <c r="N343" s="24" t="str">
        <f t="shared" si="117"/>
        <v/>
      </c>
      <c r="O343" s="25"/>
      <c r="P343" s="11"/>
      <c r="Q343" s="11"/>
      <c r="R343" s="11"/>
      <c r="S343" s="11"/>
      <c r="T343" s="11"/>
      <c r="U343" s="11"/>
      <c r="X343" s="11"/>
      <c r="Y343" s="11"/>
      <c r="Z343" s="80" t="str">
        <f t="shared" si="102"/>
        <v/>
      </c>
      <c r="AA343" s="82" t="str">
        <f t="shared" si="103"/>
        <v/>
      </c>
      <c r="AB343" s="1" t="str">
        <f t="shared" si="104"/>
        <v/>
      </c>
      <c r="AC343" s="1" t="str">
        <f t="shared" si="105"/>
        <v/>
      </c>
      <c r="AD343" s="1">
        <f t="shared" si="106"/>
        <v>2</v>
      </c>
      <c r="AE343" s="1" t="str">
        <f t="shared" si="107"/>
        <v/>
      </c>
      <c r="AG343" s="11"/>
      <c r="AH343" s="1">
        <f t="shared" si="108"/>
        <v>3</v>
      </c>
      <c r="AI343" s="1" t="str">
        <f t="shared" si="109"/>
        <v/>
      </c>
      <c r="AJ343" s="1" t="str">
        <f t="shared" si="110"/>
        <v/>
      </c>
      <c r="AK343" s="1" t="str">
        <f t="shared" si="111"/>
        <v/>
      </c>
      <c r="AL343" s="1" t="str">
        <f t="shared" si="112"/>
        <v/>
      </c>
      <c r="AM343" s="1" t="str">
        <f t="shared" si="113"/>
        <v/>
      </c>
      <c r="AN343" s="11"/>
      <c r="AO343" s="11"/>
      <c r="AP343" s="78">
        <f>IF(AND(SUM(AH343:AM343)&gt;0,SUM(Z343:AE343)&gt;0),1,"")</f>
        <v>1</v>
      </c>
      <c r="AQ343" s="78"/>
      <c r="AR343" s="78">
        <f>IF(AP343=1,SUM(Z343:AE343)*10+SUM(AH343:AM343),"")</f>
        <v>23</v>
      </c>
      <c r="AS343" s="78"/>
      <c r="AT343" s="11"/>
      <c r="AU343" s="11"/>
      <c r="AV343" s="80">
        <f>IF(AP343=1,VLOOKUP(AR343,'Number-Dozzen'!$F$2:$K$10,2,0),"")</f>
        <v>14</v>
      </c>
      <c r="AW343" s="80">
        <f>IF(AP343=1,VLOOKUP(AR343,'Number-Dozzen'!$F$2:$K$10,3,0),"")</f>
        <v>18</v>
      </c>
      <c r="AX343" s="80">
        <f>IF(AP343=1,VLOOKUP(AR343,'Number-Dozzen'!$F$2:$K$10,4,0),"")</f>
        <v>22</v>
      </c>
      <c r="AY343" s="80" t="str">
        <f>IF(AP343=1,VLOOKUP(AR343,'Number-Dozzen'!$F$2:$K$10,5,0),"")</f>
        <v xml:space="preserve"> </v>
      </c>
      <c r="AZ343" s="80" t="str">
        <f>IF(AP343=1,VLOOKUP(AR343,'Number-Dozzen'!$F$2:$K$10,6,0),"")</f>
        <v xml:space="preserve"> </v>
      </c>
      <c r="BA343" s="11"/>
      <c r="BB343" s="80">
        <f t="shared" si="116"/>
        <v>16</v>
      </c>
      <c r="BC343" s="11"/>
      <c r="BD343" s="11"/>
      <c r="BE343" s="11"/>
      <c r="BF343" s="11"/>
      <c r="BG343" s="11"/>
      <c r="BH343" s="11"/>
      <c r="BI343" s="11"/>
      <c r="BJ343" s="11"/>
      <c r="BK343" s="11"/>
      <c r="BL343" s="11"/>
      <c r="BM343" s="11"/>
      <c r="BN343" s="11"/>
    </row>
    <row r="344" spans="1:66">
      <c r="A344" s="7">
        <v>343</v>
      </c>
      <c r="B344" s="5"/>
      <c r="C344" s="97">
        <v>20</v>
      </c>
      <c r="D344" s="6">
        <f>IF(C344="","",VLOOKUP(C344,'Number-Dozzen'!$A$2:$C$38,3,0))</f>
        <v>2</v>
      </c>
      <c r="E344" s="6">
        <f>IF(C344="","",VLOOKUP(C344,'[1]Number-Dozzen'!$A$2:$B$38,2,0))</f>
        <v>2</v>
      </c>
      <c r="F344" s="19">
        <f t="shared" si="99"/>
        <v>13</v>
      </c>
      <c r="G344" s="19" t="str">
        <f>IF(C344="","",IF(F344="","",VLOOKUP(F344,'Number-Dozzen'!$F$2:$L$10,7,0)))</f>
        <v>3-7-9-12</v>
      </c>
      <c r="H344" s="1" t="str">
        <f t="shared" si="115"/>
        <v>L</v>
      </c>
      <c r="I344" s="1">
        <f t="shared" si="100"/>
        <v>16</v>
      </c>
      <c r="J344" s="1">
        <f t="shared" si="101"/>
        <v>1</v>
      </c>
      <c r="K344" s="1">
        <f t="shared" si="114"/>
        <v>-4</v>
      </c>
      <c r="L344" s="1">
        <f>IF(C344="","",SUM($K$2:K344))</f>
        <v>-28</v>
      </c>
      <c r="M344" s="11"/>
      <c r="N344" s="24" t="str">
        <f t="shared" si="117"/>
        <v/>
      </c>
      <c r="O344" s="25"/>
      <c r="P344" s="11"/>
      <c r="Q344" s="11"/>
      <c r="R344" s="11"/>
      <c r="S344" s="11"/>
      <c r="T344" s="11"/>
      <c r="U344" s="11"/>
      <c r="X344" s="11"/>
      <c r="Y344" s="11"/>
      <c r="Z344" s="80" t="str">
        <f t="shared" si="102"/>
        <v/>
      </c>
      <c r="AA344" s="82" t="str">
        <f t="shared" si="103"/>
        <v/>
      </c>
      <c r="AB344" s="1" t="str">
        <f t="shared" si="104"/>
        <v/>
      </c>
      <c r="AC344" s="1">
        <f t="shared" si="105"/>
        <v>1</v>
      </c>
      <c r="AD344" s="1" t="str">
        <f t="shared" si="106"/>
        <v/>
      </c>
      <c r="AE344" s="1" t="str">
        <f t="shared" si="107"/>
        <v/>
      </c>
      <c r="AG344" s="11"/>
      <c r="AH344" s="1" t="str">
        <f t="shared" si="108"/>
        <v/>
      </c>
      <c r="AI344" s="1" t="str">
        <f t="shared" si="109"/>
        <v/>
      </c>
      <c r="AJ344" s="1">
        <f t="shared" si="110"/>
        <v>3</v>
      </c>
      <c r="AK344" s="1" t="str">
        <f t="shared" si="111"/>
        <v/>
      </c>
      <c r="AL344" s="1" t="str">
        <f t="shared" si="112"/>
        <v/>
      </c>
      <c r="AM344" s="1" t="str">
        <f t="shared" si="113"/>
        <v/>
      </c>
      <c r="AN344" s="11"/>
      <c r="AO344" s="11"/>
      <c r="AP344" s="78">
        <f>IF(AND(SUM(AH344:AM344)&gt;0,SUM(Z344:AE344)&gt;0),1,"")</f>
        <v>1</v>
      </c>
      <c r="AQ344" s="78"/>
      <c r="AR344" s="78">
        <f>IF(AP344=1,SUM(Z344:AE344)*10+SUM(AH344:AM344),"")</f>
        <v>13</v>
      </c>
      <c r="AS344" s="78"/>
      <c r="AT344" s="11"/>
      <c r="AU344" s="11"/>
      <c r="AV344" s="80">
        <f>IF(AP344=1,VLOOKUP(AR344,'Number-Dozzen'!$F$2:$K$10,2,0),"")</f>
        <v>3</v>
      </c>
      <c r="AW344" s="80">
        <f>IF(AP344=1,VLOOKUP(AR344,'Number-Dozzen'!$F$2:$K$10,3,0),"")</f>
        <v>7</v>
      </c>
      <c r="AX344" s="80">
        <f>IF(AP344=1,VLOOKUP(AR344,'Number-Dozzen'!$F$2:$K$10,4,0),"")</f>
        <v>9</v>
      </c>
      <c r="AY344" s="80">
        <f>IF(AP344=1,VLOOKUP(AR344,'Number-Dozzen'!$F$2:$K$10,5,0),"")</f>
        <v>12</v>
      </c>
      <c r="AZ344" s="80" t="str">
        <f>IF(AP344=1,VLOOKUP(AR344,'Number-Dozzen'!$F$2:$K$10,6,0),"")</f>
        <v xml:space="preserve"> </v>
      </c>
      <c r="BA344" s="11"/>
      <c r="BB344" s="80">
        <f t="shared" si="116"/>
        <v>17</v>
      </c>
      <c r="BC344" s="11"/>
      <c r="BD344" s="11"/>
      <c r="BE344" s="11"/>
      <c r="BF344" s="11"/>
      <c r="BG344" s="11"/>
      <c r="BH344" s="11"/>
      <c r="BI344" s="11"/>
      <c r="BJ344" s="11"/>
      <c r="BK344" s="11"/>
      <c r="BL344" s="11"/>
      <c r="BM344" s="11"/>
      <c r="BN344" s="11"/>
    </row>
    <row r="345" spans="1:66">
      <c r="A345" s="7">
        <v>344</v>
      </c>
      <c r="B345" s="5"/>
      <c r="C345" s="97">
        <v>2</v>
      </c>
      <c r="D345" s="6">
        <f>IF(C345="","",VLOOKUP(C345,'Number-Dozzen'!$A$2:$C$38,3,0))</f>
        <v>1</v>
      </c>
      <c r="E345" s="6">
        <f>IF(C345="","",VLOOKUP(C345,'[1]Number-Dozzen'!$A$2:$B$38,2,0))</f>
        <v>1</v>
      </c>
      <c r="F345" s="19">
        <f t="shared" si="99"/>
        <v>33</v>
      </c>
      <c r="G345" s="19" t="str">
        <f>IF(C345="","",IF(F345="","",VLOOKUP(F345,'Number-Dozzen'!$F$2:$L$10,7,0)))</f>
        <v>26-28-29-31-35</v>
      </c>
      <c r="H345" s="1" t="str">
        <f t="shared" si="115"/>
        <v>L</v>
      </c>
      <c r="I345" s="1">
        <f t="shared" si="100"/>
        <v>17</v>
      </c>
      <c r="J345" s="1">
        <f t="shared" si="101"/>
        <v>1</v>
      </c>
      <c r="K345" s="1">
        <f t="shared" si="114"/>
        <v>-4</v>
      </c>
      <c r="L345" s="1">
        <f>IF(C345="","",SUM($K$2:K345))</f>
        <v>-32</v>
      </c>
      <c r="M345" s="11"/>
      <c r="N345" s="24" t="str">
        <f t="shared" si="117"/>
        <v/>
      </c>
      <c r="O345" s="25"/>
      <c r="P345" s="11"/>
      <c r="Q345" s="11"/>
      <c r="R345" s="11"/>
      <c r="S345" s="11"/>
      <c r="T345" s="11"/>
      <c r="U345" s="11"/>
      <c r="X345" s="11"/>
      <c r="Y345" s="11"/>
      <c r="Z345" s="80">
        <f t="shared" si="102"/>
        <v>3</v>
      </c>
      <c r="AA345" s="82" t="str">
        <f t="shared" si="103"/>
        <v/>
      </c>
      <c r="AB345" s="1" t="str">
        <f t="shared" si="104"/>
        <v/>
      </c>
      <c r="AC345" s="1" t="str">
        <f t="shared" si="105"/>
        <v/>
      </c>
      <c r="AD345" s="1" t="str">
        <f t="shared" si="106"/>
        <v/>
      </c>
      <c r="AE345" s="1" t="str">
        <f t="shared" si="107"/>
        <v/>
      </c>
      <c r="AG345" s="11"/>
      <c r="AH345" s="1">
        <f t="shared" si="108"/>
        <v>3</v>
      </c>
      <c r="AI345" s="1" t="str">
        <f t="shared" si="109"/>
        <v/>
      </c>
      <c r="AJ345" s="1" t="str">
        <f t="shared" si="110"/>
        <v/>
      </c>
      <c r="AK345" s="1" t="str">
        <f t="shared" si="111"/>
        <v/>
      </c>
      <c r="AL345" s="1" t="str">
        <f t="shared" si="112"/>
        <v/>
      </c>
      <c r="AM345" s="1" t="str">
        <f t="shared" si="113"/>
        <v/>
      </c>
      <c r="AN345" s="11"/>
      <c r="AO345" s="11"/>
      <c r="AP345" s="78">
        <f>IF(AND(SUM(AH345:AM345)&gt;0,SUM(Z345:AE345)&gt;0),1,"")</f>
        <v>1</v>
      </c>
      <c r="AQ345" s="78"/>
      <c r="AR345" s="78">
        <f>IF(AP345=1,SUM(Z345:AE345)*10+SUM(AH345:AM345),"")</f>
        <v>33</v>
      </c>
      <c r="AS345" s="78"/>
      <c r="AT345" s="11"/>
      <c r="AU345" s="11"/>
      <c r="AV345" s="80">
        <f>IF(AP345=1,VLOOKUP(AR345,'Number-Dozzen'!$F$2:$K$10,2,0),"")</f>
        <v>26</v>
      </c>
      <c r="AW345" s="80">
        <f>IF(AP345=1,VLOOKUP(AR345,'Number-Dozzen'!$F$2:$K$10,3,0),"")</f>
        <v>28</v>
      </c>
      <c r="AX345" s="80">
        <f>IF(AP345=1,VLOOKUP(AR345,'Number-Dozzen'!$F$2:$K$10,4,0),"")</f>
        <v>29</v>
      </c>
      <c r="AY345" s="80">
        <f>IF(AP345=1,VLOOKUP(AR345,'Number-Dozzen'!$F$2:$K$10,5,0),"")</f>
        <v>31</v>
      </c>
      <c r="AZ345" s="80">
        <f>IF(AP345=1,VLOOKUP(AR345,'Number-Dozzen'!$F$2:$K$10,6,0),"")</f>
        <v>35</v>
      </c>
      <c r="BA345" s="11"/>
      <c r="BB345" s="80">
        <f t="shared" si="116"/>
        <v>18</v>
      </c>
      <c r="BC345" s="11"/>
      <c r="BD345" s="11"/>
      <c r="BE345" s="11"/>
      <c r="BF345" s="11"/>
      <c r="BG345" s="11"/>
      <c r="BH345" s="11"/>
      <c r="BI345" s="11"/>
      <c r="BJ345" s="11"/>
      <c r="BK345" s="11"/>
      <c r="BL345" s="11"/>
      <c r="BM345" s="11"/>
      <c r="BN345" s="11"/>
    </row>
    <row r="346" spans="1:66">
      <c r="A346" s="7">
        <v>345</v>
      </c>
      <c r="B346" s="5"/>
      <c r="C346" s="97">
        <v>29</v>
      </c>
      <c r="D346" s="6">
        <f>IF(C346="","",VLOOKUP(C346,'Number-Dozzen'!$A$2:$C$38,3,0))</f>
        <v>3</v>
      </c>
      <c r="E346" s="6">
        <f>IF(C346="","",VLOOKUP(C346,'[1]Number-Dozzen'!$A$2:$B$38,2,0))</f>
        <v>3</v>
      </c>
      <c r="F346" s="19">
        <f t="shared" si="99"/>
        <v>22</v>
      </c>
      <c r="G346" s="19" t="str">
        <f>IF(C346="","",IF(F346="","",VLOOKUP(F346,'Number-Dozzen'!$F$2:$L$10,7,0)))</f>
        <v>16-20-23-24</v>
      </c>
      <c r="H346" s="1" t="str">
        <f t="shared" si="115"/>
        <v>W</v>
      </c>
      <c r="I346" s="1">
        <f t="shared" si="100"/>
        <v>18</v>
      </c>
      <c r="J346" s="1">
        <f t="shared" si="101"/>
        <v>1</v>
      </c>
      <c r="K346" s="1">
        <f t="shared" si="114"/>
        <v>32</v>
      </c>
      <c r="L346" s="1">
        <f>IF(C346="","",SUM($K$2:K346))</f>
        <v>0</v>
      </c>
      <c r="M346" s="11"/>
      <c r="N346" s="24" t="str">
        <f t="shared" si="117"/>
        <v/>
      </c>
      <c r="O346" s="25"/>
      <c r="P346" s="11"/>
      <c r="Q346" s="11"/>
      <c r="R346" s="11"/>
      <c r="S346" s="11"/>
      <c r="T346" s="11"/>
      <c r="U346" s="11"/>
      <c r="X346" s="11"/>
      <c r="Y346" s="11"/>
      <c r="Z346" s="80" t="str">
        <f t="shared" si="102"/>
        <v/>
      </c>
      <c r="AA346" s="82" t="str">
        <f t="shared" si="103"/>
        <v/>
      </c>
      <c r="AB346" s="1" t="str">
        <f t="shared" si="104"/>
        <v/>
      </c>
      <c r="AC346" s="1" t="str">
        <f t="shared" si="105"/>
        <v/>
      </c>
      <c r="AD346" s="1">
        <f t="shared" si="106"/>
        <v>2</v>
      </c>
      <c r="AE346" s="1" t="str">
        <f t="shared" si="107"/>
        <v/>
      </c>
      <c r="AG346" s="11"/>
      <c r="AH346" s="1" t="str">
        <f t="shared" si="108"/>
        <v/>
      </c>
      <c r="AI346" s="1" t="str">
        <f t="shared" si="109"/>
        <v/>
      </c>
      <c r="AJ346" s="1" t="str">
        <f t="shared" si="110"/>
        <v/>
      </c>
      <c r="AK346" s="1" t="str">
        <f t="shared" si="111"/>
        <v/>
      </c>
      <c r="AL346" s="1">
        <f t="shared" si="112"/>
        <v>2</v>
      </c>
      <c r="AM346" s="1" t="str">
        <f t="shared" si="113"/>
        <v/>
      </c>
      <c r="AN346" s="11"/>
      <c r="AO346" s="11"/>
      <c r="AP346" s="78">
        <f>IF(AND(SUM(AH346:AM346)&gt;0,SUM(Z346:AE346)&gt;0),1,"")</f>
        <v>1</v>
      </c>
      <c r="AQ346" s="78"/>
      <c r="AR346" s="78">
        <f>IF(AP346=1,SUM(Z346:AE346)*10+SUM(AH346:AM346),"")</f>
        <v>22</v>
      </c>
      <c r="AS346" s="78"/>
      <c r="AT346" s="11"/>
      <c r="AU346" s="11"/>
      <c r="AV346" s="80">
        <f>IF(AP346=1,VLOOKUP(AR346,'Number-Dozzen'!$F$2:$K$10,2,0),"")</f>
        <v>16</v>
      </c>
      <c r="AW346" s="80">
        <f>IF(AP346=1,VLOOKUP(AR346,'Number-Dozzen'!$F$2:$K$10,3,0),"")</f>
        <v>20</v>
      </c>
      <c r="AX346" s="80">
        <f>IF(AP346=1,VLOOKUP(AR346,'Number-Dozzen'!$F$2:$K$10,4,0),"")</f>
        <v>23</v>
      </c>
      <c r="AY346" s="80">
        <f>IF(AP346=1,VLOOKUP(AR346,'Number-Dozzen'!$F$2:$K$10,5,0),"")</f>
        <v>24</v>
      </c>
      <c r="AZ346" s="80" t="str">
        <f>IF(AP346=1,VLOOKUP(AR346,'Number-Dozzen'!$F$2:$K$10,6,0),"")</f>
        <v xml:space="preserve"> </v>
      </c>
      <c r="BA346" s="11"/>
      <c r="BB346" s="80">
        <f t="shared" si="116"/>
        <v>1</v>
      </c>
      <c r="BC346" s="11"/>
      <c r="BD346" s="11"/>
      <c r="BE346" s="11"/>
      <c r="BF346" s="11"/>
      <c r="BG346" s="11"/>
      <c r="BH346" s="11"/>
      <c r="BI346" s="11"/>
      <c r="BJ346" s="11"/>
      <c r="BK346" s="11"/>
      <c r="BL346" s="11"/>
      <c r="BM346" s="11"/>
      <c r="BN346" s="11"/>
    </row>
    <row r="347" spans="1:66">
      <c r="A347" s="7">
        <v>346</v>
      </c>
      <c r="B347" s="5"/>
      <c r="C347" s="97">
        <v>6</v>
      </c>
      <c r="D347" s="6">
        <f>IF(C347="","",VLOOKUP(C347,'Number-Dozzen'!$A$2:$C$38,3,0))</f>
        <v>1</v>
      </c>
      <c r="E347" s="6">
        <f>IF(C347="","",VLOOKUP(C347,'[1]Number-Dozzen'!$A$2:$B$38,2,0))</f>
        <v>1</v>
      </c>
      <c r="F347" s="19">
        <f t="shared" si="99"/>
        <v>22</v>
      </c>
      <c r="G347" s="19" t="str">
        <f>IF(C347="","",IF(F347="","",VLOOKUP(F347,'Number-Dozzen'!$F$2:$L$10,7,0)))</f>
        <v>16-20-23-24</v>
      </c>
      <c r="H347" s="1" t="str">
        <f t="shared" si="115"/>
        <v>L</v>
      </c>
      <c r="I347" s="1">
        <f t="shared" si="100"/>
        <v>1</v>
      </c>
      <c r="J347" s="1">
        <f t="shared" si="101"/>
        <v>1</v>
      </c>
      <c r="K347" s="1">
        <f t="shared" si="114"/>
        <v>-4</v>
      </c>
      <c r="L347" s="1">
        <f>IF(C347="","",SUM($K$2:K347))</f>
        <v>-4</v>
      </c>
      <c r="M347" s="11"/>
      <c r="N347" s="24" t="str">
        <f t="shared" si="117"/>
        <v/>
      </c>
      <c r="O347" s="25"/>
      <c r="P347" s="11"/>
      <c r="Q347" s="11"/>
      <c r="R347" s="11"/>
      <c r="S347" s="11"/>
      <c r="T347" s="11"/>
      <c r="U347" s="11"/>
      <c r="X347" s="11"/>
      <c r="Y347" s="11"/>
      <c r="Z347" s="80" t="str">
        <f t="shared" si="102"/>
        <v/>
      </c>
      <c r="AA347" s="82">
        <f t="shared" si="103"/>
        <v>2</v>
      </c>
      <c r="AB347" s="1" t="str">
        <f t="shared" si="104"/>
        <v/>
      </c>
      <c r="AC347" s="1" t="str">
        <f t="shared" si="105"/>
        <v/>
      </c>
      <c r="AD347" s="1" t="str">
        <f t="shared" si="106"/>
        <v/>
      </c>
      <c r="AE347" s="1" t="str">
        <f t="shared" si="107"/>
        <v/>
      </c>
      <c r="AG347" s="11"/>
      <c r="AH347" s="1" t="str">
        <f t="shared" si="108"/>
        <v/>
      </c>
      <c r="AI347" s="1">
        <f t="shared" si="109"/>
        <v>2</v>
      </c>
      <c r="AJ347" s="1" t="str">
        <f t="shared" si="110"/>
        <v/>
      </c>
      <c r="AK347" s="1" t="str">
        <f t="shared" si="111"/>
        <v/>
      </c>
      <c r="AL347" s="1" t="str">
        <f t="shared" si="112"/>
        <v/>
      </c>
      <c r="AM347" s="1" t="str">
        <f t="shared" si="113"/>
        <v/>
      </c>
      <c r="AN347" s="11"/>
      <c r="AO347" s="11"/>
      <c r="AP347" s="78">
        <f>IF(AND(SUM(AH347:AM347)&gt;0,SUM(Z347:AE347)&gt;0),1,"")</f>
        <v>1</v>
      </c>
      <c r="AQ347" s="78"/>
      <c r="AR347" s="78">
        <f>IF(AP347=1,SUM(Z347:AE347)*10+SUM(AH347:AM347),"")</f>
        <v>22</v>
      </c>
      <c r="AS347" s="78"/>
      <c r="AT347" s="11"/>
      <c r="AU347" s="11"/>
      <c r="AV347" s="80">
        <f>IF(AP347=1,VLOOKUP(AR347,'Number-Dozzen'!$F$2:$K$10,2,0),"")</f>
        <v>16</v>
      </c>
      <c r="AW347" s="80">
        <f>IF(AP347=1,VLOOKUP(AR347,'Number-Dozzen'!$F$2:$K$10,3,0),"")</f>
        <v>20</v>
      </c>
      <c r="AX347" s="80">
        <f>IF(AP347=1,VLOOKUP(AR347,'Number-Dozzen'!$F$2:$K$10,4,0),"")</f>
        <v>23</v>
      </c>
      <c r="AY347" s="80">
        <f>IF(AP347=1,VLOOKUP(AR347,'Number-Dozzen'!$F$2:$K$10,5,0),"")</f>
        <v>24</v>
      </c>
      <c r="AZ347" s="80" t="str">
        <f>IF(AP347=1,VLOOKUP(AR347,'Number-Dozzen'!$F$2:$K$10,6,0),"")</f>
        <v xml:space="preserve"> </v>
      </c>
      <c r="BA347" s="11"/>
      <c r="BB347" s="80">
        <f t="shared" si="116"/>
        <v>2</v>
      </c>
      <c r="BC347" s="11"/>
      <c r="BD347" s="11"/>
      <c r="BE347" s="11"/>
      <c r="BF347" s="11"/>
      <c r="BG347" s="11"/>
      <c r="BH347" s="11"/>
      <c r="BI347" s="11"/>
      <c r="BJ347" s="11"/>
      <c r="BK347" s="11"/>
      <c r="BL347" s="11"/>
      <c r="BM347" s="11"/>
      <c r="BN347" s="11"/>
    </row>
    <row r="348" spans="1:66">
      <c r="A348" s="7">
        <v>347</v>
      </c>
      <c r="B348" s="5"/>
      <c r="C348" s="97">
        <v>22</v>
      </c>
      <c r="D348" s="6">
        <f>IF(C348="","",VLOOKUP(C348,'Number-Dozzen'!$A$2:$C$38,3,0))</f>
        <v>2</v>
      </c>
      <c r="E348" s="6">
        <f>IF(C348="","",VLOOKUP(C348,'[1]Number-Dozzen'!$A$2:$B$38,2,0))</f>
        <v>3</v>
      </c>
      <c r="F348" s="19">
        <f t="shared" si="99"/>
        <v>32</v>
      </c>
      <c r="G348" s="19" t="str">
        <f>IF(C348="","",IF(F348="","",VLOOKUP(F348,'Number-Dozzen'!$F$2:$L$10,7,0)))</f>
        <v>30-33-36</v>
      </c>
      <c r="H348" s="1" t="str">
        <f t="shared" si="115"/>
        <v>L</v>
      </c>
      <c r="I348" s="1">
        <f t="shared" si="100"/>
        <v>2</v>
      </c>
      <c r="J348" s="1">
        <f t="shared" si="101"/>
        <v>1</v>
      </c>
      <c r="K348" s="1">
        <f t="shared" si="114"/>
        <v>-4</v>
      </c>
      <c r="L348" s="1">
        <f>IF(C348="","",SUM($K$2:K348))</f>
        <v>-8</v>
      </c>
      <c r="M348" s="11"/>
      <c r="N348" s="24" t="str">
        <f t="shared" si="117"/>
        <v/>
      </c>
      <c r="O348" s="25"/>
      <c r="P348" s="11"/>
      <c r="Q348" s="11"/>
      <c r="R348" s="11"/>
      <c r="S348" s="11"/>
      <c r="T348" s="11"/>
      <c r="U348" s="11"/>
      <c r="X348" s="11"/>
      <c r="Y348" s="11"/>
      <c r="Z348" s="80" t="str">
        <f t="shared" si="102"/>
        <v/>
      </c>
      <c r="AA348" s="82" t="str">
        <f t="shared" si="103"/>
        <v/>
      </c>
      <c r="AB348" s="1">
        <f t="shared" si="104"/>
        <v>3</v>
      </c>
      <c r="AC348" s="1" t="str">
        <f t="shared" si="105"/>
        <v/>
      </c>
      <c r="AD348" s="1" t="str">
        <f t="shared" si="106"/>
        <v/>
      </c>
      <c r="AE348" s="1" t="str">
        <f t="shared" si="107"/>
        <v/>
      </c>
      <c r="AG348" s="11"/>
      <c r="AH348" s="1" t="str">
        <f t="shared" si="108"/>
        <v/>
      </c>
      <c r="AI348" s="1" t="str">
        <f t="shared" si="109"/>
        <v/>
      </c>
      <c r="AJ348" s="1" t="str">
        <f t="shared" si="110"/>
        <v/>
      </c>
      <c r="AK348" s="1" t="str">
        <f t="shared" si="111"/>
        <v/>
      </c>
      <c r="AL348" s="1">
        <f t="shared" si="112"/>
        <v>2</v>
      </c>
      <c r="AM348" s="1" t="str">
        <f t="shared" si="113"/>
        <v/>
      </c>
      <c r="AN348" s="11"/>
      <c r="AO348" s="11"/>
      <c r="AP348" s="78">
        <f>IF(AND(SUM(AH348:AM348)&gt;0,SUM(Z348:AE348)&gt;0),1,"")</f>
        <v>1</v>
      </c>
      <c r="AQ348" s="78"/>
      <c r="AR348" s="78">
        <f>IF(AP348=1,SUM(Z348:AE348)*10+SUM(AH348:AM348),"")</f>
        <v>32</v>
      </c>
      <c r="AS348" s="78"/>
      <c r="AT348" s="11"/>
      <c r="AU348" s="11"/>
      <c r="AV348" s="80">
        <f>IF(AP348=1,VLOOKUP(AR348,'Number-Dozzen'!$F$2:$K$10,2,0),"")</f>
        <v>30</v>
      </c>
      <c r="AW348" s="80">
        <f>IF(AP348=1,VLOOKUP(AR348,'Number-Dozzen'!$F$2:$K$10,3,0),"")</f>
        <v>33</v>
      </c>
      <c r="AX348" s="80">
        <f>IF(AP348=1,VLOOKUP(AR348,'Number-Dozzen'!$F$2:$K$10,4,0),"")</f>
        <v>36</v>
      </c>
      <c r="AY348" s="80" t="str">
        <f>IF(AP348=1,VLOOKUP(AR348,'Number-Dozzen'!$F$2:$K$10,5,0),"")</f>
        <v xml:space="preserve"> </v>
      </c>
      <c r="AZ348" s="80" t="str">
        <f>IF(AP348=1,VLOOKUP(AR348,'Number-Dozzen'!$F$2:$K$10,6,0),"")</f>
        <v xml:space="preserve"> </v>
      </c>
      <c r="BA348" s="11"/>
      <c r="BB348" s="80">
        <f t="shared" si="116"/>
        <v>3</v>
      </c>
      <c r="BC348" s="11"/>
      <c r="BD348" s="11"/>
      <c r="BE348" s="11"/>
      <c r="BF348" s="11"/>
      <c r="BG348" s="11"/>
      <c r="BH348" s="11"/>
      <c r="BI348" s="11"/>
      <c r="BJ348" s="11"/>
      <c r="BK348" s="11"/>
      <c r="BL348" s="11"/>
      <c r="BM348" s="11"/>
      <c r="BN348" s="11"/>
    </row>
    <row r="349" spans="1:66">
      <c r="A349" s="7">
        <v>348</v>
      </c>
      <c r="B349" s="5"/>
      <c r="C349" s="97">
        <v>35</v>
      </c>
      <c r="D349" s="6">
        <f>IF(C349="","",VLOOKUP(C349,'Number-Dozzen'!$A$2:$C$38,3,0))</f>
        <v>3</v>
      </c>
      <c r="E349" s="6">
        <f>IF(C349="","",VLOOKUP(C349,'[1]Number-Dozzen'!$A$2:$B$38,2,0))</f>
        <v>3</v>
      </c>
      <c r="F349" s="19" t="str">
        <f t="shared" ref="F349:F412" si="118">IF(C349="","",IF(AP349="","",AR349))</f>
        <v/>
      </c>
      <c r="G349" s="19" t="str">
        <f>IF(C349="","",IF(F349="","",VLOOKUP(F349,'Number-Dozzen'!$F$2:$L$10,7,0)))</f>
        <v/>
      </c>
      <c r="H349" s="1" t="str">
        <f t="shared" si="115"/>
        <v>L</v>
      </c>
      <c r="I349" s="1">
        <f t="shared" si="100"/>
        <v>3</v>
      </c>
      <c r="J349" s="1">
        <f t="shared" si="101"/>
        <v>1</v>
      </c>
      <c r="K349" s="1">
        <f t="shared" si="114"/>
        <v>-4</v>
      </c>
      <c r="L349" s="1">
        <f>IF(C349="","",SUM($K$2:K349))</f>
        <v>-12</v>
      </c>
      <c r="M349" s="11"/>
      <c r="N349" s="24" t="str">
        <f t="shared" si="117"/>
        <v/>
      </c>
      <c r="O349" s="25"/>
      <c r="P349" s="11"/>
      <c r="Q349" s="11"/>
      <c r="R349" s="11"/>
      <c r="S349" s="11"/>
      <c r="T349" s="11"/>
      <c r="U349" s="11"/>
      <c r="X349" s="11"/>
      <c r="Y349" s="11"/>
      <c r="Z349" s="80" t="str">
        <f t="shared" si="102"/>
        <v/>
      </c>
      <c r="AA349" s="82" t="str">
        <f t="shared" si="103"/>
        <v/>
      </c>
      <c r="AB349" s="1" t="str">
        <f t="shared" si="104"/>
        <v/>
      </c>
      <c r="AC349" s="1" t="str">
        <f t="shared" si="105"/>
        <v/>
      </c>
      <c r="AD349" s="1" t="str">
        <f t="shared" si="106"/>
        <v/>
      </c>
      <c r="AE349" s="1" t="str">
        <f t="shared" si="107"/>
        <v/>
      </c>
      <c r="AG349" s="11"/>
      <c r="AH349" s="1" t="str">
        <f t="shared" si="108"/>
        <v/>
      </c>
      <c r="AI349" s="1" t="str">
        <f t="shared" si="109"/>
        <v/>
      </c>
      <c r="AJ349" s="1" t="str">
        <f t="shared" si="110"/>
        <v/>
      </c>
      <c r="AK349" s="1" t="str">
        <f t="shared" si="111"/>
        <v/>
      </c>
      <c r="AL349" s="1" t="str">
        <f t="shared" si="112"/>
        <v/>
      </c>
      <c r="AM349" s="1" t="str">
        <f t="shared" si="113"/>
        <v/>
      </c>
      <c r="AN349" s="11"/>
      <c r="AO349" s="11"/>
      <c r="AP349" s="78" t="str">
        <f>IF(AND(SUM(AH349:AM349)&gt;0,SUM(Z349:AE349)&gt;0),1,"")</f>
        <v/>
      </c>
      <c r="AQ349" s="78"/>
      <c r="AR349" s="78" t="str">
        <f>IF(AP349=1,SUM(Z349:AE349)*10+SUM(AH349:AM349),"")</f>
        <v/>
      </c>
      <c r="AS349" s="78"/>
      <c r="AT349" s="11"/>
      <c r="AU349" s="11"/>
      <c r="AV349" s="80" t="str">
        <f>IF(AP349=1,VLOOKUP(AR349,'Number-Dozzen'!$F$2:$K$10,2,0),"")</f>
        <v/>
      </c>
      <c r="AW349" s="80" t="str">
        <f>IF(AP349=1,VLOOKUP(AR349,'Number-Dozzen'!$F$2:$K$10,3,0),"")</f>
        <v/>
      </c>
      <c r="AX349" s="80" t="str">
        <f>IF(AP349=1,VLOOKUP(AR349,'Number-Dozzen'!$F$2:$K$10,4,0),"")</f>
        <v/>
      </c>
      <c r="AY349" s="80" t="str">
        <f>IF(AP349=1,VLOOKUP(AR349,'Number-Dozzen'!$F$2:$K$10,5,0),"")</f>
        <v/>
      </c>
      <c r="AZ349" s="80" t="str">
        <f>IF(AP349=1,VLOOKUP(AR349,'Number-Dozzen'!$F$2:$K$10,6,0),"")</f>
        <v/>
      </c>
      <c r="BA349" s="11"/>
      <c r="BB349" s="80">
        <f t="shared" si="116"/>
        <v>4</v>
      </c>
      <c r="BC349" s="11"/>
      <c r="BD349" s="11"/>
      <c r="BE349" s="11"/>
      <c r="BF349" s="11"/>
      <c r="BG349" s="11"/>
      <c r="BH349" s="11"/>
      <c r="BI349" s="11"/>
      <c r="BJ349" s="11"/>
      <c r="BK349" s="11"/>
      <c r="BL349" s="11"/>
      <c r="BM349" s="11"/>
      <c r="BN349" s="11"/>
    </row>
    <row r="350" spans="1:66">
      <c r="A350" s="7">
        <v>349</v>
      </c>
      <c r="B350" s="5"/>
      <c r="C350" s="97">
        <v>11</v>
      </c>
      <c r="D350" s="6">
        <f>IF(C350="","",VLOOKUP(C350,'Number-Dozzen'!$A$2:$C$38,3,0))</f>
        <v>1</v>
      </c>
      <c r="E350" s="6">
        <f>IF(C350="","",VLOOKUP(C350,'[1]Number-Dozzen'!$A$2:$B$38,2,0))</f>
        <v>2</v>
      </c>
      <c r="F350" s="19">
        <f t="shared" si="118"/>
        <v>21</v>
      </c>
      <c r="G350" s="19" t="str">
        <f>IF(C350="","",IF(F350="","",VLOOKUP(F350,'Number-Dozzen'!$F$2:$L$10,7,0)))</f>
        <v>13-15-17-19-21</v>
      </c>
      <c r="H350" s="1" t="str">
        <f t="shared" si="115"/>
        <v/>
      </c>
      <c r="I350" s="1">
        <f t="shared" si="100"/>
        <v>4</v>
      </c>
      <c r="J350" s="1">
        <f t="shared" si="101"/>
        <v>1</v>
      </c>
      <c r="K350" s="1" t="str">
        <f t="shared" si="114"/>
        <v/>
      </c>
      <c r="L350" s="1">
        <f>IF(C350="","",SUM($K$2:K350))</f>
        <v>-12</v>
      </c>
      <c r="M350" s="11"/>
      <c r="N350" s="24" t="str">
        <f t="shared" si="117"/>
        <v/>
      </c>
      <c r="O350" s="25"/>
      <c r="P350" s="11"/>
      <c r="Q350" s="11"/>
      <c r="R350" s="11"/>
      <c r="S350" s="11"/>
      <c r="T350" s="11"/>
      <c r="U350" s="11"/>
      <c r="X350" s="11"/>
      <c r="Y350" s="11"/>
      <c r="Z350" s="80" t="str">
        <f t="shared" si="102"/>
        <v/>
      </c>
      <c r="AA350" s="82">
        <f t="shared" si="103"/>
        <v>2</v>
      </c>
      <c r="AB350" s="1" t="str">
        <f t="shared" si="104"/>
        <v/>
      </c>
      <c r="AC350" s="1" t="str">
        <f t="shared" si="105"/>
        <v/>
      </c>
      <c r="AD350" s="1" t="str">
        <f t="shared" si="106"/>
        <v/>
      </c>
      <c r="AE350" s="1" t="str">
        <f t="shared" si="107"/>
        <v/>
      </c>
      <c r="AG350" s="11"/>
      <c r="AH350" s="1" t="str">
        <f t="shared" si="108"/>
        <v/>
      </c>
      <c r="AI350" s="1" t="str">
        <f t="shared" si="109"/>
        <v/>
      </c>
      <c r="AJ350" s="1" t="str">
        <f t="shared" si="110"/>
        <v/>
      </c>
      <c r="AK350" s="1">
        <f t="shared" si="111"/>
        <v>1</v>
      </c>
      <c r="AL350" s="1" t="str">
        <f t="shared" si="112"/>
        <v/>
      </c>
      <c r="AM350" s="1" t="str">
        <f t="shared" si="113"/>
        <v/>
      </c>
      <c r="AN350" s="11"/>
      <c r="AO350" s="11"/>
      <c r="AP350" s="78">
        <f>IF(AND(SUM(AH350:AM350)&gt;0,SUM(Z350:AE350)&gt;0),1,"")</f>
        <v>1</v>
      </c>
      <c r="AQ350" s="78"/>
      <c r="AR350" s="78">
        <f>IF(AP350=1,SUM(Z350:AE350)*10+SUM(AH350:AM350),"")</f>
        <v>21</v>
      </c>
      <c r="AS350" s="78"/>
      <c r="AT350" s="11"/>
      <c r="AU350" s="11"/>
      <c r="AV350" s="80">
        <f>IF(AP350=1,VLOOKUP(AR350,'Number-Dozzen'!$F$2:$K$10,2,0),"")</f>
        <v>13</v>
      </c>
      <c r="AW350" s="80">
        <f>IF(AP350=1,VLOOKUP(AR350,'Number-Dozzen'!$F$2:$K$10,3,0),"")</f>
        <v>15</v>
      </c>
      <c r="AX350" s="80">
        <f>IF(AP350=1,VLOOKUP(AR350,'Number-Dozzen'!$F$2:$K$10,4,0),"")</f>
        <v>17</v>
      </c>
      <c r="AY350" s="80">
        <f>IF(AP350=1,VLOOKUP(AR350,'Number-Dozzen'!$F$2:$K$10,5,0),"")</f>
        <v>19</v>
      </c>
      <c r="AZ350" s="80">
        <f>IF(AP350=1,VLOOKUP(AR350,'Number-Dozzen'!$F$2:$K$10,6,0),"")</f>
        <v>21</v>
      </c>
      <c r="BA350" s="11"/>
      <c r="BB350" s="80">
        <f t="shared" si="116"/>
        <v>4</v>
      </c>
      <c r="BC350" s="11"/>
      <c r="BD350" s="11"/>
      <c r="BE350" s="11"/>
      <c r="BF350" s="11"/>
      <c r="BG350" s="11"/>
      <c r="BH350" s="11"/>
      <c r="BI350" s="11"/>
      <c r="BJ350" s="11"/>
      <c r="BK350" s="11"/>
      <c r="BL350" s="11"/>
      <c r="BM350" s="11"/>
      <c r="BN350" s="11"/>
    </row>
    <row r="351" spans="1:66">
      <c r="A351" s="7">
        <v>350</v>
      </c>
      <c r="B351" s="5"/>
      <c r="C351" s="97">
        <v>3</v>
      </c>
      <c r="D351" s="6">
        <f>IF(C351="","",VLOOKUP(C351,'Number-Dozzen'!$A$2:$C$38,3,0))</f>
        <v>1</v>
      </c>
      <c r="E351" s="6">
        <f>IF(C351="","",VLOOKUP(C351,'[1]Number-Dozzen'!$A$2:$B$38,2,0))</f>
        <v>3</v>
      </c>
      <c r="F351" s="19" t="str">
        <f t="shared" si="118"/>
        <v/>
      </c>
      <c r="G351" s="19" t="str">
        <f>IF(C351="","",IF(F351="","",VLOOKUP(F351,'Number-Dozzen'!$F$2:$L$10,7,0)))</f>
        <v/>
      </c>
      <c r="H351" s="1" t="str">
        <f t="shared" si="115"/>
        <v>L</v>
      </c>
      <c r="I351" s="1">
        <f t="shared" si="100"/>
        <v>4</v>
      </c>
      <c r="J351" s="1">
        <f t="shared" si="101"/>
        <v>1</v>
      </c>
      <c r="K351" s="1">
        <f t="shared" si="114"/>
        <v>-4</v>
      </c>
      <c r="L351" s="1">
        <f>IF(C351="","",SUM($K$2:K351))</f>
        <v>-16</v>
      </c>
      <c r="M351" s="11"/>
      <c r="N351" s="24" t="str">
        <f t="shared" si="117"/>
        <v/>
      </c>
      <c r="O351" s="25"/>
      <c r="P351" s="11"/>
      <c r="Q351" s="11"/>
      <c r="R351" s="11"/>
      <c r="S351" s="11"/>
      <c r="T351" s="11"/>
      <c r="U351" s="11"/>
      <c r="X351" s="11"/>
      <c r="Y351" s="11"/>
      <c r="Z351" s="80" t="str">
        <f t="shared" si="102"/>
        <v/>
      </c>
      <c r="AA351" s="82" t="str">
        <f t="shared" si="103"/>
        <v/>
      </c>
      <c r="AB351" s="1" t="str">
        <f t="shared" si="104"/>
        <v/>
      </c>
      <c r="AC351" s="1" t="str">
        <f t="shared" si="105"/>
        <v/>
      </c>
      <c r="AD351" s="1" t="str">
        <f t="shared" si="106"/>
        <v/>
      </c>
      <c r="AE351" s="1" t="str">
        <f t="shared" si="107"/>
        <v/>
      </c>
      <c r="AG351" s="11"/>
      <c r="AH351" s="1" t="str">
        <f t="shared" si="108"/>
        <v/>
      </c>
      <c r="AI351" s="1" t="str">
        <f t="shared" si="109"/>
        <v/>
      </c>
      <c r="AJ351" s="1" t="str">
        <f t="shared" si="110"/>
        <v/>
      </c>
      <c r="AK351" s="1" t="str">
        <f t="shared" si="111"/>
        <v/>
      </c>
      <c r="AL351" s="1" t="str">
        <f t="shared" si="112"/>
        <v/>
      </c>
      <c r="AM351" s="1">
        <f t="shared" si="113"/>
        <v>1</v>
      </c>
      <c r="AN351" s="11"/>
      <c r="AO351" s="11"/>
      <c r="AP351" s="78" t="str">
        <f>IF(AND(SUM(AH351:AM351)&gt;0,SUM(Z351:AE351)&gt;0),1,"")</f>
        <v/>
      </c>
      <c r="AQ351" s="78"/>
      <c r="AR351" s="78" t="str">
        <f>IF(AP351=1,SUM(Z351:AE351)*10+SUM(AH351:AM351),"")</f>
        <v/>
      </c>
      <c r="AS351" s="78"/>
      <c r="AT351" s="11"/>
      <c r="AU351" s="11"/>
      <c r="AV351" s="80" t="str">
        <f>IF(AP351=1,VLOOKUP(AR351,'Number-Dozzen'!$F$2:$K$10,2,0),"")</f>
        <v/>
      </c>
      <c r="AW351" s="80" t="str">
        <f>IF(AP351=1,VLOOKUP(AR351,'Number-Dozzen'!$F$2:$K$10,3,0),"")</f>
        <v/>
      </c>
      <c r="AX351" s="80" t="str">
        <f>IF(AP351=1,VLOOKUP(AR351,'Number-Dozzen'!$F$2:$K$10,4,0),"")</f>
        <v/>
      </c>
      <c r="AY351" s="80" t="str">
        <f>IF(AP351=1,VLOOKUP(AR351,'Number-Dozzen'!$F$2:$K$10,5,0),"")</f>
        <v/>
      </c>
      <c r="AZ351" s="80" t="str">
        <f>IF(AP351=1,VLOOKUP(AR351,'Number-Dozzen'!$F$2:$K$10,6,0),"")</f>
        <v/>
      </c>
      <c r="BA351" s="11"/>
      <c r="BB351" s="80">
        <f t="shared" si="116"/>
        <v>5</v>
      </c>
      <c r="BC351" s="11"/>
      <c r="BD351" s="11"/>
      <c r="BE351" s="11"/>
      <c r="BF351" s="11"/>
      <c r="BG351" s="11"/>
      <c r="BH351" s="11"/>
      <c r="BI351" s="11"/>
      <c r="BJ351" s="11"/>
      <c r="BK351" s="11"/>
      <c r="BL351" s="11"/>
      <c r="BM351" s="11"/>
      <c r="BN351" s="11"/>
    </row>
    <row r="352" spans="1:66">
      <c r="A352" s="7">
        <v>351</v>
      </c>
      <c r="B352" s="5"/>
      <c r="C352" s="97">
        <v>28</v>
      </c>
      <c r="D352" s="6">
        <f>IF(C352="","",VLOOKUP(C352,'Number-Dozzen'!$A$2:$C$38,3,0))</f>
        <v>3</v>
      </c>
      <c r="E352" s="6">
        <f>IF(C352="","",VLOOKUP(C352,'[1]Number-Dozzen'!$A$2:$B$38,2,0))</f>
        <v>3</v>
      </c>
      <c r="F352" s="19" t="str">
        <f t="shared" si="118"/>
        <v/>
      </c>
      <c r="G352" s="19" t="str">
        <f>IF(C352="","",IF(F352="","",VLOOKUP(F352,'Number-Dozzen'!$F$2:$L$10,7,0)))</f>
        <v/>
      </c>
      <c r="H352" s="1" t="str">
        <f t="shared" si="115"/>
        <v/>
      </c>
      <c r="I352" s="1">
        <f t="shared" si="100"/>
        <v>5</v>
      </c>
      <c r="J352" s="1">
        <f t="shared" si="101"/>
        <v>1</v>
      </c>
      <c r="K352" s="1" t="str">
        <f t="shared" si="114"/>
        <v/>
      </c>
      <c r="L352" s="1">
        <f>IF(C352="","",SUM($K$2:K352))</f>
        <v>-16</v>
      </c>
      <c r="M352" s="11"/>
      <c r="N352" s="24" t="str">
        <f t="shared" si="117"/>
        <v/>
      </c>
      <c r="O352" s="25"/>
      <c r="P352" s="11"/>
      <c r="Q352" s="11"/>
      <c r="R352" s="11"/>
      <c r="S352" s="11"/>
      <c r="T352" s="11"/>
      <c r="U352" s="11"/>
      <c r="X352" s="11"/>
      <c r="Y352" s="11"/>
      <c r="Z352" s="80" t="str">
        <f t="shared" si="102"/>
        <v/>
      </c>
      <c r="AA352" s="82" t="str">
        <f t="shared" si="103"/>
        <v/>
      </c>
      <c r="AB352" s="1" t="str">
        <f t="shared" si="104"/>
        <v/>
      </c>
      <c r="AC352" s="1" t="str">
        <f t="shared" si="105"/>
        <v/>
      </c>
      <c r="AD352" s="1">
        <f t="shared" si="106"/>
        <v>2</v>
      </c>
      <c r="AE352" s="1" t="str">
        <f t="shared" si="107"/>
        <v/>
      </c>
      <c r="AG352" s="11"/>
      <c r="AH352" s="1" t="str">
        <f t="shared" si="108"/>
        <v/>
      </c>
      <c r="AI352" s="1" t="str">
        <f t="shared" si="109"/>
        <v/>
      </c>
      <c r="AJ352" s="1" t="str">
        <f t="shared" si="110"/>
        <v/>
      </c>
      <c r="AK352" s="1" t="str">
        <f t="shared" si="111"/>
        <v/>
      </c>
      <c r="AL352" s="1" t="str">
        <f t="shared" si="112"/>
        <v/>
      </c>
      <c r="AM352" s="1" t="str">
        <f t="shared" si="113"/>
        <v/>
      </c>
      <c r="AN352" s="11"/>
      <c r="AO352" s="11"/>
      <c r="AP352" s="78" t="str">
        <f>IF(AND(SUM(AH352:AM352)&gt;0,SUM(Z352:AE352)&gt;0),1,"")</f>
        <v/>
      </c>
      <c r="AQ352" s="78"/>
      <c r="AR352" s="78" t="str">
        <f>IF(AP352=1,SUM(Z352:AE352)*10+SUM(AH352:AM352),"")</f>
        <v/>
      </c>
      <c r="AS352" s="78"/>
      <c r="AT352" s="11"/>
      <c r="AU352" s="11"/>
      <c r="AV352" s="80" t="str">
        <f>IF(AP352=1,VLOOKUP(AR352,'Number-Dozzen'!$F$2:$K$10,2,0),"")</f>
        <v/>
      </c>
      <c r="AW352" s="80" t="str">
        <f>IF(AP352=1,VLOOKUP(AR352,'Number-Dozzen'!$F$2:$K$10,3,0),"")</f>
        <v/>
      </c>
      <c r="AX352" s="80" t="str">
        <f>IF(AP352=1,VLOOKUP(AR352,'Number-Dozzen'!$F$2:$K$10,4,0),"")</f>
        <v/>
      </c>
      <c r="AY352" s="80" t="str">
        <f>IF(AP352=1,VLOOKUP(AR352,'Number-Dozzen'!$F$2:$K$10,5,0),"")</f>
        <v/>
      </c>
      <c r="AZ352" s="80" t="str">
        <f>IF(AP352=1,VLOOKUP(AR352,'Number-Dozzen'!$F$2:$K$10,6,0),"")</f>
        <v/>
      </c>
      <c r="BA352" s="11"/>
      <c r="BB352" s="80">
        <f t="shared" si="116"/>
        <v>5</v>
      </c>
      <c r="BC352" s="11"/>
      <c r="BD352" s="11"/>
      <c r="BE352" s="11"/>
      <c r="BF352" s="11"/>
      <c r="BG352" s="11"/>
      <c r="BH352" s="11"/>
      <c r="BI352" s="11"/>
      <c r="BJ352" s="11"/>
      <c r="BK352" s="11"/>
      <c r="BL352" s="11"/>
      <c r="BM352" s="11"/>
      <c r="BN352" s="11"/>
    </row>
    <row r="353" spans="1:66">
      <c r="A353" s="7">
        <v>352</v>
      </c>
      <c r="B353" s="5"/>
      <c r="C353" s="97">
        <v>27</v>
      </c>
      <c r="D353" s="6">
        <f>IF(C353="","",VLOOKUP(C353,'Number-Dozzen'!$A$2:$C$38,3,0))</f>
        <v>3</v>
      </c>
      <c r="E353" s="6">
        <f>IF(C353="","",VLOOKUP(C353,'[1]Number-Dozzen'!$A$2:$B$38,2,0))</f>
        <v>1</v>
      </c>
      <c r="F353" s="19" t="str">
        <f t="shared" si="118"/>
        <v/>
      </c>
      <c r="G353" s="19" t="str">
        <f>IF(C353="","",IF(F353="","",VLOOKUP(F353,'Number-Dozzen'!$F$2:$L$10,7,0)))</f>
        <v/>
      </c>
      <c r="H353" s="1" t="str">
        <f t="shared" si="115"/>
        <v/>
      </c>
      <c r="I353" s="1">
        <f t="shared" si="100"/>
        <v>5</v>
      </c>
      <c r="J353" s="1">
        <f t="shared" si="101"/>
        <v>1</v>
      </c>
      <c r="K353" s="1" t="str">
        <f t="shared" si="114"/>
        <v/>
      </c>
      <c r="L353" s="1">
        <f>IF(C353="","",SUM($K$2:K353))</f>
        <v>-16</v>
      </c>
      <c r="M353" s="11"/>
      <c r="N353" s="24" t="str">
        <f t="shared" si="117"/>
        <v/>
      </c>
      <c r="O353" s="25"/>
      <c r="P353" s="11"/>
      <c r="Q353" s="11"/>
      <c r="R353" s="11"/>
      <c r="S353" s="11"/>
      <c r="T353" s="11"/>
      <c r="U353" s="11"/>
      <c r="X353" s="11"/>
      <c r="Y353" s="11"/>
      <c r="Z353" s="80" t="str">
        <f t="shared" si="102"/>
        <v/>
      </c>
      <c r="AA353" s="82" t="str">
        <f t="shared" si="103"/>
        <v/>
      </c>
      <c r="AB353" s="1" t="str">
        <f t="shared" si="104"/>
        <v/>
      </c>
      <c r="AC353" s="1" t="str">
        <f t="shared" si="105"/>
        <v/>
      </c>
      <c r="AD353" s="1" t="str">
        <f t="shared" si="106"/>
        <v/>
      </c>
      <c r="AE353" s="1" t="str">
        <f t="shared" si="107"/>
        <v/>
      </c>
      <c r="AG353" s="11"/>
      <c r="AH353" s="1" t="str">
        <f t="shared" si="108"/>
        <v/>
      </c>
      <c r="AI353" s="1">
        <f t="shared" si="109"/>
        <v>2</v>
      </c>
      <c r="AJ353" s="1" t="str">
        <f t="shared" si="110"/>
        <v/>
      </c>
      <c r="AK353" s="1" t="str">
        <f t="shared" si="111"/>
        <v/>
      </c>
      <c r="AL353" s="1" t="str">
        <f t="shared" si="112"/>
        <v/>
      </c>
      <c r="AM353" s="1" t="str">
        <f t="shared" si="113"/>
        <v/>
      </c>
      <c r="AN353" s="11"/>
      <c r="AO353" s="11"/>
      <c r="AP353" s="78" t="str">
        <f>IF(AND(SUM(AH353:AM353)&gt;0,SUM(Z353:AE353)&gt;0),1,"")</f>
        <v/>
      </c>
      <c r="AQ353" s="78"/>
      <c r="AR353" s="78" t="str">
        <f>IF(AP353=1,SUM(Z353:AE353)*10+SUM(AH353:AM353),"")</f>
        <v/>
      </c>
      <c r="AS353" s="78"/>
      <c r="AT353" s="11"/>
      <c r="AU353" s="11"/>
      <c r="AV353" s="80" t="str">
        <f>IF(AP353=1,VLOOKUP(AR353,'Number-Dozzen'!$F$2:$K$10,2,0),"")</f>
        <v/>
      </c>
      <c r="AW353" s="80" t="str">
        <f>IF(AP353=1,VLOOKUP(AR353,'Number-Dozzen'!$F$2:$K$10,3,0),"")</f>
        <v/>
      </c>
      <c r="AX353" s="80" t="str">
        <f>IF(AP353=1,VLOOKUP(AR353,'Number-Dozzen'!$F$2:$K$10,4,0),"")</f>
        <v/>
      </c>
      <c r="AY353" s="80" t="str">
        <f>IF(AP353=1,VLOOKUP(AR353,'Number-Dozzen'!$F$2:$K$10,5,0),"")</f>
        <v/>
      </c>
      <c r="AZ353" s="80" t="str">
        <f>IF(AP353=1,VLOOKUP(AR353,'Number-Dozzen'!$F$2:$K$10,6,0),"")</f>
        <v/>
      </c>
      <c r="BA353" s="11"/>
      <c r="BB353" s="80">
        <f t="shared" si="116"/>
        <v>5</v>
      </c>
      <c r="BC353" s="11"/>
      <c r="BD353" s="11"/>
      <c r="BE353" s="11"/>
      <c r="BF353" s="11"/>
      <c r="BG353" s="11"/>
      <c r="BH353" s="11"/>
      <c r="BI353" s="11"/>
      <c r="BJ353" s="11"/>
      <c r="BK353" s="11"/>
      <c r="BL353" s="11"/>
      <c r="BM353" s="11"/>
      <c r="BN353" s="11"/>
    </row>
    <row r="354" spans="1:66">
      <c r="A354" s="7">
        <v>353</v>
      </c>
      <c r="B354" s="5"/>
      <c r="C354" s="97">
        <v>2</v>
      </c>
      <c r="D354" s="6">
        <f>IF(C354="","",VLOOKUP(C354,'Number-Dozzen'!$A$2:$C$38,3,0))</f>
        <v>1</v>
      </c>
      <c r="E354" s="6">
        <f>IF(C354="","",VLOOKUP(C354,'[1]Number-Dozzen'!$A$2:$B$38,2,0))</f>
        <v>1</v>
      </c>
      <c r="F354" s="19" t="str">
        <f t="shared" si="118"/>
        <v/>
      </c>
      <c r="G354" s="19" t="str">
        <f>IF(C354="","",IF(F354="","",VLOOKUP(F354,'Number-Dozzen'!$F$2:$L$10,7,0)))</f>
        <v/>
      </c>
      <c r="H354" s="1" t="str">
        <f t="shared" si="115"/>
        <v/>
      </c>
      <c r="I354" s="1">
        <f t="shared" si="100"/>
        <v>5</v>
      </c>
      <c r="J354" s="1">
        <f t="shared" si="101"/>
        <v>1</v>
      </c>
      <c r="K354" s="1" t="str">
        <f t="shared" si="114"/>
        <v/>
      </c>
      <c r="L354" s="1">
        <f>IF(C354="","",SUM($K$2:K354))</f>
        <v>-16</v>
      </c>
      <c r="M354" s="11"/>
      <c r="N354" s="24" t="str">
        <f t="shared" si="117"/>
        <v/>
      </c>
      <c r="O354" s="25"/>
      <c r="P354" s="11"/>
      <c r="Q354" s="11"/>
      <c r="R354" s="11"/>
      <c r="S354" s="11"/>
      <c r="T354" s="11"/>
      <c r="U354" s="11"/>
      <c r="X354" s="11"/>
      <c r="Y354" s="11"/>
      <c r="Z354" s="80" t="str">
        <f t="shared" si="102"/>
        <v/>
      </c>
      <c r="AA354" s="82">
        <f t="shared" si="103"/>
        <v>2</v>
      </c>
      <c r="AB354" s="1" t="str">
        <f t="shared" si="104"/>
        <v/>
      </c>
      <c r="AC354" s="1" t="str">
        <f t="shared" si="105"/>
        <v/>
      </c>
      <c r="AD354" s="1" t="str">
        <f t="shared" si="106"/>
        <v/>
      </c>
      <c r="AE354" s="1" t="str">
        <f t="shared" si="107"/>
        <v/>
      </c>
      <c r="AG354" s="11"/>
      <c r="AH354" s="1" t="str">
        <f t="shared" si="108"/>
        <v/>
      </c>
      <c r="AI354" s="1" t="str">
        <f t="shared" si="109"/>
        <v/>
      </c>
      <c r="AJ354" s="1" t="str">
        <f t="shared" si="110"/>
        <v/>
      </c>
      <c r="AK354" s="1" t="str">
        <f t="shared" si="111"/>
        <v/>
      </c>
      <c r="AL354" s="1" t="str">
        <f t="shared" si="112"/>
        <v/>
      </c>
      <c r="AM354" s="1" t="str">
        <f t="shared" si="113"/>
        <v/>
      </c>
      <c r="AN354" s="11"/>
      <c r="AO354" s="11"/>
      <c r="AP354" s="78" t="str">
        <f>IF(AND(SUM(AH354:AM354)&gt;0,SUM(Z354:AE354)&gt;0),1,"")</f>
        <v/>
      </c>
      <c r="AQ354" s="78"/>
      <c r="AR354" s="78" t="str">
        <f>IF(AP354=1,SUM(Z354:AE354)*10+SUM(AH354:AM354),"")</f>
        <v/>
      </c>
      <c r="AS354" s="78"/>
      <c r="AT354" s="11"/>
      <c r="AU354" s="11"/>
      <c r="AV354" s="80" t="str">
        <f>IF(AP354=1,VLOOKUP(AR354,'Number-Dozzen'!$F$2:$K$10,2,0),"")</f>
        <v/>
      </c>
      <c r="AW354" s="80" t="str">
        <f>IF(AP354=1,VLOOKUP(AR354,'Number-Dozzen'!$F$2:$K$10,3,0),"")</f>
        <v/>
      </c>
      <c r="AX354" s="80" t="str">
        <f>IF(AP354=1,VLOOKUP(AR354,'Number-Dozzen'!$F$2:$K$10,4,0),"")</f>
        <v/>
      </c>
      <c r="AY354" s="80" t="str">
        <f>IF(AP354=1,VLOOKUP(AR354,'Number-Dozzen'!$F$2:$K$10,5,0),"")</f>
        <v/>
      </c>
      <c r="AZ354" s="80" t="str">
        <f>IF(AP354=1,VLOOKUP(AR354,'Number-Dozzen'!$F$2:$K$10,6,0),"")</f>
        <v/>
      </c>
      <c r="BA354" s="11"/>
      <c r="BB354" s="80">
        <f t="shared" si="116"/>
        <v>5</v>
      </c>
      <c r="BC354" s="11"/>
      <c r="BD354" s="11"/>
      <c r="BE354" s="11"/>
      <c r="BF354" s="11"/>
      <c r="BG354" s="11"/>
      <c r="BH354" s="11"/>
      <c r="BI354" s="11"/>
      <c r="BJ354" s="11"/>
      <c r="BK354" s="11"/>
      <c r="BL354" s="11"/>
      <c r="BM354" s="11"/>
      <c r="BN354" s="11"/>
    </row>
    <row r="355" spans="1:66">
      <c r="A355" s="7">
        <v>354</v>
      </c>
      <c r="B355" s="5"/>
      <c r="C355" s="97">
        <v>1</v>
      </c>
      <c r="D355" s="6">
        <f>IF(C355="","",VLOOKUP(C355,'Number-Dozzen'!$A$2:$C$38,3,0))</f>
        <v>1</v>
      </c>
      <c r="E355" s="6">
        <f>IF(C355="","",VLOOKUP(C355,'[1]Number-Dozzen'!$A$2:$B$38,2,0))</f>
        <v>2</v>
      </c>
      <c r="F355" s="19" t="str">
        <f t="shared" si="118"/>
        <v/>
      </c>
      <c r="G355" s="19" t="str">
        <f>IF(C355="","",IF(F355="","",VLOOKUP(F355,'Number-Dozzen'!$F$2:$L$10,7,0)))</f>
        <v/>
      </c>
      <c r="H355" s="1" t="str">
        <f t="shared" si="115"/>
        <v/>
      </c>
      <c r="I355" s="1">
        <f t="shared" si="100"/>
        <v>5</v>
      </c>
      <c r="J355" s="1">
        <f t="shared" si="101"/>
        <v>1</v>
      </c>
      <c r="K355" s="1" t="str">
        <f t="shared" si="114"/>
        <v/>
      </c>
      <c r="L355" s="1">
        <f>IF(C355="","",SUM($K$2:K355))</f>
        <v>-16</v>
      </c>
      <c r="M355" s="11"/>
      <c r="N355" s="24" t="str">
        <f t="shared" si="117"/>
        <v/>
      </c>
      <c r="O355" s="25"/>
      <c r="P355" s="11"/>
      <c r="Q355" s="11"/>
      <c r="R355" s="11"/>
      <c r="S355" s="11"/>
      <c r="T355" s="11"/>
      <c r="U355" s="11"/>
      <c r="X355" s="11"/>
      <c r="Y355" s="11"/>
      <c r="Z355" s="80" t="str">
        <f t="shared" si="102"/>
        <v/>
      </c>
      <c r="AA355" s="82" t="str">
        <f t="shared" si="103"/>
        <v/>
      </c>
      <c r="AB355" s="1" t="str">
        <f t="shared" si="104"/>
        <v/>
      </c>
      <c r="AC355" s="1" t="str">
        <f t="shared" si="105"/>
        <v/>
      </c>
      <c r="AD355" s="1" t="str">
        <f t="shared" si="106"/>
        <v/>
      </c>
      <c r="AE355" s="1" t="str">
        <f t="shared" si="107"/>
        <v/>
      </c>
      <c r="AG355" s="11"/>
      <c r="AH355" s="1" t="str">
        <f t="shared" si="108"/>
        <v/>
      </c>
      <c r="AI355" s="1" t="str">
        <f t="shared" si="109"/>
        <v/>
      </c>
      <c r="AJ355" s="1">
        <f t="shared" si="110"/>
        <v>3</v>
      </c>
      <c r="AK355" s="1" t="str">
        <f t="shared" si="111"/>
        <v/>
      </c>
      <c r="AL355" s="1" t="str">
        <f t="shared" si="112"/>
        <v/>
      </c>
      <c r="AM355" s="1" t="str">
        <f t="shared" si="113"/>
        <v/>
      </c>
      <c r="AN355" s="11"/>
      <c r="AO355" s="11"/>
      <c r="AP355" s="78" t="str">
        <f>IF(AND(SUM(AH355:AM355)&gt;0,SUM(Z355:AE355)&gt;0),1,"")</f>
        <v/>
      </c>
      <c r="AQ355" s="78"/>
      <c r="AR355" s="78" t="str">
        <f>IF(AP355=1,SUM(Z355:AE355)*10+SUM(AH355:AM355),"")</f>
        <v/>
      </c>
      <c r="AS355" s="78"/>
      <c r="AT355" s="11"/>
      <c r="AU355" s="11"/>
      <c r="AV355" s="80" t="str">
        <f>IF(AP355=1,VLOOKUP(AR355,'Number-Dozzen'!$F$2:$K$10,2,0),"")</f>
        <v/>
      </c>
      <c r="AW355" s="80" t="str">
        <f>IF(AP355=1,VLOOKUP(AR355,'Number-Dozzen'!$F$2:$K$10,3,0),"")</f>
        <v/>
      </c>
      <c r="AX355" s="80" t="str">
        <f>IF(AP355=1,VLOOKUP(AR355,'Number-Dozzen'!$F$2:$K$10,4,0),"")</f>
        <v/>
      </c>
      <c r="AY355" s="80" t="str">
        <f>IF(AP355=1,VLOOKUP(AR355,'Number-Dozzen'!$F$2:$K$10,5,0),"")</f>
        <v/>
      </c>
      <c r="AZ355" s="80" t="str">
        <f>IF(AP355=1,VLOOKUP(AR355,'Number-Dozzen'!$F$2:$K$10,6,0),"")</f>
        <v/>
      </c>
      <c r="BA355" s="11"/>
      <c r="BB355" s="80">
        <f t="shared" si="116"/>
        <v>5</v>
      </c>
      <c r="BC355" s="11"/>
      <c r="BD355" s="11"/>
      <c r="BE355" s="11"/>
      <c r="BF355" s="11"/>
      <c r="BG355" s="11"/>
      <c r="BH355" s="11"/>
      <c r="BI355" s="11"/>
      <c r="BJ355" s="11"/>
      <c r="BK355" s="11"/>
      <c r="BL355" s="11"/>
      <c r="BM355" s="11"/>
      <c r="BN355" s="11"/>
    </row>
    <row r="356" spans="1:66">
      <c r="A356" s="7">
        <v>355</v>
      </c>
      <c r="B356" s="5"/>
      <c r="C356" s="97">
        <v>18</v>
      </c>
      <c r="D356" s="6">
        <f>IF(C356="","",VLOOKUP(C356,'Number-Dozzen'!$A$2:$C$38,3,0))</f>
        <v>2</v>
      </c>
      <c r="E356" s="6">
        <f>IF(C356="","",VLOOKUP(C356,'[1]Number-Dozzen'!$A$2:$B$38,2,0))</f>
        <v>3</v>
      </c>
      <c r="F356" s="19">
        <f t="shared" si="118"/>
        <v>31</v>
      </c>
      <c r="G356" s="19" t="str">
        <f>IF(C356="","",IF(F356="","",VLOOKUP(F356,'Number-Dozzen'!$F$2:$L$10,7,0)))</f>
        <v>25-27-32-34</v>
      </c>
      <c r="H356" s="1" t="str">
        <f t="shared" si="115"/>
        <v/>
      </c>
      <c r="I356" s="1">
        <f t="shared" si="100"/>
        <v>5</v>
      </c>
      <c r="J356" s="1">
        <f t="shared" si="101"/>
        <v>1</v>
      </c>
      <c r="K356" s="1" t="str">
        <f t="shared" si="114"/>
        <v/>
      </c>
      <c r="L356" s="1">
        <f>IF(C356="","",SUM($K$2:K356))</f>
        <v>-16</v>
      </c>
      <c r="M356" s="11"/>
      <c r="N356" s="24" t="str">
        <f t="shared" si="117"/>
        <v/>
      </c>
      <c r="O356" s="25"/>
      <c r="P356" s="11"/>
      <c r="Q356" s="11"/>
      <c r="R356" s="11"/>
      <c r="S356" s="11"/>
      <c r="T356" s="11"/>
      <c r="U356" s="11"/>
      <c r="X356" s="11"/>
      <c r="Y356" s="11"/>
      <c r="Z356" s="80" t="str">
        <f t="shared" si="102"/>
        <v/>
      </c>
      <c r="AA356" s="82" t="str">
        <f t="shared" si="103"/>
        <v/>
      </c>
      <c r="AB356" s="1">
        <f t="shared" si="104"/>
        <v>3</v>
      </c>
      <c r="AC356" s="1" t="str">
        <f t="shared" si="105"/>
        <v/>
      </c>
      <c r="AD356" s="1" t="str">
        <f t="shared" si="106"/>
        <v/>
      </c>
      <c r="AE356" s="1" t="str">
        <f t="shared" si="107"/>
        <v/>
      </c>
      <c r="AG356" s="11"/>
      <c r="AH356" s="1" t="str">
        <f t="shared" si="108"/>
        <v/>
      </c>
      <c r="AI356" s="1" t="str">
        <f t="shared" si="109"/>
        <v/>
      </c>
      <c r="AJ356" s="1" t="str">
        <f t="shared" si="110"/>
        <v/>
      </c>
      <c r="AK356" s="1" t="str">
        <f t="shared" si="111"/>
        <v/>
      </c>
      <c r="AL356" s="1" t="str">
        <f t="shared" si="112"/>
        <v/>
      </c>
      <c r="AM356" s="1">
        <f t="shared" si="113"/>
        <v>1</v>
      </c>
      <c r="AN356" s="11"/>
      <c r="AO356" s="11"/>
      <c r="AP356" s="78">
        <f>IF(AND(SUM(AH356:AM356)&gt;0,SUM(Z356:AE356)&gt;0),1,"")</f>
        <v>1</v>
      </c>
      <c r="AQ356" s="78"/>
      <c r="AR356" s="78">
        <f>IF(AP356=1,SUM(Z356:AE356)*10+SUM(AH356:AM356),"")</f>
        <v>31</v>
      </c>
      <c r="AS356" s="78"/>
      <c r="AT356" s="11"/>
      <c r="AU356" s="11"/>
      <c r="AV356" s="80">
        <f>IF(AP356=1,VLOOKUP(AR356,'Number-Dozzen'!$F$2:$K$10,2,0),"")</f>
        <v>25</v>
      </c>
      <c r="AW356" s="80">
        <f>IF(AP356=1,VLOOKUP(AR356,'Number-Dozzen'!$F$2:$K$10,3,0),"")</f>
        <v>27</v>
      </c>
      <c r="AX356" s="80">
        <f>IF(AP356=1,VLOOKUP(AR356,'Number-Dozzen'!$F$2:$K$10,4,0),"")</f>
        <v>32</v>
      </c>
      <c r="AY356" s="80">
        <f>IF(AP356=1,VLOOKUP(AR356,'Number-Dozzen'!$F$2:$K$10,5,0),"")</f>
        <v>34</v>
      </c>
      <c r="AZ356" s="80" t="str">
        <f>IF(AP356=1,VLOOKUP(AR356,'Number-Dozzen'!$F$2:$K$10,6,0),"")</f>
        <v xml:space="preserve"> </v>
      </c>
      <c r="BA356" s="11"/>
      <c r="BB356" s="80">
        <f t="shared" si="116"/>
        <v>5</v>
      </c>
      <c r="BC356" s="11"/>
      <c r="BD356" s="11"/>
      <c r="BE356" s="11"/>
      <c r="BF356" s="11"/>
      <c r="BG356" s="11"/>
      <c r="BH356" s="11"/>
      <c r="BI356" s="11"/>
      <c r="BJ356" s="11"/>
      <c r="BK356" s="11"/>
      <c r="BL356" s="11"/>
      <c r="BM356" s="11"/>
      <c r="BN356" s="11"/>
    </row>
    <row r="357" spans="1:66">
      <c r="A357" s="7">
        <v>356</v>
      </c>
      <c r="B357" s="5"/>
      <c r="C357" s="97">
        <v>17</v>
      </c>
      <c r="D357" s="6">
        <f>IF(C357="","",VLOOKUP(C357,'Number-Dozzen'!$A$2:$C$38,3,0))</f>
        <v>2</v>
      </c>
      <c r="E357" s="6">
        <f>IF(C357="","",VLOOKUP(C357,'[1]Number-Dozzen'!$A$2:$B$38,2,0))</f>
        <v>1</v>
      </c>
      <c r="F357" s="19" t="str">
        <f t="shared" si="118"/>
        <v/>
      </c>
      <c r="G357" s="19" t="str">
        <f>IF(C357="","",IF(F357="","",VLOOKUP(F357,'Number-Dozzen'!$F$2:$L$10,7,0)))</f>
        <v/>
      </c>
      <c r="H357" s="1" t="str">
        <f t="shared" si="115"/>
        <v>L</v>
      </c>
      <c r="I357" s="1">
        <f t="shared" si="100"/>
        <v>5</v>
      </c>
      <c r="J357" s="1">
        <f t="shared" si="101"/>
        <v>1</v>
      </c>
      <c r="K357" s="1">
        <f t="shared" si="114"/>
        <v>-4</v>
      </c>
      <c r="L357" s="1">
        <f>IF(C357="","",SUM($K$2:K357))</f>
        <v>-20</v>
      </c>
      <c r="M357" s="11"/>
      <c r="N357" s="24" t="str">
        <f t="shared" si="117"/>
        <v/>
      </c>
      <c r="O357" s="25"/>
      <c r="P357" s="11"/>
      <c r="Q357" s="11"/>
      <c r="R357" s="11"/>
      <c r="S357" s="11"/>
      <c r="T357" s="11"/>
      <c r="U357" s="11"/>
      <c r="X357" s="11"/>
      <c r="Y357" s="11"/>
      <c r="Z357" s="80" t="str">
        <f t="shared" si="102"/>
        <v/>
      </c>
      <c r="AA357" s="82" t="str">
        <f t="shared" si="103"/>
        <v/>
      </c>
      <c r="AB357" s="1" t="str">
        <f t="shared" si="104"/>
        <v/>
      </c>
      <c r="AC357" s="1" t="str">
        <f t="shared" si="105"/>
        <v/>
      </c>
      <c r="AD357" s="1" t="str">
        <f t="shared" si="106"/>
        <v/>
      </c>
      <c r="AE357" s="1" t="str">
        <f t="shared" si="107"/>
        <v/>
      </c>
      <c r="AG357" s="11"/>
      <c r="AH357" s="1" t="str">
        <f t="shared" si="108"/>
        <v/>
      </c>
      <c r="AI357" s="1">
        <f t="shared" si="109"/>
        <v>2</v>
      </c>
      <c r="AJ357" s="1" t="str">
        <f t="shared" si="110"/>
        <v/>
      </c>
      <c r="AK357" s="1" t="str">
        <f t="shared" si="111"/>
        <v/>
      </c>
      <c r="AL357" s="1" t="str">
        <f t="shared" si="112"/>
        <v/>
      </c>
      <c r="AM357" s="1" t="str">
        <f t="shared" si="113"/>
        <v/>
      </c>
      <c r="AN357" s="11"/>
      <c r="AO357" s="11"/>
      <c r="AP357" s="78" t="str">
        <f>IF(AND(SUM(AH357:AM357)&gt;0,SUM(Z357:AE357)&gt;0),1,"")</f>
        <v/>
      </c>
      <c r="AQ357" s="78"/>
      <c r="AR357" s="78" t="str">
        <f>IF(AP357=1,SUM(Z357:AE357)*10+SUM(AH357:AM357),"")</f>
        <v/>
      </c>
      <c r="AS357" s="78"/>
      <c r="AT357" s="11"/>
      <c r="AU357" s="11"/>
      <c r="AV357" s="80" t="str">
        <f>IF(AP357=1,VLOOKUP(AR357,'Number-Dozzen'!$F$2:$K$10,2,0),"")</f>
        <v/>
      </c>
      <c r="AW357" s="80" t="str">
        <f>IF(AP357=1,VLOOKUP(AR357,'Number-Dozzen'!$F$2:$K$10,3,0),"")</f>
        <v/>
      </c>
      <c r="AX357" s="80" t="str">
        <f>IF(AP357=1,VLOOKUP(AR357,'Number-Dozzen'!$F$2:$K$10,4,0),"")</f>
        <v/>
      </c>
      <c r="AY357" s="80" t="str">
        <f>IF(AP357=1,VLOOKUP(AR357,'Number-Dozzen'!$F$2:$K$10,5,0),"")</f>
        <v/>
      </c>
      <c r="AZ357" s="80" t="str">
        <f>IF(AP357=1,VLOOKUP(AR357,'Number-Dozzen'!$F$2:$K$10,6,0),"")</f>
        <v/>
      </c>
      <c r="BA357" s="11"/>
      <c r="BB357" s="80">
        <f t="shared" si="116"/>
        <v>6</v>
      </c>
      <c r="BC357" s="11"/>
      <c r="BD357" s="11"/>
      <c r="BE357" s="11"/>
      <c r="BF357" s="11"/>
      <c r="BG357" s="11"/>
      <c r="BH357" s="11"/>
      <c r="BI357" s="11"/>
      <c r="BJ357" s="11"/>
      <c r="BK357" s="11"/>
      <c r="BL357" s="11"/>
      <c r="BM357" s="11"/>
      <c r="BN357" s="11"/>
    </row>
    <row r="358" spans="1:66">
      <c r="A358" s="7">
        <v>357</v>
      </c>
      <c r="B358" s="5"/>
      <c r="C358" s="97">
        <v>24</v>
      </c>
      <c r="D358" s="6">
        <f>IF(C358="","",VLOOKUP(C358,'Number-Dozzen'!$A$2:$C$38,3,0))</f>
        <v>2</v>
      </c>
      <c r="E358" s="6">
        <f>IF(C358="","",VLOOKUP(C358,'[1]Number-Dozzen'!$A$2:$B$38,2,0))</f>
        <v>2</v>
      </c>
      <c r="F358" s="19" t="str">
        <f t="shared" si="118"/>
        <v/>
      </c>
      <c r="G358" s="19" t="str">
        <f>IF(C358="","",IF(F358="","",VLOOKUP(F358,'Number-Dozzen'!$F$2:$L$10,7,0)))</f>
        <v/>
      </c>
      <c r="H358" s="1" t="str">
        <f t="shared" si="115"/>
        <v/>
      </c>
      <c r="I358" s="1">
        <f t="shared" si="100"/>
        <v>6</v>
      </c>
      <c r="J358" s="1">
        <f t="shared" si="101"/>
        <v>1</v>
      </c>
      <c r="K358" s="1" t="str">
        <f t="shared" si="114"/>
        <v/>
      </c>
      <c r="L358" s="1">
        <f>IF(C358="","",SUM($K$2:K358))</f>
        <v>-20</v>
      </c>
      <c r="M358" s="11"/>
      <c r="N358" s="24" t="str">
        <f t="shared" si="117"/>
        <v/>
      </c>
      <c r="O358" s="25"/>
      <c r="P358" s="11"/>
      <c r="Q358" s="11"/>
      <c r="R358" s="11"/>
      <c r="S358" s="11"/>
      <c r="T358" s="11"/>
      <c r="U358" s="11"/>
      <c r="X358" s="11"/>
      <c r="Y358" s="11"/>
      <c r="Z358" s="80" t="str">
        <f t="shared" si="102"/>
        <v/>
      </c>
      <c r="AA358" s="82" t="str">
        <f t="shared" si="103"/>
        <v/>
      </c>
      <c r="AB358" s="1" t="str">
        <f t="shared" si="104"/>
        <v/>
      </c>
      <c r="AC358" s="1" t="str">
        <f t="shared" si="105"/>
        <v/>
      </c>
      <c r="AD358" s="1" t="str">
        <f t="shared" si="106"/>
        <v/>
      </c>
      <c r="AE358" s="1" t="str">
        <f t="shared" si="107"/>
        <v/>
      </c>
      <c r="AG358" s="11"/>
      <c r="AH358" s="1" t="str">
        <f t="shared" si="108"/>
        <v/>
      </c>
      <c r="AI358" s="1" t="str">
        <f t="shared" si="109"/>
        <v/>
      </c>
      <c r="AJ358" s="1">
        <f t="shared" si="110"/>
        <v>3</v>
      </c>
      <c r="AK358" s="1" t="str">
        <f t="shared" si="111"/>
        <v/>
      </c>
      <c r="AL358" s="1" t="str">
        <f t="shared" si="112"/>
        <v/>
      </c>
      <c r="AM358" s="1" t="str">
        <f t="shared" si="113"/>
        <v/>
      </c>
      <c r="AN358" s="11"/>
      <c r="AO358" s="11"/>
      <c r="AP358" s="78" t="str">
        <f>IF(AND(SUM(AH358:AM358)&gt;0,SUM(Z358:AE358)&gt;0),1,"")</f>
        <v/>
      </c>
      <c r="AQ358" s="78"/>
      <c r="AR358" s="78" t="str">
        <f>IF(AP358=1,SUM(Z358:AE358)*10+SUM(AH358:AM358),"")</f>
        <v/>
      </c>
      <c r="AS358" s="78"/>
      <c r="AT358" s="11"/>
      <c r="AU358" s="11"/>
      <c r="AV358" s="80" t="str">
        <f>IF(AP358=1,VLOOKUP(AR358,'Number-Dozzen'!$F$2:$K$10,2,0),"")</f>
        <v/>
      </c>
      <c r="AW358" s="80" t="str">
        <f>IF(AP358=1,VLOOKUP(AR358,'Number-Dozzen'!$F$2:$K$10,3,0),"")</f>
        <v/>
      </c>
      <c r="AX358" s="80" t="str">
        <f>IF(AP358=1,VLOOKUP(AR358,'Number-Dozzen'!$F$2:$K$10,4,0),"")</f>
        <v/>
      </c>
      <c r="AY358" s="80" t="str">
        <f>IF(AP358=1,VLOOKUP(AR358,'Number-Dozzen'!$F$2:$K$10,5,0),"")</f>
        <v/>
      </c>
      <c r="AZ358" s="80" t="str">
        <f>IF(AP358=1,VLOOKUP(AR358,'Number-Dozzen'!$F$2:$K$10,6,0),"")</f>
        <v/>
      </c>
      <c r="BA358" s="11"/>
      <c r="BB358" s="80">
        <f t="shared" si="116"/>
        <v>6</v>
      </c>
      <c r="BC358" s="11"/>
      <c r="BD358" s="11"/>
      <c r="BE358" s="11"/>
      <c r="BF358" s="11"/>
      <c r="BG358" s="11"/>
      <c r="BH358" s="11"/>
      <c r="BI358" s="11"/>
      <c r="BJ358" s="11"/>
      <c r="BK358" s="11"/>
      <c r="BL358" s="11"/>
      <c r="BM358" s="11"/>
      <c r="BN358" s="11"/>
    </row>
    <row r="359" spans="1:66">
      <c r="A359" s="7">
        <v>358</v>
      </c>
      <c r="B359" s="5"/>
      <c r="C359" s="97">
        <v>6</v>
      </c>
      <c r="D359" s="6">
        <f>IF(C359="","",VLOOKUP(C359,'Number-Dozzen'!$A$2:$C$38,3,0))</f>
        <v>1</v>
      </c>
      <c r="E359" s="6">
        <f>IF(C359="","",VLOOKUP(C359,'[1]Number-Dozzen'!$A$2:$B$38,2,0))</f>
        <v>1</v>
      </c>
      <c r="F359" s="19">
        <f t="shared" si="118"/>
        <v>33</v>
      </c>
      <c r="G359" s="19" t="str">
        <f>IF(C359="","",IF(F359="","",VLOOKUP(F359,'Number-Dozzen'!$F$2:$L$10,7,0)))</f>
        <v>26-28-29-31-35</v>
      </c>
      <c r="H359" s="1" t="str">
        <f t="shared" si="115"/>
        <v/>
      </c>
      <c r="I359" s="1">
        <f t="shared" si="100"/>
        <v>6</v>
      </c>
      <c r="J359" s="1">
        <f t="shared" si="101"/>
        <v>1</v>
      </c>
      <c r="K359" s="1" t="str">
        <f t="shared" si="114"/>
        <v/>
      </c>
      <c r="L359" s="1">
        <f>IF(C359="","",SUM($K$2:K359))</f>
        <v>-20</v>
      </c>
      <c r="M359" s="11"/>
      <c r="N359" s="24" t="str">
        <f t="shared" si="117"/>
        <v/>
      </c>
      <c r="O359" s="25"/>
      <c r="P359" s="11"/>
      <c r="Q359" s="11"/>
      <c r="R359" s="11"/>
      <c r="S359" s="11"/>
      <c r="T359" s="11"/>
      <c r="U359" s="11"/>
      <c r="X359" s="11"/>
      <c r="Y359" s="11"/>
      <c r="Z359" s="80">
        <f t="shared" si="102"/>
        <v>3</v>
      </c>
      <c r="AA359" s="82" t="str">
        <f t="shared" si="103"/>
        <v/>
      </c>
      <c r="AB359" s="1" t="str">
        <f t="shared" si="104"/>
        <v/>
      </c>
      <c r="AC359" s="1" t="str">
        <f t="shared" si="105"/>
        <v/>
      </c>
      <c r="AD359" s="1" t="str">
        <f t="shared" si="106"/>
        <v/>
      </c>
      <c r="AE359" s="1" t="str">
        <f t="shared" si="107"/>
        <v/>
      </c>
      <c r="AG359" s="11"/>
      <c r="AH359" s="1">
        <f t="shared" si="108"/>
        <v>3</v>
      </c>
      <c r="AI359" s="1" t="str">
        <f t="shared" si="109"/>
        <v/>
      </c>
      <c r="AJ359" s="1" t="str">
        <f t="shared" si="110"/>
        <v/>
      </c>
      <c r="AK359" s="1" t="str">
        <f t="shared" si="111"/>
        <v/>
      </c>
      <c r="AL359" s="1" t="str">
        <f t="shared" si="112"/>
        <v/>
      </c>
      <c r="AM359" s="1" t="str">
        <f t="shared" si="113"/>
        <v/>
      </c>
      <c r="AN359" s="11"/>
      <c r="AO359" s="11"/>
      <c r="AP359" s="78">
        <f>IF(AND(SUM(AH359:AM359)&gt;0,SUM(Z359:AE359)&gt;0),1,"")</f>
        <v>1</v>
      </c>
      <c r="AQ359" s="78"/>
      <c r="AR359" s="78">
        <f>IF(AP359=1,SUM(Z359:AE359)*10+SUM(AH359:AM359),"")</f>
        <v>33</v>
      </c>
      <c r="AS359" s="78"/>
      <c r="AT359" s="11"/>
      <c r="AU359" s="11"/>
      <c r="AV359" s="80">
        <f>IF(AP359=1,VLOOKUP(AR359,'Number-Dozzen'!$F$2:$K$10,2,0),"")</f>
        <v>26</v>
      </c>
      <c r="AW359" s="80">
        <f>IF(AP359=1,VLOOKUP(AR359,'Number-Dozzen'!$F$2:$K$10,3,0),"")</f>
        <v>28</v>
      </c>
      <c r="AX359" s="80">
        <f>IF(AP359=1,VLOOKUP(AR359,'Number-Dozzen'!$F$2:$K$10,4,0),"")</f>
        <v>29</v>
      </c>
      <c r="AY359" s="80">
        <f>IF(AP359=1,VLOOKUP(AR359,'Number-Dozzen'!$F$2:$K$10,5,0),"")</f>
        <v>31</v>
      </c>
      <c r="AZ359" s="80">
        <f>IF(AP359=1,VLOOKUP(AR359,'Number-Dozzen'!$F$2:$K$10,6,0),"")</f>
        <v>35</v>
      </c>
      <c r="BA359" s="11"/>
      <c r="BB359" s="80">
        <f t="shared" si="116"/>
        <v>6</v>
      </c>
      <c r="BC359" s="11"/>
      <c r="BD359" s="11"/>
      <c r="BE359" s="11"/>
      <c r="BF359" s="11"/>
      <c r="BG359" s="11"/>
      <c r="BH359" s="11"/>
      <c r="BI359" s="11"/>
      <c r="BJ359" s="11"/>
      <c r="BK359" s="11"/>
      <c r="BL359" s="11"/>
      <c r="BM359" s="11"/>
      <c r="BN359" s="11"/>
    </row>
    <row r="360" spans="1:66">
      <c r="A360" s="7">
        <v>359</v>
      </c>
      <c r="B360" s="5"/>
      <c r="C360" s="97">
        <v>11</v>
      </c>
      <c r="D360" s="6">
        <f>IF(C360="","",VLOOKUP(C360,'Number-Dozzen'!$A$2:$C$38,3,0))</f>
        <v>1</v>
      </c>
      <c r="E360" s="6">
        <f>IF(C360="","",VLOOKUP(C360,'[1]Number-Dozzen'!$A$2:$B$38,2,0))</f>
        <v>2</v>
      </c>
      <c r="F360" s="19" t="str">
        <f t="shared" si="118"/>
        <v/>
      </c>
      <c r="G360" s="19" t="str">
        <f>IF(C360="","",IF(F360="","",VLOOKUP(F360,'Number-Dozzen'!$F$2:$L$10,7,0)))</f>
        <v/>
      </c>
      <c r="H360" s="1" t="str">
        <f t="shared" si="115"/>
        <v>L</v>
      </c>
      <c r="I360" s="1">
        <f t="shared" si="100"/>
        <v>6</v>
      </c>
      <c r="J360" s="1">
        <f t="shared" si="101"/>
        <v>1</v>
      </c>
      <c r="K360" s="1">
        <f t="shared" si="114"/>
        <v>-4</v>
      </c>
      <c r="L360" s="1">
        <f>IF(C360="","",SUM($K$2:K360))</f>
        <v>-24</v>
      </c>
      <c r="M360" s="11"/>
      <c r="N360" s="24" t="str">
        <f t="shared" si="117"/>
        <v/>
      </c>
      <c r="O360" s="25"/>
      <c r="P360" s="11"/>
      <c r="Q360" s="11"/>
      <c r="R360" s="11"/>
      <c r="S360" s="11"/>
      <c r="T360" s="11"/>
      <c r="U360" s="11"/>
      <c r="X360" s="11"/>
      <c r="Y360" s="11"/>
      <c r="Z360" s="80" t="str">
        <f t="shared" si="102"/>
        <v/>
      </c>
      <c r="AA360" s="82" t="str">
        <f t="shared" si="103"/>
        <v/>
      </c>
      <c r="AB360" s="1" t="str">
        <f t="shared" si="104"/>
        <v/>
      </c>
      <c r="AC360" s="1" t="str">
        <f t="shared" si="105"/>
        <v/>
      </c>
      <c r="AD360" s="1" t="str">
        <f t="shared" si="106"/>
        <v/>
      </c>
      <c r="AE360" s="1" t="str">
        <f t="shared" si="107"/>
        <v/>
      </c>
      <c r="AG360" s="11"/>
      <c r="AH360" s="1" t="str">
        <f t="shared" si="108"/>
        <v/>
      </c>
      <c r="AI360" s="1" t="str">
        <f t="shared" si="109"/>
        <v/>
      </c>
      <c r="AJ360" s="1">
        <f t="shared" si="110"/>
        <v>3</v>
      </c>
      <c r="AK360" s="1" t="str">
        <f t="shared" si="111"/>
        <v/>
      </c>
      <c r="AL360" s="1" t="str">
        <f t="shared" si="112"/>
        <v/>
      </c>
      <c r="AM360" s="1" t="str">
        <f t="shared" si="113"/>
        <v/>
      </c>
      <c r="AN360" s="11"/>
      <c r="AO360" s="11"/>
      <c r="AP360" s="78" t="str">
        <f>IF(AND(SUM(AH360:AM360)&gt;0,SUM(Z360:AE360)&gt;0),1,"")</f>
        <v/>
      </c>
      <c r="AQ360" s="78"/>
      <c r="AR360" s="78" t="str">
        <f>IF(AP360=1,SUM(Z360:AE360)*10+SUM(AH360:AM360),"")</f>
        <v/>
      </c>
      <c r="AS360" s="78"/>
      <c r="AT360" s="11"/>
      <c r="AU360" s="11"/>
      <c r="AV360" s="80" t="str">
        <f>IF(AP360=1,VLOOKUP(AR360,'Number-Dozzen'!$F$2:$K$10,2,0),"")</f>
        <v/>
      </c>
      <c r="AW360" s="80" t="str">
        <f>IF(AP360=1,VLOOKUP(AR360,'Number-Dozzen'!$F$2:$K$10,3,0),"")</f>
        <v/>
      </c>
      <c r="AX360" s="80" t="str">
        <f>IF(AP360=1,VLOOKUP(AR360,'Number-Dozzen'!$F$2:$K$10,4,0),"")</f>
        <v/>
      </c>
      <c r="AY360" s="80" t="str">
        <f>IF(AP360=1,VLOOKUP(AR360,'Number-Dozzen'!$F$2:$K$10,5,0),"")</f>
        <v/>
      </c>
      <c r="AZ360" s="80" t="str">
        <f>IF(AP360=1,VLOOKUP(AR360,'Number-Dozzen'!$F$2:$K$10,6,0),"")</f>
        <v/>
      </c>
      <c r="BA360" s="11"/>
      <c r="BB360" s="80">
        <f t="shared" si="116"/>
        <v>7</v>
      </c>
      <c r="BC360" s="11"/>
      <c r="BD360" s="11"/>
      <c r="BE360" s="11"/>
      <c r="BF360" s="11"/>
      <c r="BG360" s="11"/>
      <c r="BH360" s="11"/>
      <c r="BI360" s="11"/>
      <c r="BJ360" s="11"/>
      <c r="BK360" s="11"/>
      <c r="BL360" s="11"/>
      <c r="BM360" s="11"/>
      <c r="BN360" s="11"/>
    </row>
    <row r="361" spans="1:66">
      <c r="A361" s="7">
        <v>360</v>
      </c>
      <c r="B361" s="5"/>
      <c r="C361" s="97">
        <v>25</v>
      </c>
      <c r="D361" s="6">
        <f>IF(C361="","",VLOOKUP(C361,'Number-Dozzen'!$A$2:$C$38,3,0))</f>
        <v>3</v>
      </c>
      <c r="E361" s="6">
        <f>IF(C361="","",VLOOKUP(C361,'[1]Number-Dozzen'!$A$2:$B$38,2,0))</f>
        <v>1</v>
      </c>
      <c r="F361" s="19">
        <f t="shared" si="118"/>
        <v>23</v>
      </c>
      <c r="G361" s="19" t="str">
        <f>IF(C361="","",IF(F361="","",VLOOKUP(F361,'Number-Dozzen'!$F$2:$L$10,7,0)))</f>
        <v>14-18-22</v>
      </c>
      <c r="H361" s="1" t="str">
        <f t="shared" si="115"/>
        <v/>
      </c>
      <c r="I361" s="1">
        <f t="shared" si="100"/>
        <v>7</v>
      </c>
      <c r="J361" s="1">
        <f t="shared" si="101"/>
        <v>1</v>
      </c>
      <c r="K361" s="1" t="str">
        <f t="shared" si="114"/>
        <v/>
      </c>
      <c r="L361" s="1">
        <f>IF(C361="","",SUM($K$2:K361))</f>
        <v>-24</v>
      </c>
      <c r="M361" s="11"/>
      <c r="N361" s="24" t="str">
        <f t="shared" si="117"/>
        <v/>
      </c>
      <c r="O361" s="25"/>
      <c r="P361" s="11"/>
      <c r="Q361" s="11"/>
      <c r="R361" s="11"/>
      <c r="S361" s="11"/>
      <c r="T361" s="11"/>
      <c r="U361" s="11"/>
      <c r="X361" s="11"/>
      <c r="Y361" s="11"/>
      <c r="Z361" s="80" t="str">
        <f t="shared" si="102"/>
        <v/>
      </c>
      <c r="AA361" s="82" t="str">
        <f t="shared" si="103"/>
        <v/>
      </c>
      <c r="AB361" s="1" t="str">
        <f t="shared" si="104"/>
        <v/>
      </c>
      <c r="AC361" s="1" t="str">
        <f t="shared" si="105"/>
        <v/>
      </c>
      <c r="AD361" s="1">
        <f t="shared" si="106"/>
        <v>2</v>
      </c>
      <c r="AE361" s="1" t="str">
        <f t="shared" si="107"/>
        <v/>
      </c>
      <c r="AG361" s="11"/>
      <c r="AH361" s="1">
        <f t="shared" si="108"/>
        <v>3</v>
      </c>
      <c r="AI361" s="1" t="str">
        <f t="shared" si="109"/>
        <v/>
      </c>
      <c r="AJ361" s="1" t="str">
        <f t="shared" si="110"/>
        <v/>
      </c>
      <c r="AK361" s="1" t="str">
        <f t="shared" si="111"/>
        <v/>
      </c>
      <c r="AL361" s="1" t="str">
        <f t="shared" si="112"/>
        <v/>
      </c>
      <c r="AM361" s="1" t="str">
        <f t="shared" si="113"/>
        <v/>
      </c>
      <c r="AN361" s="11"/>
      <c r="AO361" s="11"/>
      <c r="AP361" s="78">
        <f>IF(AND(SUM(AH361:AM361)&gt;0,SUM(Z361:AE361)&gt;0),1,"")</f>
        <v>1</v>
      </c>
      <c r="AQ361" s="78"/>
      <c r="AR361" s="78">
        <f>IF(AP361=1,SUM(Z361:AE361)*10+SUM(AH361:AM361),"")</f>
        <v>23</v>
      </c>
      <c r="AS361" s="78"/>
      <c r="AT361" s="11"/>
      <c r="AU361" s="11"/>
      <c r="AV361" s="80">
        <f>IF(AP361=1,VLOOKUP(AR361,'Number-Dozzen'!$F$2:$K$10,2,0),"")</f>
        <v>14</v>
      </c>
      <c r="AW361" s="80">
        <f>IF(AP361=1,VLOOKUP(AR361,'Number-Dozzen'!$F$2:$K$10,3,0),"")</f>
        <v>18</v>
      </c>
      <c r="AX361" s="80">
        <f>IF(AP361=1,VLOOKUP(AR361,'Number-Dozzen'!$F$2:$K$10,4,0),"")</f>
        <v>22</v>
      </c>
      <c r="AY361" s="80" t="str">
        <f>IF(AP361=1,VLOOKUP(AR361,'Number-Dozzen'!$F$2:$K$10,5,0),"")</f>
        <v xml:space="preserve"> </v>
      </c>
      <c r="AZ361" s="80" t="str">
        <f>IF(AP361=1,VLOOKUP(AR361,'Number-Dozzen'!$F$2:$K$10,6,0),"")</f>
        <v xml:space="preserve"> </v>
      </c>
      <c r="BA361" s="11"/>
      <c r="BB361" s="80">
        <f t="shared" si="116"/>
        <v>7</v>
      </c>
      <c r="BC361" s="11"/>
      <c r="BD361" s="11"/>
      <c r="BE361" s="11"/>
      <c r="BF361" s="11"/>
      <c r="BG361" s="11"/>
      <c r="BH361" s="11"/>
      <c r="BI361" s="11"/>
      <c r="BJ361" s="11"/>
      <c r="BK361" s="11"/>
      <c r="BL361" s="11"/>
      <c r="BM361" s="11"/>
      <c r="BN361" s="11"/>
    </row>
    <row r="362" spans="1:66">
      <c r="A362" s="7">
        <v>361</v>
      </c>
      <c r="B362" s="5"/>
      <c r="C362" s="97">
        <v>8</v>
      </c>
      <c r="D362" s="6">
        <f>IF(C362="","",VLOOKUP(C362,'Number-Dozzen'!$A$2:$C$38,3,0))</f>
        <v>1</v>
      </c>
      <c r="E362" s="6">
        <f>IF(C362="","",VLOOKUP(C362,'[1]Number-Dozzen'!$A$2:$B$38,2,0))</f>
        <v>2</v>
      </c>
      <c r="F362" s="19">
        <f t="shared" si="118"/>
        <v>23</v>
      </c>
      <c r="G362" s="19" t="str">
        <f>IF(C362="","",IF(F362="","",VLOOKUP(F362,'Number-Dozzen'!$F$2:$L$10,7,0)))</f>
        <v>14-18-22</v>
      </c>
      <c r="H362" s="1" t="str">
        <f t="shared" si="115"/>
        <v>L</v>
      </c>
      <c r="I362" s="1">
        <f t="shared" si="100"/>
        <v>7</v>
      </c>
      <c r="J362" s="1">
        <f t="shared" si="101"/>
        <v>1</v>
      </c>
      <c r="K362" s="1">
        <f t="shared" si="114"/>
        <v>-4</v>
      </c>
      <c r="L362" s="1">
        <f>IF(C362="","",SUM($K$2:K362))</f>
        <v>-28</v>
      </c>
      <c r="M362" s="11"/>
      <c r="N362" s="24" t="str">
        <f t="shared" si="117"/>
        <v/>
      </c>
      <c r="O362" s="25"/>
      <c r="P362" s="11"/>
      <c r="Q362" s="11"/>
      <c r="R362" s="11"/>
      <c r="S362" s="11"/>
      <c r="T362" s="11"/>
      <c r="U362" s="11"/>
      <c r="X362" s="11"/>
      <c r="Y362" s="11"/>
      <c r="Z362" s="80" t="str">
        <f t="shared" si="102"/>
        <v/>
      </c>
      <c r="AA362" s="82">
        <f t="shared" si="103"/>
        <v>2</v>
      </c>
      <c r="AB362" s="1" t="str">
        <f t="shared" si="104"/>
        <v/>
      </c>
      <c r="AC362" s="1" t="str">
        <f t="shared" si="105"/>
        <v/>
      </c>
      <c r="AD362" s="1" t="str">
        <f t="shared" si="106"/>
        <v/>
      </c>
      <c r="AE362" s="1" t="str">
        <f t="shared" si="107"/>
        <v/>
      </c>
      <c r="AG362" s="11"/>
      <c r="AH362" s="1" t="str">
        <f t="shared" si="108"/>
        <v/>
      </c>
      <c r="AI362" s="1" t="str">
        <f t="shared" si="109"/>
        <v/>
      </c>
      <c r="AJ362" s="1">
        <f t="shared" si="110"/>
        <v>3</v>
      </c>
      <c r="AK362" s="1" t="str">
        <f t="shared" si="111"/>
        <v/>
      </c>
      <c r="AL362" s="1" t="str">
        <f t="shared" si="112"/>
        <v/>
      </c>
      <c r="AM362" s="1" t="str">
        <f t="shared" si="113"/>
        <v/>
      </c>
      <c r="AN362" s="11"/>
      <c r="AO362" s="11"/>
      <c r="AP362" s="78">
        <f>IF(AND(SUM(AH362:AM362)&gt;0,SUM(Z362:AE362)&gt;0),1,"")</f>
        <v>1</v>
      </c>
      <c r="AQ362" s="78"/>
      <c r="AR362" s="78">
        <f>IF(AP362=1,SUM(Z362:AE362)*10+SUM(AH362:AM362),"")</f>
        <v>23</v>
      </c>
      <c r="AS362" s="78"/>
      <c r="AT362" s="11"/>
      <c r="AU362" s="11"/>
      <c r="AV362" s="80">
        <f>IF(AP362=1,VLOOKUP(AR362,'Number-Dozzen'!$F$2:$K$10,2,0),"")</f>
        <v>14</v>
      </c>
      <c r="AW362" s="80">
        <f>IF(AP362=1,VLOOKUP(AR362,'Number-Dozzen'!$F$2:$K$10,3,0),"")</f>
        <v>18</v>
      </c>
      <c r="AX362" s="80">
        <f>IF(AP362=1,VLOOKUP(AR362,'Number-Dozzen'!$F$2:$K$10,4,0),"")</f>
        <v>22</v>
      </c>
      <c r="AY362" s="80" t="str">
        <f>IF(AP362=1,VLOOKUP(AR362,'Number-Dozzen'!$F$2:$K$10,5,0),"")</f>
        <v xml:space="preserve"> </v>
      </c>
      <c r="AZ362" s="80" t="str">
        <f>IF(AP362=1,VLOOKUP(AR362,'Number-Dozzen'!$F$2:$K$10,6,0),"")</f>
        <v xml:space="preserve"> </v>
      </c>
      <c r="BA362" s="11"/>
      <c r="BB362" s="80">
        <f t="shared" si="116"/>
        <v>8</v>
      </c>
      <c r="BC362" s="11"/>
      <c r="BD362" s="11"/>
      <c r="BE362" s="11"/>
      <c r="BF362" s="11"/>
      <c r="BG362" s="11"/>
      <c r="BH362" s="11"/>
      <c r="BI362" s="11"/>
      <c r="BJ362" s="11"/>
      <c r="BK362" s="11"/>
      <c r="BL362" s="11"/>
      <c r="BM362" s="11"/>
      <c r="BN362" s="11"/>
    </row>
    <row r="363" spans="1:66">
      <c r="A363" s="7">
        <v>362</v>
      </c>
      <c r="B363" s="5"/>
      <c r="C363" s="97">
        <v>24</v>
      </c>
      <c r="D363" s="6">
        <f>IF(C363="","",VLOOKUP(C363,'Number-Dozzen'!$A$2:$C$38,3,0))</f>
        <v>2</v>
      </c>
      <c r="E363" s="6">
        <f>IF(C363="","",VLOOKUP(C363,'[1]Number-Dozzen'!$A$2:$B$38,2,0))</f>
        <v>2</v>
      </c>
      <c r="F363" s="19" t="str">
        <f t="shared" si="118"/>
        <v/>
      </c>
      <c r="G363" s="19" t="str">
        <f>IF(C363="","",IF(F363="","",VLOOKUP(F363,'Number-Dozzen'!$F$2:$L$10,7,0)))</f>
        <v/>
      </c>
      <c r="H363" s="1" t="str">
        <f t="shared" si="115"/>
        <v>L</v>
      </c>
      <c r="I363" s="1">
        <f t="shared" si="100"/>
        <v>8</v>
      </c>
      <c r="J363" s="1">
        <f t="shared" si="101"/>
        <v>1</v>
      </c>
      <c r="K363" s="1">
        <f t="shared" si="114"/>
        <v>-4</v>
      </c>
      <c r="L363" s="1">
        <f>IF(C363="","",SUM($K$2:K363))</f>
        <v>-32</v>
      </c>
      <c r="M363" s="11"/>
      <c r="N363" s="24" t="str">
        <f t="shared" si="117"/>
        <v/>
      </c>
      <c r="O363" s="25"/>
      <c r="P363" s="11"/>
      <c r="Q363" s="11"/>
      <c r="R363" s="11"/>
      <c r="S363" s="11"/>
      <c r="T363" s="11"/>
      <c r="U363" s="11"/>
      <c r="X363" s="11"/>
      <c r="Y363" s="11"/>
      <c r="Z363" s="80" t="str">
        <f t="shared" si="102"/>
        <v/>
      </c>
      <c r="AA363" s="82" t="str">
        <f t="shared" si="103"/>
        <v/>
      </c>
      <c r="AB363" s="1">
        <f t="shared" si="104"/>
        <v>3</v>
      </c>
      <c r="AC363" s="1" t="str">
        <f t="shared" si="105"/>
        <v/>
      </c>
      <c r="AD363" s="1" t="str">
        <f t="shared" si="106"/>
        <v/>
      </c>
      <c r="AE363" s="1" t="str">
        <f t="shared" si="107"/>
        <v/>
      </c>
      <c r="AG363" s="11"/>
      <c r="AH363" s="1" t="str">
        <f t="shared" si="108"/>
        <v/>
      </c>
      <c r="AI363" s="1" t="str">
        <f t="shared" si="109"/>
        <v/>
      </c>
      <c r="AJ363" s="1" t="str">
        <f t="shared" si="110"/>
        <v/>
      </c>
      <c r="AK363" s="1" t="str">
        <f t="shared" si="111"/>
        <v/>
      </c>
      <c r="AL363" s="1" t="str">
        <f t="shared" si="112"/>
        <v/>
      </c>
      <c r="AM363" s="1" t="str">
        <f t="shared" si="113"/>
        <v/>
      </c>
      <c r="AN363" s="11"/>
      <c r="AO363" s="11"/>
      <c r="AP363" s="78" t="str">
        <f>IF(AND(SUM(AH363:AM363)&gt;0,SUM(Z363:AE363)&gt;0),1,"")</f>
        <v/>
      </c>
      <c r="AQ363" s="78"/>
      <c r="AR363" s="78" t="str">
        <f>IF(AP363=1,SUM(Z363:AE363)*10+SUM(AH363:AM363),"")</f>
        <v/>
      </c>
      <c r="AS363" s="78"/>
      <c r="AT363" s="11"/>
      <c r="AU363" s="11"/>
      <c r="AV363" s="80" t="str">
        <f>IF(AP363=1,VLOOKUP(AR363,'Number-Dozzen'!$F$2:$K$10,2,0),"")</f>
        <v/>
      </c>
      <c r="AW363" s="80" t="str">
        <f>IF(AP363=1,VLOOKUP(AR363,'Number-Dozzen'!$F$2:$K$10,3,0),"")</f>
        <v/>
      </c>
      <c r="AX363" s="80" t="str">
        <f>IF(AP363=1,VLOOKUP(AR363,'Number-Dozzen'!$F$2:$K$10,4,0),"")</f>
        <v/>
      </c>
      <c r="AY363" s="80" t="str">
        <f>IF(AP363=1,VLOOKUP(AR363,'Number-Dozzen'!$F$2:$K$10,5,0),"")</f>
        <v/>
      </c>
      <c r="AZ363" s="80" t="str">
        <f>IF(AP363=1,VLOOKUP(AR363,'Number-Dozzen'!$F$2:$K$10,6,0),"")</f>
        <v/>
      </c>
      <c r="BA363" s="11"/>
      <c r="BB363" s="80">
        <f t="shared" si="116"/>
        <v>9</v>
      </c>
      <c r="BC363" s="11"/>
      <c r="BD363" s="11"/>
      <c r="BE363" s="11"/>
      <c r="BF363" s="11"/>
      <c r="BG363" s="11"/>
      <c r="BH363" s="11"/>
      <c r="BI363" s="11"/>
      <c r="BJ363" s="11"/>
      <c r="BK363" s="11"/>
      <c r="BL363" s="11"/>
      <c r="BM363" s="11"/>
      <c r="BN363" s="11"/>
    </row>
    <row r="364" spans="1:66">
      <c r="A364" s="7">
        <v>363</v>
      </c>
      <c r="B364" s="5"/>
      <c r="C364" s="97">
        <v>30</v>
      </c>
      <c r="D364" s="6">
        <f>IF(C364="","",VLOOKUP(C364,'Number-Dozzen'!$A$2:$C$38,3,0))</f>
        <v>3</v>
      </c>
      <c r="E364" s="6">
        <f>IF(C364="","",VLOOKUP(C364,'[1]Number-Dozzen'!$A$2:$B$38,2,0))</f>
        <v>2</v>
      </c>
      <c r="F364" s="19" t="str">
        <f t="shared" si="118"/>
        <v/>
      </c>
      <c r="G364" s="19" t="str">
        <f>IF(C364="","",IF(F364="","",VLOOKUP(F364,'Number-Dozzen'!$F$2:$L$10,7,0)))</f>
        <v/>
      </c>
      <c r="H364" s="1" t="str">
        <f t="shared" si="115"/>
        <v/>
      </c>
      <c r="I364" s="1">
        <f t="shared" si="100"/>
        <v>9</v>
      </c>
      <c r="J364" s="1">
        <f t="shared" si="101"/>
        <v>1</v>
      </c>
      <c r="K364" s="1" t="str">
        <f t="shared" si="114"/>
        <v/>
      </c>
      <c r="L364" s="1">
        <f>IF(C364="","",SUM($K$2:K364))</f>
        <v>-32</v>
      </c>
      <c r="M364" s="11"/>
      <c r="N364" s="24" t="str">
        <f t="shared" si="117"/>
        <v/>
      </c>
      <c r="O364" s="25"/>
      <c r="P364" s="11"/>
      <c r="Q364" s="11"/>
      <c r="R364" s="11"/>
      <c r="S364" s="11"/>
      <c r="T364" s="11"/>
      <c r="U364" s="11"/>
      <c r="X364" s="11"/>
      <c r="Y364" s="11"/>
      <c r="Z364" s="80" t="str">
        <f t="shared" si="102"/>
        <v/>
      </c>
      <c r="AA364" s="82" t="str">
        <f t="shared" si="103"/>
        <v/>
      </c>
      <c r="AB364" s="1" t="str">
        <f t="shared" si="104"/>
        <v/>
      </c>
      <c r="AC364" s="1" t="str">
        <f t="shared" si="105"/>
        <v/>
      </c>
      <c r="AD364" s="1" t="str">
        <f t="shared" si="106"/>
        <v/>
      </c>
      <c r="AE364" s="1" t="str">
        <f t="shared" si="107"/>
        <v/>
      </c>
      <c r="AG364" s="11"/>
      <c r="AH364" s="1" t="str">
        <f t="shared" si="108"/>
        <v/>
      </c>
      <c r="AI364" s="1" t="str">
        <f t="shared" si="109"/>
        <v/>
      </c>
      <c r="AJ364" s="1" t="str">
        <f t="shared" si="110"/>
        <v/>
      </c>
      <c r="AK364" s="1" t="str">
        <f t="shared" si="111"/>
        <v/>
      </c>
      <c r="AL364" s="1" t="str">
        <f t="shared" si="112"/>
        <v/>
      </c>
      <c r="AM364" s="1" t="str">
        <f t="shared" si="113"/>
        <v/>
      </c>
      <c r="AN364" s="11"/>
      <c r="AO364" s="11"/>
      <c r="AP364" s="78" t="str">
        <f>IF(AND(SUM(AH364:AM364)&gt;0,SUM(Z364:AE364)&gt;0),1,"")</f>
        <v/>
      </c>
      <c r="AQ364" s="78"/>
      <c r="AR364" s="78" t="str">
        <f>IF(AP364=1,SUM(Z364:AE364)*10+SUM(AH364:AM364),"")</f>
        <v/>
      </c>
      <c r="AS364" s="78"/>
      <c r="AT364" s="11"/>
      <c r="AU364" s="11"/>
      <c r="AV364" s="80" t="str">
        <f>IF(AP364=1,VLOOKUP(AR364,'Number-Dozzen'!$F$2:$K$10,2,0),"")</f>
        <v/>
      </c>
      <c r="AW364" s="80" t="str">
        <f>IF(AP364=1,VLOOKUP(AR364,'Number-Dozzen'!$F$2:$K$10,3,0),"")</f>
        <v/>
      </c>
      <c r="AX364" s="80" t="str">
        <f>IF(AP364=1,VLOOKUP(AR364,'Number-Dozzen'!$F$2:$K$10,4,0),"")</f>
        <v/>
      </c>
      <c r="AY364" s="80" t="str">
        <f>IF(AP364=1,VLOOKUP(AR364,'Number-Dozzen'!$F$2:$K$10,5,0),"")</f>
        <v/>
      </c>
      <c r="AZ364" s="80" t="str">
        <f>IF(AP364=1,VLOOKUP(AR364,'Number-Dozzen'!$F$2:$K$10,6,0),"")</f>
        <v/>
      </c>
      <c r="BA364" s="11"/>
      <c r="BB364" s="80">
        <f t="shared" si="116"/>
        <v>9</v>
      </c>
      <c r="BC364" s="11"/>
      <c r="BD364" s="11"/>
      <c r="BE364" s="11"/>
      <c r="BF364" s="11"/>
      <c r="BG364" s="11"/>
      <c r="BH364" s="11"/>
      <c r="BI364" s="11"/>
      <c r="BJ364" s="11"/>
      <c r="BK364" s="11"/>
      <c r="BL364" s="11"/>
      <c r="BM364" s="11"/>
      <c r="BN364" s="11"/>
    </row>
    <row r="365" spans="1:66">
      <c r="A365" s="7">
        <v>364</v>
      </c>
      <c r="B365" s="5"/>
      <c r="C365" s="97">
        <v>14</v>
      </c>
      <c r="D365" s="6">
        <f>IF(C365="","",VLOOKUP(C365,'Number-Dozzen'!$A$2:$C$38,3,0))</f>
        <v>2</v>
      </c>
      <c r="E365" s="6">
        <f>IF(C365="","",VLOOKUP(C365,'[1]Number-Dozzen'!$A$2:$B$38,2,0))</f>
        <v>3</v>
      </c>
      <c r="F365" s="19">
        <f t="shared" si="118"/>
        <v>11</v>
      </c>
      <c r="G365" s="19" t="str">
        <f>IF(C365="","",IF(F365="","",VLOOKUP(F365,'Number-Dozzen'!$F$2:$L$10,7,0)))</f>
        <v>0-2-4-6</v>
      </c>
      <c r="H365" s="1" t="str">
        <f t="shared" si="115"/>
        <v/>
      </c>
      <c r="I365" s="1">
        <f t="shared" si="100"/>
        <v>9</v>
      </c>
      <c r="J365" s="1">
        <f t="shared" si="101"/>
        <v>1</v>
      </c>
      <c r="K365" s="1" t="str">
        <f t="shared" si="114"/>
        <v/>
      </c>
      <c r="L365" s="1">
        <f>IF(C365="","",SUM($K$2:K365))</f>
        <v>-32</v>
      </c>
      <c r="M365" s="11"/>
      <c r="N365" s="24" t="str">
        <f t="shared" si="117"/>
        <v/>
      </c>
      <c r="O365" s="25"/>
      <c r="P365" s="11"/>
      <c r="Q365" s="11"/>
      <c r="R365" s="11"/>
      <c r="S365" s="11"/>
      <c r="T365" s="11"/>
      <c r="U365" s="11"/>
      <c r="X365" s="11"/>
      <c r="Y365" s="11"/>
      <c r="Z365" s="80" t="str">
        <f t="shared" si="102"/>
        <v/>
      </c>
      <c r="AA365" s="82" t="str">
        <f t="shared" si="103"/>
        <v/>
      </c>
      <c r="AB365" s="1" t="str">
        <f t="shared" si="104"/>
        <v/>
      </c>
      <c r="AC365" s="1">
        <f t="shared" si="105"/>
        <v>1</v>
      </c>
      <c r="AD365" s="1" t="str">
        <f t="shared" si="106"/>
        <v/>
      </c>
      <c r="AE365" s="1" t="str">
        <f t="shared" si="107"/>
        <v/>
      </c>
      <c r="AG365" s="11"/>
      <c r="AH365" s="1" t="str">
        <f t="shared" si="108"/>
        <v/>
      </c>
      <c r="AI365" s="1" t="str">
        <f t="shared" si="109"/>
        <v/>
      </c>
      <c r="AJ365" s="1" t="str">
        <f t="shared" si="110"/>
        <v/>
      </c>
      <c r="AK365" s="1" t="str">
        <f t="shared" si="111"/>
        <v/>
      </c>
      <c r="AL365" s="1" t="str">
        <f t="shared" si="112"/>
        <v/>
      </c>
      <c r="AM365" s="1">
        <f t="shared" si="113"/>
        <v>1</v>
      </c>
      <c r="AN365" s="11"/>
      <c r="AO365" s="11"/>
      <c r="AP365" s="78">
        <f>IF(AND(SUM(AH365:AM365)&gt;0,SUM(Z365:AE365)&gt;0),1,"")</f>
        <v>1</v>
      </c>
      <c r="AQ365" s="78"/>
      <c r="AR365" s="78">
        <f>IF(AP365=1,SUM(Z365:AE365)*10+SUM(AH365:AM365),"")</f>
        <v>11</v>
      </c>
      <c r="AS365" s="78"/>
      <c r="AT365" s="11"/>
      <c r="AU365" s="11"/>
      <c r="AV365" s="80">
        <f>IF(AP365=1,VLOOKUP(AR365,'Number-Dozzen'!$F$2:$K$10,2,0),"")</f>
        <v>0</v>
      </c>
      <c r="AW365" s="80">
        <f>IF(AP365=1,VLOOKUP(AR365,'Number-Dozzen'!$F$2:$K$10,3,0),"")</f>
        <v>2</v>
      </c>
      <c r="AX365" s="80">
        <f>IF(AP365=1,VLOOKUP(AR365,'Number-Dozzen'!$F$2:$K$10,4,0),"")</f>
        <v>4</v>
      </c>
      <c r="AY365" s="80">
        <f>IF(AP365=1,VLOOKUP(AR365,'Number-Dozzen'!$F$2:$K$10,5,0),"")</f>
        <v>6</v>
      </c>
      <c r="AZ365" s="80" t="str">
        <f>IF(AP365=1,VLOOKUP(AR365,'Number-Dozzen'!$F$2:$K$10,6,0),"")</f>
        <v xml:space="preserve"> </v>
      </c>
      <c r="BA365" s="11"/>
      <c r="BB365" s="80">
        <f t="shared" si="116"/>
        <v>9</v>
      </c>
      <c r="BC365" s="11"/>
      <c r="BD365" s="11"/>
      <c r="BE365" s="11"/>
      <c r="BF365" s="11"/>
      <c r="BG365" s="11"/>
      <c r="BH365" s="11"/>
      <c r="BI365" s="11"/>
      <c r="BJ365" s="11"/>
      <c r="BK365" s="11"/>
      <c r="BL365" s="11"/>
      <c r="BM365" s="11"/>
      <c r="BN365" s="11"/>
    </row>
    <row r="366" spans="1:66">
      <c r="A366" s="7">
        <v>365</v>
      </c>
      <c r="B366" s="5"/>
      <c r="C366" s="97">
        <v>1</v>
      </c>
      <c r="D366" s="6">
        <f>IF(C366="","",VLOOKUP(C366,'Number-Dozzen'!$A$2:$C$38,3,0))</f>
        <v>1</v>
      </c>
      <c r="E366" s="6">
        <f>IF(C366="","",VLOOKUP(C366,'[1]Number-Dozzen'!$A$2:$B$38,2,0))</f>
        <v>2</v>
      </c>
      <c r="F366" s="19">
        <f t="shared" si="118"/>
        <v>31</v>
      </c>
      <c r="G366" s="19" t="str">
        <f>IF(C366="","",IF(F366="","",VLOOKUP(F366,'Number-Dozzen'!$F$2:$L$10,7,0)))</f>
        <v>25-27-32-34</v>
      </c>
      <c r="H366" s="1" t="str">
        <f t="shared" si="115"/>
        <v>L</v>
      </c>
      <c r="I366" s="1">
        <f t="shared" si="100"/>
        <v>9</v>
      </c>
      <c r="J366" s="1">
        <f t="shared" si="101"/>
        <v>1</v>
      </c>
      <c r="K366" s="1">
        <f t="shared" si="114"/>
        <v>-4</v>
      </c>
      <c r="L366" s="1">
        <f>IF(C366="","",SUM($K$2:K366))</f>
        <v>-36</v>
      </c>
      <c r="M366" s="11"/>
      <c r="N366" s="24" t="str">
        <f t="shared" si="117"/>
        <v/>
      </c>
      <c r="O366" s="25"/>
      <c r="P366" s="11"/>
      <c r="Q366" s="11"/>
      <c r="R366" s="11"/>
      <c r="S366" s="11"/>
      <c r="T366" s="11"/>
      <c r="U366" s="11"/>
      <c r="X366" s="11"/>
      <c r="Y366" s="11"/>
      <c r="Z366" s="80">
        <f t="shared" si="102"/>
        <v>3</v>
      </c>
      <c r="AA366" s="82" t="str">
        <f t="shared" si="103"/>
        <v/>
      </c>
      <c r="AB366" s="1" t="str">
        <f t="shared" si="104"/>
        <v/>
      </c>
      <c r="AC366" s="1" t="str">
        <f t="shared" si="105"/>
        <v/>
      </c>
      <c r="AD366" s="1" t="str">
        <f t="shared" si="106"/>
        <v/>
      </c>
      <c r="AE366" s="1" t="str">
        <f t="shared" si="107"/>
        <v/>
      </c>
      <c r="AG366" s="11"/>
      <c r="AH366" s="1" t="str">
        <f t="shared" si="108"/>
        <v/>
      </c>
      <c r="AI366" s="1" t="str">
        <f t="shared" si="109"/>
        <v/>
      </c>
      <c r="AJ366" s="1" t="str">
        <f t="shared" si="110"/>
        <v/>
      </c>
      <c r="AK366" s="1">
        <f t="shared" si="111"/>
        <v>1</v>
      </c>
      <c r="AL366" s="1" t="str">
        <f t="shared" si="112"/>
        <v/>
      </c>
      <c r="AM366" s="1" t="str">
        <f t="shared" si="113"/>
        <v/>
      </c>
      <c r="AN366" s="11"/>
      <c r="AO366" s="11"/>
      <c r="AP366" s="78">
        <f>IF(AND(SUM(AH366:AM366)&gt;0,SUM(Z366:AE366)&gt;0),1,"")</f>
        <v>1</v>
      </c>
      <c r="AQ366" s="78"/>
      <c r="AR366" s="78">
        <f>IF(AP366=1,SUM(Z366:AE366)*10+SUM(AH366:AM366),"")</f>
        <v>31</v>
      </c>
      <c r="AS366" s="78"/>
      <c r="AT366" s="11"/>
      <c r="AU366" s="11"/>
      <c r="AV366" s="80">
        <f>IF(AP366=1,VLOOKUP(AR366,'Number-Dozzen'!$F$2:$K$10,2,0),"")</f>
        <v>25</v>
      </c>
      <c r="AW366" s="80">
        <f>IF(AP366=1,VLOOKUP(AR366,'Number-Dozzen'!$F$2:$K$10,3,0),"")</f>
        <v>27</v>
      </c>
      <c r="AX366" s="80">
        <f>IF(AP366=1,VLOOKUP(AR366,'Number-Dozzen'!$F$2:$K$10,4,0),"")</f>
        <v>32</v>
      </c>
      <c r="AY366" s="80">
        <f>IF(AP366=1,VLOOKUP(AR366,'Number-Dozzen'!$F$2:$K$10,5,0),"")</f>
        <v>34</v>
      </c>
      <c r="AZ366" s="80" t="str">
        <f>IF(AP366=1,VLOOKUP(AR366,'Number-Dozzen'!$F$2:$K$10,6,0),"")</f>
        <v xml:space="preserve"> </v>
      </c>
      <c r="BA366" s="11"/>
      <c r="BB366" s="80">
        <f t="shared" si="116"/>
        <v>10</v>
      </c>
      <c r="BC366" s="11"/>
      <c r="BD366" s="11"/>
      <c r="BE366" s="11"/>
      <c r="BF366" s="11"/>
      <c r="BG366" s="11"/>
      <c r="BH366" s="11"/>
      <c r="BI366" s="11"/>
      <c r="BJ366" s="11"/>
      <c r="BK366" s="11"/>
      <c r="BL366" s="11"/>
      <c r="BM366" s="11"/>
      <c r="BN366" s="11"/>
    </row>
    <row r="367" spans="1:66">
      <c r="A367" s="7">
        <v>366</v>
      </c>
      <c r="B367" s="5"/>
      <c r="C367" s="97">
        <v>14</v>
      </c>
      <c r="D367" s="6">
        <f>IF(C367="","",VLOOKUP(C367,'Number-Dozzen'!$A$2:$C$38,3,0))</f>
        <v>2</v>
      </c>
      <c r="E367" s="6">
        <f>IF(C367="","",VLOOKUP(C367,'[1]Number-Dozzen'!$A$2:$B$38,2,0))</f>
        <v>3</v>
      </c>
      <c r="F367" s="19">
        <f t="shared" si="118"/>
        <v>31</v>
      </c>
      <c r="G367" s="19" t="str">
        <f>IF(C367="","",IF(F367="","",VLOOKUP(F367,'Number-Dozzen'!$F$2:$L$10,7,0)))</f>
        <v>25-27-32-34</v>
      </c>
      <c r="H367" s="1" t="str">
        <f t="shared" si="115"/>
        <v>L</v>
      </c>
      <c r="I367" s="1">
        <f t="shared" si="100"/>
        <v>10</v>
      </c>
      <c r="J367" s="1">
        <f t="shared" si="101"/>
        <v>1</v>
      </c>
      <c r="K367" s="1">
        <f t="shared" si="114"/>
        <v>-4</v>
      </c>
      <c r="L367" s="1">
        <f>IF(C367="","",SUM($K$2:K367))</f>
        <v>-40</v>
      </c>
      <c r="M367" s="11"/>
      <c r="N367" s="24" t="str">
        <f t="shared" si="117"/>
        <v/>
      </c>
      <c r="O367" s="25"/>
      <c r="P367" s="11"/>
      <c r="Q367" s="11"/>
      <c r="R367" s="11"/>
      <c r="S367" s="11"/>
      <c r="T367" s="11"/>
      <c r="U367" s="11"/>
      <c r="X367" s="11"/>
      <c r="Y367" s="11"/>
      <c r="Z367" s="80" t="str">
        <f t="shared" si="102"/>
        <v/>
      </c>
      <c r="AA367" s="82" t="str">
        <f t="shared" si="103"/>
        <v/>
      </c>
      <c r="AB367" s="1">
        <f t="shared" si="104"/>
        <v>3</v>
      </c>
      <c r="AC367" s="1" t="str">
        <f t="shared" si="105"/>
        <v/>
      </c>
      <c r="AD367" s="1" t="str">
        <f t="shared" si="106"/>
        <v/>
      </c>
      <c r="AE367" s="1" t="str">
        <f t="shared" si="107"/>
        <v/>
      </c>
      <c r="AG367" s="11"/>
      <c r="AH367" s="1" t="str">
        <f t="shared" si="108"/>
        <v/>
      </c>
      <c r="AI367" s="1" t="str">
        <f t="shared" si="109"/>
        <v/>
      </c>
      <c r="AJ367" s="1" t="str">
        <f t="shared" si="110"/>
        <v/>
      </c>
      <c r="AK367" s="1" t="str">
        <f t="shared" si="111"/>
        <v/>
      </c>
      <c r="AL367" s="1" t="str">
        <f t="shared" si="112"/>
        <v/>
      </c>
      <c r="AM367" s="1">
        <f t="shared" si="113"/>
        <v>1</v>
      </c>
      <c r="AN367" s="11"/>
      <c r="AO367" s="11"/>
      <c r="AP367" s="78">
        <f>IF(AND(SUM(AH367:AM367)&gt;0,SUM(Z367:AE367)&gt;0),1,"")</f>
        <v>1</v>
      </c>
      <c r="AQ367" s="78"/>
      <c r="AR367" s="78">
        <f>IF(AP367=1,SUM(Z367:AE367)*10+SUM(AH367:AM367),"")</f>
        <v>31</v>
      </c>
      <c r="AS367" s="78"/>
      <c r="AT367" s="11"/>
      <c r="AU367" s="11"/>
      <c r="AV367" s="80">
        <f>IF(AP367=1,VLOOKUP(AR367,'Number-Dozzen'!$F$2:$K$10,2,0),"")</f>
        <v>25</v>
      </c>
      <c r="AW367" s="80">
        <f>IF(AP367=1,VLOOKUP(AR367,'Number-Dozzen'!$F$2:$K$10,3,0),"")</f>
        <v>27</v>
      </c>
      <c r="AX367" s="80">
        <f>IF(AP367=1,VLOOKUP(AR367,'Number-Dozzen'!$F$2:$K$10,4,0),"")</f>
        <v>32</v>
      </c>
      <c r="AY367" s="80">
        <f>IF(AP367=1,VLOOKUP(AR367,'Number-Dozzen'!$F$2:$K$10,5,0),"")</f>
        <v>34</v>
      </c>
      <c r="AZ367" s="80" t="str">
        <f>IF(AP367=1,VLOOKUP(AR367,'Number-Dozzen'!$F$2:$K$10,6,0),"")</f>
        <v xml:space="preserve"> </v>
      </c>
      <c r="BA367" s="11"/>
      <c r="BB367" s="80">
        <f t="shared" si="116"/>
        <v>11</v>
      </c>
      <c r="BC367" s="11"/>
      <c r="BD367" s="11"/>
      <c r="BE367" s="11"/>
      <c r="BF367" s="11"/>
      <c r="BG367" s="11"/>
      <c r="BH367" s="11"/>
      <c r="BI367" s="11"/>
      <c r="BJ367" s="11"/>
      <c r="BK367" s="11"/>
      <c r="BL367" s="11"/>
      <c r="BM367" s="11"/>
      <c r="BN367" s="11"/>
    </row>
    <row r="368" spans="1:66">
      <c r="A368" s="7">
        <v>367</v>
      </c>
      <c r="B368" s="5"/>
      <c r="C368" s="97">
        <v>35</v>
      </c>
      <c r="D368" s="6">
        <f>IF(C368="","",VLOOKUP(C368,'Number-Dozzen'!$A$2:$C$38,3,0))</f>
        <v>3</v>
      </c>
      <c r="E368" s="6">
        <f>IF(C368="","",VLOOKUP(C368,'[1]Number-Dozzen'!$A$2:$B$38,2,0))</f>
        <v>3</v>
      </c>
      <c r="F368" s="19" t="str">
        <f t="shared" si="118"/>
        <v/>
      </c>
      <c r="G368" s="19" t="str">
        <f>IF(C368="","",IF(F368="","",VLOOKUP(F368,'Number-Dozzen'!$F$2:$L$10,7,0)))</f>
        <v/>
      </c>
      <c r="H368" s="1" t="str">
        <f t="shared" si="115"/>
        <v>L</v>
      </c>
      <c r="I368" s="1">
        <f t="shared" si="100"/>
        <v>11</v>
      </c>
      <c r="J368" s="1">
        <f t="shared" si="101"/>
        <v>1</v>
      </c>
      <c r="K368" s="1">
        <f t="shared" si="114"/>
        <v>-4</v>
      </c>
      <c r="L368" s="1">
        <f>IF(C368="","",SUM($K$2:K368))</f>
        <v>-44</v>
      </c>
      <c r="M368" s="11"/>
      <c r="N368" s="24" t="str">
        <f t="shared" si="117"/>
        <v/>
      </c>
      <c r="O368" s="25"/>
      <c r="P368" s="11"/>
      <c r="Q368" s="11"/>
      <c r="R368" s="11"/>
      <c r="S368" s="11"/>
      <c r="T368" s="11"/>
      <c r="U368" s="11"/>
      <c r="X368" s="11"/>
      <c r="Y368" s="11"/>
      <c r="Z368" s="80" t="str">
        <f t="shared" si="102"/>
        <v/>
      </c>
      <c r="AA368" s="82" t="str">
        <f t="shared" si="103"/>
        <v/>
      </c>
      <c r="AB368" s="1" t="str">
        <f t="shared" si="104"/>
        <v/>
      </c>
      <c r="AC368" s="1" t="str">
        <f t="shared" si="105"/>
        <v/>
      </c>
      <c r="AD368" s="1" t="str">
        <f t="shared" si="106"/>
        <v/>
      </c>
      <c r="AE368" s="1" t="str">
        <f t="shared" si="107"/>
        <v/>
      </c>
      <c r="AG368" s="11"/>
      <c r="AH368" s="1" t="str">
        <f t="shared" si="108"/>
        <v/>
      </c>
      <c r="AI368" s="1" t="str">
        <f t="shared" si="109"/>
        <v/>
      </c>
      <c r="AJ368" s="1" t="str">
        <f t="shared" si="110"/>
        <v/>
      </c>
      <c r="AK368" s="1" t="str">
        <f t="shared" si="111"/>
        <v/>
      </c>
      <c r="AL368" s="1" t="str">
        <f t="shared" si="112"/>
        <v/>
      </c>
      <c r="AM368" s="1" t="str">
        <f t="shared" si="113"/>
        <v/>
      </c>
      <c r="AN368" s="11"/>
      <c r="AO368" s="11"/>
      <c r="AP368" s="78" t="str">
        <f>IF(AND(SUM(AH368:AM368)&gt;0,SUM(Z368:AE368)&gt;0),1,"")</f>
        <v/>
      </c>
      <c r="AQ368" s="78"/>
      <c r="AR368" s="78" t="str">
        <f>IF(AP368=1,SUM(Z368:AE368)*10+SUM(AH368:AM368),"")</f>
        <v/>
      </c>
      <c r="AS368" s="78"/>
      <c r="AT368" s="11"/>
      <c r="AU368" s="11"/>
      <c r="AV368" s="80" t="str">
        <f>IF(AP368=1,VLOOKUP(AR368,'Number-Dozzen'!$F$2:$K$10,2,0),"")</f>
        <v/>
      </c>
      <c r="AW368" s="80" t="str">
        <f>IF(AP368=1,VLOOKUP(AR368,'Number-Dozzen'!$F$2:$K$10,3,0),"")</f>
        <v/>
      </c>
      <c r="AX368" s="80" t="str">
        <f>IF(AP368=1,VLOOKUP(AR368,'Number-Dozzen'!$F$2:$K$10,4,0),"")</f>
        <v/>
      </c>
      <c r="AY368" s="80" t="str">
        <f>IF(AP368=1,VLOOKUP(AR368,'Number-Dozzen'!$F$2:$K$10,5,0),"")</f>
        <v/>
      </c>
      <c r="AZ368" s="80" t="str">
        <f>IF(AP368=1,VLOOKUP(AR368,'Number-Dozzen'!$F$2:$K$10,6,0),"")</f>
        <v/>
      </c>
      <c r="BA368" s="11"/>
      <c r="BB368" s="80">
        <f t="shared" si="116"/>
        <v>12</v>
      </c>
      <c r="BC368" s="11"/>
      <c r="BD368" s="11"/>
      <c r="BE368" s="11"/>
      <c r="BF368" s="11"/>
      <c r="BG368" s="11"/>
      <c r="BH368" s="11"/>
      <c r="BI368" s="11"/>
      <c r="BJ368" s="11"/>
      <c r="BK368" s="11"/>
      <c r="BL368" s="11"/>
      <c r="BM368" s="11"/>
      <c r="BN368" s="11"/>
    </row>
    <row r="369" spans="1:66">
      <c r="A369" s="7">
        <v>368</v>
      </c>
      <c r="B369" s="5"/>
      <c r="C369" s="97">
        <v>35</v>
      </c>
      <c r="D369" s="6">
        <f>IF(C369="","",VLOOKUP(C369,'Number-Dozzen'!$A$2:$C$38,3,0))</f>
        <v>3</v>
      </c>
      <c r="E369" s="6">
        <f>IF(C369="","",VLOOKUP(C369,'[1]Number-Dozzen'!$A$2:$B$38,2,0))</f>
        <v>3</v>
      </c>
      <c r="F369" s="19" t="str">
        <f t="shared" si="118"/>
        <v/>
      </c>
      <c r="G369" s="19" t="str">
        <f>IF(C369="","",IF(F369="","",VLOOKUP(F369,'Number-Dozzen'!$F$2:$L$10,7,0)))</f>
        <v/>
      </c>
      <c r="H369" s="1" t="str">
        <f t="shared" si="115"/>
        <v/>
      </c>
      <c r="I369" s="1">
        <f t="shared" si="100"/>
        <v>12</v>
      </c>
      <c r="J369" s="1">
        <f t="shared" si="101"/>
        <v>1</v>
      </c>
      <c r="K369" s="1" t="str">
        <f t="shared" si="114"/>
        <v/>
      </c>
      <c r="L369" s="1">
        <f>IF(C369="","",SUM($K$2:K369))</f>
        <v>-44</v>
      </c>
      <c r="M369" s="11"/>
      <c r="N369" s="24" t="str">
        <f t="shared" si="117"/>
        <v/>
      </c>
      <c r="O369" s="25"/>
      <c r="P369" s="11"/>
      <c r="Q369" s="11"/>
      <c r="R369" s="11"/>
      <c r="S369" s="11"/>
      <c r="T369" s="11"/>
      <c r="U369" s="11"/>
      <c r="X369" s="11"/>
      <c r="Y369" s="11"/>
      <c r="Z369" s="80" t="str">
        <f t="shared" si="102"/>
        <v/>
      </c>
      <c r="AA369" s="82" t="str">
        <f t="shared" si="103"/>
        <v/>
      </c>
      <c r="AB369" s="1" t="str">
        <f t="shared" si="104"/>
        <v/>
      </c>
      <c r="AC369" s="1" t="str">
        <f t="shared" si="105"/>
        <v/>
      </c>
      <c r="AD369" s="1" t="str">
        <f t="shared" si="106"/>
        <v/>
      </c>
      <c r="AE369" s="1" t="str">
        <f t="shared" si="107"/>
        <v/>
      </c>
      <c r="AG369" s="11"/>
      <c r="AH369" s="1" t="str">
        <f t="shared" si="108"/>
        <v/>
      </c>
      <c r="AI369" s="1" t="str">
        <f t="shared" si="109"/>
        <v/>
      </c>
      <c r="AJ369" s="1" t="str">
        <f t="shared" si="110"/>
        <v/>
      </c>
      <c r="AK369" s="1" t="str">
        <f t="shared" si="111"/>
        <v/>
      </c>
      <c r="AL369" s="1" t="str">
        <f t="shared" si="112"/>
        <v/>
      </c>
      <c r="AM369" s="1" t="str">
        <f t="shared" si="113"/>
        <v/>
      </c>
      <c r="AN369" s="11"/>
      <c r="AO369" s="11"/>
      <c r="AP369" s="78" t="str">
        <f>IF(AND(SUM(AH369:AM369)&gt;0,SUM(Z369:AE369)&gt;0),1,"")</f>
        <v/>
      </c>
      <c r="AQ369" s="78"/>
      <c r="AR369" s="78" t="str">
        <f>IF(AP369=1,SUM(Z369:AE369)*10+SUM(AH369:AM369),"")</f>
        <v/>
      </c>
      <c r="AS369" s="78"/>
      <c r="AT369" s="11"/>
      <c r="AU369" s="11"/>
      <c r="AV369" s="80" t="str">
        <f>IF(AP369=1,VLOOKUP(AR369,'Number-Dozzen'!$F$2:$K$10,2,0),"")</f>
        <v/>
      </c>
      <c r="AW369" s="80" t="str">
        <f>IF(AP369=1,VLOOKUP(AR369,'Number-Dozzen'!$F$2:$K$10,3,0),"")</f>
        <v/>
      </c>
      <c r="AX369" s="80" t="str">
        <f>IF(AP369=1,VLOOKUP(AR369,'Number-Dozzen'!$F$2:$K$10,4,0),"")</f>
        <v/>
      </c>
      <c r="AY369" s="80" t="str">
        <f>IF(AP369=1,VLOOKUP(AR369,'Number-Dozzen'!$F$2:$K$10,5,0),"")</f>
        <v/>
      </c>
      <c r="AZ369" s="80" t="str">
        <f>IF(AP369=1,VLOOKUP(AR369,'Number-Dozzen'!$F$2:$K$10,6,0),"")</f>
        <v/>
      </c>
      <c r="BA369" s="11"/>
      <c r="BB369" s="80">
        <f t="shared" si="116"/>
        <v>12</v>
      </c>
      <c r="BC369" s="11"/>
      <c r="BD369" s="11"/>
      <c r="BE369" s="11"/>
      <c r="BF369" s="11"/>
      <c r="BG369" s="11"/>
      <c r="BH369" s="11"/>
      <c r="BI369" s="11"/>
      <c r="BJ369" s="11"/>
      <c r="BK369" s="11"/>
      <c r="BL369" s="11"/>
      <c r="BM369" s="11"/>
      <c r="BN369" s="11"/>
    </row>
    <row r="370" spans="1:66">
      <c r="A370" s="7">
        <v>369</v>
      </c>
      <c r="B370" s="5"/>
      <c r="C370" s="97">
        <v>15</v>
      </c>
      <c r="D370" s="6">
        <f>IF(C370="","",VLOOKUP(C370,'Number-Dozzen'!$A$2:$C$38,3,0))</f>
        <v>2</v>
      </c>
      <c r="E370" s="6">
        <f>IF(C370="","",VLOOKUP(C370,'[1]Number-Dozzen'!$A$2:$B$38,2,0))</f>
        <v>1</v>
      </c>
      <c r="F370" s="19">
        <f t="shared" si="118"/>
        <v>12</v>
      </c>
      <c r="G370" s="19" t="str">
        <f>IF(C370="","",IF(F370="","",VLOOKUP(F370,'Number-Dozzen'!$F$2:$L$10,7,0)))</f>
        <v>1-5-8-10-11</v>
      </c>
      <c r="H370" s="1" t="str">
        <f t="shared" si="115"/>
        <v/>
      </c>
      <c r="I370" s="1">
        <f t="shared" si="100"/>
        <v>12</v>
      </c>
      <c r="J370" s="1">
        <f t="shared" si="101"/>
        <v>1</v>
      </c>
      <c r="K370" s="1" t="str">
        <f t="shared" si="114"/>
        <v/>
      </c>
      <c r="L370" s="1">
        <f>IF(C370="","",SUM($K$2:K370))</f>
        <v>-44</v>
      </c>
      <c r="M370" s="11"/>
      <c r="N370" s="24" t="str">
        <f t="shared" si="117"/>
        <v/>
      </c>
      <c r="O370" s="25"/>
      <c r="P370" s="11"/>
      <c r="Q370" s="11"/>
      <c r="R370" s="11"/>
      <c r="S370" s="11"/>
      <c r="T370" s="11"/>
      <c r="U370" s="11"/>
      <c r="X370" s="11"/>
      <c r="Y370" s="11"/>
      <c r="Z370" s="80" t="str">
        <f t="shared" si="102"/>
        <v/>
      </c>
      <c r="AA370" s="82" t="str">
        <f t="shared" si="103"/>
        <v/>
      </c>
      <c r="AB370" s="1" t="str">
        <f t="shared" si="104"/>
        <v/>
      </c>
      <c r="AC370" s="1">
        <f t="shared" si="105"/>
        <v>1</v>
      </c>
      <c r="AD370" s="1" t="str">
        <f t="shared" si="106"/>
        <v/>
      </c>
      <c r="AE370" s="1" t="str">
        <f t="shared" si="107"/>
        <v/>
      </c>
      <c r="AG370" s="11"/>
      <c r="AH370" s="1" t="str">
        <f t="shared" si="108"/>
        <v/>
      </c>
      <c r="AI370" s="1">
        <f t="shared" si="109"/>
        <v>2</v>
      </c>
      <c r="AJ370" s="1" t="str">
        <f t="shared" si="110"/>
        <v/>
      </c>
      <c r="AK370" s="1" t="str">
        <f t="shared" si="111"/>
        <v/>
      </c>
      <c r="AL370" s="1" t="str">
        <f t="shared" si="112"/>
        <v/>
      </c>
      <c r="AM370" s="1" t="str">
        <f t="shared" si="113"/>
        <v/>
      </c>
      <c r="AN370" s="11"/>
      <c r="AO370" s="11"/>
      <c r="AP370" s="78">
        <f>IF(AND(SUM(AH370:AM370)&gt;0,SUM(Z370:AE370)&gt;0),1,"")</f>
        <v>1</v>
      </c>
      <c r="AQ370" s="78"/>
      <c r="AR370" s="78">
        <f>IF(AP370=1,SUM(Z370:AE370)*10+SUM(AH370:AM370),"")</f>
        <v>12</v>
      </c>
      <c r="AS370" s="78"/>
      <c r="AT370" s="11"/>
      <c r="AU370" s="11"/>
      <c r="AV370" s="80">
        <f>IF(AP370=1,VLOOKUP(AR370,'Number-Dozzen'!$F$2:$K$10,2,0),"")</f>
        <v>1</v>
      </c>
      <c r="AW370" s="80">
        <f>IF(AP370=1,VLOOKUP(AR370,'Number-Dozzen'!$F$2:$K$10,3,0),"")</f>
        <v>5</v>
      </c>
      <c r="AX370" s="80">
        <f>IF(AP370=1,VLOOKUP(AR370,'Number-Dozzen'!$F$2:$K$10,4,0),"")</f>
        <v>8</v>
      </c>
      <c r="AY370" s="80">
        <f>IF(AP370=1,VLOOKUP(AR370,'Number-Dozzen'!$F$2:$K$10,5,0),"")</f>
        <v>10</v>
      </c>
      <c r="AZ370" s="80">
        <f>IF(AP370=1,VLOOKUP(AR370,'Number-Dozzen'!$F$2:$K$10,6,0),"")</f>
        <v>11</v>
      </c>
      <c r="BA370" s="11"/>
      <c r="BB370" s="80">
        <f t="shared" si="116"/>
        <v>12</v>
      </c>
      <c r="BC370" s="11"/>
      <c r="BD370" s="11"/>
      <c r="BE370" s="11"/>
      <c r="BF370" s="11"/>
      <c r="BG370" s="11"/>
      <c r="BH370" s="11"/>
      <c r="BI370" s="11"/>
      <c r="BJ370" s="11"/>
      <c r="BK370" s="11"/>
      <c r="BL370" s="11"/>
      <c r="BM370" s="11"/>
      <c r="BN370" s="11"/>
    </row>
    <row r="371" spans="1:66">
      <c r="A371" s="7">
        <v>370</v>
      </c>
      <c r="B371" s="5"/>
      <c r="C371" s="97">
        <v>16</v>
      </c>
      <c r="D371" s="6">
        <f>IF(C371="","",VLOOKUP(C371,'Number-Dozzen'!$A$2:$C$38,3,0))</f>
        <v>2</v>
      </c>
      <c r="E371" s="6">
        <f>IF(C371="","",VLOOKUP(C371,'[1]Number-Dozzen'!$A$2:$B$38,2,0))</f>
        <v>2</v>
      </c>
      <c r="F371" s="19" t="str">
        <f t="shared" si="118"/>
        <v/>
      </c>
      <c r="G371" s="19" t="str">
        <f>IF(C371="","",IF(F371="","",VLOOKUP(F371,'Number-Dozzen'!$F$2:$L$10,7,0)))</f>
        <v/>
      </c>
      <c r="H371" s="1" t="str">
        <f t="shared" si="115"/>
        <v>L</v>
      </c>
      <c r="I371" s="1">
        <f t="shared" si="100"/>
        <v>12</v>
      </c>
      <c r="J371" s="1">
        <f t="shared" si="101"/>
        <v>1</v>
      </c>
      <c r="K371" s="1">
        <f t="shared" si="114"/>
        <v>-4</v>
      </c>
      <c r="L371" s="1">
        <f>IF(C371="","",SUM($K$2:K371))</f>
        <v>-48</v>
      </c>
      <c r="M371" s="11"/>
      <c r="N371" s="24" t="str">
        <f t="shared" si="117"/>
        <v/>
      </c>
      <c r="O371" s="25"/>
      <c r="P371" s="11"/>
      <c r="Q371" s="11"/>
      <c r="R371" s="11"/>
      <c r="S371" s="11"/>
      <c r="T371" s="11"/>
      <c r="U371" s="11"/>
      <c r="X371" s="11"/>
      <c r="Y371" s="11"/>
      <c r="Z371" s="80" t="str">
        <f t="shared" si="102"/>
        <v/>
      </c>
      <c r="AA371" s="82" t="str">
        <f t="shared" si="103"/>
        <v/>
      </c>
      <c r="AB371" s="1" t="str">
        <f t="shared" si="104"/>
        <v/>
      </c>
      <c r="AC371" s="1" t="str">
        <f t="shared" si="105"/>
        <v/>
      </c>
      <c r="AD371" s="1" t="str">
        <f t="shared" si="106"/>
        <v/>
      </c>
      <c r="AE371" s="1" t="str">
        <f t="shared" si="107"/>
        <v/>
      </c>
      <c r="AG371" s="11"/>
      <c r="AH371" s="1" t="str">
        <f t="shared" si="108"/>
        <v/>
      </c>
      <c r="AI371" s="1" t="str">
        <f t="shared" si="109"/>
        <v/>
      </c>
      <c r="AJ371" s="1">
        <f t="shared" si="110"/>
        <v>3</v>
      </c>
      <c r="AK371" s="1" t="str">
        <f t="shared" si="111"/>
        <v/>
      </c>
      <c r="AL371" s="1" t="str">
        <f t="shared" si="112"/>
        <v/>
      </c>
      <c r="AM371" s="1" t="str">
        <f t="shared" si="113"/>
        <v/>
      </c>
      <c r="AN371" s="11"/>
      <c r="AO371" s="11"/>
      <c r="AP371" s="78" t="str">
        <f>IF(AND(SUM(AH371:AM371)&gt;0,SUM(Z371:AE371)&gt;0),1,"")</f>
        <v/>
      </c>
      <c r="AQ371" s="78"/>
      <c r="AR371" s="78" t="str">
        <f>IF(AP371=1,SUM(Z371:AE371)*10+SUM(AH371:AM371),"")</f>
        <v/>
      </c>
      <c r="AS371" s="78"/>
      <c r="AT371" s="11"/>
      <c r="AU371" s="11"/>
      <c r="AV371" s="80" t="str">
        <f>IF(AP371=1,VLOOKUP(AR371,'Number-Dozzen'!$F$2:$K$10,2,0),"")</f>
        <v/>
      </c>
      <c r="AW371" s="80" t="str">
        <f>IF(AP371=1,VLOOKUP(AR371,'Number-Dozzen'!$F$2:$K$10,3,0),"")</f>
        <v/>
      </c>
      <c r="AX371" s="80" t="str">
        <f>IF(AP371=1,VLOOKUP(AR371,'Number-Dozzen'!$F$2:$K$10,4,0),"")</f>
        <v/>
      </c>
      <c r="AY371" s="80" t="str">
        <f>IF(AP371=1,VLOOKUP(AR371,'Number-Dozzen'!$F$2:$K$10,5,0),"")</f>
        <v/>
      </c>
      <c r="AZ371" s="80" t="str">
        <f>IF(AP371=1,VLOOKUP(AR371,'Number-Dozzen'!$F$2:$K$10,6,0),"")</f>
        <v/>
      </c>
      <c r="BA371" s="11"/>
      <c r="BB371" s="80">
        <f t="shared" si="116"/>
        <v>13</v>
      </c>
      <c r="BC371" s="11"/>
      <c r="BD371" s="11"/>
      <c r="BE371" s="11"/>
      <c r="BF371" s="11"/>
      <c r="BG371" s="11"/>
      <c r="BH371" s="11"/>
      <c r="BI371" s="11"/>
      <c r="BJ371" s="11"/>
      <c r="BK371" s="11"/>
      <c r="BL371" s="11"/>
      <c r="BM371" s="11"/>
      <c r="BN371" s="11"/>
    </row>
    <row r="372" spans="1:66">
      <c r="A372" s="7">
        <v>371</v>
      </c>
      <c r="B372" s="5"/>
      <c r="C372" s="97">
        <v>5</v>
      </c>
      <c r="D372" s="6">
        <f>IF(C372="","",VLOOKUP(C372,'Number-Dozzen'!$A$2:$C$38,3,0))</f>
        <v>1</v>
      </c>
      <c r="E372" s="6">
        <f>IF(C372="","",VLOOKUP(C372,'[1]Number-Dozzen'!$A$2:$B$38,2,0))</f>
        <v>2</v>
      </c>
      <c r="F372" s="19" t="str">
        <f t="shared" si="118"/>
        <v/>
      </c>
      <c r="G372" s="19" t="str">
        <f>IF(C372="","",IF(F372="","",VLOOKUP(F372,'Number-Dozzen'!$F$2:$L$10,7,0)))</f>
        <v/>
      </c>
      <c r="H372" s="1" t="str">
        <f t="shared" si="115"/>
        <v/>
      </c>
      <c r="I372" s="1">
        <f t="shared" si="100"/>
        <v>13</v>
      </c>
      <c r="J372" s="1">
        <f t="shared" si="101"/>
        <v>1</v>
      </c>
      <c r="K372" s="1" t="str">
        <f t="shared" si="114"/>
        <v/>
      </c>
      <c r="L372" s="1">
        <f>IF(C372="","",SUM($K$2:K372))</f>
        <v>-48</v>
      </c>
      <c r="M372" s="11"/>
      <c r="N372" s="24" t="str">
        <f t="shared" si="117"/>
        <v/>
      </c>
      <c r="O372" s="25"/>
      <c r="P372" s="11"/>
      <c r="Q372" s="11"/>
      <c r="R372" s="11"/>
      <c r="S372" s="11"/>
      <c r="T372" s="11"/>
      <c r="U372" s="11"/>
      <c r="X372" s="11"/>
      <c r="Y372" s="11"/>
      <c r="Z372" s="80">
        <f t="shared" si="102"/>
        <v>3</v>
      </c>
      <c r="AA372" s="82" t="str">
        <f t="shared" si="103"/>
        <v/>
      </c>
      <c r="AB372" s="1" t="str">
        <f t="shared" si="104"/>
        <v/>
      </c>
      <c r="AC372" s="1" t="str">
        <f t="shared" si="105"/>
        <v/>
      </c>
      <c r="AD372" s="1" t="str">
        <f t="shared" si="106"/>
        <v/>
      </c>
      <c r="AE372" s="1" t="str">
        <f t="shared" si="107"/>
        <v/>
      </c>
      <c r="AG372" s="11"/>
      <c r="AH372" s="1" t="str">
        <f t="shared" si="108"/>
        <v/>
      </c>
      <c r="AI372" s="1" t="str">
        <f t="shared" si="109"/>
        <v/>
      </c>
      <c r="AJ372" s="1" t="str">
        <f t="shared" si="110"/>
        <v/>
      </c>
      <c r="AK372" s="1" t="str">
        <f t="shared" si="111"/>
        <v/>
      </c>
      <c r="AL372" s="1" t="str">
        <f t="shared" si="112"/>
        <v/>
      </c>
      <c r="AM372" s="1" t="str">
        <f t="shared" si="113"/>
        <v/>
      </c>
      <c r="AN372" s="11"/>
      <c r="AO372" s="11"/>
      <c r="AP372" s="78" t="str">
        <f>IF(AND(SUM(AH372:AM372)&gt;0,SUM(Z372:AE372)&gt;0),1,"")</f>
        <v/>
      </c>
      <c r="AQ372" s="78"/>
      <c r="AR372" s="78" t="str">
        <f>IF(AP372=1,SUM(Z372:AE372)*10+SUM(AH372:AM372),"")</f>
        <v/>
      </c>
      <c r="AS372" s="78"/>
      <c r="AT372" s="11"/>
      <c r="AU372" s="11"/>
      <c r="AV372" s="80" t="str">
        <f>IF(AP372=1,VLOOKUP(AR372,'Number-Dozzen'!$F$2:$K$10,2,0),"")</f>
        <v/>
      </c>
      <c r="AW372" s="80" t="str">
        <f>IF(AP372=1,VLOOKUP(AR372,'Number-Dozzen'!$F$2:$K$10,3,0),"")</f>
        <v/>
      </c>
      <c r="AX372" s="80" t="str">
        <f>IF(AP372=1,VLOOKUP(AR372,'Number-Dozzen'!$F$2:$K$10,4,0),"")</f>
        <v/>
      </c>
      <c r="AY372" s="80" t="str">
        <f>IF(AP372=1,VLOOKUP(AR372,'Number-Dozzen'!$F$2:$K$10,5,0),"")</f>
        <v/>
      </c>
      <c r="AZ372" s="80" t="str">
        <f>IF(AP372=1,VLOOKUP(AR372,'Number-Dozzen'!$F$2:$K$10,6,0),"")</f>
        <v/>
      </c>
      <c r="BA372" s="11"/>
      <c r="BB372" s="80">
        <f t="shared" si="116"/>
        <v>13</v>
      </c>
      <c r="BC372" s="11"/>
      <c r="BD372" s="11"/>
      <c r="BE372" s="11"/>
      <c r="BF372" s="11"/>
      <c r="BG372" s="11"/>
      <c r="BH372" s="11"/>
      <c r="BI372" s="11"/>
      <c r="BJ372" s="11"/>
      <c r="BK372" s="11"/>
      <c r="BL372" s="11"/>
      <c r="BM372" s="11"/>
      <c r="BN372" s="11"/>
    </row>
    <row r="373" spans="1:66">
      <c r="A373" s="7">
        <v>372</v>
      </c>
      <c r="B373" s="5"/>
      <c r="C373" s="97">
        <v>24</v>
      </c>
      <c r="D373" s="6">
        <f>IF(C373="","",VLOOKUP(C373,'Number-Dozzen'!$A$2:$C$38,3,0))</f>
        <v>2</v>
      </c>
      <c r="E373" s="6">
        <f>IF(C373="","",VLOOKUP(C373,'[1]Number-Dozzen'!$A$2:$B$38,2,0))</f>
        <v>2</v>
      </c>
      <c r="F373" s="19" t="str">
        <f t="shared" si="118"/>
        <v/>
      </c>
      <c r="G373" s="19" t="str">
        <f>IF(C373="","",IF(F373="","",VLOOKUP(F373,'Number-Dozzen'!$F$2:$L$10,7,0)))</f>
        <v/>
      </c>
      <c r="H373" s="1" t="str">
        <f t="shared" si="115"/>
        <v/>
      </c>
      <c r="I373" s="1">
        <f t="shared" si="100"/>
        <v>13</v>
      </c>
      <c r="J373" s="1">
        <f t="shared" si="101"/>
        <v>1</v>
      </c>
      <c r="K373" s="1" t="str">
        <f t="shared" si="114"/>
        <v/>
      </c>
      <c r="L373" s="1">
        <f>IF(C373="","",SUM($K$2:K373))</f>
        <v>-48</v>
      </c>
      <c r="M373" s="11"/>
      <c r="N373" s="24" t="str">
        <f t="shared" si="117"/>
        <v/>
      </c>
      <c r="O373" s="25"/>
      <c r="P373" s="11"/>
      <c r="Q373" s="11"/>
      <c r="R373" s="11"/>
      <c r="S373" s="11"/>
      <c r="T373" s="11"/>
      <c r="U373" s="11"/>
      <c r="X373" s="11"/>
      <c r="Y373" s="11"/>
      <c r="Z373" s="80" t="str">
        <f t="shared" si="102"/>
        <v/>
      </c>
      <c r="AA373" s="82" t="str">
        <f t="shared" si="103"/>
        <v/>
      </c>
      <c r="AB373" s="1">
        <f t="shared" si="104"/>
        <v>3</v>
      </c>
      <c r="AC373" s="1" t="str">
        <f t="shared" si="105"/>
        <v/>
      </c>
      <c r="AD373" s="1" t="str">
        <f t="shared" si="106"/>
        <v/>
      </c>
      <c r="AE373" s="1" t="str">
        <f t="shared" si="107"/>
        <v/>
      </c>
      <c r="AG373" s="11"/>
      <c r="AH373" s="1" t="str">
        <f t="shared" si="108"/>
        <v/>
      </c>
      <c r="AI373" s="1" t="str">
        <f t="shared" si="109"/>
        <v/>
      </c>
      <c r="AJ373" s="1" t="str">
        <f t="shared" si="110"/>
        <v/>
      </c>
      <c r="AK373" s="1" t="str">
        <f t="shared" si="111"/>
        <v/>
      </c>
      <c r="AL373" s="1" t="str">
        <f t="shared" si="112"/>
        <v/>
      </c>
      <c r="AM373" s="1" t="str">
        <f t="shared" si="113"/>
        <v/>
      </c>
      <c r="AN373" s="11"/>
      <c r="AO373" s="11"/>
      <c r="AP373" s="78" t="str">
        <f>IF(AND(SUM(AH373:AM373)&gt;0,SUM(Z373:AE373)&gt;0),1,"")</f>
        <v/>
      </c>
      <c r="AQ373" s="78"/>
      <c r="AR373" s="78" t="str">
        <f>IF(AP373=1,SUM(Z373:AE373)*10+SUM(AH373:AM373),"")</f>
        <v/>
      </c>
      <c r="AS373" s="78"/>
      <c r="AT373" s="11"/>
      <c r="AU373" s="11"/>
      <c r="AV373" s="80" t="str">
        <f>IF(AP373=1,VLOOKUP(AR373,'Number-Dozzen'!$F$2:$K$10,2,0),"")</f>
        <v/>
      </c>
      <c r="AW373" s="80" t="str">
        <f>IF(AP373=1,VLOOKUP(AR373,'Number-Dozzen'!$F$2:$K$10,3,0),"")</f>
        <v/>
      </c>
      <c r="AX373" s="80" t="str">
        <f>IF(AP373=1,VLOOKUP(AR373,'Number-Dozzen'!$F$2:$K$10,4,0),"")</f>
        <v/>
      </c>
      <c r="AY373" s="80" t="str">
        <f>IF(AP373=1,VLOOKUP(AR373,'Number-Dozzen'!$F$2:$K$10,5,0),"")</f>
        <v/>
      </c>
      <c r="AZ373" s="80" t="str">
        <f>IF(AP373=1,VLOOKUP(AR373,'Number-Dozzen'!$F$2:$K$10,6,0),"")</f>
        <v/>
      </c>
      <c r="BA373" s="11"/>
      <c r="BB373" s="80">
        <f t="shared" si="116"/>
        <v>13</v>
      </c>
      <c r="BC373" s="11"/>
      <c r="BD373" s="11"/>
      <c r="BE373" s="11"/>
      <c r="BF373" s="11"/>
      <c r="BG373" s="11"/>
      <c r="BH373" s="11"/>
      <c r="BI373" s="11"/>
      <c r="BJ373" s="11"/>
      <c r="BK373" s="11"/>
      <c r="BL373" s="11"/>
      <c r="BM373" s="11"/>
      <c r="BN373" s="11"/>
    </row>
    <row r="374" spans="1:66">
      <c r="A374" s="7">
        <v>373</v>
      </c>
      <c r="B374" s="5"/>
      <c r="C374" s="97">
        <v>8</v>
      </c>
      <c r="D374" s="6">
        <f>IF(C374="","",VLOOKUP(C374,'Number-Dozzen'!$A$2:$C$38,3,0))</f>
        <v>1</v>
      </c>
      <c r="E374" s="6">
        <f>IF(C374="","",VLOOKUP(C374,'[1]Number-Dozzen'!$A$2:$B$38,2,0))</f>
        <v>2</v>
      </c>
      <c r="F374" s="19" t="str">
        <f t="shared" si="118"/>
        <v/>
      </c>
      <c r="G374" s="19" t="str">
        <f>IF(C374="","",IF(F374="","",VLOOKUP(F374,'Number-Dozzen'!$F$2:$L$10,7,0)))</f>
        <v/>
      </c>
      <c r="H374" s="1" t="str">
        <f t="shared" si="115"/>
        <v/>
      </c>
      <c r="I374" s="1">
        <f t="shared" si="100"/>
        <v>13</v>
      </c>
      <c r="J374" s="1">
        <f t="shared" si="101"/>
        <v>1</v>
      </c>
      <c r="K374" s="1" t="str">
        <f t="shared" si="114"/>
        <v/>
      </c>
      <c r="L374" s="1">
        <f>IF(C374="","",SUM($K$2:K374))</f>
        <v>-48</v>
      </c>
      <c r="M374" s="11"/>
      <c r="N374" s="24" t="str">
        <f t="shared" si="117"/>
        <v/>
      </c>
      <c r="O374" s="25"/>
      <c r="P374" s="11"/>
      <c r="Q374" s="11"/>
      <c r="R374" s="11"/>
      <c r="S374" s="11"/>
      <c r="T374" s="11"/>
      <c r="U374" s="11"/>
      <c r="X374" s="11"/>
      <c r="Y374" s="11"/>
      <c r="Z374" s="80">
        <f t="shared" si="102"/>
        <v>3</v>
      </c>
      <c r="AA374" s="82" t="str">
        <f t="shared" si="103"/>
        <v/>
      </c>
      <c r="AB374" s="1" t="str">
        <f t="shared" si="104"/>
        <v/>
      </c>
      <c r="AC374" s="1" t="str">
        <f t="shared" si="105"/>
        <v/>
      </c>
      <c r="AD374" s="1" t="str">
        <f t="shared" si="106"/>
        <v/>
      </c>
      <c r="AE374" s="1" t="str">
        <f t="shared" si="107"/>
        <v/>
      </c>
      <c r="AG374" s="11"/>
      <c r="AH374" s="1" t="str">
        <f t="shared" si="108"/>
        <v/>
      </c>
      <c r="AI374" s="1" t="str">
        <f t="shared" si="109"/>
        <v/>
      </c>
      <c r="AJ374" s="1" t="str">
        <f t="shared" si="110"/>
        <v/>
      </c>
      <c r="AK374" s="1" t="str">
        <f t="shared" si="111"/>
        <v/>
      </c>
      <c r="AL374" s="1" t="str">
        <f t="shared" si="112"/>
        <v/>
      </c>
      <c r="AM374" s="1" t="str">
        <f t="shared" si="113"/>
        <v/>
      </c>
      <c r="AN374" s="11"/>
      <c r="AO374" s="11"/>
      <c r="AP374" s="78" t="str">
        <f>IF(AND(SUM(AH374:AM374)&gt;0,SUM(Z374:AE374)&gt;0),1,"")</f>
        <v/>
      </c>
      <c r="AQ374" s="78"/>
      <c r="AR374" s="78" t="str">
        <f>IF(AP374=1,SUM(Z374:AE374)*10+SUM(AH374:AM374),"")</f>
        <v/>
      </c>
      <c r="AS374" s="78"/>
      <c r="AT374" s="11"/>
      <c r="AU374" s="11"/>
      <c r="AV374" s="80" t="str">
        <f>IF(AP374=1,VLOOKUP(AR374,'Number-Dozzen'!$F$2:$K$10,2,0),"")</f>
        <v/>
      </c>
      <c r="AW374" s="80" t="str">
        <f>IF(AP374=1,VLOOKUP(AR374,'Number-Dozzen'!$F$2:$K$10,3,0),"")</f>
        <v/>
      </c>
      <c r="AX374" s="80" t="str">
        <f>IF(AP374=1,VLOOKUP(AR374,'Number-Dozzen'!$F$2:$K$10,4,0),"")</f>
        <v/>
      </c>
      <c r="AY374" s="80" t="str">
        <f>IF(AP374=1,VLOOKUP(AR374,'Number-Dozzen'!$F$2:$K$10,5,0),"")</f>
        <v/>
      </c>
      <c r="AZ374" s="80" t="str">
        <f>IF(AP374=1,VLOOKUP(AR374,'Number-Dozzen'!$F$2:$K$10,6,0),"")</f>
        <v/>
      </c>
      <c r="BA374" s="11"/>
      <c r="BB374" s="80">
        <f t="shared" si="116"/>
        <v>13</v>
      </c>
      <c r="BC374" s="11"/>
      <c r="BD374" s="11"/>
      <c r="BE374" s="11"/>
      <c r="BF374" s="11"/>
      <c r="BG374" s="11"/>
      <c r="BH374" s="11"/>
      <c r="BI374" s="11"/>
      <c r="BJ374" s="11"/>
      <c r="BK374" s="11"/>
      <c r="BL374" s="11"/>
      <c r="BM374" s="11"/>
      <c r="BN374" s="11"/>
    </row>
    <row r="375" spans="1:66">
      <c r="A375" s="7">
        <v>374</v>
      </c>
      <c r="B375" s="5"/>
      <c r="C375" s="97">
        <v>18</v>
      </c>
      <c r="D375" s="6">
        <f>IF(C375="","",VLOOKUP(C375,'Number-Dozzen'!$A$2:$C$38,3,0))</f>
        <v>2</v>
      </c>
      <c r="E375" s="6">
        <f>IF(C375="","",VLOOKUP(C375,'[1]Number-Dozzen'!$A$2:$B$38,2,0))</f>
        <v>3</v>
      </c>
      <c r="F375" s="19">
        <f t="shared" si="118"/>
        <v>31</v>
      </c>
      <c r="G375" s="19" t="str">
        <f>IF(C375="","",IF(F375="","",VLOOKUP(F375,'Number-Dozzen'!$F$2:$L$10,7,0)))</f>
        <v>25-27-32-34</v>
      </c>
      <c r="H375" s="1" t="str">
        <f t="shared" si="115"/>
        <v/>
      </c>
      <c r="I375" s="1">
        <f t="shared" si="100"/>
        <v>13</v>
      </c>
      <c r="J375" s="1">
        <f t="shared" si="101"/>
        <v>1</v>
      </c>
      <c r="K375" s="1" t="str">
        <f t="shared" si="114"/>
        <v/>
      </c>
      <c r="L375" s="1">
        <f>IF(C375="","",SUM($K$2:K375))</f>
        <v>-48</v>
      </c>
      <c r="M375" s="11"/>
      <c r="N375" s="24" t="str">
        <f t="shared" si="117"/>
        <v/>
      </c>
      <c r="O375" s="25"/>
      <c r="P375" s="11"/>
      <c r="Q375" s="11"/>
      <c r="R375" s="11"/>
      <c r="S375" s="11"/>
      <c r="T375" s="11"/>
      <c r="U375" s="11"/>
      <c r="X375" s="11"/>
      <c r="Y375" s="11"/>
      <c r="Z375" s="80" t="str">
        <f t="shared" si="102"/>
        <v/>
      </c>
      <c r="AA375" s="82" t="str">
        <f t="shared" si="103"/>
        <v/>
      </c>
      <c r="AB375" s="1">
        <f t="shared" si="104"/>
        <v>3</v>
      </c>
      <c r="AC375" s="1" t="str">
        <f t="shared" si="105"/>
        <v/>
      </c>
      <c r="AD375" s="1" t="str">
        <f t="shared" si="106"/>
        <v/>
      </c>
      <c r="AE375" s="1" t="str">
        <f t="shared" si="107"/>
        <v/>
      </c>
      <c r="AG375" s="11"/>
      <c r="AH375" s="1" t="str">
        <f t="shared" si="108"/>
        <v/>
      </c>
      <c r="AI375" s="1" t="str">
        <f t="shared" si="109"/>
        <v/>
      </c>
      <c r="AJ375" s="1" t="str">
        <f t="shared" si="110"/>
        <v/>
      </c>
      <c r="AK375" s="1" t="str">
        <f t="shared" si="111"/>
        <v/>
      </c>
      <c r="AL375" s="1" t="str">
        <f t="shared" si="112"/>
        <v/>
      </c>
      <c r="AM375" s="1">
        <f t="shared" si="113"/>
        <v>1</v>
      </c>
      <c r="AN375" s="11"/>
      <c r="AO375" s="11"/>
      <c r="AP375" s="78">
        <f>IF(AND(SUM(AH375:AM375)&gt;0,SUM(Z375:AE375)&gt;0),1,"")</f>
        <v>1</v>
      </c>
      <c r="AQ375" s="78"/>
      <c r="AR375" s="78">
        <f>IF(AP375=1,SUM(Z375:AE375)*10+SUM(AH375:AM375),"")</f>
        <v>31</v>
      </c>
      <c r="AS375" s="78"/>
      <c r="AT375" s="11"/>
      <c r="AU375" s="11"/>
      <c r="AV375" s="80">
        <f>IF(AP375=1,VLOOKUP(AR375,'Number-Dozzen'!$F$2:$K$10,2,0),"")</f>
        <v>25</v>
      </c>
      <c r="AW375" s="80">
        <f>IF(AP375=1,VLOOKUP(AR375,'Number-Dozzen'!$F$2:$K$10,3,0),"")</f>
        <v>27</v>
      </c>
      <c r="AX375" s="80">
        <f>IF(AP375=1,VLOOKUP(AR375,'Number-Dozzen'!$F$2:$K$10,4,0),"")</f>
        <v>32</v>
      </c>
      <c r="AY375" s="80">
        <f>IF(AP375=1,VLOOKUP(AR375,'Number-Dozzen'!$F$2:$K$10,5,0),"")</f>
        <v>34</v>
      </c>
      <c r="AZ375" s="80" t="str">
        <f>IF(AP375=1,VLOOKUP(AR375,'Number-Dozzen'!$F$2:$K$10,6,0),"")</f>
        <v xml:space="preserve"> </v>
      </c>
      <c r="BA375" s="11"/>
      <c r="BB375" s="80">
        <f t="shared" si="116"/>
        <v>13</v>
      </c>
      <c r="BC375" s="11"/>
      <c r="BD375" s="11"/>
      <c r="BE375" s="11"/>
      <c r="BF375" s="11"/>
      <c r="BG375" s="11"/>
      <c r="BH375" s="11"/>
      <c r="BI375" s="11"/>
      <c r="BJ375" s="11"/>
      <c r="BK375" s="11"/>
      <c r="BL375" s="11"/>
      <c r="BM375" s="11"/>
      <c r="BN375" s="11"/>
    </row>
    <row r="376" spans="1:66">
      <c r="A376" s="7">
        <v>375</v>
      </c>
      <c r="B376" s="5"/>
      <c r="C376" s="97">
        <v>22</v>
      </c>
      <c r="D376" s="6">
        <f>IF(C376="","",VLOOKUP(C376,'Number-Dozzen'!$A$2:$C$38,3,0))</f>
        <v>2</v>
      </c>
      <c r="E376" s="6">
        <f>IF(C376="","",VLOOKUP(C376,'[1]Number-Dozzen'!$A$2:$B$38,2,0))</f>
        <v>3</v>
      </c>
      <c r="F376" s="19" t="str">
        <f t="shared" si="118"/>
        <v/>
      </c>
      <c r="G376" s="19" t="str">
        <f>IF(C376="","",IF(F376="","",VLOOKUP(F376,'Number-Dozzen'!$F$2:$L$10,7,0)))</f>
        <v/>
      </c>
      <c r="H376" s="1" t="str">
        <f t="shared" si="115"/>
        <v>L</v>
      </c>
      <c r="I376" s="1">
        <f t="shared" si="100"/>
        <v>13</v>
      </c>
      <c r="J376" s="1">
        <f t="shared" si="101"/>
        <v>1</v>
      </c>
      <c r="K376" s="1">
        <f t="shared" si="114"/>
        <v>-4</v>
      </c>
      <c r="L376" s="1">
        <f>IF(C376="","",SUM($K$2:K376))</f>
        <v>-52</v>
      </c>
      <c r="M376" s="11"/>
      <c r="N376" s="24" t="str">
        <f t="shared" si="117"/>
        <v/>
      </c>
      <c r="O376" s="25"/>
      <c r="P376" s="11"/>
      <c r="Q376" s="11"/>
      <c r="R376" s="11"/>
      <c r="S376" s="11"/>
      <c r="T376" s="11"/>
      <c r="U376" s="11"/>
      <c r="X376" s="11"/>
      <c r="Y376" s="11"/>
      <c r="Z376" s="80" t="str">
        <f t="shared" si="102"/>
        <v/>
      </c>
      <c r="AA376" s="82" t="str">
        <f t="shared" si="103"/>
        <v/>
      </c>
      <c r="AB376" s="1" t="str">
        <f t="shared" si="104"/>
        <v/>
      </c>
      <c r="AC376" s="1" t="str">
        <f t="shared" si="105"/>
        <v/>
      </c>
      <c r="AD376" s="1" t="str">
        <f t="shared" si="106"/>
        <v/>
      </c>
      <c r="AE376" s="1" t="str">
        <f t="shared" si="107"/>
        <v/>
      </c>
      <c r="AG376" s="11"/>
      <c r="AH376" s="1" t="str">
        <f t="shared" si="108"/>
        <v/>
      </c>
      <c r="AI376" s="1" t="str">
        <f t="shared" si="109"/>
        <v/>
      </c>
      <c r="AJ376" s="1" t="str">
        <f t="shared" si="110"/>
        <v/>
      </c>
      <c r="AK376" s="1" t="str">
        <f t="shared" si="111"/>
        <v/>
      </c>
      <c r="AL376" s="1" t="str">
        <f t="shared" si="112"/>
        <v/>
      </c>
      <c r="AM376" s="1" t="str">
        <f t="shared" si="113"/>
        <v/>
      </c>
      <c r="AN376" s="11"/>
      <c r="AO376" s="11"/>
      <c r="AP376" s="78" t="str">
        <f>IF(AND(SUM(AH376:AM376)&gt;0,SUM(Z376:AE376)&gt;0),1,"")</f>
        <v/>
      </c>
      <c r="AQ376" s="78"/>
      <c r="AR376" s="78" t="str">
        <f>IF(AP376=1,SUM(Z376:AE376)*10+SUM(AH376:AM376),"")</f>
        <v/>
      </c>
      <c r="AS376" s="78"/>
      <c r="AT376" s="11"/>
      <c r="AU376" s="11"/>
      <c r="AV376" s="80" t="str">
        <f>IF(AP376=1,VLOOKUP(AR376,'Number-Dozzen'!$F$2:$K$10,2,0),"")</f>
        <v/>
      </c>
      <c r="AW376" s="80" t="str">
        <f>IF(AP376=1,VLOOKUP(AR376,'Number-Dozzen'!$F$2:$K$10,3,0),"")</f>
        <v/>
      </c>
      <c r="AX376" s="80" t="str">
        <f>IF(AP376=1,VLOOKUP(AR376,'Number-Dozzen'!$F$2:$K$10,4,0),"")</f>
        <v/>
      </c>
      <c r="AY376" s="80" t="str">
        <f>IF(AP376=1,VLOOKUP(AR376,'Number-Dozzen'!$F$2:$K$10,5,0),"")</f>
        <v/>
      </c>
      <c r="AZ376" s="80" t="str">
        <f>IF(AP376=1,VLOOKUP(AR376,'Number-Dozzen'!$F$2:$K$10,6,0),"")</f>
        <v/>
      </c>
      <c r="BA376" s="11"/>
      <c r="BB376" s="80">
        <f t="shared" si="116"/>
        <v>14</v>
      </c>
      <c r="BC376" s="11"/>
      <c r="BD376" s="11"/>
      <c r="BE376" s="11"/>
      <c r="BF376" s="11"/>
      <c r="BG376" s="11"/>
      <c r="BH376" s="11"/>
      <c r="BI376" s="11"/>
      <c r="BJ376" s="11"/>
      <c r="BK376" s="11"/>
      <c r="BL376" s="11"/>
      <c r="BM376" s="11"/>
      <c r="BN376" s="11"/>
    </row>
    <row r="377" spans="1:66">
      <c r="A377" s="7">
        <v>376</v>
      </c>
      <c r="B377" s="5"/>
      <c r="C377" s="97">
        <v>21</v>
      </c>
      <c r="D377" s="6">
        <f>IF(C377="","",VLOOKUP(C377,'Number-Dozzen'!$A$2:$C$38,3,0))</f>
        <v>2</v>
      </c>
      <c r="E377" s="6">
        <f>IF(C377="","",VLOOKUP(C377,'[1]Number-Dozzen'!$A$2:$B$38,2,0))</f>
        <v>1</v>
      </c>
      <c r="F377" s="19" t="str">
        <f t="shared" si="118"/>
        <v/>
      </c>
      <c r="G377" s="19" t="str">
        <f>IF(C377="","",IF(F377="","",VLOOKUP(F377,'Number-Dozzen'!$F$2:$L$10,7,0)))</f>
        <v/>
      </c>
      <c r="H377" s="1" t="str">
        <f t="shared" si="115"/>
        <v/>
      </c>
      <c r="I377" s="1">
        <f t="shared" si="100"/>
        <v>14</v>
      </c>
      <c r="J377" s="1">
        <f t="shared" si="101"/>
        <v>1</v>
      </c>
      <c r="K377" s="1" t="str">
        <f t="shared" si="114"/>
        <v/>
      </c>
      <c r="L377" s="1">
        <f>IF(C377="","",SUM($K$2:K377))</f>
        <v>-52</v>
      </c>
      <c r="M377" s="11"/>
      <c r="N377" s="24" t="str">
        <f t="shared" si="117"/>
        <v/>
      </c>
      <c r="O377" s="25"/>
      <c r="P377" s="11"/>
      <c r="Q377" s="11"/>
      <c r="R377" s="11"/>
      <c r="S377" s="11"/>
      <c r="T377" s="11"/>
      <c r="U377" s="11"/>
      <c r="X377" s="11"/>
      <c r="Y377" s="11"/>
      <c r="Z377" s="80" t="str">
        <f t="shared" si="102"/>
        <v/>
      </c>
      <c r="AA377" s="82" t="str">
        <f t="shared" si="103"/>
        <v/>
      </c>
      <c r="AB377" s="1" t="str">
        <f t="shared" si="104"/>
        <v/>
      </c>
      <c r="AC377" s="1" t="str">
        <f t="shared" si="105"/>
        <v/>
      </c>
      <c r="AD377" s="1" t="str">
        <f t="shared" si="106"/>
        <v/>
      </c>
      <c r="AE377" s="1" t="str">
        <f t="shared" si="107"/>
        <v/>
      </c>
      <c r="AG377" s="11"/>
      <c r="AH377" s="1" t="str">
        <f t="shared" si="108"/>
        <v/>
      </c>
      <c r="AI377" s="1">
        <f t="shared" si="109"/>
        <v>2</v>
      </c>
      <c r="AJ377" s="1" t="str">
        <f t="shared" si="110"/>
        <v/>
      </c>
      <c r="AK377" s="1" t="str">
        <f t="shared" si="111"/>
        <v/>
      </c>
      <c r="AL377" s="1" t="str">
        <f t="shared" si="112"/>
        <v/>
      </c>
      <c r="AM377" s="1" t="str">
        <f t="shared" si="113"/>
        <v/>
      </c>
      <c r="AN377" s="11"/>
      <c r="AO377" s="11"/>
      <c r="AP377" s="78" t="str">
        <f>IF(AND(SUM(AH377:AM377)&gt;0,SUM(Z377:AE377)&gt;0),1,"")</f>
        <v/>
      </c>
      <c r="AQ377" s="78"/>
      <c r="AR377" s="78" t="str">
        <f>IF(AP377=1,SUM(Z377:AE377)*10+SUM(AH377:AM377),"")</f>
        <v/>
      </c>
      <c r="AS377" s="78"/>
      <c r="AT377" s="11"/>
      <c r="AU377" s="11"/>
      <c r="AV377" s="80" t="str">
        <f>IF(AP377=1,VLOOKUP(AR377,'Number-Dozzen'!$F$2:$K$10,2,0),"")</f>
        <v/>
      </c>
      <c r="AW377" s="80" t="str">
        <f>IF(AP377=1,VLOOKUP(AR377,'Number-Dozzen'!$F$2:$K$10,3,0),"")</f>
        <v/>
      </c>
      <c r="AX377" s="80" t="str">
        <f>IF(AP377=1,VLOOKUP(AR377,'Number-Dozzen'!$F$2:$K$10,4,0),"")</f>
        <v/>
      </c>
      <c r="AY377" s="80" t="str">
        <f>IF(AP377=1,VLOOKUP(AR377,'Number-Dozzen'!$F$2:$K$10,5,0),"")</f>
        <v/>
      </c>
      <c r="AZ377" s="80" t="str">
        <f>IF(AP377=1,VLOOKUP(AR377,'Number-Dozzen'!$F$2:$K$10,6,0),"")</f>
        <v/>
      </c>
      <c r="BA377" s="11"/>
      <c r="BB377" s="80">
        <f t="shared" si="116"/>
        <v>14</v>
      </c>
      <c r="BC377" s="11"/>
      <c r="BD377" s="11"/>
      <c r="BE377" s="11"/>
      <c r="BF377" s="11"/>
      <c r="BG377" s="11"/>
      <c r="BH377" s="11"/>
      <c r="BI377" s="11"/>
      <c r="BJ377" s="11"/>
      <c r="BK377" s="11"/>
      <c r="BL377" s="11"/>
      <c r="BM377" s="11"/>
      <c r="BN377" s="11"/>
    </row>
    <row r="378" spans="1:66">
      <c r="A378" s="7">
        <v>377</v>
      </c>
      <c r="B378" s="5"/>
      <c r="C378" s="97">
        <v>25</v>
      </c>
      <c r="D378" s="6">
        <f>IF(C378="","",VLOOKUP(C378,'Number-Dozzen'!$A$2:$C$38,3,0))</f>
        <v>3</v>
      </c>
      <c r="E378" s="6">
        <f>IF(C378="","",VLOOKUP(C378,'[1]Number-Dozzen'!$A$2:$B$38,2,0))</f>
        <v>1</v>
      </c>
      <c r="F378" s="19" t="str">
        <f t="shared" si="118"/>
        <v/>
      </c>
      <c r="G378" s="19" t="str">
        <f>IF(C378="","",IF(F378="","",VLOOKUP(F378,'Number-Dozzen'!$F$2:$L$10,7,0)))</f>
        <v/>
      </c>
      <c r="H378" s="1" t="str">
        <f t="shared" si="115"/>
        <v/>
      </c>
      <c r="I378" s="1">
        <f t="shared" si="100"/>
        <v>14</v>
      </c>
      <c r="J378" s="1">
        <f t="shared" si="101"/>
        <v>1</v>
      </c>
      <c r="K378" s="1" t="str">
        <f t="shared" si="114"/>
        <v/>
      </c>
      <c r="L378" s="1">
        <f>IF(C378="","",SUM($K$2:K378))</f>
        <v>-52</v>
      </c>
      <c r="M378" s="11"/>
      <c r="N378" s="24" t="str">
        <f t="shared" si="117"/>
        <v/>
      </c>
      <c r="O378" s="25"/>
      <c r="P378" s="11"/>
      <c r="Q378" s="11"/>
      <c r="R378" s="11"/>
      <c r="S378" s="11"/>
      <c r="T378" s="11"/>
      <c r="U378" s="11"/>
      <c r="X378" s="11"/>
      <c r="Y378" s="11"/>
      <c r="Z378" s="80" t="str">
        <f t="shared" si="102"/>
        <v/>
      </c>
      <c r="AA378" s="82" t="str">
        <f t="shared" si="103"/>
        <v/>
      </c>
      <c r="AB378" s="1" t="str">
        <f t="shared" si="104"/>
        <v/>
      </c>
      <c r="AC378" s="1" t="str">
        <f t="shared" si="105"/>
        <v/>
      </c>
      <c r="AD378" s="1" t="str">
        <f t="shared" si="106"/>
        <v/>
      </c>
      <c r="AE378" s="1" t="str">
        <f t="shared" si="107"/>
        <v/>
      </c>
      <c r="AG378" s="11"/>
      <c r="AH378" s="1" t="str">
        <f t="shared" si="108"/>
        <v/>
      </c>
      <c r="AI378" s="1" t="str">
        <f t="shared" si="109"/>
        <v/>
      </c>
      <c r="AJ378" s="1" t="str">
        <f t="shared" si="110"/>
        <v/>
      </c>
      <c r="AK378" s="1" t="str">
        <f t="shared" si="111"/>
        <v/>
      </c>
      <c r="AL378" s="1" t="str">
        <f t="shared" si="112"/>
        <v/>
      </c>
      <c r="AM378" s="1" t="str">
        <f t="shared" si="113"/>
        <v/>
      </c>
      <c r="AN378" s="11"/>
      <c r="AO378" s="11"/>
      <c r="AP378" s="78" t="str">
        <f>IF(AND(SUM(AH378:AM378)&gt;0,SUM(Z378:AE378)&gt;0),1,"")</f>
        <v/>
      </c>
      <c r="AQ378" s="78"/>
      <c r="AR378" s="78" t="str">
        <f>IF(AP378=1,SUM(Z378:AE378)*10+SUM(AH378:AM378),"")</f>
        <v/>
      </c>
      <c r="AS378" s="78"/>
      <c r="AT378" s="11"/>
      <c r="AU378" s="11"/>
      <c r="AV378" s="80" t="str">
        <f>IF(AP378=1,VLOOKUP(AR378,'Number-Dozzen'!$F$2:$K$10,2,0),"")</f>
        <v/>
      </c>
      <c r="AW378" s="80" t="str">
        <f>IF(AP378=1,VLOOKUP(AR378,'Number-Dozzen'!$F$2:$K$10,3,0),"")</f>
        <v/>
      </c>
      <c r="AX378" s="80" t="str">
        <f>IF(AP378=1,VLOOKUP(AR378,'Number-Dozzen'!$F$2:$K$10,4,0),"")</f>
        <v/>
      </c>
      <c r="AY378" s="80" t="str">
        <f>IF(AP378=1,VLOOKUP(AR378,'Number-Dozzen'!$F$2:$K$10,5,0),"")</f>
        <v/>
      </c>
      <c r="AZ378" s="80" t="str">
        <f>IF(AP378=1,VLOOKUP(AR378,'Number-Dozzen'!$F$2:$K$10,6,0),"")</f>
        <v/>
      </c>
      <c r="BA378" s="11"/>
      <c r="BB378" s="80">
        <f t="shared" si="116"/>
        <v>14</v>
      </c>
      <c r="BC378" s="11"/>
      <c r="BD378" s="11"/>
      <c r="BE378" s="11"/>
      <c r="BF378" s="11"/>
      <c r="BG378" s="11"/>
      <c r="BH378" s="11"/>
      <c r="BI378" s="11"/>
      <c r="BJ378" s="11"/>
      <c r="BK378" s="11"/>
      <c r="BL378" s="11"/>
      <c r="BM378" s="11"/>
      <c r="BN378" s="11"/>
    </row>
    <row r="379" spans="1:66">
      <c r="A379" s="7">
        <v>378</v>
      </c>
      <c r="B379" s="5"/>
      <c r="C379" s="97">
        <v>22</v>
      </c>
      <c r="D379" s="6">
        <f>IF(C379="","",VLOOKUP(C379,'Number-Dozzen'!$A$2:$C$38,3,0))</f>
        <v>2</v>
      </c>
      <c r="E379" s="6">
        <f>IF(C379="","",VLOOKUP(C379,'[1]Number-Dozzen'!$A$2:$B$38,2,0))</f>
        <v>3</v>
      </c>
      <c r="F379" s="19">
        <f t="shared" si="118"/>
        <v>12</v>
      </c>
      <c r="G379" s="19" t="str">
        <f>IF(C379="","",IF(F379="","",VLOOKUP(F379,'Number-Dozzen'!$F$2:$L$10,7,0)))</f>
        <v>1-5-8-10-11</v>
      </c>
      <c r="H379" s="1" t="str">
        <f t="shared" si="115"/>
        <v/>
      </c>
      <c r="I379" s="1">
        <f t="shared" si="100"/>
        <v>14</v>
      </c>
      <c r="J379" s="1">
        <f t="shared" si="101"/>
        <v>1</v>
      </c>
      <c r="K379" s="1" t="str">
        <f t="shared" si="114"/>
        <v/>
      </c>
      <c r="L379" s="1">
        <f>IF(C379="","",SUM($K$2:K379))</f>
        <v>-52</v>
      </c>
      <c r="M379" s="11"/>
      <c r="N379" s="24" t="str">
        <f t="shared" si="117"/>
        <v/>
      </c>
      <c r="O379" s="25"/>
      <c r="P379" s="11"/>
      <c r="Q379" s="11"/>
      <c r="R379" s="11"/>
      <c r="S379" s="11"/>
      <c r="T379" s="11"/>
      <c r="U379" s="11"/>
      <c r="X379" s="11"/>
      <c r="Y379" s="11"/>
      <c r="Z379" s="80" t="str">
        <f t="shared" si="102"/>
        <v/>
      </c>
      <c r="AA379" s="82" t="str">
        <f t="shared" si="103"/>
        <v/>
      </c>
      <c r="AB379" s="1" t="str">
        <f t="shared" si="104"/>
        <v/>
      </c>
      <c r="AC379" s="1">
        <f t="shared" si="105"/>
        <v>1</v>
      </c>
      <c r="AD379" s="1" t="str">
        <f t="shared" si="106"/>
        <v/>
      </c>
      <c r="AE379" s="1" t="str">
        <f t="shared" si="107"/>
        <v/>
      </c>
      <c r="AG379" s="11"/>
      <c r="AH379" s="1" t="str">
        <f t="shared" si="108"/>
        <v/>
      </c>
      <c r="AI379" s="1" t="str">
        <f t="shared" si="109"/>
        <v/>
      </c>
      <c r="AJ379" s="1" t="str">
        <f t="shared" si="110"/>
        <v/>
      </c>
      <c r="AK379" s="1" t="str">
        <f t="shared" si="111"/>
        <v/>
      </c>
      <c r="AL379" s="1">
        <f t="shared" si="112"/>
        <v>2</v>
      </c>
      <c r="AM379" s="1" t="str">
        <f t="shared" si="113"/>
        <v/>
      </c>
      <c r="AN379" s="11"/>
      <c r="AO379" s="11"/>
      <c r="AP379" s="78">
        <f>IF(AND(SUM(AH379:AM379)&gt;0,SUM(Z379:AE379)&gt;0),1,"")</f>
        <v>1</v>
      </c>
      <c r="AQ379" s="78"/>
      <c r="AR379" s="78">
        <f>IF(AP379=1,SUM(Z379:AE379)*10+SUM(AH379:AM379),"")</f>
        <v>12</v>
      </c>
      <c r="AS379" s="78"/>
      <c r="AT379" s="11"/>
      <c r="AU379" s="11"/>
      <c r="AV379" s="80">
        <f>IF(AP379=1,VLOOKUP(AR379,'Number-Dozzen'!$F$2:$K$10,2,0),"")</f>
        <v>1</v>
      </c>
      <c r="AW379" s="80">
        <f>IF(AP379=1,VLOOKUP(AR379,'Number-Dozzen'!$F$2:$K$10,3,0),"")</f>
        <v>5</v>
      </c>
      <c r="AX379" s="80">
        <f>IF(AP379=1,VLOOKUP(AR379,'Number-Dozzen'!$F$2:$K$10,4,0),"")</f>
        <v>8</v>
      </c>
      <c r="AY379" s="80">
        <f>IF(AP379=1,VLOOKUP(AR379,'Number-Dozzen'!$F$2:$K$10,5,0),"")</f>
        <v>10</v>
      </c>
      <c r="AZ379" s="80">
        <f>IF(AP379=1,VLOOKUP(AR379,'Number-Dozzen'!$F$2:$K$10,6,0),"")</f>
        <v>11</v>
      </c>
      <c r="BA379" s="11"/>
      <c r="BB379" s="80">
        <f t="shared" si="116"/>
        <v>14</v>
      </c>
      <c r="BC379" s="11"/>
      <c r="BD379" s="11"/>
      <c r="BE379" s="11"/>
      <c r="BF379" s="11"/>
      <c r="BG379" s="11"/>
      <c r="BH379" s="11"/>
      <c r="BI379" s="11"/>
      <c r="BJ379" s="11"/>
      <c r="BK379" s="11"/>
      <c r="BL379" s="11"/>
      <c r="BM379" s="11"/>
      <c r="BN379" s="11"/>
    </row>
    <row r="380" spans="1:66">
      <c r="A380" s="7">
        <v>379</v>
      </c>
      <c r="B380" s="5"/>
      <c r="C380" s="97">
        <v>16</v>
      </c>
      <c r="D380" s="6">
        <f>IF(C380="","",VLOOKUP(C380,'Number-Dozzen'!$A$2:$C$38,3,0))</f>
        <v>2</v>
      </c>
      <c r="E380" s="6">
        <f>IF(C380="","",VLOOKUP(C380,'[1]Number-Dozzen'!$A$2:$B$38,2,0))</f>
        <v>2</v>
      </c>
      <c r="F380" s="19" t="str">
        <f t="shared" si="118"/>
        <v/>
      </c>
      <c r="G380" s="19" t="str">
        <f>IF(C380="","",IF(F380="","",VLOOKUP(F380,'Number-Dozzen'!$F$2:$L$10,7,0)))</f>
        <v/>
      </c>
      <c r="H380" s="1" t="str">
        <f t="shared" si="115"/>
        <v>L</v>
      </c>
      <c r="I380" s="1">
        <f t="shared" si="100"/>
        <v>14</v>
      </c>
      <c r="J380" s="1">
        <f t="shared" si="101"/>
        <v>1</v>
      </c>
      <c r="K380" s="1">
        <f t="shared" si="114"/>
        <v>-4</v>
      </c>
      <c r="L380" s="1">
        <f>IF(C380="","",SUM($K$2:K380))</f>
        <v>-56</v>
      </c>
      <c r="M380" s="11"/>
      <c r="N380" s="24" t="str">
        <f t="shared" si="117"/>
        <v/>
      </c>
      <c r="O380" s="25"/>
      <c r="P380" s="11"/>
      <c r="Q380" s="11"/>
      <c r="R380" s="11"/>
      <c r="S380" s="11"/>
      <c r="T380" s="11"/>
      <c r="U380" s="11"/>
      <c r="X380" s="11"/>
      <c r="Y380" s="11"/>
      <c r="Z380" s="80" t="str">
        <f t="shared" si="102"/>
        <v/>
      </c>
      <c r="AA380" s="82" t="str">
        <f t="shared" si="103"/>
        <v/>
      </c>
      <c r="AB380" s="1" t="str">
        <f t="shared" si="104"/>
        <v/>
      </c>
      <c r="AC380" s="1" t="str">
        <f t="shared" si="105"/>
        <v/>
      </c>
      <c r="AD380" s="1" t="str">
        <f t="shared" si="106"/>
        <v/>
      </c>
      <c r="AE380" s="1" t="str">
        <f t="shared" si="107"/>
        <v/>
      </c>
      <c r="AG380" s="11"/>
      <c r="AH380" s="1" t="str">
        <f t="shared" si="108"/>
        <v/>
      </c>
      <c r="AI380" s="1" t="str">
        <f t="shared" si="109"/>
        <v/>
      </c>
      <c r="AJ380" s="1" t="str">
        <f t="shared" si="110"/>
        <v/>
      </c>
      <c r="AK380" s="1">
        <f t="shared" si="111"/>
        <v>1</v>
      </c>
      <c r="AL380" s="1" t="str">
        <f t="shared" si="112"/>
        <v/>
      </c>
      <c r="AM380" s="1" t="str">
        <f t="shared" si="113"/>
        <v/>
      </c>
      <c r="AN380" s="11"/>
      <c r="AO380" s="11"/>
      <c r="AP380" s="78" t="str">
        <f>IF(AND(SUM(AH380:AM380)&gt;0,SUM(Z380:AE380)&gt;0),1,"")</f>
        <v/>
      </c>
      <c r="AQ380" s="78"/>
      <c r="AR380" s="78" t="str">
        <f>IF(AP380=1,SUM(Z380:AE380)*10+SUM(AH380:AM380),"")</f>
        <v/>
      </c>
      <c r="AS380" s="78"/>
      <c r="AT380" s="11"/>
      <c r="AU380" s="11"/>
      <c r="AV380" s="80" t="str">
        <f>IF(AP380=1,VLOOKUP(AR380,'Number-Dozzen'!$F$2:$K$10,2,0),"")</f>
        <v/>
      </c>
      <c r="AW380" s="80" t="str">
        <f>IF(AP380=1,VLOOKUP(AR380,'Number-Dozzen'!$F$2:$K$10,3,0),"")</f>
        <v/>
      </c>
      <c r="AX380" s="80" t="str">
        <f>IF(AP380=1,VLOOKUP(AR380,'Number-Dozzen'!$F$2:$K$10,4,0),"")</f>
        <v/>
      </c>
      <c r="AY380" s="80" t="str">
        <f>IF(AP380=1,VLOOKUP(AR380,'Number-Dozzen'!$F$2:$K$10,5,0),"")</f>
        <v/>
      </c>
      <c r="AZ380" s="80" t="str">
        <f>IF(AP380=1,VLOOKUP(AR380,'Number-Dozzen'!$F$2:$K$10,6,0),"")</f>
        <v/>
      </c>
      <c r="BA380" s="11"/>
      <c r="BB380" s="80">
        <f t="shared" si="116"/>
        <v>15</v>
      </c>
      <c r="BC380" s="11"/>
      <c r="BD380" s="11"/>
      <c r="BE380" s="11"/>
      <c r="BF380" s="11"/>
      <c r="BG380" s="11"/>
      <c r="BH380" s="11"/>
      <c r="BI380" s="11"/>
      <c r="BJ380" s="11"/>
      <c r="BK380" s="11"/>
      <c r="BL380" s="11"/>
      <c r="BM380" s="11"/>
      <c r="BN380" s="11"/>
    </row>
    <row r="381" spans="1:66">
      <c r="A381" s="7">
        <v>380</v>
      </c>
      <c r="B381" s="5"/>
      <c r="C381" s="97">
        <v>19</v>
      </c>
      <c r="D381" s="6">
        <f>IF(C381="","",VLOOKUP(C381,'Number-Dozzen'!$A$2:$C$38,3,0))</f>
        <v>2</v>
      </c>
      <c r="E381" s="6">
        <f>IF(C381="","",VLOOKUP(C381,'[1]Number-Dozzen'!$A$2:$B$38,2,0))</f>
        <v>1</v>
      </c>
      <c r="F381" s="19" t="str">
        <f t="shared" si="118"/>
        <v/>
      </c>
      <c r="G381" s="19" t="str">
        <f>IF(C381="","",IF(F381="","",VLOOKUP(F381,'Number-Dozzen'!$F$2:$L$10,7,0)))</f>
        <v/>
      </c>
      <c r="H381" s="1" t="str">
        <f t="shared" si="115"/>
        <v/>
      </c>
      <c r="I381" s="1">
        <f t="shared" si="100"/>
        <v>15</v>
      </c>
      <c r="J381" s="1">
        <f t="shared" si="101"/>
        <v>1</v>
      </c>
      <c r="K381" s="1" t="str">
        <f t="shared" si="114"/>
        <v/>
      </c>
      <c r="L381" s="1">
        <f>IF(C381="","",SUM($K$2:K381))</f>
        <v>-56</v>
      </c>
      <c r="M381" s="11"/>
      <c r="N381" s="24" t="str">
        <f t="shared" si="117"/>
        <v/>
      </c>
      <c r="O381" s="25"/>
      <c r="P381" s="11"/>
      <c r="Q381" s="11"/>
      <c r="R381" s="11"/>
      <c r="S381" s="11"/>
      <c r="T381" s="11"/>
      <c r="U381" s="11"/>
      <c r="X381" s="11"/>
      <c r="Y381" s="11"/>
      <c r="Z381" s="80" t="str">
        <f t="shared" si="102"/>
        <v/>
      </c>
      <c r="AA381" s="82" t="str">
        <f t="shared" si="103"/>
        <v/>
      </c>
      <c r="AB381" s="1" t="str">
        <f t="shared" si="104"/>
        <v/>
      </c>
      <c r="AC381" s="1" t="str">
        <f t="shared" si="105"/>
        <v/>
      </c>
      <c r="AD381" s="1" t="str">
        <f t="shared" si="106"/>
        <v/>
      </c>
      <c r="AE381" s="1" t="str">
        <f t="shared" si="107"/>
        <v/>
      </c>
      <c r="AG381" s="11"/>
      <c r="AH381" s="1">
        <f t="shared" si="108"/>
        <v>3</v>
      </c>
      <c r="AI381" s="1" t="str">
        <f t="shared" si="109"/>
        <v/>
      </c>
      <c r="AJ381" s="1" t="str">
        <f t="shared" si="110"/>
        <v/>
      </c>
      <c r="AK381" s="1" t="str">
        <f t="shared" si="111"/>
        <v/>
      </c>
      <c r="AL381" s="1" t="str">
        <f t="shared" si="112"/>
        <v/>
      </c>
      <c r="AM381" s="1" t="str">
        <f t="shared" si="113"/>
        <v/>
      </c>
      <c r="AN381" s="11"/>
      <c r="AO381" s="11"/>
      <c r="AP381" s="78" t="str">
        <f>IF(AND(SUM(AH381:AM381)&gt;0,SUM(Z381:AE381)&gt;0),1,"")</f>
        <v/>
      </c>
      <c r="AQ381" s="78"/>
      <c r="AR381" s="78" t="str">
        <f>IF(AP381=1,SUM(Z381:AE381)*10+SUM(AH381:AM381),"")</f>
        <v/>
      </c>
      <c r="AS381" s="78"/>
      <c r="AT381" s="11"/>
      <c r="AU381" s="11"/>
      <c r="AV381" s="80" t="str">
        <f>IF(AP381=1,VLOOKUP(AR381,'Number-Dozzen'!$F$2:$K$10,2,0),"")</f>
        <v/>
      </c>
      <c r="AW381" s="80" t="str">
        <f>IF(AP381=1,VLOOKUP(AR381,'Number-Dozzen'!$F$2:$K$10,3,0),"")</f>
        <v/>
      </c>
      <c r="AX381" s="80" t="str">
        <f>IF(AP381=1,VLOOKUP(AR381,'Number-Dozzen'!$F$2:$K$10,4,0),"")</f>
        <v/>
      </c>
      <c r="AY381" s="80" t="str">
        <f>IF(AP381=1,VLOOKUP(AR381,'Number-Dozzen'!$F$2:$K$10,5,0),"")</f>
        <v/>
      </c>
      <c r="AZ381" s="80" t="str">
        <f>IF(AP381=1,VLOOKUP(AR381,'Number-Dozzen'!$F$2:$K$10,6,0),"")</f>
        <v/>
      </c>
      <c r="BA381" s="11"/>
      <c r="BB381" s="80">
        <f t="shared" si="116"/>
        <v>15</v>
      </c>
      <c r="BC381" s="11"/>
      <c r="BD381" s="11"/>
      <c r="BE381" s="11"/>
      <c r="BF381" s="11"/>
      <c r="BG381" s="11"/>
      <c r="BH381" s="11"/>
      <c r="BI381" s="11"/>
      <c r="BJ381" s="11"/>
      <c r="BK381" s="11"/>
      <c r="BL381" s="11"/>
      <c r="BM381" s="11"/>
      <c r="BN381" s="11"/>
    </row>
    <row r="382" spans="1:66">
      <c r="A382" s="7">
        <v>381</v>
      </c>
      <c r="B382" s="5"/>
      <c r="C382" s="97">
        <v>1</v>
      </c>
      <c r="D382" s="6">
        <f>IF(C382="","",VLOOKUP(C382,'Number-Dozzen'!$A$2:$C$38,3,0))</f>
        <v>1</v>
      </c>
      <c r="E382" s="6">
        <f>IF(C382="","",VLOOKUP(C382,'[1]Number-Dozzen'!$A$2:$B$38,2,0))</f>
        <v>2</v>
      </c>
      <c r="F382" s="19">
        <f t="shared" si="118"/>
        <v>33</v>
      </c>
      <c r="G382" s="19" t="str">
        <f>IF(C382="","",IF(F382="","",VLOOKUP(F382,'Number-Dozzen'!$F$2:$L$10,7,0)))</f>
        <v>26-28-29-31-35</v>
      </c>
      <c r="H382" s="1" t="str">
        <f t="shared" si="115"/>
        <v/>
      </c>
      <c r="I382" s="1">
        <f t="shared" si="100"/>
        <v>15</v>
      </c>
      <c r="J382" s="1">
        <f t="shared" si="101"/>
        <v>1</v>
      </c>
      <c r="K382" s="1" t="str">
        <f t="shared" si="114"/>
        <v/>
      </c>
      <c r="L382" s="1">
        <f>IF(C382="","",SUM($K$2:K382))</f>
        <v>-56</v>
      </c>
      <c r="M382" s="11"/>
      <c r="N382" s="24" t="str">
        <f t="shared" si="117"/>
        <v/>
      </c>
      <c r="O382" s="25"/>
      <c r="P382" s="11"/>
      <c r="Q382" s="11"/>
      <c r="R382" s="11"/>
      <c r="S382" s="11"/>
      <c r="T382" s="11"/>
      <c r="U382" s="11"/>
      <c r="X382" s="11"/>
      <c r="Y382" s="11"/>
      <c r="Z382" s="80">
        <f t="shared" si="102"/>
        <v>3</v>
      </c>
      <c r="AA382" s="82" t="str">
        <f t="shared" si="103"/>
        <v/>
      </c>
      <c r="AB382" s="1" t="str">
        <f t="shared" si="104"/>
        <v/>
      </c>
      <c r="AC382" s="1" t="str">
        <f t="shared" si="105"/>
        <v/>
      </c>
      <c r="AD382" s="1" t="str">
        <f t="shared" si="106"/>
        <v/>
      </c>
      <c r="AE382" s="1" t="str">
        <f t="shared" si="107"/>
        <v/>
      </c>
      <c r="AG382" s="11"/>
      <c r="AH382" s="1" t="str">
        <f t="shared" si="108"/>
        <v/>
      </c>
      <c r="AI382" s="1" t="str">
        <f t="shared" si="109"/>
        <v/>
      </c>
      <c r="AJ382" s="1">
        <f t="shared" si="110"/>
        <v>3</v>
      </c>
      <c r="AK382" s="1" t="str">
        <f t="shared" si="111"/>
        <v/>
      </c>
      <c r="AL382" s="1" t="str">
        <f t="shared" si="112"/>
        <v/>
      </c>
      <c r="AM382" s="1" t="str">
        <f t="shared" si="113"/>
        <v/>
      </c>
      <c r="AN382" s="11"/>
      <c r="AO382" s="11"/>
      <c r="AP382" s="78">
        <f>IF(AND(SUM(AH382:AM382)&gt;0,SUM(Z382:AE382)&gt;0),1,"")</f>
        <v>1</v>
      </c>
      <c r="AQ382" s="78"/>
      <c r="AR382" s="78">
        <f>IF(AP382=1,SUM(Z382:AE382)*10+SUM(AH382:AM382),"")</f>
        <v>33</v>
      </c>
      <c r="AS382" s="78"/>
      <c r="AT382" s="11"/>
      <c r="AU382" s="11"/>
      <c r="AV382" s="80">
        <f>IF(AP382=1,VLOOKUP(AR382,'Number-Dozzen'!$F$2:$K$10,2,0),"")</f>
        <v>26</v>
      </c>
      <c r="AW382" s="80">
        <f>IF(AP382=1,VLOOKUP(AR382,'Number-Dozzen'!$F$2:$K$10,3,0),"")</f>
        <v>28</v>
      </c>
      <c r="AX382" s="80">
        <f>IF(AP382=1,VLOOKUP(AR382,'Number-Dozzen'!$F$2:$K$10,4,0),"")</f>
        <v>29</v>
      </c>
      <c r="AY382" s="80">
        <f>IF(AP382=1,VLOOKUP(AR382,'Number-Dozzen'!$F$2:$K$10,5,0),"")</f>
        <v>31</v>
      </c>
      <c r="AZ382" s="80">
        <f>IF(AP382=1,VLOOKUP(AR382,'Number-Dozzen'!$F$2:$K$10,6,0),"")</f>
        <v>35</v>
      </c>
      <c r="BA382" s="11"/>
      <c r="BB382" s="80">
        <f t="shared" si="116"/>
        <v>15</v>
      </c>
      <c r="BC382" s="11"/>
      <c r="BD382" s="11"/>
      <c r="BE382" s="11"/>
      <c r="BF382" s="11"/>
      <c r="BG382" s="11"/>
      <c r="BH382" s="11"/>
      <c r="BI382" s="11"/>
      <c r="BJ382" s="11"/>
      <c r="BK382" s="11"/>
      <c r="BL382" s="11"/>
      <c r="BM382" s="11"/>
      <c r="BN382" s="11"/>
    </row>
    <row r="383" spans="1:66">
      <c r="A383" s="7">
        <v>382</v>
      </c>
      <c r="B383" s="5"/>
      <c r="C383" s="97">
        <v>20</v>
      </c>
      <c r="D383" s="6">
        <f>IF(C383="","",VLOOKUP(C383,'Number-Dozzen'!$A$2:$C$38,3,0))</f>
        <v>2</v>
      </c>
      <c r="E383" s="6">
        <f>IF(C383="","",VLOOKUP(C383,'[1]Number-Dozzen'!$A$2:$B$38,2,0))</f>
        <v>2</v>
      </c>
      <c r="F383" s="19" t="str">
        <f t="shared" si="118"/>
        <v/>
      </c>
      <c r="G383" s="19" t="str">
        <f>IF(C383="","",IF(F383="","",VLOOKUP(F383,'Number-Dozzen'!$F$2:$L$10,7,0)))</f>
        <v/>
      </c>
      <c r="H383" s="1" t="str">
        <f t="shared" si="115"/>
        <v>L</v>
      </c>
      <c r="I383" s="1">
        <f t="shared" si="100"/>
        <v>15</v>
      </c>
      <c r="J383" s="1">
        <f t="shared" si="101"/>
        <v>1</v>
      </c>
      <c r="K383" s="1">
        <f t="shared" si="114"/>
        <v>-4</v>
      </c>
      <c r="L383" s="1">
        <f>IF(C383="","",SUM($K$2:K383))</f>
        <v>-60</v>
      </c>
      <c r="M383" s="11"/>
      <c r="N383" s="24" t="str">
        <f t="shared" si="117"/>
        <v/>
      </c>
      <c r="O383" s="25"/>
      <c r="P383" s="11"/>
      <c r="Q383" s="11"/>
      <c r="R383" s="11"/>
      <c r="S383" s="11"/>
      <c r="T383" s="11"/>
      <c r="U383" s="11"/>
      <c r="X383" s="11"/>
      <c r="Y383" s="11"/>
      <c r="Z383" s="80" t="str">
        <f t="shared" si="102"/>
        <v/>
      </c>
      <c r="AA383" s="82" t="str">
        <f t="shared" si="103"/>
        <v/>
      </c>
      <c r="AB383" s="1">
        <f t="shared" si="104"/>
        <v>3</v>
      </c>
      <c r="AC383" s="1" t="str">
        <f t="shared" si="105"/>
        <v/>
      </c>
      <c r="AD383" s="1" t="str">
        <f t="shared" si="106"/>
        <v/>
      </c>
      <c r="AE383" s="1" t="str">
        <f t="shared" si="107"/>
        <v/>
      </c>
      <c r="AG383" s="11"/>
      <c r="AH383" s="1" t="str">
        <f t="shared" si="108"/>
        <v/>
      </c>
      <c r="AI383" s="1" t="str">
        <f t="shared" si="109"/>
        <v/>
      </c>
      <c r="AJ383" s="1" t="str">
        <f t="shared" si="110"/>
        <v/>
      </c>
      <c r="AK383" s="1" t="str">
        <f t="shared" si="111"/>
        <v/>
      </c>
      <c r="AL383" s="1" t="str">
        <f t="shared" si="112"/>
        <v/>
      </c>
      <c r="AM383" s="1" t="str">
        <f t="shared" si="113"/>
        <v/>
      </c>
      <c r="AN383" s="11"/>
      <c r="AO383" s="11"/>
      <c r="AP383" s="78" t="str">
        <f>IF(AND(SUM(AH383:AM383)&gt;0,SUM(Z383:AE383)&gt;0),1,"")</f>
        <v/>
      </c>
      <c r="AQ383" s="78"/>
      <c r="AR383" s="78" t="str">
        <f>IF(AP383=1,SUM(Z383:AE383)*10+SUM(AH383:AM383),"")</f>
        <v/>
      </c>
      <c r="AS383" s="78"/>
      <c r="AT383" s="11"/>
      <c r="AU383" s="11"/>
      <c r="AV383" s="80" t="str">
        <f>IF(AP383=1,VLOOKUP(AR383,'Number-Dozzen'!$F$2:$K$10,2,0),"")</f>
        <v/>
      </c>
      <c r="AW383" s="80" t="str">
        <f>IF(AP383=1,VLOOKUP(AR383,'Number-Dozzen'!$F$2:$K$10,3,0),"")</f>
        <v/>
      </c>
      <c r="AX383" s="80" t="str">
        <f>IF(AP383=1,VLOOKUP(AR383,'Number-Dozzen'!$F$2:$K$10,4,0),"")</f>
        <v/>
      </c>
      <c r="AY383" s="80" t="str">
        <f>IF(AP383=1,VLOOKUP(AR383,'Number-Dozzen'!$F$2:$K$10,5,0),"")</f>
        <v/>
      </c>
      <c r="AZ383" s="80" t="str">
        <f>IF(AP383=1,VLOOKUP(AR383,'Number-Dozzen'!$F$2:$K$10,6,0),"")</f>
        <v/>
      </c>
      <c r="BA383" s="11"/>
      <c r="BB383" s="80">
        <f t="shared" si="116"/>
        <v>16</v>
      </c>
      <c r="BC383" s="11"/>
      <c r="BD383" s="11"/>
      <c r="BE383" s="11"/>
      <c r="BF383" s="11"/>
      <c r="BG383" s="11"/>
      <c r="BH383" s="11"/>
      <c r="BI383" s="11"/>
      <c r="BJ383" s="11"/>
      <c r="BK383" s="11"/>
      <c r="BL383" s="11"/>
      <c r="BM383" s="11"/>
      <c r="BN383" s="11"/>
    </row>
    <row r="384" spans="1:66">
      <c r="A384" s="7">
        <v>383</v>
      </c>
      <c r="B384" s="5"/>
      <c r="C384" s="97">
        <v>7</v>
      </c>
      <c r="D384" s="6">
        <f>IF(C384="","",VLOOKUP(C384,'Number-Dozzen'!$A$2:$C$38,3,0))</f>
        <v>1</v>
      </c>
      <c r="E384" s="6">
        <f>IF(C384="","",VLOOKUP(C384,'[1]Number-Dozzen'!$A$2:$B$38,2,0))</f>
        <v>3</v>
      </c>
      <c r="F384" s="19">
        <f t="shared" si="118"/>
        <v>31</v>
      </c>
      <c r="G384" s="19" t="str">
        <f>IF(C384="","",IF(F384="","",VLOOKUP(F384,'Number-Dozzen'!$F$2:$L$10,7,0)))</f>
        <v>25-27-32-34</v>
      </c>
      <c r="H384" s="1" t="str">
        <f t="shared" si="115"/>
        <v/>
      </c>
      <c r="I384" s="1">
        <f t="shared" si="100"/>
        <v>16</v>
      </c>
      <c r="J384" s="1">
        <f t="shared" si="101"/>
        <v>1</v>
      </c>
      <c r="K384" s="1" t="str">
        <f t="shared" si="114"/>
        <v/>
      </c>
      <c r="L384" s="1">
        <f>IF(C384="","",SUM($K$2:K384))</f>
        <v>-60</v>
      </c>
      <c r="M384" s="11"/>
      <c r="N384" s="24" t="str">
        <f t="shared" si="117"/>
        <v/>
      </c>
      <c r="O384" s="25"/>
      <c r="P384" s="11"/>
      <c r="Q384" s="11"/>
      <c r="R384" s="11"/>
      <c r="S384" s="11"/>
      <c r="T384" s="11"/>
      <c r="U384" s="11"/>
      <c r="X384" s="11"/>
      <c r="Y384" s="11"/>
      <c r="Z384" s="80">
        <f t="shared" si="102"/>
        <v>3</v>
      </c>
      <c r="AA384" s="82" t="str">
        <f t="shared" si="103"/>
        <v/>
      </c>
      <c r="AB384" s="1" t="str">
        <f t="shared" si="104"/>
        <v/>
      </c>
      <c r="AC384" s="1" t="str">
        <f t="shared" si="105"/>
        <v/>
      </c>
      <c r="AD384" s="1" t="str">
        <f t="shared" si="106"/>
        <v/>
      </c>
      <c r="AE384" s="1" t="str">
        <f t="shared" si="107"/>
        <v/>
      </c>
      <c r="AG384" s="11"/>
      <c r="AH384" s="1" t="str">
        <f t="shared" si="108"/>
        <v/>
      </c>
      <c r="AI384" s="1" t="str">
        <f t="shared" si="109"/>
        <v/>
      </c>
      <c r="AJ384" s="1" t="str">
        <f t="shared" si="110"/>
        <v/>
      </c>
      <c r="AK384" s="1" t="str">
        <f t="shared" si="111"/>
        <v/>
      </c>
      <c r="AL384" s="1" t="str">
        <f t="shared" si="112"/>
        <v/>
      </c>
      <c r="AM384" s="1">
        <f t="shared" si="113"/>
        <v>1</v>
      </c>
      <c r="AN384" s="11"/>
      <c r="AO384" s="11"/>
      <c r="AP384" s="78">
        <f>IF(AND(SUM(AH384:AM384)&gt;0,SUM(Z384:AE384)&gt;0),1,"")</f>
        <v>1</v>
      </c>
      <c r="AQ384" s="78"/>
      <c r="AR384" s="78">
        <f>IF(AP384=1,SUM(Z384:AE384)*10+SUM(AH384:AM384),"")</f>
        <v>31</v>
      </c>
      <c r="AS384" s="78"/>
      <c r="AT384" s="11"/>
      <c r="AU384" s="11"/>
      <c r="AV384" s="80">
        <f>IF(AP384=1,VLOOKUP(AR384,'Number-Dozzen'!$F$2:$K$10,2,0),"")</f>
        <v>25</v>
      </c>
      <c r="AW384" s="80">
        <f>IF(AP384=1,VLOOKUP(AR384,'Number-Dozzen'!$F$2:$K$10,3,0),"")</f>
        <v>27</v>
      </c>
      <c r="AX384" s="80">
        <f>IF(AP384=1,VLOOKUP(AR384,'Number-Dozzen'!$F$2:$K$10,4,0),"")</f>
        <v>32</v>
      </c>
      <c r="AY384" s="80">
        <f>IF(AP384=1,VLOOKUP(AR384,'Number-Dozzen'!$F$2:$K$10,5,0),"")</f>
        <v>34</v>
      </c>
      <c r="AZ384" s="80" t="str">
        <f>IF(AP384=1,VLOOKUP(AR384,'Number-Dozzen'!$F$2:$K$10,6,0),"")</f>
        <v xml:space="preserve"> </v>
      </c>
      <c r="BA384" s="11"/>
      <c r="BB384" s="80">
        <f t="shared" si="116"/>
        <v>16</v>
      </c>
      <c r="BC384" s="11"/>
      <c r="BD384" s="11"/>
      <c r="BE384" s="11"/>
      <c r="BF384" s="11"/>
      <c r="BG384" s="11"/>
      <c r="BH384" s="11"/>
      <c r="BI384" s="11"/>
      <c r="BJ384" s="11"/>
      <c r="BK384" s="11"/>
      <c r="BL384" s="11"/>
      <c r="BM384" s="11"/>
      <c r="BN384" s="11"/>
    </row>
    <row r="385" spans="1:66">
      <c r="A385" s="7">
        <v>384</v>
      </c>
      <c r="B385" s="5"/>
      <c r="C385" s="97">
        <v>15</v>
      </c>
      <c r="D385" s="6">
        <f>IF(C385="","",VLOOKUP(C385,'Number-Dozzen'!$A$2:$C$38,3,0))</f>
        <v>2</v>
      </c>
      <c r="E385" s="6">
        <f>IF(C385="","",VLOOKUP(C385,'[1]Number-Dozzen'!$A$2:$B$38,2,0))</f>
        <v>1</v>
      </c>
      <c r="F385" s="19">
        <f t="shared" si="118"/>
        <v>32</v>
      </c>
      <c r="G385" s="19" t="str">
        <f>IF(C385="","",IF(F385="","",VLOOKUP(F385,'Number-Dozzen'!$F$2:$L$10,7,0)))</f>
        <v>30-33-36</v>
      </c>
      <c r="H385" s="1" t="str">
        <f t="shared" si="115"/>
        <v>L</v>
      </c>
      <c r="I385" s="1">
        <f t="shared" si="100"/>
        <v>16</v>
      </c>
      <c r="J385" s="1">
        <f t="shared" si="101"/>
        <v>1</v>
      </c>
      <c r="K385" s="1">
        <f t="shared" si="114"/>
        <v>-4</v>
      </c>
      <c r="L385" s="1">
        <f>IF(C385="","",SUM($K$2:K385))</f>
        <v>-64</v>
      </c>
      <c r="M385" s="11"/>
      <c r="N385" s="24" t="str">
        <f t="shared" si="117"/>
        <v/>
      </c>
      <c r="O385" s="25"/>
      <c r="P385" s="11"/>
      <c r="Q385" s="11"/>
      <c r="R385" s="11"/>
      <c r="S385" s="11"/>
      <c r="T385" s="11"/>
      <c r="U385" s="11"/>
      <c r="X385" s="11"/>
      <c r="Y385" s="11"/>
      <c r="Z385" s="80" t="str">
        <f t="shared" si="102"/>
        <v/>
      </c>
      <c r="AA385" s="82" t="str">
        <f t="shared" si="103"/>
        <v/>
      </c>
      <c r="AB385" s="1">
        <f t="shared" si="104"/>
        <v>3</v>
      </c>
      <c r="AC385" s="1" t="str">
        <f t="shared" si="105"/>
        <v/>
      </c>
      <c r="AD385" s="1" t="str">
        <f t="shared" si="106"/>
        <v/>
      </c>
      <c r="AE385" s="1" t="str">
        <f t="shared" si="107"/>
        <v/>
      </c>
      <c r="AG385" s="11"/>
      <c r="AH385" s="1" t="str">
        <f t="shared" si="108"/>
        <v/>
      </c>
      <c r="AI385" s="1">
        <f t="shared" si="109"/>
        <v>2</v>
      </c>
      <c r="AJ385" s="1" t="str">
        <f t="shared" si="110"/>
        <v/>
      </c>
      <c r="AK385" s="1" t="str">
        <f t="shared" si="111"/>
        <v/>
      </c>
      <c r="AL385" s="1" t="str">
        <f t="shared" si="112"/>
        <v/>
      </c>
      <c r="AM385" s="1" t="str">
        <f t="shared" si="113"/>
        <v/>
      </c>
      <c r="AN385" s="11"/>
      <c r="AO385" s="11"/>
      <c r="AP385" s="78">
        <f>IF(AND(SUM(AH385:AM385)&gt;0,SUM(Z385:AE385)&gt;0),1,"")</f>
        <v>1</v>
      </c>
      <c r="AQ385" s="78"/>
      <c r="AR385" s="78">
        <f>IF(AP385=1,SUM(Z385:AE385)*10+SUM(AH385:AM385),"")</f>
        <v>32</v>
      </c>
      <c r="AS385" s="78"/>
      <c r="AT385" s="11"/>
      <c r="AU385" s="11"/>
      <c r="AV385" s="80">
        <f>IF(AP385=1,VLOOKUP(AR385,'Number-Dozzen'!$F$2:$K$10,2,0),"")</f>
        <v>30</v>
      </c>
      <c r="AW385" s="80">
        <f>IF(AP385=1,VLOOKUP(AR385,'Number-Dozzen'!$F$2:$K$10,3,0),"")</f>
        <v>33</v>
      </c>
      <c r="AX385" s="80">
        <f>IF(AP385=1,VLOOKUP(AR385,'Number-Dozzen'!$F$2:$K$10,4,0),"")</f>
        <v>36</v>
      </c>
      <c r="AY385" s="80" t="str">
        <f>IF(AP385=1,VLOOKUP(AR385,'Number-Dozzen'!$F$2:$K$10,5,0),"")</f>
        <v xml:space="preserve"> </v>
      </c>
      <c r="AZ385" s="80" t="str">
        <f>IF(AP385=1,VLOOKUP(AR385,'Number-Dozzen'!$F$2:$K$10,6,0),"")</f>
        <v xml:space="preserve"> </v>
      </c>
      <c r="BA385" s="11"/>
      <c r="BB385" s="80">
        <f t="shared" si="116"/>
        <v>17</v>
      </c>
      <c r="BC385" s="11"/>
      <c r="BD385" s="11"/>
      <c r="BE385" s="11"/>
      <c r="BF385" s="11"/>
      <c r="BG385" s="11"/>
      <c r="BH385" s="11"/>
      <c r="BI385" s="11"/>
      <c r="BJ385" s="11"/>
      <c r="BK385" s="11"/>
      <c r="BL385" s="11"/>
      <c r="BM385" s="11"/>
      <c r="BN385" s="11"/>
    </row>
    <row r="386" spans="1:66">
      <c r="A386" s="7">
        <v>385</v>
      </c>
      <c r="B386" s="5"/>
      <c r="C386" s="97">
        <v>19</v>
      </c>
      <c r="D386" s="6">
        <f>IF(C386="","",VLOOKUP(C386,'Number-Dozzen'!$A$2:$C$38,3,0))</f>
        <v>2</v>
      </c>
      <c r="E386" s="6">
        <f>IF(C386="","",VLOOKUP(C386,'[1]Number-Dozzen'!$A$2:$B$38,2,0))</f>
        <v>1</v>
      </c>
      <c r="F386" s="19" t="str">
        <f t="shared" si="118"/>
        <v/>
      </c>
      <c r="G386" s="19" t="str">
        <f>IF(C386="","",IF(F386="","",VLOOKUP(F386,'Number-Dozzen'!$F$2:$L$10,7,0)))</f>
        <v/>
      </c>
      <c r="H386" s="1" t="str">
        <f t="shared" si="115"/>
        <v>L</v>
      </c>
      <c r="I386" s="1">
        <f t="shared" si="100"/>
        <v>17</v>
      </c>
      <c r="J386" s="1">
        <f t="shared" si="101"/>
        <v>1</v>
      </c>
      <c r="K386" s="1">
        <f t="shared" si="114"/>
        <v>-4</v>
      </c>
      <c r="L386" s="1">
        <f>IF(C386="","",SUM($K$2:K386))</f>
        <v>-68</v>
      </c>
      <c r="M386" s="11"/>
      <c r="N386" s="24" t="str">
        <f t="shared" si="117"/>
        <v/>
      </c>
      <c r="O386" s="25"/>
      <c r="P386" s="11"/>
      <c r="Q386" s="11"/>
      <c r="R386" s="11"/>
      <c r="S386" s="11"/>
      <c r="T386" s="11"/>
      <c r="U386" s="11"/>
      <c r="X386" s="11"/>
      <c r="Y386" s="11"/>
      <c r="Z386" s="80" t="str">
        <f t="shared" si="102"/>
        <v/>
      </c>
      <c r="AA386" s="82" t="str">
        <f t="shared" si="103"/>
        <v/>
      </c>
      <c r="AB386" s="1" t="str">
        <f t="shared" si="104"/>
        <v/>
      </c>
      <c r="AC386" s="1" t="str">
        <f t="shared" si="105"/>
        <v/>
      </c>
      <c r="AD386" s="1" t="str">
        <f t="shared" si="106"/>
        <v/>
      </c>
      <c r="AE386" s="1" t="str">
        <f t="shared" si="107"/>
        <v/>
      </c>
      <c r="AG386" s="11"/>
      <c r="AH386" s="1" t="str">
        <f t="shared" si="108"/>
        <v/>
      </c>
      <c r="AI386" s="1" t="str">
        <f t="shared" si="109"/>
        <v/>
      </c>
      <c r="AJ386" s="1" t="str">
        <f t="shared" si="110"/>
        <v/>
      </c>
      <c r="AK386" s="1" t="str">
        <f t="shared" si="111"/>
        <v/>
      </c>
      <c r="AL386" s="1" t="str">
        <f t="shared" si="112"/>
        <v/>
      </c>
      <c r="AM386" s="1" t="str">
        <f t="shared" si="113"/>
        <v/>
      </c>
      <c r="AN386" s="11"/>
      <c r="AO386" s="11"/>
      <c r="AP386" s="78" t="str">
        <f>IF(AND(SUM(AH386:AM386)&gt;0,SUM(Z386:AE386)&gt;0),1,"")</f>
        <v/>
      </c>
      <c r="AQ386" s="78"/>
      <c r="AR386" s="78" t="str">
        <f>IF(AP386=1,SUM(Z386:AE386)*10+SUM(AH386:AM386),"")</f>
        <v/>
      </c>
      <c r="AS386" s="78"/>
      <c r="AT386" s="11"/>
      <c r="AU386" s="11"/>
      <c r="AV386" s="80" t="str">
        <f>IF(AP386=1,VLOOKUP(AR386,'Number-Dozzen'!$F$2:$K$10,2,0),"")</f>
        <v/>
      </c>
      <c r="AW386" s="80" t="str">
        <f>IF(AP386=1,VLOOKUP(AR386,'Number-Dozzen'!$F$2:$K$10,3,0),"")</f>
        <v/>
      </c>
      <c r="AX386" s="80" t="str">
        <f>IF(AP386=1,VLOOKUP(AR386,'Number-Dozzen'!$F$2:$K$10,4,0),"")</f>
        <v/>
      </c>
      <c r="AY386" s="80" t="str">
        <f>IF(AP386=1,VLOOKUP(AR386,'Number-Dozzen'!$F$2:$K$10,5,0),"")</f>
        <v/>
      </c>
      <c r="AZ386" s="80" t="str">
        <f>IF(AP386=1,VLOOKUP(AR386,'Number-Dozzen'!$F$2:$K$10,6,0),"")</f>
        <v/>
      </c>
      <c r="BA386" s="11"/>
      <c r="BB386" s="80">
        <f t="shared" si="116"/>
        <v>18</v>
      </c>
      <c r="BC386" s="11"/>
      <c r="BD386" s="11"/>
      <c r="BE386" s="11"/>
      <c r="BF386" s="11"/>
      <c r="BG386" s="11"/>
      <c r="BH386" s="11"/>
      <c r="BI386" s="11"/>
      <c r="BJ386" s="11"/>
      <c r="BK386" s="11"/>
      <c r="BL386" s="11"/>
      <c r="BM386" s="11"/>
      <c r="BN386" s="11"/>
    </row>
    <row r="387" spans="1:66">
      <c r="A387" s="7">
        <v>386</v>
      </c>
      <c r="B387" s="5"/>
      <c r="C387" s="97">
        <v>9</v>
      </c>
      <c r="D387" s="6">
        <f>IF(C387="","",VLOOKUP(C387,'Number-Dozzen'!$A$2:$C$38,3,0))</f>
        <v>1</v>
      </c>
      <c r="E387" s="6">
        <f>IF(C387="","",VLOOKUP(C387,'[1]Number-Dozzen'!$A$2:$B$38,2,0))</f>
        <v>3</v>
      </c>
      <c r="F387" s="19">
        <f t="shared" si="118"/>
        <v>32</v>
      </c>
      <c r="G387" s="19" t="str">
        <f>IF(C387="","",IF(F387="","",VLOOKUP(F387,'Number-Dozzen'!$F$2:$L$10,7,0)))</f>
        <v>30-33-36</v>
      </c>
      <c r="H387" s="1" t="str">
        <f t="shared" si="115"/>
        <v/>
      </c>
      <c r="I387" s="1">
        <f t="shared" ref="I387:I450" si="119">IF(H386="W",1,IF(H386="L",I386+1,I386))</f>
        <v>18</v>
      </c>
      <c r="J387" s="1">
        <f t="shared" si="101"/>
        <v>1</v>
      </c>
      <c r="K387" s="1" t="str">
        <f t="shared" si="114"/>
        <v/>
      </c>
      <c r="L387" s="1">
        <f>IF(C387="","",SUM($K$2:K387))</f>
        <v>-68</v>
      </c>
      <c r="M387" s="11"/>
      <c r="N387" s="24" t="str">
        <f t="shared" si="117"/>
        <v/>
      </c>
      <c r="O387" s="25"/>
      <c r="P387" s="11"/>
      <c r="Q387" s="11"/>
      <c r="R387" s="11"/>
      <c r="S387" s="11"/>
      <c r="T387" s="11"/>
      <c r="U387" s="11"/>
      <c r="X387" s="11"/>
      <c r="Y387" s="11"/>
      <c r="Z387" s="80">
        <f t="shared" si="102"/>
        <v>3</v>
      </c>
      <c r="AA387" s="82" t="str">
        <f t="shared" si="103"/>
        <v/>
      </c>
      <c r="AB387" s="1" t="str">
        <f t="shared" si="104"/>
        <v/>
      </c>
      <c r="AC387" s="1" t="str">
        <f t="shared" si="105"/>
        <v/>
      </c>
      <c r="AD387" s="1" t="str">
        <f t="shared" si="106"/>
        <v/>
      </c>
      <c r="AE387" s="1" t="str">
        <f t="shared" si="107"/>
        <v/>
      </c>
      <c r="AG387" s="11"/>
      <c r="AH387" s="1" t="str">
        <f t="shared" si="108"/>
        <v/>
      </c>
      <c r="AI387" s="1" t="str">
        <f t="shared" si="109"/>
        <v/>
      </c>
      <c r="AJ387" s="1" t="str">
        <f t="shared" si="110"/>
        <v/>
      </c>
      <c r="AK387" s="1" t="str">
        <f t="shared" si="111"/>
        <v/>
      </c>
      <c r="AL387" s="1">
        <f t="shared" si="112"/>
        <v>2</v>
      </c>
      <c r="AM387" s="1" t="str">
        <f t="shared" si="113"/>
        <v/>
      </c>
      <c r="AN387" s="11"/>
      <c r="AO387" s="11"/>
      <c r="AP387" s="78">
        <f>IF(AND(SUM(AH387:AM387)&gt;0,SUM(Z387:AE387)&gt;0),1,"")</f>
        <v>1</v>
      </c>
      <c r="AQ387" s="78"/>
      <c r="AR387" s="78">
        <f>IF(AP387=1,SUM(Z387:AE387)*10+SUM(AH387:AM387),"")</f>
        <v>32</v>
      </c>
      <c r="AS387" s="78"/>
      <c r="AT387" s="11"/>
      <c r="AU387" s="11"/>
      <c r="AV387" s="80">
        <f>IF(AP387=1,VLOOKUP(AR387,'Number-Dozzen'!$F$2:$K$10,2,0),"")</f>
        <v>30</v>
      </c>
      <c r="AW387" s="80">
        <f>IF(AP387=1,VLOOKUP(AR387,'Number-Dozzen'!$F$2:$K$10,3,0),"")</f>
        <v>33</v>
      </c>
      <c r="AX387" s="80">
        <f>IF(AP387=1,VLOOKUP(AR387,'Number-Dozzen'!$F$2:$K$10,4,0),"")</f>
        <v>36</v>
      </c>
      <c r="AY387" s="80" t="str">
        <f>IF(AP387=1,VLOOKUP(AR387,'Number-Dozzen'!$F$2:$K$10,5,0),"")</f>
        <v xml:space="preserve"> </v>
      </c>
      <c r="AZ387" s="80" t="str">
        <f>IF(AP387=1,VLOOKUP(AR387,'Number-Dozzen'!$F$2:$K$10,6,0),"")</f>
        <v xml:space="preserve"> </v>
      </c>
      <c r="BA387" s="11"/>
      <c r="BB387" s="80">
        <f t="shared" si="116"/>
        <v>18</v>
      </c>
      <c r="BC387" s="11"/>
      <c r="BD387" s="11"/>
      <c r="BE387" s="11"/>
      <c r="BF387" s="11"/>
      <c r="BG387" s="11"/>
      <c r="BH387" s="11"/>
      <c r="BI387" s="11"/>
      <c r="BJ387" s="11"/>
      <c r="BK387" s="11"/>
      <c r="BL387" s="11"/>
      <c r="BM387" s="11"/>
      <c r="BN387" s="11"/>
    </row>
    <row r="388" spans="1:66">
      <c r="A388" s="7">
        <v>387</v>
      </c>
      <c r="B388" s="5"/>
      <c r="C388" s="97">
        <v>0</v>
      </c>
      <c r="D388" s="6">
        <f>IF(C388="","",VLOOKUP(C388,'Number-Dozzen'!$A$2:$C$38,3,0))</f>
        <v>0</v>
      </c>
      <c r="E388" s="6">
        <f>IF(C388="","",VLOOKUP(C388,'[1]Number-Dozzen'!$A$2:$B$38,2,0))</f>
        <v>1</v>
      </c>
      <c r="F388" s="19" t="str">
        <f t="shared" si="118"/>
        <v/>
      </c>
      <c r="G388" s="19" t="str">
        <f>IF(C388="","",IF(F388="","",VLOOKUP(F388,'Number-Dozzen'!$F$2:$L$10,7,0)))</f>
        <v/>
      </c>
      <c r="H388" s="1" t="str">
        <f t="shared" si="115"/>
        <v>L</v>
      </c>
      <c r="I388" s="1">
        <f t="shared" si="119"/>
        <v>18</v>
      </c>
      <c r="J388" s="1">
        <f t="shared" ref="J388:J451" si="120">IF(C387="","",VLOOKUP(I388,$V$2:$W$100,2,0))</f>
        <v>1</v>
      </c>
      <c r="K388" s="1">
        <f t="shared" si="114"/>
        <v>-4</v>
      </c>
      <c r="L388" s="1">
        <f>IF(C388="","",SUM($K$2:K388))</f>
        <v>-72</v>
      </c>
      <c r="M388" s="11"/>
      <c r="N388" s="24" t="str">
        <f t="shared" si="117"/>
        <v/>
      </c>
      <c r="O388" s="25"/>
      <c r="P388" s="11"/>
      <c r="Q388" s="11"/>
      <c r="R388" s="11"/>
      <c r="S388" s="11"/>
      <c r="T388" s="11"/>
      <c r="U388" s="11"/>
      <c r="X388" s="11"/>
      <c r="Y388" s="11"/>
      <c r="Z388" s="80" t="str">
        <f t="shared" ref="Z388:Z451" si="121">IF(AND(D387=2,D388=1),3,"")</f>
        <v/>
      </c>
      <c r="AA388" s="82" t="str">
        <f t="shared" ref="AA388:AA451" si="122">IF(AND(D387=3,D388=1),2,"")</f>
        <v/>
      </c>
      <c r="AB388" s="1" t="str">
        <f t="shared" ref="AB388:AB451" si="123">IF(AND(D387=1,D388=2),3,"")</f>
        <v/>
      </c>
      <c r="AC388" s="1" t="str">
        <f t="shared" ref="AC388:AC451" si="124">IF(AND(D387=3,D388=2),1,"")</f>
        <v/>
      </c>
      <c r="AD388" s="1" t="str">
        <f t="shared" ref="AD388:AD451" si="125">IF(AND(D387=1,D388=3),2,"")</f>
        <v/>
      </c>
      <c r="AE388" s="1" t="str">
        <f t="shared" ref="AE388:AE451" si="126">IF(AND(D388=2,D388=3),1,"")</f>
        <v/>
      </c>
      <c r="AG388" s="11"/>
      <c r="AH388" s="1" t="str">
        <f t="shared" ref="AH388:AH451" si="127">IF(AND(E387=2,E388=1),3,"")</f>
        <v/>
      </c>
      <c r="AI388" s="1">
        <f t="shared" ref="AI388:AI451" si="128">IF(AND(E387=3,E388=1),2,"")</f>
        <v>2</v>
      </c>
      <c r="AJ388" s="1" t="str">
        <f t="shared" ref="AJ388:AJ451" si="129">IF(AND(E387=1,E388=2),3,"")</f>
        <v/>
      </c>
      <c r="AK388" s="1" t="str">
        <f t="shared" ref="AK388:AK451" si="130">IF(AND(E387=3,E388=2),1,"")</f>
        <v/>
      </c>
      <c r="AL388" s="1" t="str">
        <f t="shared" ref="AL388:AL451" si="131">IF(AND(E387=1,E388=3),2,"")</f>
        <v/>
      </c>
      <c r="AM388" s="1" t="str">
        <f t="shared" ref="AM388:AM451" si="132">IF(AND(E387=2,E388=3),1,"")</f>
        <v/>
      </c>
      <c r="AN388" s="11"/>
      <c r="AO388" s="11"/>
      <c r="AP388" s="78" t="str">
        <f>IF(AND(SUM(AH388:AM388)&gt;0,SUM(Z388:AE388)&gt;0),1,"")</f>
        <v/>
      </c>
      <c r="AQ388" s="78"/>
      <c r="AR388" s="78" t="str">
        <f>IF(AP388=1,SUM(Z388:AE388)*10+SUM(AH388:AM388),"")</f>
        <v/>
      </c>
      <c r="AS388" s="78"/>
      <c r="AT388" s="11"/>
      <c r="AU388" s="11"/>
      <c r="AV388" s="80" t="str">
        <f>IF(AP388=1,VLOOKUP(AR388,'Number-Dozzen'!$F$2:$K$10,2,0),"")</f>
        <v/>
      </c>
      <c r="AW388" s="80" t="str">
        <f>IF(AP388=1,VLOOKUP(AR388,'Number-Dozzen'!$F$2:$K$10,3,0),"")</f>
        <v/>
      </c>
      <c r="AX388" s="80" t="str">
        <f>IF(AP388=1,VLOOKUP(AR388,'Number-Dozzen'!$F$2:$K$10,4,0),"")</f>
        <v/>
      </c>
      <c r="AY388" s="80" t="str">
        <f>IF(AP388=1,VLOOKUP(AR388,'Number-Dozzen'!$F$2:$K$10,5,0),"")</f>
        <v/>
      </c>
      <c r="AZ388" s="80" t="str">
        <f>IF(AP388=1,VLOOKUP(AR388,'Number-Dozzen'!$F$2:$K$10,6,0),"")</f>
        <v/>
      </c>
      <c r="BA388" s="11"/>
      <c r="BB388" s="80">
        <f t="shared" si="116"/>
        <v>19</v>
      </c>
      <c r="BC388" s="11"/>
      <c r="BD388" s="11"/>
      <c r="BE388" s="11"/>
      <c r="BF388" s="11"/>
      <c r="BG388" s="11"/>
      <c r="BH388" s="11"/>
      <c r="BI388" s="11"/>
      <c r="BJ388" s="11"/>
      <c r="BK388" s="11"/>
      <c r="BL388" s="11"/>
      <c r="BM388" s="11"/>
      <c r="BN388" s="11"/>
    </row>
    <row r="389" spans="1:66">
      <c r="A389" s="7">
        <v>388</v>
      </c>
      <c r="B389" s="5"/>
      <c r="C389" s="97">
        <v>26</v>
      </c>
      <c r="D389" s="6">
        <f>IF(C389="","",VLOOKUP(C389,'Number-Dozzen'!$A$2:$C$38,3,0))</f>
        <v>3</v>
      </c>
      <c r="E389" s="6">
        <f>IF(C389="","",VLOOKUP(C389,'[1]Number-Dozzen'!$A$2:$B$38,2,0))</f>
        <v>3</v>
      </c>
      <c r="F389" s="19" t="str">
        <f t="shared" si="118"/>
        <v/>
      </c>
      <c r="G389" s="19" t="str">
        <f>IF(C389="","",IF(F389="","",VLOOKUP(F389,'Number-Dozzen'!$F$2:$L$10,7,0)))</f>
        <v/>
      </c>
      <c r="H389" s="1" t="str">
        <f t="shared" si="115"/>
        <v/>
      </c>
      <c r="I389" s="1">
        <f t="shared" si="119"/>
        <v>19</v>
      </c>
      <c r="J389" s="1">
        <f t="shared" si="120"/>
        <v>1</v>
      </c>
      <c r="K389" s="1" t="str">
        <f t="shared" ref="K389:K452" si="133">IF(H389="","",IF(H389="l",-4*J389,IF(H389="w",32*J389)))</f>
        <v/>
      </c>
      <c r="L389" s="1">
        <f>IF(C389="","",SUM($K$2:K389))</f>
        <v>-72</v>
      </c>
      <c r="M389" s="11"/>
      <c r="N389" s="24" t="str">
        <f t="shared" si="117"/>
        <v/>
      </c>
      <c r="O389" s="25"/>
      <c r="P389" s="11"/>
      <c r="Q389" s="11"/>
      <c r="R389" s="11"/>
      <c r="S389" s="11"/>
      <c r="T389" s="11"/>
      <c r="U389" s="11"/>
      <c r="X389" s="11"/>
      <c r="Y389" s="11"/>
      <c r="Z389" s="80" t="str">
        <f t="shared" si="121"/>
        <v/>
      </c>
      <c r="AA389" s="82" t="str">
        <f t="shared" si="122"/>
        <v/>
      </c>
      <c r="AB389" s="1" t="str">
        <f t="shared" si="123"/>
        <v/>
      </c>
      <c r="AC389" s="1" t="str">
        <f t="shared" si="124"/>
        <v/>
      </c>
      <c r="AD389" s="1" t="str">
        <f t="shared" si="125"/>
        <v/>
      </c>
      <c r="AE389" s="1" t="str">
        <f t="shared" si="126"/>
        <v/>
      </c>
      <c r="AG389" s="11"/>
      <c r="AH389" s="1" t="str">
        <f t="shared" si="127"/>
        <v/>
      </c>
      <c r="AI389" s="1" t="str">
        <f t="shared" si="128"/>
        <v/>
      </c>
      <c r="AJ389" s="1" t="str">
        <f t="shared" si="129"/>
        <v/>
      </c>
      <c r="AK389" s="1" t="str">
        <f t="shared" si="130"/>
        <v/>
      </c>
      <c r="AL389" s="1">
        <f t="shared" si="131"/>
        <v>2</v>
      </c>
      <c r="AM389" s="1" t="str">
        <f t="shared" si="132"/>
        <v/>
      </c>
      <c r="AN389" s="11"/>
      <c r="AO389" s="11"/>
      <c r="AP389" s="78" t="str">
        <f>IF(AND(SUM(AH389:AM389)&gt;0,SUM(Z389:AE389)&gt;0),1,"")</f>
        <v/>
      </c>
      <c r="AQ389" s="78"/>
      <c r="AR389" s="78" t="str">
        <f>IF(AP389=1,SUM(Z389:AE389)*10+SUM(AH389:AM389),"")</f>
        <v/>
      </c>
      <c r="AS389" s="78"/>
      <c r="AT389" s="11"/>
      <c r="AU389" s="11"/>
      <c r="AV389" s="80" t="str">
        <f>IF(AP389=1,VLOOKUP(AR389,'Number-Dozzen'!$F$2:$K$10,2,0),"")</f>
        <v/>
      </c>
      <c r="AW389" s="80" t="str">
        <f>IF(AP389=1,VLOOKUP(AR389,'Number-Dozzen'!$F$2:$K$10,3,0),"")</f>
        <v/>
      </c>
      <c r="AX389" s="80" t="str">
        <f>IF(AP389=1,VLOOKUP(AR389,'Number-Dozzen'!$F$2:$K$10,4,0),"")</f>
        <v/>
      </c>
      <c r="AY389" s="80" t="str">
        <f>IF(AP389=1,VLOOKUP(AR389,'Number-Dozzen'!$F$2:$K$10,5,0),"")</f>
        <v/>
      </c>
      <c r="AZ389" s="80" t="str">
        <f>IF(AP389=1,VLOOKUP(AR389,'Number-Dozzen'!$F$2:$K$10,6,0),"")</f>
        <v/>
      </c>
      <c r="BA389" s="11"/>
      <c r="BB389" s="80">
        <f t="shared" si="116"/>
        <v>19</v>
      </c>
      <c r="BC389" s="11"/>
      <c r="BD389" s="11"/>
      <c r="BE389" s="11"/>
      <c r="BF389" s="11"/>
      <c r="BG389" s="11"/>
      <c r="BH389" s="11"/>
      <c r="BI389" s="11"/>
      <c r="BJ389" s="11"/>
      <c r="BK389" s="11"/>
      <c r="BL389" s="11"/>
      <c r="BM389" s="11"/>
      <c r="BN389" s="11"/>
    </row>
    <row r="390" spans="1:66">
      <c r="A390" s="7">
        <v>389</v>
      </c>
      <c r="B390" s="5"/>
      <c r="C390" s="97">
        <v>30</v>
      </c>
      <c r="D390" s="6">
        <f>IF(C390="","",VLOOKUP(C390,'Number-Dozzen'!$A$2:$C$38,3,0))</f>
        <v>3</v>
      </c>
      <c r="E390" s="6">
        <f>IF(C390="","",VLOOKUP(C390,'[1]Number-Dozzen'!$A$2:$B$38,2,0))</f>
        <v>2</v>
      </c>
      <c r="F390" s="19" t="str">
        <f t="shared" si="118"/>
        <v/>
      </c>
      <c r="G390" s="19" t="str">
        <f>IF(C390="","",IF(F390="","",VLOOKUP(F390,'Number-Dozzen'!$F$2:$L$10,7,0)))</f>
        <v/>
      </c>
      <c r="H390" s="1" t="str">
        <f t="shared" ref="H390:H453" si="134">IF(AP389=1,IF(COUNTIF(AV389:AZ389,C390)=1,"W","L"),"")</f>
        <v/>
      </c>
      <c r="I390" s="1">
        <f t="shared" si="119"/>
        <v>19</v>
      </c>
      <c r="J390" s="1">
        <f t="shared" si="120"/>
        <v>1</v>
      </c>
      <c r="K390" s="1" t="str">
        <f t="shared" si="133"/>
        <v/>
      </c>
      <c r="L390" s="1">
        <f>IF(C390="","",SUM($K$2:K390))</f>
        <v>-72</v>
      </c>
      <c r="M390" s="11"/>
      <c r="N390" s="24" t="str">
        <f t="shared" si="117"/>
        <v/>
      </c>
      <c r="O390" s="25"/>
      <c r="P390" s="11"/>
      <c r="Q390" s="11"/>
      <c r="R390" s="11"/>
      <c r="S390" s="11"/>
      <c r="T390" s="11"/>
      <c r="U390" s="11"/>
      <c r="X390" s="11"/>
      <c r="Y390" s="11"/>
      <c r="Z390" s="80" t="str">
        <f t="shared" si="121"/>
        <v/>
      </c>
      <c r="AA390" s="82" t="str">
        <f t="shared" si="122"/>
        <v/>
      </c>
      <c r="AB390" s="1" t="str">
        <f t="shared" si="123"/>
        <v/>
      </c>
      <c r="AC390" s="1" t="str">
        <f t="shared" si="124"/>
        <v/>
      </c>
      <c r="AD390" s="1" t="str">
        <f t="shared" si="125"/>
        <v/>
      </c>
      <c r="AE390" s="1" t="str">
        <f t="shared" si="126"/>
        <v/>
      </c>
      <c r="AG390" s="11"/>
      <c r="AH390" s="1" t="str">
        <f t="shared" si="127"/>
        <v/>
      </c>
      <c r="AI390" s="1" t="str">
        <f t="shared" si="128"/>
        <v/>
      </c>
      <c r="AJ390" s="1" t="str">
        <f t="shared" si="129"/>
        <v/>
      </c>
      <c r="AK390" s="1">
        <f t="shared" si="130"/>
        <v>1</v>
      </c>
      <c r="AL390" s="1" t="str">
        <f t="shared" si="131"/>
        <v/>
      </c>
      <c r="AM390" s="1" t="str">
        <f t="shared" si="132"/>
        <v/>
      </c>
      <c r="AN390" s="11"/>
      <c r="AO390" s="11"/>
      <c r="AP390" s="78" t="str">
        <f>IF(AND(SUM(AH390:AM390)&gt;0,SUM(Z390:AE390)&gt;0),1,"")</f>
        <v/>
      </c>
      <c r="AQ390" s="78"/>
      <c r="AR390" s="78" t="str">
        <f>IF(AP390=1,SUM(Z390:AE390)*10+SUM(AH390:AM390),"")</f>
        <v/>
      </c>
      <c r="AS390" s="78"/>
      <c r="AT390" s="11"/>
      <c r="AU390" s="11"/>
      <c r="AV390" s="80" t="str">
        <f>IF(AP390=1,VLOOKUP(AR390,'Number-Dozzen'!$F$2:$K$10,2,0),"")</f>
        <v/>
      </c>
      <c r="AW390" s="80" t="str">
        <f>IF(AP390=1,VLOOKUP(AR390,'Number-Dozzen'!$F$2:$K$10,3,0),"")</f>
        <v/>
      </c>
      <c r="AX390" s="80" t="str">
        <f>IF(AP390=1,VLOOKUP(AR390,'Number-Dozzen'!$F$2:$K$10,4,0),"")</f>
        <v/>
      </c>
      <c r="AY390" s="80" t="str">
        <f>IF(AP390=1,VLOOKUP(AR390,'Number-Dozzen'!$F$2:$K$10,5,0),"")</f>
        <v/>
      </c>
      <c r="AZ390" s="80" t="str">
        <f>IF(AP390=1,VLOOKUP(AR390,'Number-Dozzen'!$F$2:$K$10,6,0),"")</f>
        <v/>
      </c>
      <c r="BA390" s="11"/>
      <c r="BB390" s="80">
        <f t="shared" ref="BB390:BB453" si="135">IF(H390="L",BB389+1,IF(H390="w",1,BB389))</f>
        <v>19</v>
      </c>
      <c r="BC390" s="11"/>
      <c r="BD390" s="11"/>
      <c r="BE390" s="11"/>
      <c r="BF390" s="11"/>
      <c r="BG390" s="11"/>
      <c r="BH390" s="11"/>
      <c r="BI390" s="11"/>
      <c r="BJ390" s="11"/>
      <c r="BK390" s="11"/>
      <c r="BL390" s="11"/>
      <c r="BM390" s="11"/>
      <c r="BN390" s="11"/>
    </row>
    <row r="391" spans="1:66">
      <c r="A391" s="7">
        <v>390</v>
      </c>
      <c r="B391" s="5"/>
      <c r="C391" s="97">
        <v>1</v>
      </c>
      <c r="D391" s="6">
        <f>IF(C391="","",VLOOKUP(C391,'Number-Dozzen'!$A$2:$C$38,3,0))</f>
        <v>1</v>
      </c>
      <c r="E391" s="6">
        <f>IF(C391="","",VLOOKUP(C391,'[1]Number-Dozzen'!$A$2:$B$38,2,0))</f>
        <v>2</v>
      </c>
      <c r="F391" s="19" t="str">
        <f t="shared" si="118"/>
        <v/>
      </c>
      <c r="G391" s="19" t="str">
        <f>IF(C391="","",IF(F391="","",VLOOKUP(F391,'Number-Dozzen'!$F$2:$L$10,7,0)))</f>
        <v/>
      </c>
      <c r="H391" s="1" t="str">
        <f t="shared" si="134"/>
        <v/>
      </c>
      <c r="I391" s="1">
        <f t="shared" si="119"/>
        <v>19</v>
      </c>
      <c r="J391" s="1">
        <f t="shared" si="120"/>
        <v>1</v>
      </c>
      <c r="K391" s="1" t="str">
        <f t="shared" si="133"/>
        <v/>
      </c>
      <c r="L391" s="1">
        <f>IF(C391="","",SUM($K$2:K391))</f>
        <v>-72</v>
      </c>
      <c r="M391" s="11"/>
      <c r="N391" s="24" t="str">
        <f t="shared" si="117"/>
        <v/>
      </c>
      <c r="O391" s="25"/>
      <c r="P391" s="11"/>
      <c r="Q391" s="11"/>
      <c r="R391" s="11"/>
      <c r="S391" s="11"/>
      <c r="T391" s="11"/>
      <c r="U391" s="11"/>
      <c r="X391" s="11"/>
      <c r="Y391" s="11"/>
      <c r="Z391" s="80" t="str">
        <f t="shared" si="121"/>
        <v/>
      </c>
      <c r="AA391" s="82">
        <f t="shared" si="122"/>
        <v>2</v>
      </c>
      <c r="AB391" s="1" t="str">
        <f t="shared" si="123"/>
        <v/>
      </c>
      <c r="AC391" s="1" t="str">
        <f t="shared" si="124"/>
        <v/>
      </c>
      <c r="AD391" s="1" t="str">
        <f t="shared" si="125"/>
        <v/>
      </c>
      <c r="AE391" s="1" t="str">
        <f t="shared" si="126"/>
        <v/>
      </c>
      <c r="AG391" s="11"/>
      <c r="AH391" s="1" t="str">
        <f t="shared" si="127"/>
        <v/>
      </c>
      <c r="AI391" s="1" t="str">
        <f t="shared" si="128"/>
        <v/>
      </c>
      <c r="AJ391" s="1" t="str">
        <f t="shared" si="129"/>
        <v/>
      </c>
      <c r="AK391" s="1" t="str">
        <f t="shared" si="130"/>
        <v/>
      </c>
      <c r="AL391" s="1" t="str">
        <f t="shared" si="131"/>
        <v/>
      </c>
      <c r="AM391" s="1" t="str">
        <f t="shared" si="132"/>
        <v/>
      </c>
      <c r="AN391" s="11"/>
      <c r="AO391" s="11"/>
      <c r="AP391" s="78" t="str">
        <f>IF(AND(SUM(AH391:AM391)&gt;0,SUM(Z391:AE391)&gt;0),1,"")</f>
        <v/>
      </c>
      <c r="AQ391" s="78"/>
      <c r="AR391" s="78" t="str">
        <f>IF(AP391=1,SUM(Z391:AE391)*10+SUM(AH391:AM391),"")</f>
        <v/>
      </c>
      <c r="AS391" s="78"/>
      <c r="AT391" s="11"/>
      <c r="AU391" s="11"/>
      <c r="AV391" s="80" t="str">
        <f>IF(AP391=1,VLOOKUP(AR391,'Number-Dozzen'!$F$2:$K$10,2,0),"")</f>
        <v/>
      </c>
      <c r="AW391" s="80" t="str">
        <f>IF(AP391=1,VLOOKUP(AR391,'Number-Dozzen'!$F$2:$K$10,3,0),"")</f>
        <v/>
      </c>
      <c r="AX391" s="80" t="str">
        <f>IF(AP391=1,VLOOKUP(AR391,'Number-Dozzen'!$F$2:$K$10,4,0),"")</f>
        <v/>
      </c>
      <c r="AY391" s="80" t="str">
        <f>IF(AP391=1,VLOOKUP(AR391,'Number-Dozzen'!$F$2:$K$10,5,0),"")</f>
        <v/>
      </c>
      <c r="AZ391" s="80" t="str">
        <f>IF(AP391=1,VLOOKUP(AR391,'Number-Dozzen'!$F$2:$K$10,6,0),"")</f>
        <v/>
      </c>
      <c r="BA391" s="11"/>
      <c r="BB391" s="80">
        <f t="shared" si="135"/>
        <v>19</v>
      </c>
      <c r="BC391" s="11"/>
      <c r="BD391" s="11"/>
      <c r="BE391" s="11"/>
      <c r="BF391" s="11"/>
      <c r="BG391" s="11"/>
      <c r="BH391" s="11"/>
      <c r="BI391" s="11"/>
      <c r="BJ391" s="11"/>
      <c r="BK391" s="11"/>
      <c r="BL391" s="11"/>
      <c r="BM391" s="11"/>
      <c r="BN391" s="11"/>
    </row>
    <row r="392" spans="1:66">
      <c r="A392" s="7">
        <v>391</v>
      </c>
      <c r="B392" s="5"/>
      <c r="C392" s="97">
        <v>28</v>
      </c>
      <c r="D392" s="6">
        <f>IF(C392="","",VLOOKUP(C392,'Number-Dozzen'!$A$2:$C$38,3,0))</f>
        <v>3</v>
      </c>
      <c r="E392" s="6">
        <f>IF(C392="","",VLOOKUP(C392,'[1]Number-Dozzen'!$A$2:$B$38,2,0))</f>
        <v>3</v>
      </c>
      <c r="F392" s="19">
        <f t="shared" si="118"/>
        <v>21</v>
      </c>
      <c r="G392" s="19" t="str">
        <f>IF(C392="","",IF(F392="","",VLOOKUP(F392,'Number-Dozzen'!$F$2:$L$10,7,0)))</f>
        <v>13-15-17-19-21</v>
      </c>
      <c r="H392" s="1" t="str">
        <f t="shared" si="134"/>
        <v/>
      </c>
      <c r="I392" s="1">
        <f t="shared" si="119"/>
        <v>19</v>
      </c>
      <c r="J392" s="1">
        <f t="shared" si="120"/>
        <v>1</v>
      </c>
      <c r="K392" s="1" t="str">
        <f t="shared" si="133"/>
        <v/>
      </c>
      <c r="L392" s="1">
        <f>IF(C392="","",SUM($K$2:K392))</f>
        <v>-72</v>
      </c>
      <c r="M392" s="11"/>
      <c r="N392" s="24" t="str">
        <f t="shared" si="117"/>
        <v>Stopp Loss !!</v>
      </c>
      <c r="O392" s="25"/>
      <c r="P392" s="11"/>
      <c r="Q392" s="11"/>
      <c r="R392" s="11"/>
      <c r="S392" s="11"/>
      <c r="T392" s="11"/>
      <c r="U392" s="11"/>
      <c r="X392" s="11"/>
      <c r="Y392" s="11"/>
      <c r="Z392" s="80" t="str">
        <f t="shared" si="121"/>
        <v/>
      </c>
      <c r="AA392" s="82" t="str">
        <f t="shared" si="122"/>
        <v/>
      </c>
      <c r="AB392" s="1" t="str">
        <f t="shared" si="123"/>
        <v/>
      </c>
      <c r="AC392" s="1" t="str">
        <f t="shared" si="124"/>
        <v/>
      </c>
      <c r="AD392" s="1">
        <f t="shared" si="125"/>
        <v>2</v>
      </c>
      <c r="AE392" s="1" t="str">
        <f t="shared" si="126"/>
        <v/>
      </c>
      <c r="AG392" s="11"/>
      <c r="AH392" s="1" t="str">
        <f t="shared" si="127"/>
        <v/>
      </c>
      <c r="AI392" s="1" t="str">
        <f t="shared" si="128"/>
        <v/>
      </c>
      <c r="AJ392" s="1" t="str">
        <f t="shared" si="129"/>
        <v/>
      </c>
      <c r="AK392" s="1" t="str">
        <f t="shared" si="130"/>
        <v/>
      </c>
      <c r="AL392" s="1" t="str">
        <f t="shared" si="131"/>
        <v/>
      </c>
      <c r="AM392" s="1">
        <f t="shared" si="132"/>
        <v>1</v>
      </c>
      <c r="AN392" s="11"/>
      <c r="AO392" s="11"/>
      <c r="AP392" s="78">
        <f>IF(AND(SUM(AH392:AM392)&gt;0,SUM(Z392:AE392)&gt;0),1,"")</f>
        <v>1</v>
      </c>
      <c r="AQ392" s="78"/>
      <c r="AR392" s="78">
        <f>IF(AP392=1,SUM(Z392:AE392)*10+SUM(AH392:AM392),"")</f>
        <v>21</v>
      </c>
      <c r="AS392" s="78"/>
      <c r="AT392" s="11"/>
      <c r="AU392" s="11"/>
      <c r="AV392" s="80">
        <f>IF(AP392=1,VLOOKUP(AR392,'Number-Dozzen'!$F$2:$K$10,2,0),"")</f>
        <v>13</v>
      </c>
      <c r="AW392" s="80">
        <f>IF(AP392=1,VLOOKUP(AR392,'Number-Dozzen'!$F$2:$K$10,3,0),"")</f>
        <v>15</v>
      </c>
      <c r="AX392" s="80">
        <f>IF(AP392=1,VLOOKUP(AR392,'Number-Dozzen'!$F$2:$K$10,4,0),"")</f>
        <v>17</v>
      </c>
      <c r="AY392" s="80">
        <f>IF(AP392=1,VLOOKUP(AR392,'Number-Dozzen'!$F$2:$K$10,5,0),"")</f>
        <v>19</v>
      </c>
      <c r="AZ392" s="80">
        <f>IF(AP392=1,VLOOKUP(AR392,'Number-Dozzen'!$F$2:$K$10,6,0),"")</f>
        <v>21</v>
      </c>
      <c r="BA392" s="11"/>
      <c r="BB392" s="80">
        <f t="shared" si="135"/>
        <v>19</v>
      </c>
      <c r="BC392" s="11"/>
      <c r="BD392" s="11"/>
      <c r="BE392" s="11"/>
      <c r="BF392" s="11"/>
      <c r="BG392" s="11"/>
      <c r="BH392" s="11"/>
      <c r="BI392" s="11"/>
      <c r="BJ392" s="11"/>
      <c r="BK392" s="11"/>
      <c r="BL392" s="11"/>
      <c r="BM392" s="11"/>
      <c r="BN392" s="11"/>
    </row>
    <row r="393" spans="1:66">
      <c r="A393" s="7">
        <v>392</v>
      </c>
      <c r="B393" s="5"/>
      <c r="C393" s="97">
        <v>10</v>
      </c>
      <c r="D393" s="6">
        <f>IF(C393="","",VLOOKUP(C393,'Number-Dozzen'!$A$2:$C$38,3,0))</f>
        <v>1</v>
      </c>
      <c r="E393" s="6">
        <f>IF(C393="","",VLOOKUP(C393,'[1]Number-Dozzen'!$A$2:$B$38,2,0))</f>
        <v>2</v>
      </c>
      <c r="F393" s="19">
        <f t="shared" si="118"/>
        <v>21</v>
      </c>
      <c r="G393" s="19" t="str">
        <f>IF(C393="","",IF(F393="","",VLOOKUP(F393,'Number-Dozzen'!$F$2:$L$10,7,0)))</f>
        <v>13-15-17-19-21</v>
      </c>
      <c r="H393" s="1" t="str">
        <f t="shared" si="134"/>
        <v>L</v>
      </c>
      <c r="I393" s="1">
        <f t="shared" si="119"/>
        <v>19</v>
      </c>
      <c r="J393" s="1">
        <f t="shared" si="120"/>
        <v>1</v>
      </c>
      <c r="K393" s="1">
        <f t="shared" si="133"/>
        <v>-4</v>
      </c>
      <c r="L393" s="1">
        <f>IF(C393="","",SUM($K$2:K393))</f>
        <v>-76</v>
      </c>
      <c r="M393" s="11"/>
      <c r="N393" s="24" t="str">
        <f t="shared" si="117"/>
        <v>Stopp Loss !!</v>
      </c>
      <c r="O393" s="25"/>
      <c r="P393" s="11"/>
      <c r="Q393" s="11"/>
      <c r="R393" s="11"/>
      <c r="S393" s="11"/>
      <c r="T393" s="11"/>
      <c r="U393" s="11"/>
      <c r="X393" s="11"/>
      <c r="Y393" s="11"/>
      <c r="Z393" s="80" t="str">
        <f t="shared" si="121"/>
        <v/>
      </c>
      <c r="AA393" s="82">
        <f t="shared" si="122"/>
        <v>2</v>
      </c>
      <c r="AB393" s="1" t="str">
        <f t="shared" si="123"/>
        <v/>
      </c>
      <c r="AC393" s="1" t="str">
        <f t="shared" si="124"/>
        <v/>
      </c>
      <c r="AD393" s="1" t="str">
        <f t="shared" si="125"/>
        <v/>
      </c>
      <c r="AE393" s="1" t="str">
        <f t="shared" si="126"/>
        <v/>
      </c>
      <c r="AG393" s="11"/>
      <c r="AH393" s="1" t="str">
        <f t="shared" si="127"/>
        <v/>
      </c>
      <c r="AI393" s="1" t="str">
        <f t="shared" si="128"/>
        <v/>
      </c>
      <c r="AJ393" s="1" t="str">
        <f t="shared" si="129"/>
        <v/>
      </c>
      <c r="AK393" s="1">
        <f t="shared" si="130"/>
        <v>1</v>
      </c>
      <c r="AL393" s="1" t="str">
        <f t="shared" si="131"/>
        <v/>
      </c>
      <c r="AM393" s="1" t="str">
        <f t="shared" si="132"/>
        <v/>
      </c>
      <c r="AN393" s="11"/>
      <c r="AO393" s="11"/>
      <c r="AP393" s="78">
        <f>IF(AND(SUM(AH393:AM393)&gt;0,SUM(Z393:AE393)&gt;0),1,"")</f>
        <v>1</v>
      </c>
      <c r="AQ393" s="78"/>
      <c r="AR393" s="78">
        <f>IF(AP393=1,SUM(Z393:AE393)*10+SUM(AH393:AM393),"")</f>
        <v>21</v>
      </c>
      <c r="AS393" s="78"/>
      <c r="AT393" s="11"/>
      <c r="AU393" s="11"/>
      <c r="AV393" s="80">
        <f>IF(AP393=1,VLOOKUP(AR393,'Number-Dozzen'!$F$2:$K$10,2,0),"")</f>
        <v>13</v>
      </c>
      <c r="AW393" s="80">
        <f>IF(AP393=1,VLOOKUP(AR393,'Number-Dozzen'!$F$2:$K$10,3,0),"")</f>
        <v>15</v>
      </c>
      <c r="AX393" s="80">
        <f>IF(AP393=1,VLOOKUP(AR393,'Number-Dozzen'!$F$2:$K$10,4,0),"")</f>
        <v>17</v>
      </c>
      <c r="AY393" s="80">
        <f>IF(AP393=1,VLOOKUP(AR393,'Number-Dozzen'!$F$2:$K$10,5,0),"")</f>
        <v>19</v>
      </c>
      <c r="AZ393" s="80">
        <f>IF(AP393=1,VLOOKUP(AR393,'Number-Dozzen'!$F$2:$K$10,6,0),"")</f>
        <v>21</v>
      </c>
      <c r="BA393" s="11"/>
      <c r="BB393" s="80">
        <f t="shared" si="135"/>
        <v>20</v>
      </c>
      <c r="BC393" s="11"/>
      <c r="BD393" s="11"/>
      <c r="BE393" s="11"/>
      <c r="BF393" s="11"/>
      <c r="BG393" s="11"/>
      <c r="BH393" s="11"/>
      <c r="BI393" s="11"/>
      <c r="BJ393" s="11"/>
      <c r="BK393" s="11"/>
      <c r="BL393" s="11"/>
      <c r="BM393" s="11"/>
      <c r="BN393" s="11"/>
    </row>
    <row r="394" spans="1:66">
      <c r="A394" s="7">
        <v>393</v>
      </c>
      <c r="B394" s="5"/>
      <c r="C394" s="97">
        <v>25</v>
      </c>
      <c r="D394" s="6">
        <f>IF(C394="","",VLOOKUP(C394,'Number-Dozzen'!$A$2:$C$38,3,0))</f>
        <v>3</v>
      </c>
      <c r="E394" s="6">
        <f>IF(C394="","",VLOOKUP(C394,'[1]Number-Dozzen'!$A$2:$B$38,2,0))</f>
        <v>1</v>
      </c>
      <c r="F394" s="19">
        <f t="shared" si="118"/>
        <v>23</v>
      </c>
      <c r="G394" s="19" t="str">
        <f>IF(C394="","",IF(F394="","",VLOOKUP(F394,'Number-Dozzen'!$F$2:$L$10,7,0)))</f>
        <v>14-18-22</v>
      </c>
      <c r="H394" s="1" t="str">
        <f t="shared" si="134"/>
        <v>L</v>
      </c>
      <c r="I394" s="1">
        <f t="shared" si="119"/>
        <v>20</v>
      </c>
      <c r="J394" s="1">
        <f t="shared" si="120"/>
        <v>1</v>
      </c>
      <c r="K394" s="1">
        <f t="shared" si="133"/>
        <v>-4</v>
      </c>
      <c r="L394" s="1">
        <f>IF(C394="","",SUM($K$2:K394))</f>
        <v>-80</v>
      </c>
      <c r="M394" s="11"/>
      <c r="N394" s="24" t="str">
        <f t="shared" si="117"/>
        <v>Stopp Loss !!</v>
      </c>
      <c r="O394" s="25"/>
      <c r="P394" s="11"/>
      <c r="Q394" s="11"/>
      <c r="R394" s="11"/>
      <c r="S394" s="11"/>
      <c r="T394" s="11"/>
      <c r="U394" s="11"/>
      <c r="X394" s="11"/>
      <c r="Y394" s="11"/>
      <c r="Z394" s="80" t="str">
        <f t="shared" si="121"/>
        <v/>
      </c>
      <c r="AA394" s="82" t="str">
        <f t="shared" si="122"/>
        <v/>
      </c>
      <c r="AB394" s="1" t="str">
        <f t="shared" si="123"/>
        <v/>
      </c>
      <c r="AC394" s="1" t="str">
        <f t="shared" si="124"/>
        <v/>
      </c>
      <c r="AD394" s="1">
        <f t="shared" si="125"/>
        <v>2</v>
      </c>
      <c r="AE394" s="1" t="str">
        <f t="shared" si="126"/>
        <v/>
      </c>
      <c r="AG394" s="11"/>
      <c r="AH394" s="1">
        <f t="shared" si="127"/>
        <v>3</v>
      </c>
      <c r="AI394" s="1" t="str">
        <f t="shared" si="128"/>
        <v/>
      </c>
      <c r="AJ394" s="1" t="str">
        <f t="shared" si="129"/>
        <v/>
      </c>
      <c r="AK394" s="1" t="str">
        <f t="shared" si="130"/>
        <v/>
      </c>
      <c r="AL394" s="1" t="str">
        <f t="shared" si="131"/>
        <v/>
      </c>
      <c r="AM394" s="1" t="str">
        <f t="shared" si="132"/>
        <v/>
      </c>
      <c r="AN394" s="11"/>
      <c r="AO394" s="11"/>
      <c r="AP394" s="78">
        <f>IF(AND(SUM(AH394:AM394)&gt;0,SUM(Z394:AE394)&gt;0),1,"")</f>
        <v>1</v>
      </c>
      <c r="AQ394" s="78"/>
      <c r="AR394" s="78">
        <f>IF(AP394=1,SUM(Z394:AE394)*10+SUM(AH394:AM394),"")</f>
        <v>23</v>
      </c>
      <c r="AS394" s="78"/>
      <c r="AT394" s="11"/>
      <c r="AU394" s="11"/>
      <c r="AV394" s="80">
        <f>IF(AP394=1,VLOOKUP(AR394,'Number-Dozzen'!$F$2:$K$10,2,0),"")</f>
        <v>14</v>
      </c>
      <c r="AW394" s="80">
        <f>IF(AP394=1,VLOOKUP(AR394,'Number-Dozzen'!$F$2:$K$10,3,0),"")</f>
        <v>18</v>
      </c>
      <c r="AX394" s="80">
        <f>IF(AP394=1,VLOOKUP(AR394,'Number-Dozzen'!$F$2:$K$10,4,0),"")</f>
        <v>22</v>
      </c>
      <c r="AY394" s="80" t="str">
        <f>IF(AP394=1,VLOOKUP(AR394,'Number-Dozzen'!$F$2:$K$10,5,0),"")</f>
        <v xml:space="preserve"> </v>
      </c>
      <c r="AZ394" s="80" t="str">
        <f>IF(AP394=1,VLOOKUP(AR394,'Number-Dozzen'!$F$2:$K$10,6,0),"")</f>
        <v xml:space="preserve"> </v>
      </c>
      <c r="BA394" s="11"/>
      <c r="BB394" s="80">
        <f t="shared" si="135"/>
        <v>21</v>
      </c>
      <c r="BC394" s="11"/>
      <c r="BD394" s="11"/>
      <c r="BE394" s="11"/>
      <c r="BF394" s="11"/>
      <c r="BG394" s="11"/>
      <c r="BH394" s="11"/>
      <c r="BI394" s="11"/>
      <c r="BJ394" s="11"/>
      <c r="BK394" s="11"/>
      <c r="BL394" s="11"/>
      <c r="BM394" s="11"/>
      <c r="BN394" s="11"/>
    </row>
    <row r="395" spans="1:66">
      <c r="A395" s="7">
        <v>394</v>
      </c>
      <c r="B395" s="5"/>
      <c r="C395" s="97">
        <v>32</v>
      </c>
      <c r="D395" s="6">
        <f>IF(C395="","",VLOOKUP(C395,'Number-Dozzen'!$A$2:$C$38,3,0))</f>
        <v>3</v>
      </c>
      <c r="E395" s="6">
        <f>IF(C395="","",VLOOKUP(C395,'[1]Number-Dozzen'!$A$2:$B$38,2,0))</f>
        <v>1</v>
      </c>
      <c r="F395" s="19" t="str">
        <f t="shared" si="118"/>
        <v/>
      </c>
      <c r="G395" s="19" t="str">
        <f>IF(C395="","",IF(F395="","",VLOOKUP(F395,'Number-Dozzen'!$F$2:$L$10,7,0)))</f>
        <v/>
      </c>
      <c r="H395" s="1" t="str">
        <f t="shared" si="134"/>
        <v>L</v>
      </c>
      <c r="I395" s="1">
        <f t="shared" si="119"/>
        <v>21</v>
      </c>
      <c r="J395" s="1">
        <f t="shared" si="120"/>
        <v>1</v>
      </c>
      <c r="K395" s="1">
        <f t="shared" si="133"/>
        <v>-4</v>
      </c>
      <c r="L395" s="1">
        <f>IF(C395="","",SUM($K$2:K395))</f>
        <v>-84</v>
      </c>
      <c r="M395" s="11"/>
      <c r="N395" s="24" t="str">
        <f t="shared" si="117"/>
        <v>Stopp Loss !!</v>
      </c>
      <c r="O395" s="25"/>
      <c r="P395" s="11"/>
      <c r="Q395" s="11"/>
      <c r="R395" s="11"/>
      <c r="S395" s="11"/>
      <c r="T395" s="11"/>
      <c r="U395" s="11"/>
      <c r="X395" s="11"/>
      <c r="Y395" s="11"/>
      <c r="Z395" s="80" t="str">
        <f t="shared" si="121"/>
        <v/>
      </c>
      <c r="AA395" s="82" t="str">
        <f t="shared" si="122"/>
        <v/>
      </c>
      <c r="AB395" s="1" t="str">
        <f t="shared" si="123"/>
        <v/>
      </c>
      <c r="AC395" s="1" t="str">
        <f t="shared" si="124"/>
        <v/>
      </c>
      <c r="AD395" s="1" t="str">
        <f t="shared" si="125"/>
        <v/>
      </c>
      <c r="AE395" s="1" t="str">
        <f t="shared" si="126"/>
        <v/>
      </c>
      <c r="AG395" s="11"/>
      <c r="AH395" s="1" t="str">
        <f t="shared" si="127"/>
        <v/>
      </c>
      <c r="AI395" s="1" t="str">
        <f t="shared" si="128"/>
        <v/>
      </c>
      <c r="AJ395" s="1" t="str">
        <f t="shared" si="129"/>
        <v/>
      </c>
      <c r="AK395" s="1" t="str">
        <f t="shared" si="130"/>
        <v/>
      </c>
      <c r="AL395" s="1" t="str">
        <f t="shared" si="131"/>
        <v/>
      </c>
      <c r="AM395" s="1" t="str">
        <f t="shared" si="132"/>
        <v/>
      </c>
      <c r="AN395" s="11"/>
      <c r="AO395" s="11"/>
      <c r="AP395" s="78" t="str">
        <f>IF(AND(SUM(AH395:AM395)&gt;0,SUM(Z395:AE395)&gt;0),1,"")</f>
        <v/>
      </c>
      <c r="AQ395" s="78"/>
      <c r="AR395" s="78" t="str">
        <f>IF(AP395=1,SUM(Z395:AE395)*10+SUM(AH395:AM395),"")</f>
        <v/>
      </c>
      <c r="AS395" s="78"/>
      <c r="AT395" s="11"/>
      <c r="AU395" s="11"/>
      <c r="AV395" s="80" t="str">
        <f>IF(AP395=1,VLOOKUP(AR395,'Number-Dozzen'!$F$2:$K$10,2,0),"")</f>
        <v/>
      </c>
      <c r="AW395" s="80" t="str">
        <f>IF(AP395=1,VLOOKUP(AR395,'Number-Dozzen'!$F$2:$K$10,3,0),"")</f>
        <v/>
      </c>
      <c r="AX395" s="80" t="str">
        <f>IF(AP395=1,VLOOKUP(AR395,'Number-Dozzen'!$F$2:$K$10,4,0),"")</f>
        <v/>
      </c>
      <c r="AY395" s="80" t="str">
        <f>IF(AP395=1,VLOOKUP(AR395,'Number-Dozzen'!$F$2:$K$10,5,0),"")</f>
        <v/>
      </c>
      <c r="AZ395" s="80" t="str">
        <f>IF(AP395=1,VLOOKUP(AR395,'Number-Dozzen'!$F$2:$K$10,6,0),"")</f>
        <v/>
      </c>
      <c r="BA395" s="11"/>
      <c r="BB395" s="80">
        <f t="shared" si="135"/>
        <v>22</v>
      </c>
      <c r="BC395" s="11"/>
      <c r="BD395" s="11"/>
      <c r="BE395" s="11"/>
      <c r="BF395" s="11"/>
      <c r="BG395" s="11"/>
      <c r="BH395" s="11"/>
      <c r="BI395" s="11"/>
      <c r="BJ395" s="11"/>
      <c r="BK395" s="11"/>
      <c r="BL395" s="11"/>
      <c r="BM395" s="11"/>
      <c r="BN395" s="11"/>
    </row>
    <row r="396" spans="1:66">
      <c r="A396" s="7">
        <v>395</v>
      </c>
      <c r="B396" s="5"/>
      <c r="C396" s="97">
        <v>21</v>
      </c>
      <c r="D396" s="6">
        <f>IF(C396="","",VLOOKUP(C396,'Number-Dozzen'!$A$2:$C$38,3,0))</f>
        <v>2</v>
      </c>
      <c r="E396" s="6">
        <f>IF(C396="","",VLOOKUP(C396,'[1]Number-Dozzen'!$A$2:$B$38,2,0))</f>
        <v>1</v>
      </c>
      <c r="F396" s="19" t="str">
        <f t="shared" si="118"/>
        <v/>
      </c>
      <c r="G396" s="19" t="str">
        <f>IF(C396="","",IF(F396="","",VLOOKUP(F396,'Number-Dozzen'!$F$2:$L$10,7,0)))</f>
        <v/>
      </c>
      <c r="H396" s="1" t="str">
        <f t="shared" si="134"/>
        <v/>
      </c>
      <c r="I396" s="1">
        <f t="shared" si="119"/>
        <v>22</v>
      </c>
      <c r="J396" s="1">
        <f t="shared" si="120"/>
        <v>1</v>
      </c>
      <c r="K396" s="1" t="str">
        <f t="shared" si="133"/>
        <v/>
      </c>
      <c r="L396" s="1">
        <f>IF(C396="","",SUM($K$2:K396))</f>
        <v>-84</v>
      </c>
      <c r="M396" s="11"/>
      <c r="N396" s="24" t="str">
        <f t="shared" si="117"/>
        <v>Stopp Loss !!</v>
      </c>
      <c r="O396" s="25"/>
      <c r="P396" s="11"/>
      <c r="Q396" s="11"/>
      <c r="R396" s="11"/>
      <c r="S396" s="11"/>
      <c r="T396" s="11"/>
      <c r="U396" s="11"/>
      <c r="X396" s="11"/>
      <c r="Y396" s="11"/>
      <c r="Z396" s="80" t="str">
        <f t="shared" si="121"/>
        <v/>
      </c>
      <c r="AA396" s="82" t="str">
        <f t="shared" si="122"/>
        <v/>
      </c>
      <c r="AB396" s="1" t="str">
        <f t="shared" si="123"/>
        <v/>
      </c>
      <c r="AC396" s="1">
        <f t="shared" si="124"/>
        <v>1</v>
      </c>
      <c r="AD396" s="1" t="str">
        <f t="shared" si="125"/>
        <v/>
      </c>
      <c r="AE396" s="1" t="str">
        <f t="shared" si="126"/>
        <v/>
      </c>
      <c r="AG396" s="11"/>
      <c r="AH396" s="1" t="str">
        <f t="shared" si="127"/>
        <v/>
      </c>
      <c r="AI396" s="1" t="str">
        <f t="shared" si="128"/>
        <v/>
      </c>
      <c r="AJ396" s="1" t="str">
        <f t="shared" si="129"/>
        <v/>
      </c>
      <c r="AK396" s="1" t="str">
        <f t="shared" si="130"/>
        <v/>
      </c>
      <c r="AL396" s="1" t="str">
        <f t="shared" si="131"/>
        <v/>
      </c>
      <c r="AM396" s="1" t="str">
        <f t="shared" si="132"/>
        <v/>
      </c>
      <c r="AN396" s="11"/>
      <c r="AO396" s="11"/>
      <c r="AP396" s="78" t="str">
        <f>IF(AND(SUM(AH396:AM396)&gt;0,SUM(Z396:AE396)&gt;0),1,"")</f>
        <v/>
      </c>
      <c r="AQ396" s="78"/>
      <c r="AR396" s="78" t="str">
        <f>IF(AP396=1,SUM(Z396:AE396)*10+SUM(AH396:AM396),"")</f>
        <v/>
      </c>
      <c r="AS396" s="78"/>
      <c r="AT396" s="11"/>
      <c r="AU396" s="11"/>
      <c r="AV396" s="80" t="str">
        <f>IF(AP396=1,VLOOKUP(AR396,'Number-Dozzen'!$F$2:$K$10,2,0),"")</f>
        <v/>
      </c>
      <c r="AW396" s="80" t="str">
        <f>IF(AP396=1,VLOOKUP(AR396,'Number-Dozzen'!$F$2:$K$10,3,0),"")</f>
        <v/>
      </c>
      <c r="AX396" s="80" t="str">
        <f>IF(AP396=1,VLOOKUP(AR396,'Number-Dozzen'!$F$2:$K$10,4,0),"")</f>
        <v/>
      </c>
      <c r="AY396" s="80" t="str">
        <f>IF(AP396=1,VLOOKUP(AR396,'Number-Dozzen'!$F$2:$K$10,5,0),"")</f>
        <v/>
      </c>
      <c r="AZ396" s="80" t="str">
        <f>IF(AP396=1,VLOOKUP(AR396,'Number-Dozzen'!$F$2:$K$10,6,0),"")</f>
        <v/>
      </c>
      <c r="BA396" s="11"/>
      <c r="BB396" s="80">
        <f t="shared" si="135"/>
        <v>22</v>
      </c>
      <c r="BC396" s="11"/>
      <c r="BD396" s="11"/>
      <c r="BE396" s="11"/>
      <c r="BF396" s="11"/>
      <c r="BG396" s="11"/>
      <c r="BH396" s="11"/>
      <c r="BI396" s="11"/>
      <c r="BJ396" s="11"/>
      <c r="BK396" s="11"/>
      <c r="BL396" s="11"/>
      <c r="BM396" s="11"/>
      <c r="BN396" s="11"/>
    </row>
    <row r="397" spans="1:66">
      <c r="A397" s="7">
        <v>396</v>
      </c>
      <c r="B397" s="5"/>
      <c r="C397" s="97">
        <v>16</v>
      </c>
      <c r="D397" s="6">
        <f>IF(C397="","",VLOOKUP(C397,'Number-Dozzen'!$A$2:$C$38,3,0))</f>
        <v>2</v>
      </c>
      <c r="E397" s="6">
        <f>IF(C397="","",VLOOKUP(C397,'[1]Number-Dozzen'!$A$2:$B$38,2,0))</f>
        <v>2</v>
      </c>
      <c r="F397" s="19" t="str">
        <f t="shared" si="118"/>
        <v/>
      </c>
      <c r="G397" s="19" t="str">
        <f>IF(C397="","",IF(F397="","",VLOOKUP(F397,'Number-Dozzen'!$F$2:$L$10,7,0)))</f>
        <v/>
      </c>
      <c r="H397" s="1" t="str">
        <f t="shared" si="134"/>
        <v/>
      </c>
      <c r="I397" s="1">
        <f t="shared" si="119"/>
        <v>22</v>
      </c>
      <c r="J397" s="1">
        <f t="shared" si="120"/>
        <v>1</v>
      </c>
      <c r="K397" s="1" t="str">
        <f t="shared" si="133"/>
        <v/>
      </c>
      <c r="L397" s="1">
        <f>IF(C397="","",SUM($K$2:K397))</f>
        <v>-84</v>
      </c>
      <c r="M397" s="11"/>
      <c r="N397" s="24" t="str">
        <f t="shared" si="117"/>
        <v>Stopp Loss !!</v>
      </c>
      <c r="O397" s="25"/>
      <c r="P397" s="11"/>
      <c r="Q397" s="11"/>
      <c r="R397" s="11"/>
      <c r="S397" s="11"/>
      <c r="T397" s="11"/>
      <c r="U397" s="11"/>
      <c r="X397" s="11"/>
      <c r="Y397" s="11"/>
      <c r="Z397" s="80" t="str">
        <f t="shared" si="121"/>
        <v/>
      </c>
      <c r="AA397" s="82" t="str">
        <f t="shared" si="122"/>
        <v/>
      </c>
      <c r="AB397" s="1" t="str">
        <f t="shared" si="123"/>
        <v/>
      </c>
      <c r="AC397" s="1" t="str">
        <f t="shared" si="124"/>
        <v/>
      </c>
      <c r="AD397" s="1" t="str">
        <f t="shared" si="125"/>
        <v/>
      </c>
      <c r="AE397" s="1" t="str">
        <f t="shared" si="126"/>
        <v/>
      </c>
      <c r="AG397" s="11"/>
      <c r="AH397" s="1" t="str">
        <f t="shared" si="127"/>
        <v/>
      </c>
      <c r="AI397" s="1" t="str">
        <f t="shared" si="128"/>
        <v/>
      </c>
      <c r="AJ397" s="1">
        <f t="shared" si="129"/>
        <v>3</v>
      </c>
      <c r="AK397" s="1" t="str">
        <f t="shared" si="130"/>
        <v/>
      </c>
      <c r="AL397" s="1" t="str">
        <f t="shared" si="131"/>
        <v/>
      </c>
      <c r="AM397" s="1" t="str">
        <f t="shared" si="132"/>
        <v/>
      </c>
      <c r="AN397" s="11"/>
      <c r="AO397" s="11"/>
      <c r="AP397" s="78" t="str">
        <f>IF(AND(SUM(AH397:AM397)&gt;0,SUM(Z397:AE397)&gt;0),1,"")</f>
        <v/>
      </c>
      <c r="AQ397" s="78"/>
      <c r="AR397" s="78" t="str">
        <f>IF(AP397=1,SUM(Z397:AE397)*10+SUM(AH397:AM397),"")</f>
        <v/>
      </c>
      <c r="AS397" s="78"/>
      <c r="AT397" s="11"/>
      <c r="AU397" s="11"/>
      <c r="AV397" s="80" t="str">
        <f>IF(AP397=1,VLOOKUP(AR397,'Number-Dozzen'!$F$2:$K$10,2,0),"")</f>
        <v/>
      </c>
      <c r="AW397" s="80" t="str">
        <f>IF(AP397=1,VLOOKUP(AR397,'Number-Dozzen'!$F$2:$K$10,3,0),"")</f>
        <v/>
      </c>
      <c r="AX397" s="80" t="str">
        <f>IF(AP397=1,VLOOKUP(AR397,'Number-Dozzen'!$F$2:$K$10,4,0),"")</f>
        <v/>
      </c>
      <c r="AY397" s="80" t="str">
        <f>IF(AP397=1,VLOOKUP(AR397,'Number-Dozzen'!$F$2:$K$10,5,0),"")</f>
        <v/>
      </c>
      <c r="AZ397" s="80" t="str">
        <f>IF(AP397=1,VLOOKUP(AR397,'Number-Dozzen'!$F$2:$K$10,6,0),"")</f>
        <v/>
      </c>
      <c r="BA397" s="11"/>
      <c r="BB397" s="80">
        <f t="shared" si="135"/>
        <v>22</v>
      </c>
      <c r="BC397" s="11"/>
      <c r="BD397" s="11"/>
      <c r="BE397" s="11"/>
      <c r="BF397" s="11"/>
      <c r="BG397" s="11"/>
      <c r="BH397" s="11"/>
      <c r="BI397" s="11"/>
      <c r="BJ397" s="11"/>
      <c r="BK397" s="11"/>
      <c r="BL397" s="11"/>
      <c r="BM397" s="11"/>
      <c r="BN397" s="11"/>
    </row>
    <row r="398" spans="1:66">
      <c r="A398" s="7">
        <v>397</v>
      </c>
      <c r="B398" s="5"/>
      <c r="C398" s="97">
        <v>3</v>
      </c>
      <c r="D398" s="6">
        <f>IF(C398="","",VLOOKUP(C398,'Number-Dozzen'!$A$2:$C$38,3,0))</f>
        <v>1</v>
      </c>
      <c r="E398" s="6">
        <f>IF(C398="","",VLOOKUP(C398,'[1]Number-Dozzen'!$A$2:$B$38,2,0))</f>
        <v>3</v>
      </c>
      <c r="F398" s="19">
        <f t="shared" si="118"/>
        <v>31</v>
      </c>
      <c r="G398" s="19" t="str">
        <f>IF(C398="","",IF(F398="","",VLOOKUP(F398,'Number-Dozzen'!$F$2:$L$10,7,0)))</f>
        <v>25-27-32-34</v>
      </c>
      <c r="H398" s="1" t="str">
        <f t="shared" si="134"/>
        <v/>
      </c>
      <c r="I398" s="1">
        <f t="shared" si="119"/>
        <v>22</v>
      </c>
      <c r="J398" s="1">
        <f t="shared" si="120"/>
        <v>1</v>
      </c>
      <c r="K398" s="1" t="str">
        <f t="shared" si="133"/>
        <v/>
      </c>
      <c r="L398" s="1">
        <f>IF(C398="","",SUM($K$2:K398))</f>
        <v>-84</v>
      </c>
      <c r="M398" s="11"/>
      <c r="N398" s="24" t="str">
        <f t="shared" si="117"/>
        <v>Stopp Loss !!</v>
      </c>
      <c r="O398" s="25"/>
      <c r="P398" s="11"/>
      <c r="Q398" s="11"/>
      <c r="R398" s="11"/>
      <c r="S398" s="11"/>
      <c r="T398" s="11"/>
      <c r="U398" s="11"/>
      <c r="X398" s="11"/>
      <c r="Y398" s="11"/>
      <c r="Z398" s="80">
        <f t="shared" si="121"/>
        <v>3</v>
      </c>
      <c r="AA398" s="82" t="str">
        <f t="shared" si="122"/>
        <v/>
      </c>
      <c r="AB398" s="1" t="str">
        <f t="shared" si="123"/>
        <v/>
      </c>
      <c r="AC398" s="1" t="str">
        <f t="shared" si="124"/>
        <v/>
      </c>
      <c r="AD398" s="1" t="str">
        <f t="shared" si="125"/>
        <v/>
      </c>
      <c r="AE398" s="1" t="str">
        <f t="shared" si="126"/>
        <v/>
      </c>
      <c r="AG398" s="11"/>
      <c r="AH398" s="1" t="str">
        <f t="shared" si="127"/>
        <v/>
      </c>
      <c r="AI398" s="1" t="str">
        <f t="shared" si="128"/>
        <v/>
      </c>
      <c r="AJ398" s="1" t="str">
        <f t="shared" si="129"/>
        <v/>
      </c>
      <c r="AK398" s="1" t="str">
        <f t="shared" si="130"/>
        <v/>
      </c>
      <c r="AL398" s="1" t="str">
        <f t="shared" si="131"/>
        <v/>
      </c>
      <c r="AM398" s="1">
        <f t="shared" si="132"/>
        <v>1</v>
      </c>
      <c r="AN398" s="11"/>
      <c r="AO398" s="11"/>
      <c r="AP398" s="78">
        <f>IF(AND(SUM(AH398:AM398)&gt;0,SUM(Z398:AE398)&gt;0),1,"")</f>
        <v>1</v>
      </c>
      <c r="AQ398" s="78"/>
      <c r="AR398" s="78">
        <f>IF(AP398=1,SUM(Z398:AE398)*10+SUM(AH398:AM398),"")</f>
        <v>31</v>
      </c>
      <c r="AS398" s="78"/>
      <c r="AT398" s="11"/>
      <c r="AU398" s="11"/>
      <c r="AV398" s="80">
        <f>IF(AP398=1,VLOOKUP(AR398,'Number-Dozzen'!$F$2:$K$10,2,0),"")</f>
        <v>25</v>
      </c>
      <c r="AW398" s="80">
        <f>IF(AP398=1,VLOOKUP(AR398,'Number-Dozzen'!$F$2:$K$10,3,0),"")</f>
        <v>27</v>
      </c>
      <c r="AX398" s="80">
        <f>IF(AP398=1,VLOOKUP(AR398,'Number-Dozzen'!$F$2:$K$10,4,0),"")</f>
        <v>32</v>
      </c>
      <c r="AY398" s="80">
        <f>IF(AP398=1,VLOOKUP(AR398,'Number-Dozzen'!$F$2:$K$10,5,0),"")</f>
        <v>34</v>
      </c>
      <c r="AZ398" s="80" t="str">
        <f>IF(AP398=1,VLOOKUP(AR398,'Number-Dozzen'!$F$2:$K$10,6,0),"")</f>
        <v xml:space="preserve"> </v>
      </c>
      <c r="BA398" s="11"/>
      <c r="BB398" s="80">
        <f t="shared" si="135"/>
        <v>22</v>
      </c>
      <c r="BC398" s="11"/>
      <c r="BD398" s="11"/>
      <c r="BE398" s="11"/>
      <c r="BF398" s="11"/>
      <c r="BG398" s="11"/>
      <c r="BH398" s="11"/>
      <c r="BI398" s="11"/>
      <c r="BJ398" s="11"/>
      <c r="BK398" s="11"/>
      <c r="BL398" s="11"/>
      <c r="BM398" s="11"/>
      <c r="BN398" s="11"/>
    </row>
    <row r="399" spans="1:66">
      <c r="A399" s="7">
        <v>398</v>
      </c>
      <c r="B399" s="5"/>
      <c r="C399" s="97">
        <v>8</v>
      </c>
      <c r="D399" s="6">
        <f>IF(C399="","",VLOOKUP(C399,'Number-Dozzen'!$A$2:$C$38,3,0))</f>
        <v>1</v>
      </c>
      <c r="E399" s="6">
        <f>IF(C399="","",VLOOKUP(C399,'[1]Number-Dozzen'!$A$2:$B$38,2,0))</f>
        <v>2</v>
      </c>
      <c r="F399" s="19" t="str">
        <f t="shared" si="118"/>
        <v/>
      </c>
      <c r="G399" s="19" t="str">
        <f>IF(C399="","",IF(F399="","",VLOOKUP(F399,'Number-Dozzen'!$F$2:$L$10,7,0)))</f>
        <v/>
      </c>
      <c r="H399" s="1" t="str">
        <f t="shared" si="134"/>
        <v>L</v>
      </c>
      <c r="I399" s="1">
        <f t="shared" si="119"/>
        <v>22</v>
      </c>
      <c r="J399" s="1">
        <f t="shared" si="120"/>
        <v>1</v>
      </c>
      <c r="K399" s="1">
        <f t="shared" si="133"/>
        <v>-4</v>
      </c>
      <c r="L399" s="1">
        <f>IF(C399="","",SUM($K$2:K399))</f>
        <v>-88</v>
      </c>
      <c r="M399" s="11"/>
      <c r="N399" s="24" t="str">
        <f t="shared" si="117"/>
        <v/>
      </c>
      <c r="O399" s="25"/>
      <c r="P399" s="11"/>
      <c r="Q399" s="11"/>
      <c r="R399" s="11"/>
      <c r="S399" s="11"/>
      <c r="T399" s="11"/>
      <c r="U399" s="11"/>
      <c r="X399" s="11"/>
      <c r="Y399" s="11"/>
      <c r="Z399" s="80" t="str">
        <f t="shared" si="121"/>
        <v/>
      </c>
      <c r="AA399" s="82" t="str">
        <f t="shared" si="122"/>
        <v/>
      </c>
      <c r="AB399" s="1" t="str">
        <f t="shared" si="123"/>
        <v/>
      </c>
      <c r="AC399" s="1" t="str">
        <f t="shared" si="124"/>
        <v/>
      </c>
      <c r="AD399" s="1" t="str">
        <f t="shared" si="125"/>
        <v/>
      </c>
      <c r="AE399" s="1" t="str">
        <f t="shared" si="126"/>
        <v/>
      </c>
      <c r="AG399" s="11"/>
      <c r="AH399" s="1" t="str">
        <f t="shared" si="127"/>
        <v/>
      </c>
      <c r="AI399" s="1" t="str">
        <f t="shared" si="128"/>
        <v/>
      </c>
      <c r="AJ399" s="1" t="str">
        <f t="shared" si="129"/>
        <v/>
      </c>
      <c r="AK399" s="1">
        <f t="shared" si="130"/>
        <v>1</v>
      </c>
      <c r="AL399" s="1" t="str">
        <f t="shared" si="131"/>
        <v/>
      </c>
      <c r="AM399" s="1" t="str">
        <f t="shared" si="132"/>
        <v/>
      </c>
      <c r="AN399" s="11"/>
      <c r="AO399" s="11"/>
      <c r="AP399" s="78" t="str">
        <f>IF(AND(SUM(AH399:AM399)&gt;0,SUM(Z399:AE399)&gt;0),1,"")</f>
        <v/>
      </c>
      <c r="AQ399" s="78"/>
      <c r="AR399" s="78" t="str">
        <f>IF(AP399=1,SUM(Z399:AE399)*10+SUM(AH399:AM399),"")</f>
        <v/>
      </c>
      <c r="AS399" s="78"/>
      <c r="AT399" s="11"/>
      <c r="AU399" s="11"/>
      <c r="AV399" s="80" t="str">
        <f>IF(AP399=1,VLOOKUP(AR399,'Number-Dozzen'!$F$2:$K$10,2,0),"")</f>
        <v/>
      </c>
      <c r="AW399" s="80" t="str">
        <f>IF(AP399=1,VLOOKUP(AR399,'Number-Dozzen'!$F$2:$K$10,3,0),"")</f>
        <v/>
      </c>
      <c r="AX399" s="80" t="str">
        <f>IF(AP399=1,VLOOKUP(AR399,'Number-Dozzen'!$F$2:$K$10,4,0),"")</f>
        <v/>
      </c>
      <c r="AY399" s="80" t="str">
        <f>IF(AP399=1,VLOOKUP(AR399,'Number-Dozzen'!$F$2:$K$10,5,0),"")</f>
        <v/>
      </c>
      <c r="AZ399" s="80" t="str">
        <f>IF(AP399=1,VLOOKUP(AR399,'Number-Dozzen'!$F$2:$K$10,6,0),"")</f>
        <v/>
      </c>
      <c r="BA399" s="11"/>
      <c r="BB399" s="80">
        <f t="shared" si="135"/>
        <v>23</v>
      </c>
      <c r="BC399" s="11"/>
      <c r="BD399" s="11"/>
      <c r="BE399" s="11"/>
      <c r="BF399" s="11"/>
      <c r="BG399" s="11"/>
      <c r="BH399" s="11"/>
      <c r="BI399" s="11"/>
      <c r="BJ399" s="11"/>
      <c r="BK399" s="11"/>
      <c r="BL399" s="11"/>
      <c r="BM399" s="11"/>
      <c r="BN399" s="11"/>
    </row>
    <row r="400" spans="1:66">
      <c r="A400" s="7">
        <v>399</v>
      </c>
      <c r="B400" s="5"/>
      <c r="C400" s="97">
        <v>24</v>
      </c>
      <c r="D400" s="6">
        <f>IF(C400="","",VLOOKUP(C400,'Number-Dozzen'!$A$2:$C$38,3,0))</f>
        <v>2</v>
      </c>
      <c r="E400" s="6">
        <f>IF(C400="","",VLOOKUP(C400,'[1]Number-Dozzen'!$A$2:$B$38,2,0))</f>
        <v>2</v>
      </c>
      <c r="F400" s="19" t="str">
        <f t="shared" si="118"/>
        <v/>
      </c>
      <c r="G400" s="19" t="str">
        <f>IF(C400="","",IF(F400="","",VLOOKUP(F400,'Number-Dozzen'!$F$2:$L$10,7,0)))</f>
        <v/>
      </c>
      <c r="H400" s="1" t="str">
        <f t="shared" si="134"/>
        <v/>
      </c>
      <c r="I400" s="1">
        <f t="shared" si="119"/>
        <v>23</v>
      </c>
      <c r="J400" s="1">
        <f t="shared" si="120"/>
        <v>1</v>
      </c>
      <c r="K400" s="1" t="str">
        <f t="shared" si="133"/>
        <v/>
      </c>
      <c r="L400" s="1">
        <f>IF(C400="","",SUM($K$2:K400))</f>
        <v>-88</v>
      </c>
      <c r="M400" s="11"/>
      <c r="N400" s="24" t="str">
        <f t="shared" si="117"/>
        <v/>
      </c>
      <c r="O400" s="25"/>
      <c r="P400" s="11"/>
      <c r="Q400" s="11"/>
      <c r="R400" s="11"/>
      <c r="S400" s="11"/>
      <c r="T400" s="11"/>
      <c r="U400" s="11"/>
      <c r="X400" s="11"/>
      <c r="Y400" s="11"/>
      <c r="Z400" s="80" t="str">
        <f t="shared" si="121"/>
        <v/>
      </c>
      <c r="AA400" s="82" t="str">
        <f t="shared" si="122"/>
        <v/>
      </c>
      <c r="AB400" s="1">
        <f t="shared" si="123"/>
        <v>3</v>
      </c>
      <c r="AC400" s="1" t="str">
        <f t="shared" si="124"/>
        <v/>
      </c>
      <c r="AD400" s="1" t="str">
        <f t="shared" si="125"/>
        <v/>
      </c>
      <c r="AE400" s="1" t="str">
        <f t="shared" si="126"/>
        <v/>
      </c>
      <c r="AG400" s="11"/>
      <c r="AH400" s="1" t="str">
        <f t="shared" si="127"/>
        <v/>
      </c>
      <c r="AI400" s="1" t="str">
        <f t="shared" si="128"/>
        <v/>
      </c>
      <c r="AJ400" s="1" t="str">
        <f t="shared" si="129"/>
        <v/>
      </c>
      <c r="AK400" s="1" t="str">
        <f t="shared" si="130"/>
        <v/>
      </c>
      <c r="AL400" s="1" t="str">
        <f t="shared" si="131"/>
        <v/>
      </c>
      <c r="AM400" s="1" t="str">
        <f t="shared" si="132"/>
        <v/>
      </c>
      <c r="AN400" s="11"/>
      <c r="AO400" s="11"/>
      <c r="AP400" s="78" t="str">
        <f>IF(AND(SUM(AH400:AM400)&gt;0,SUM(Z400:AE400)&gt;0),1,"")</f>
        <v/>
      </c>
      <c r="AQ400" s="78"/>
      <c r="AR400" s="78" t="str">
        <f>IF(AP400=1,SUM(Z400:AE400)*10+SUM(AH400:AM400),"")</f>
        <v/>
      </c>
      <c r="AS400" s="78"/>
      <c r="AT400" s="11"/>
      <c r="AU400" s="11"/>
      <c r="AV400" s="80" t="str">
        <f>IF(AP400=1,VLOOKUP(AR400,'Number-Dozzen'!$F$2:$K$10,2,0),"")</f>
        <v/>
      </c>
      <c r="AW400" s="80" t="str">
        <f>IF(AP400=1,VLOOKUP(AR400,'Number-Dozzen'!$F$2:$K$10,3,0),"")</f>
        <v/>
      </c>
      <c r="AX400" s="80" t="str">
        <f>IF(AP400=1,VLOOKUP(AR400,'Number-Dozzen'!$F$2:$K$10,4,0),"")</f>
        <v/>
      </c>
      <c r="AY400" s="80" t="str">
        <f>IF(AP400=1,VLOOKUP(AR400,'Number-Dozzen'!$F$2:$K$10,5,0),"")</f>
        <v/>
      </c>
      <c r="AZ400" s="80" t="str">
        <f>IF(AP400=1,VLOOKUP(AR400,'Number-Dozzen'!$F$2:$K$10,6,0),"")</f>
        <v/>
      </c>
      <c r="BA400" s="11"/>
      <c r="BB400" s="80">
        <f t="shared" si="135"/>
        <v>23</v>
      </c>
      <c r="BC400" s="11"/>
      <c r="BD400" s="11"/>
      <c r="BE400" s="11"/>
      <c r="BF400" s="11"/>
      <c r="BG400" s="11"/>
      <c r="BH400" s="11"/>
      <c r="BI400" s="11"/>
      <c r="BJ400" s="11"/>
      <c r="BK400" s="11"/>
      <c r="BL400" s="11"/>
      <c r="BM400" s="11"/>
      <c r="BN400" s="11"/>
    </row>
    <row r="401" spans="1:66">
      <c r="A401" s="7">
        <v>400</v>
      </c>
      <c r="B401" s="5"/>
      <c r="C401" s="97">
        <v>29</v>
      </c>
      <c r="D401" s="6">
        <f>IF(C401="","",VLOOKUP(C401,'Number-Dozzen'!$A$2:$C$38,3,0))</f>
        <v>3</v>
      </c>
      <c r="E401" s="6">
        <f>IF(C401="","",VLOOKUP(C401,'[1]Number-Dozzen'!$A$2:$B$38,2,0))</f>
        <v>3</v>
      </c>
      <c r="F401" s="19" t="str">
        <f t="shared" si="118"/>
        <v/>
      </c>
      <c r="G401" s="19" t="str">
        <f>IF(C401="","",IF(F401="","",VLOOKUP(F401,'Number-Dozzen'!$F$2:$L$10,7,0)))</f>
        <v/>
      </c>
      <c r="H401" s="1" t="str">
        <f t="shared" si="134"/>
        <v/>
      </c>
      <c r="I401" s="1">
        <f t="shared" si="119"/>
        <v>23</v>
      </c>
      <c r="J401" s="1">
        <f t="shared" si="120"/>
        <v>1</v>
      </c>
      <c r="K401" s="1" t="str">
        <f t="shared" si="133"/>
        <v/>
      </c>
      <c r="L401" s="1">
        <f>IF(C401="","",SUM($K$2:K401))</f>
        <v>-88</v>
      </c>
      <c r="M401" s="11"/>
      <c r="N401" s="24" t="str">
        <f t="shared" si="117"/>
        <v/>
      </c>
      <c r="O401" s="25"/>
      <c r="P401" s="11"/>
      <c r="Q401" s="11"/>
      <c r="R401" s="11"/>
      <c r="S401" s="11"/>
      <c r="T401" s="11"/>
      <c r="U401" s="11"/>
      <c r="X401" s="11"/>
      <c r="Y401" s="11"/>
      <c r="Z401" s="80" t="str">
        <f t="shared" si="121"/>
        <v/>
      </c>
      <c r="AA401" s="82" t="str">
        <f t="shared" si="122"/>
        <v/>
      </c>
      <c r="AB401" s="1" t="str">
        <f t="shared" si="123"/>
        <v/>
      </c>
      <c r="AC401" s="1" t="str">
        <f t="shared" si="124"/>
        <v/>
      </c>
      <c r="AD401" s="1" t="str">
        <f t="shared" si="125"/>
        <v/>
      </c>
      <c r="AE401" s="1" t="str">
        <f t="shared" si="126"/>
        <v/>
      </c>
      <c r="AG401" s="11"/>
      <c r="AH401" s="1" t="str">
        <f t="shared" si="127"/>
        <v/>
      </c>
      <c r="AI401" s="1" t="str">
        <f t="shared" si="128"/>
        <v/>
      </c>
      <c r="AJ401" s="1" t="str">
        <f t="shared" si="129"/>
        <v/>
      </c>
      <c r="AK401" s="1" t="str">
        <f t="shared" si="130"/>
        <v/>
      </c>
      <c r="AL401" s="1" t="str">
        <f t="shared" si="131"/>
        <v/>
      </c>
      <c r="AM401" s="1">
        <f t="shared" si="132"/>
        <v>1</v>
      </c>
      <c r="AN401" s="11"/>
      <c r="AO401" s="11"/>
      <c r="AP401" s="78" t="str">
        <f>IF(AND(SUM(AH401:AM401)&gt;0,SUM(Z401:AE401)&gt;0),1,"")</f>
        <v/>
      </c>
      <c r="AQ401" s="78"/>
      <c r="AR401" s="78" t="str">
        <f>IF(AP401=1,SUM(Z401:AE401)*10+SUM(AH401:AM401),"")</f>
        <v/>
      </c>
      <c r="AS401" s="78"/>
      <c r="AT401" s="11"/>
      <c r="AU401" s="11"/>
      <c r="AV401" s="80" t="str">
        <f>IF(AP401=1,VLOOKUP(AR401,'Number-Dozzen'!$F$2:$K$10,2,0),"")</f>
        <v/>
      </c>
      <c r="AW401" s="80" t="str">
        <f>IF(AP401=1,VLOOKUP(AR401,'Number-Dozzen'!$F$2:$K$10,3,0),"")</f>
        <v/>
      </c>
      <c r="AX401" s="80" t="str">
        <f>IF(AP401=1,VLOOKUP(AR401,'Number-Dozzen'!$F$2:$K$10,4,0),"")</f>
        <v/>
      </c>
      <c r="AY401" s="80" t="str">
        <f>IF(AP401=1,VLOOKUP(AR401,'Number-Dozzen'!$F$2:$K$10,5,0),"")</f>
        <v/>
      </c>
      <c r="AZ401" s="80" t="str">
        <f>IF(AP401=1,VLOOKUP(AR401,'Number-Dozzen'!$F$2:$K$10,6,0),"")</f>
        <v/>
      </c>
      <c r="BA401" s="11"/>
      <c r="BB401" s="80">
        <f t="shared" si="135"/>
        <v>23</v>
      </c>
      <c r="BC401" s="11"/>
      <c r="BD401" s="11"/>
      <c r="BE401" s="11"/>
      <c r="BF401" s="11"/>
      <c r="BG401" s="11"/>
      <c r="BH401" s="11"/>
      <c r="BI401" s="11"/>
      <c r="BJ401" s="11"/>
      <c r="BK401" s="11"/>
      <c r="BL401" s="11"/>
      <c r="BM401" s="11"/>
      <c r="BN401" s="11"/>
    </row>
    <row r="402" spans="1:66">
      <c r="A402" s="7">
        <v>401</v>
      </c>
      <c r="B402" s="5"/>
      <c r="C402" s="97">
        <v>20</v>
      </c>
      <c r="D402" s="6">
        <f>IF(C402="","",VLOOKUP(C402,'Number-Dozzen'!$A$2:$C$38,3,0))</f>
        <v>2</v>
      </c>
      <c r="E402" s="6">
        <f>IF(C402="","",VLOOKUP(C402,'[1]Number-Dozzen'!$A$2:$B$38,2,0))</f>
        <v>2</v>
      </c>
      <c r="F402" s="19">
        <f t="shared" si="118"/>
        <v>11</v>
      </c>
      <c r="G402" s="19" t="str">
        <f>IF(C402="","",IF(F402="","",VLOOKUP(F402,'Number-Dozzen'!$F$2:$L$10,7,0)))</f>
        <v>0-2-4-6</v>
      </c>
      <c r="H402" s="1" t="str">
        <f t="shared" si="134"/>
        <v/>
      </c>
      <c r="I402" s="1">
        <f t="shared" si="119"/>
        <v>23</v>
      </c>
      <c r="J402" s="1">
        <f t="shared" si="120"/>
        <v>1</v>
      </c>
      <c r="K402" s="1" t="str">
        <f t="shared" si="133"/>
        <v/>
      </c>
      <c r="L402" s="1">
        <f>IF(C402="","",SUM($K$2:K402))</f>
        <v>-88</v>
      </c>
      <c r="M402" s="11"/>
      <c r="N402" s="24" t="str">
        <f t="shared" ref="N402:N465" si="136">IF(L420="","",IF(L420&gt;=$P$7,"Win Goal !!",IF(L420&lt;=$P$8,"Stopp Loss !!","")))</f>
        <v/>
      </c>
      <c r="O402" s="25"/>
      <c r="P402" s="11"/>
      <c r="Q402" s="11"/>
      <c r="R402" s="11"/>
      <c r="S402" s="11"/>
      <c r="T402" s="11"/>
      <c r="U402" s="11"/>
      <c r="X402" s="11"/>
      <c r="Y402" s="11"/>
      <c r="Z402" s="80" t="str">
        <f t="shared" si="121"/>
        <v/>
      </c>
      <c r="AA402" s="82" t="str">
        <f t="shared" si="122"/>
        <v/>
      </c>
      <c r="AB402" s="1" t="str">
        <f t="shared" si="123"/>
        <v/>
      </c>
      <c r="AC402" s="1">
        <f t="shared" si="124"/>
        <v>1</v>
      </c>
      <c r="AD402" s="1" t="str">
        <f t="shared" si="125"/>
        <v/>
      </c>
      <c r="AE402" s="1" t="str">
        <f t="shared" si="126"/>
        <v/>
      </c>
      <c r="AG402" s="11"/>
      <c r="AH402" s="1" t="str">
        <f t="shared" si="127"/>
        <v/>
      </c>
      <c r="AI402" s="1" t="str">
        <f t="shared" si="128"/>
        <v/>
      </c>
      <c r="AJ402" s="1" t="str">
        <f t="shared" si="129"/>
        <v/>
      </c>
      <c r="AK402" s="1">
        <f t="shared" si="130"/>
        <v>1</v>
      </c>
      <c r="AL402" s="1" t="str">
        <f t="shared" si="131"/>
        <v/>
      </c>
      <c r="AM402" s="1" t="str">
        <f t="shared" si="132"/>
        <v/>
      </c>
      <c r="AN402" s="11"/>
      <c r="AO402" s="11"/>
      <c r="AP402" s="78">
        <f>IF(AND(SUM(AH402:AM402)&gt;0,SUM(Z402:AE402)&gt;0),1,"")</f>
        <v>1</v>
      </c>
      <c r="AQ402" s="78"/>
      <c r="AR402" s="78">
        <f>IF(AP402=1,SUM(Z402:AE402)*10+SUM(AH402:AM402),"")</f>
        <v>11</v>
      </c>
      <c r="AS402" s="78"/>
      <c r="AT402" s="11"/>
      <c r="AU402" s="11"/>
      <c r="AV402" s="80">
        <f>IF(AP402=1,VLOOKUP(AR402,'Number-Dozzen'!$F$2:$K$10,2,0),"")</f>
        <v>0</v>
      </c>
      <c r="AW402" s="80">
        <f>IF(AP402=1,VLOOKUP(AR402,'Number-Dozzen'!$F$2:$K$10,3,0),"")</f>
        <v>2</v>
      </c>
      <c r="AX402" s="80">
        <f>IF(AP402=1,VLOOKUP(AR402,'Number-Dozzen'!$F$2:$K$10,4,0),"")</f>
        <v>4</v>
      </c>
      <c r="AY402" s="80">
        <f>IF(AP402=1,VLOOKUP(AR402,'Number-Dozzen'!$F$2:$K$10,5,0),"")</f>
        <v>6</v>
      </c>
      <c r="AZ402" s="80" t="str">
        <f>IF(AP402=1,VLOOKUP(AR402,'Number-Dozzen'!$F$2:$K$10,6,0),"")</f>
        <v xml:space="preserve"> </v>
      </c>
      <c r="BA402" s="11"/>
      <c r="BB402" s="80">
        <f t="shared" si="135"/>
        <v>23</v>
      </c>
      <c r="BC402" s="11"/>
      <c r="BD402" s="11"/>
      <c r="BE402" s="11"/>
      <c r="BF402" s="11"/>
      <c r="BG402" s="11"/>
      <c r="BH402" s="11"/>
      <c r="BI402" s="11"/>
      <c r="BJ402" s="11"/>
      <c r="BK402" s="11"/>
      <c r="BL402" s="11"/>
      <c r="BM402" s="11"/>
      <c r="BN402" s="11"/>
    </row>
    <row r="403" spans="1:66">
      <c r="A403" s="7">
        <v>402</v>
      </c>
      <c r="B403" s="5"/>
      <c r="C403" s="97">
        <v>24</v>
      </c>
      <c r="D403" s="6">
        <f>IF(C403="","",VLOOKUP(C403,'Number-Dozzen'!$A$2:$C$38,3,0))</f>
        <v>2</v>
      </c>
      <c r="E403" s="6">
        <f>IF(C403="","",VLOOKUP(C403,'[1]Number-Dozzen'!$A$2:$B$38,2,0))</f>
        <v>2</v>
      </c>
      <c r="F403" s="19" t="str">
        <f t="shared" si="118"/>
        <v/>
      </c>
      <c r="G403" s="19" t="str">
        <f>IF(C403="","",IF(F403="","",VLOOKUP(F403,'Number-Dozzen'!$F$2:$L$10,7,0)))</f>
        <v/>
      </c>
      <c r="H403" s="1" t="str">
        <f t="shared" si="134"/>
        <v>L</v>
      </c>
      <c r="I403" s="1">
        <f t="shared" si="119"/>
        <v>23</v>
      </c>
      <c r="J403" s="1">
        <f t="shared" si="120"/>
        <v>1</v>
      </c>
      <c r="K403" s="1">
        <f t="shared" si="133"/>
        <v>-4</v>
      </c>
      <c r="L403" s="1">
        <f>IF(C403="","",SUM($K$2:K403))</f>
        <v>-92</v>
      </c>
      <c r="M403" s="11"/>
      <c r="N403" s="24" t="str">
        <f t="shared" si="136"/>
        <v/>
      </c>
      <c r="O403" s="25"/>
      <c r="P403" s="11"/>
      <c r="Q403" s="11"/>
      <c r="R403" s="11"/>
      <c r="S403" s="11"/>
      <c r="T403" s="11"/>
      <c r="U403" s="11"/>
      <c r="X403" s="11"/>
      <c r="Y403" s="11"/>
      <c r="Z403" s="80" t="str">
        <f t="shared" si="121"/>
        <v/>
      </c>
      <c r="AA403" s="82" t="str">
        <f t="shared" si="122"/>
        <v/>
      </c>
      <c r="AB403" s="1" t="str">
        <f t="shared" si="123"/>
        <v/>
      </c>
      <c r="AC403" s="1" t="str">
        <f t="shared" si="124"/>
        <v/>
      </c>
      <c r="AD403" s="1" t="str">
        <f t="shared" si="125"/>
        <v/>
      </c>
      <c r="AE403" s="1" t="str">
        <f t="shared" si="126"/>
        <v/>
      </c>
      <c r="AG403" s="11"/>
      <c r="AH403" s="1" t="str">
        <f t="shared" si="127"/>
        <v/>
      </c>
      <c r="AI403" s="1" t="str">
        <f t="shared" si="128"/>
        <v/>
      </c>
      <c r="AJ403" s="1" t="str">
        <f t="shared" si="129"/>
        <v/>
      </c>
      <c r="AK403" s="1" t="str">
        <f t="shared" si="130"/>
        <v/>
      </c>
      <c r="AL403" s="1" t="str">
        <f t="shared" si="131"/>
        <v/>
      </c>
      <c r="AM403" s="1" t="str">
        <f t="shared" si="132"/>
        <v/>
      </c>
      <c r="AN403" s="11"/>
      <c r="AO403" s="11"/>
      <c r="AP403" s="78" t="str">
        <f>IF(AND(SUM(AH403:AM403)&gt;0,SUM(Z403:AE403)&gt;0),1,"")</f>
        <v/>
      </c>
      <c r="AQ403" s="78"/>
      <c r="AR403" s="78" t="str">
        <f>IF(AP403=1,SUM(Z403:AE403)*10+SUM(AH403:AM403),"")</f>
        <v/>
      </c>
      <c r="AS403" s="78"/>
      <c r="AT403" s="11"/>
      <c r="AU403" s="11"/>
      <c r="AV403" s="80" t="str">
        <f>IF(AP403=1,VLOOKUP(AR403,'Number-Dozzen'!$F$2:$K$10,2,0),"")</f>
        <v/>
      </c>
      <c r="AW403" s="80" t="str">
        <f>IF(AP403=1,VLOOKUP(AR403,'Number-Dozzen'!$F$2:$K$10,3,0),"")</f>
        <v/>
      </c>
      <c r="AX403" s="80" t="str">
        <f>IF(AP403=1,VLOOKUP(AR403,'Number-Dozzen'!$F$2:$K$10,4,0),"")</f>
        <v/>
      </c>
      <c r="AY403" s="80" t="str">
        <f>IF(AP403=1,VLOOKUP(AR403,'Number-Dozzen'!$F$2:$K$10,5,0),"")</f>
        <v/>
      </c>
      <c r="AZ403" s="80" t="str">
        <f>IF(AP403=1,VLOOKUP(AR403,'Number-Dozzen'!$F$2:$K$10,6,0),"")</f>
        <v/>
      </c>
      <c r="BA403" s="11"/>
      <c r="BB403" s="80">
        <f t="shared" si="135"/>
        <v>24</v>
      </c>
      <c r="BC403" s="11"/>
      <c r="BD403" s="11"/>
      <c r="BE403" s="11"/>
      <c r="BF403" s="11"/>
      <c r="BG403" s="11"/>
      <c r="BH403" s="11"/>
      <c r="BI403" s="11"/>
      <c r="BJ403" s="11"/>
      <c r="BK403" s="11"/>
      <c r="BL403" s="11"/>
      <c r="BM403" s="11"/>
      <c r="BN403" s="11"/>
    </row>
    <row r="404" spans="1:66">
      <c r="A404" s="7">
        <v>403</v>
      </c>
      <c r="B404" s="5"/>
      <c r="C404" s="97">
        <v>8</v>
      </c>
      <c r="D404" s="6">
        <f>IF(C404="","",VLOOKUP(C404,'Number-Dozzen'!$A$2:$C$38,3,0))</f>
        <v>1</v>
      </c>
      <c r="E404" s="6">
        <f>IF(C404="","",VLOOKUP(C404,'[1]Number-Dozzen'!$A$2:$B$38,2,0))</f>
        <v>2</v>
      </c>
      <c r="F404" s="19" t="str">
        <f t="shared" si="118"/>
        <v/>
      </c>
      <c r="G404" s="19" t="str">
        <f>IF(C404="","",IF(F404="","",VLOOKUP(F404,'Number-Dozzen'!$F$2:$L$10,7,0)))</f>
        <v/>
      </c>
      <c r="H404" s="1" t="str">
        <f t="shared" si="134"/>
        <v/>
      </c>
      <c r="I404" s="1">
        <f t="shared" si="119"/>
        <v>24</v>
      </c>
      <c r="J404" s="1">
        <f t="shared" si="120"/>
        <v>1</v>
      </c>
      <c r="K404" s="1" t="str">
        <f t="shared" si="133"/>
        <v/>
      </c>
      <c r="L404" s="1">
        <f>IF(C404="","",SUM($K$2:K404))</f>
        <v>-92</v>
      </c>
      <c r="M404" s="11"/>
      <c r="N404" s="24" t="str">
        <f t="shared" si="136"/>
        <v/>
      </c>
      <c r="O404" s="25"/>
      <c r="P404" s="11"/>
      <c r="Q404" s="11"/>
      <c r="R404" s="11"/>
      <c r="S404" s="11"/>
      <c r="T404" s="11"/>
      <c r="U404" s="11"/>
      <c r="X404" s="11"/>
      <c r="Y404" s="11"/>
      <c r="Z404" s="80">
        <f t="shared" si="121"/>
        <v>3</v>
      </c>
      <c r="AA404" s="82" t="str">
        <f t="shared" si="122"/>
        <v/>
      </c>
      <c r="AB404" s="1" t="str">
        <f t="shared" si="123"/>
        <v/>
      </c>
      <c r="AC404" s="1" t="str">
        <f t="shared" si="124"/>
        <v/>
      </c>
      <c r="AD404" s="1" t="str">
        <f t="shared" si="125"/>
        <v/>
      </c>
      <c r="AE404" s="1" t="str">
        <f t="shared" si="126"/>
        <v/>
      </c>
      <c r="AG404" s="11"/>
      <c r="AH404" s="1" t="str">
        <f t="shared" si="127"/>
        <v/>
      </c>
      <c r="AI404" s="1" t="str">
        <f t="shared" si="128"/>
        <v/>
      </c>
      <c r="AJ404" s="1" t="str">
        <f t="shared" si="129"/>
        <v/>
      </c>
      <c r="AK404" s="1" t="str">
        <f t="shared" si="130"/>
        <v/>
      </c>
      <c r="AL404" s="1" t="str">
        <f t="shared" si="131"/>
        <v/>
      </c>
      <c r="AM404" s="1" t="str">
        <f t="shared" si="132"/>
        <v/>
      </c>
      <c r="AN404" s="11"/>
      <c r="AO404" s="11"/>
      <c r="AP404" s="78" t="str">
        <f>IF(AND(SUM(AH404:AM404)&gt;0,SUM(Z404:AE404)&gt;0),1,"")</f>
        <v/>
      </c>
      <c r="AQ404" s="78"/>
      <c r="AR404" s="78" t="str">
        <f>IF(AP404=1,SUM(Z404:AE404)*10+SUM(AH404:AM404),"")</f>
        <v/>
      </c>
      <c r="AS404" s="78"/>
      <c r="AT404" s="11"/>
      <c r="AU404" s="11"/>
      <c r="AV404" s="80" t="str">
        <f>IF(AP404=1,VLOOKUP(AR404,'Number-Dozzen'!$F$2:$K$10,2,0),"")</f>
        <v/>
      </c>
      <c r="AW404" s="80" t="str">
        <f>IF(AP404=1,VLOOKUP(AR404,'Number-Dozzen'!$F$2:$K$10,3,0),"")</f>
        <v/>
      </c>
      <c r="AX404" s="80" t="str">
        <f>IF(AP404=1,VLOOKUP(AR404,'Number-Dozzen'!$F$2:$K$10,4,0),"")</f>
        <v/>
      </c>
      <c r="AY404" s="80" t="str">
        <f>IF(AP404=1,VLOOKUP(AR404,'Number-Dozzen'!$F$2:$K$10,5,0),"")</f>
        <v/>
      </c>
      <c r="AZ404" s="80" t="str">
        <f>IF(AP404=1,VLOOKUP(AR404,'Number-Dozzen'!$F$2:$K$10,6,0),"")</f>
        <v/>
      </c>
      <c r="BA404" s="11"/>
      <c r="BB404" s="80">
        <f t="shared" si="135"/>
        <v>24</v>
      </c>
      <c r="BC404" s="11"/>
      <c r="BD404" s="11"/>
      <c r="BE404" s="11"/>
      <c r="BF404" s="11"/>
      <c r="BG404" s="11"/>
      <c r="BH404" s="11"/>
      <c r="BI404" s="11"/>
      <c r="BJ404" s="11"/>
      <c r="BK404" s="11"/>
      <c r="BL404" s="11"/>
      <c r="BM404" s="11"/>
      <c r="BN404" s="11"/>
    </row>
    <row r="405" spans="1:66">
      <c r="A405" s="7">
        <v>404</v>
      </c>
      <c r="B405" s="5"/>
      <c r="C405" s="97">
        <v>36</v>
      </c>
      <c r="D405" s="6">
        <f>IF(C405="","",VLOOKUP(C405,'Number-Dozzen'!$A$2:$C$38,3,0))</f>
        <v>3</v>
      </c>
      <c r="E405" s="6">
        <f>IF(C405="","",VLOOKUP(C405,'[1]Number-Dozzen'!$A$2:$B$38,2,0))</f>
        <v>2</v>
      </c>
      <c r="F405" s="19" t="str">
        <f t="shared" si="118"/>
        <v/>
      </c>
      <c r="G405" s="19" t="str">
        <f>IF(C405="","",IF(F405="","",VLOOKUP(F405,'Number-Dozzen'!$F$2:$L$10,7,0)))</f>
        <v/>
      </c>
      <c r="H405" s="1" t="str">
        <f t="shared" si="134"/>
        <v/>
      </c>
      <c r="I405" s="1">
        <f t="shared" si="119"/>
        <v>24</v>
      </c>
      <c r="J405" s="1">
        <f t="shared" si="120"/>
        <v>1</v>
      </c>
      <c r="K405" s="1" t="str">
        <f t="shared" si="133"/>
        <v/>
      </c>
      <c r="L405" s="1">
        <f>IF(C405="","",SUM($K$2:K405))</f>
        <v>-92</v>
      </c>
      <c r="M405" s="11"/>
      <c r="N405" s="24" t="str">
        <f t="shared" si="136"/>
        <v/>
      </c>
      <c r="O405" s="25"/>
      <c r="P405" s="11"/>
      <c r="Q405" s="11"/>
      <c r="R405" s="11"/>
      <c r="S405" s="11"/>
      <c r="T405" s="11"/>
      <c r="U405" s="11"/>
      <c r="X405" s="11"/>
      <c r="Y405" s="11"/>
      <c r="Z405" s="80" t="str">
        <f t="shared" si="121"/>
        <v/>
      </c>
      <c r="AA405" s="82" t="str">
        <f t="shared" si="122"/>
        <v/>
      </c>
      <c r="AB405" s="1" t="str">
        <f t="shared" si="123"/>
        <v/>
      </c>
      <c r="AC405" s="1" t="str">
        <f t="shared" si="124"/>
        <v/>
      </c>
      <c r="AD405" s="1">
        <f t="shared" si="125"/>
        <v>2</v>
      </c>
      <c r="AE405" s="1" t="str">
        <f t="shared" si="126"/>
        <v/>
      </c>
      <c r="AG405" s="11"/>
      <c r="AH405" s="1" t="str">
        <f t="shared" si="127"/>
        <v/>
      </c>
      <c r="AI405" s="1" t="str">
        <f t="shared" si="128"/>
        <v/>
      </c>
      <c r="AJ405" s="1" t="str">
        <f t="shared" si="129"/>
        <v/>
      </c>
      <c r="AK405" s="1" t="str">
        <f t="shared" si="130"/>
        <v/>
      </c>
      <c r="AL405" s="1" t="str">
        <f t="shared" si="131"/>
        <v/>
      </c>
      <c r="AM405" s="1" t="str">
        <f t="shared" si="132"/>
        <v/>
      </c>
      <c r="AN405" s="11"/>
      <c r="AO405" s="11"/>
      <c r="AP405" s="78" t="str">
        <f>IF(AND(SUM(AH405:AM405)&gt;0,SUM(Z405:AE405)&gt;0),1,"")</f>
        <v/>
      </c>
      <c r="AQ405" s="78"/>
      <c r="AR405" s="78" t="str">
        <f>IF(AP405=1,SUM(Z405:AE405)*10+SUM(AH405:AM405),"")</f>
        <v/>
      </c>
      <c r="AS405" s="78"/>
      <c r="AT405" s="11"/>
      <c r="AU405" s="11"/>
      <c r="AV405" s="80" t="str">
        <f>IF(AP405=1,VLOOKUP(AR405,'Number-Dozzen'!$F$2:$K$10,2,0),"")</f>
        <v/>
      </c>
      <c r="AW405" s="80" t="str">
        <f>IF(AP405=1,VLOOKUP(AR405,'Number-Dozzen'!$F$2:$K$10,3,0),"")</f>
        <v/>
      </c>
      <c r="AX405" s="80" t="str">
        <f>IF(AP405=1,VLOOKUP(AR405,'Number-Dozzen'!$F$2:$K$10,4,0),"")</f>
        <v/>
      </c>
      <c r="AY405" s="80" t="str">
        <f>IF(AP405=1,VLOOKUP(AR405,'Number-Dozzen'!$F$2:$K$10,5,0),"")</f>
        <v/>
      </c>
      <c r="AZ405" s="80" t="str">
        <f>IF(AP405=1,VLOOKUP(AR405,'Number-Dozzen'!$F$2:$K$10,6,0),"")</f>
        <v/>
      </c>
      <c r="BA405" s="11"/>
      <c r="BB405" s="80">
        <f t="shared" si="135"/>
        <v>24</v>
      </c>
      <c r="BC405" s="11"/>
      <c r="BD405" s="11"/>
      <c r="BE405" s="11"/>
      <c r="BF405" s="11"/>
      <c r="BG405" s="11"/>
      <c r="BH405" s="11"/>
      <c r="BI405" s="11"/>
      <c r="BJ405" s="11"/>
      <c r="BK405" s="11"/>
      <c r="BL405" s="11"/>
      <c r="BM405" s="11"/>
      <c r="BN405" s="11"/>
    </row>
    <row r="406" spans="1:66">
      <c r="A406" s="7">
        <v>405</v>
      </c>
      <c r="B406" s="5"/>
      <c r="C406" s="97">
        <v>8</v>
      </c>
      <c r="D406" s="6">
        <f>IF(C406="","",VLOOKUP(C406,'Number-Dozzen'!$A$2:$C$38,3,0))</f>
        <v>1</v>
      </c>
      <c r="E406" s="6">
        <f>IF(C406="","",VLOOKUP(C406,'[1]Number-Dozzen'!$A$2:$B$38,2,0))</f>
        <v>2</v>
      </c>
      <c r="F406" s="19" t="str">
        <f t="shared" si="118"/>
        <v/>
      </c>
      <c r="G406" s="19" t="str">
        <f>IF(C406="","",IF(F406="","",VLOOKUP(F406,'Number-Dozzen'!$F$2:$L$10,7,0)))</f>
        <v/>
      </c>
      <c r="H406" s="1" t="str">
        <f t="shared" si="134"/>
        <v/>
      </c>
      <c r="I406" s="1">
        <f t="shared" si="119"/>
        <v>24</v>
      </c>
      <c r="J406" s="1">
        <f t="shared" si="120"/>
        <v>1</v>
      </c>
      <c r="K406" s="1" t="str">
        <f t="shared" si="133"/>
        <v/>
      </c>
      <c r="L406" s="1">
        <f>IF(C406="","",SUM($K$2:K406))</f>
        <v>-92</v>
      </c>
      <c r="M406" s="11"/>
      <c r="N406" s="24" t="str">
        <f t="shared" si="136"/>
        <v/>
      </c>
      <c r="O406" s="25"/>
      <c r="P406" s="11"/>
      <c r="Q406" s="11"/>
      <c r="R406" s="11"/>
      <c r="S406" s="11"/>
      <c r="T406" s="11"/>
      <c r="U406" s="11"/>
      <c r="X406" s="11"/>
      <c r="Y406" s="11"/>
      <c r="Z406" s="80" t="str">
        <f t="shared" si="121"/>
        <v/>
      </c>
      <c r="AA406" s="82">
        <f t="shared" si="122"/>
        <v>2</v>
      </c>
      <c r="AB406" s="1" t="str">
        <f t="shared" si="123"/>
        <v/>
      </c>
      <c r="AC406" s="1" t="str">
        <f t="shared" si="124"/>
        <v/>
      </c>
      <c r="AD406" s="1" t="str">
        <f t="shared" si="125"/>
        <v/>
      </c>
      <c r="AE406" s="1" t="str">
        <f t="shared" si="126"/>
        <v/>
      </c>
      <c r="AG406" s="11"/>
      <c r="AH406" s="1" t="str">
        <f t="shared" si="127"/>
        <v/>
      </c>
      <c r="AI406" s="1" t="str">
        <f t="shared" si="128"/>
        <v/>
      </c>
      <c r="AJ406" s="1" t="str">
        <f t="shared" si="129"/>
        <v/>
      </c>
      <c r="AK406" s="1" t="str">
        <f t="shared" si="130"/>
        <v/>
      </c>
      <c r="AL406" s="1" t="str">
        <f t="shared" si="131"/>
        <v/>
      </c>
      <c r="AM406" s="1" t="str">
        <f t="shared" si="132"/>
        <v/>
      </c>
      <c r="AN406" s="11"/>
      <c r="AO406" s="11"/>
      <c r="AP406" s="78" t="str">
        <f>IF(AND(SUM(AH406:AM406)&gt;0,SUM(Z406:AE406)&gt;0),1,"")</f>
        <v/>
      </c>
      <c r="AQ406" s="78"/>
      <c r="AR406" s="78" t="str">
        <f>IF(AP406=1,SUM(Z406:AE406)*10+SUM(AH406:AM406),"")</f>
        <v/>
      </c>
      <c r="AS406" s="78"/>
      <c r="AT406" s="11"/>
      <c r="AU406" s="11"/>
      <c r="AV406" s="80" t="str">
        <f>IF(AP406=1,VLOOKUP(AR406,'Number-Dozzen'!$F$2:$K$10,2,0),"")</f>
        <v/>
      </c>
      <c r="AW406" s="80" t="str">
        <f>IF(AP406=1,VLOOKUP(AR406,'Number-Dozzen'!$F$2:$K$10,3,0),"")</f>
        <v/>
      </c>
      <c r="AX406" s="80" t="str">
        <f>IF(AP406=1,VLOOKUP(AR406,'Number-Dozzen'!$F$2:$K$10,4,0),"")</f>
        <v/>
      </c>
      <c r="AY406" s="80" t="str">
        <f>IF(AP406=1,VLOOKUP(AR406,'Number-Dozzen'!$F$2:$K$10,5,0),"")</f>
        <v/>
      </c>
      <c r="AZ406" s="80" t="str">
        <f>IF(AP406=1,VLOOKUP(AR406,'Number-Dozzen'!$F$2:$K$10,6,0),"")</f>
        <v/>
      </c>
      <c r="BA406" s="11"/>
      <c r="BB406" s="80">
        <f t="shared" si="135"/>
        <v>24</v>
      </c>
      <c r="BC406" s="11"/>
      <c r="BD406" s="11"/>
      <c r="BE406" s="11"/>
      <c r="BF406" s="11"/>
      <c r="BG406" s="11"/>
      <c r="BH406" s="11"/>
      <c r="BI406" s="11"/>
      <c r="BJ406" s="11"/>
      <c r="BK406" s="11"/>
      <c r="BL406" s="11"/>
      <c r="BM406" s="11"/>
      <c r="BN406" s="11"/>
    </row>
    <row r="407" spans="1:66">
      <c r="A407" s="7">
        <v>406</v>
      </c>
      <c r="B407" s="5"/>
      <c r="C407" s="97">
        <v>25</v>
      </c>
      <c r="D407" s="6">
        <f>IF(C407="","",VLOOKUP(C407,'Number-Dozzen'!$A$2:$C$38,3,0))</f>
        <v>3</v>
      </c>
      <c r="E407" s="6">
        <f>IF(C407="","",VLOOKUP(C407,'[1]Number-Dozzen'!$A$2:$B$38,2,0))</f>
        <v>1</v>
      </c>
      <c r="F407" s="19">
        <f t="shared" si="118"/>
        <v>23</v>
      </c>
      <c r="G407" s="19" t="str">
        <f>IF(C407="","",IF(F407="","",VLOOKUP(F407,'Number-Dozzen'!$F$2:$L$10,7,0)))</f>
        <v>14-18-22</v>
      </c>
      <c r="H407" s="1" t="str">
        <f t="shared" si="134"/>
        <v/>
      </c>
      <c r="I407" s="1">
        <f t="shared" si="119"/>
        <v>24</v>
      </c>
      <c r="J407" s="1">
        <f t="shared" si="120"/>
        <v>1</v>
      </c>
      <c r="K407" s="1" t="str">
        <f t="shared" si="133"/>
        <v/>
      </c>
      <c r="L407" s="1">
        <f>IF(C407="","",SUM($K$2:K407))</f>
        <v>-92</v>
      </c>
      <c r="M407" s="11"/>
      <c r="N407" s="24" t="str">
        <f t="shared" si="136"/>
        <v/>
      </c>
      <c r="O407" s="25"/>
      <c r="P407" s="11"/>
      <c r="Q407" s="11"/>
      <c r="R407" s="11"/>
      <c r="S407" s="11"/>
      <c r="T407" s="11"/>
      <c r="U407" s="11"/>
      <c r="X407" s="11"/>
      <c r="Y407" s="11"/>
      <c r="Z407" s="80" t="str">
        <f t="shared" si="121"/>
        <v/>
      </c>
      <c r="AA407" s="82" t="str">
        <f t="shared" si="122"/>
        <v/>
      </c>
      <c r="AB407" s="1" t="str">
        <f t="shared" si="123"/>
        <v/>
      </c>
      <c r="AC407" s="1" t="str">
        <f t="shared" si="124"/>
        <v/>
      </c>
      <c r="AD407" s="1">
        <f t="shared" si="125"/>
        <v>2</v>
      </c>
      <c r="AE407" s="1" t="str">
        <f t="shared" si="126"/>
        <v/>
      </c>
      <c r="AG407" s="11"/>
      <c r="AH407" s="1">
        <f t="shared" si="127"/>
        <v>3</v>
      </c>
      <c r="AI407" s="1" t="str">
        <f t="shared" si="128"/>
        <v/>
      </c>
      <c r="AJ407" s="1" t="str">
        <f t="shared" si="129"/>
        <v/>
      </c>
      <c r="AK407" s="1" t="str">
        <f t="shared" si="130"/>
        <v/>
      </c>
      <c r="AL407" s="1" t="str">
        <f t="shared" si="131"/>
        <v/>
      </c>
      <c r="AM407" s="1" t="str">
        <f t="shared" si="132"/>
        <v/>
      </c>
      <c r="AN407" s="11"/>
      <c r="AO407" s="11"/>
      <c r="AP407" s="78">
        <f>IF(AND(SUM(AH407:AM407)&gt;0,SUM(Z407:AE407)&gt;0),1,"")</f>
        <v>1</v>
      </c>
      <c r="AQ407" s="78"/>
      <c r="AR407" s="78">
        <f>IF(AP407=1,SUM(Z407:AE407)*10+SUM(AH407:AM407),"")</f>
        <v>23</v>
      </c>
      <c r="AS407" s="78"/>
      <c r="AT407" s="11"/>
      <c r="AU407" s="11"/>
      <c r="AV407" s="80">
        <f>IF(AP407=1,VLOOKUP(AR407,'Number-Dozzen'!$F$2:$K$10,2,0),"")</f>
        <v>14</v>
      </c>
      <c r="AW407" s="80">
        <f>IF(AP407=1,VLOOKUP(AR407,'Number-Dozzen'!$F$2:$K$10,3,0),"")</f>
        <v>18</v>
      </c>
      <c r="AX407" s="80">
        <f>IF(AP407=1,VLOOKUP(AR407,'Number-Dozzen'!$F$2:$K$10,4,0),"")</f>
        <v>22</v>
      </c>
      <c r="AY407" s="80" t="str">
        <f>IF(AP407=1,VLOOKUP(AR407,'Number-Dozzen'!$F$2:$K$10,5,0),"")</f>
        <v xml:space="preserve"> </v>
      </c>
      <c r="AZ407" s="80" t="str">
        <f>IF(AP407=1,VLOOKUP(AR407,'Number-Dozzen'!$F$2:$K$10,6,0),"")</f>
        <v xml:space="preserve"> </v>
      </c>
      <c r="BA407" s="11"/>
      <c r="BB407" s="80">
        <f t="shared" si="135"/>
        <v>24</v>
      </c>
      <c r="BC407" s="11"/>
      <c r="BD407" s="11"/>
      <c r="BE407" s="11"/>
      <c r="BF407" s="11"/>
      <c r="BG407" s="11"/>
      <c r="BH407" s="11"/>
      <c r="BI407" s="11"/>
      <c r="BJ407" s="11"/>
      <c r="BK407" s="11"/>
      <c r="BL407" s="11"/>
      <c r="BM407" s="11"/>
      <c r="BN407" s="11"/>
    </row>
    <row r="408" spans="1:66">
      <c r="A408" s="7">
        <v>407</v>
      </c>
      <c r="B408" s="5"/>
      <c r="C408" s="97">
        <v>6</v>
      </c>
      <c r="D408" s="6">
        <f>IF(C408="","",VLOOKUP(C408,'Number-Dozzen'!$A$2:$C$38,3,0))</f>
        <v>1</v>
      </c>
      <c r="E408" s="6">
        <f>IF(C408="","",VLOOKUP(C408,'[1]Number-Dozzen'!$A$2:$B$38,2,0))</f>
        <v>1</v>
      </c>
      <c r="F408" s="19" t="str">
        <f t="shared" si="118"/>
        <v/>
      </c>
      <c r="G408" s="19" t="str">
        <f>IF(C408="","",IF(F408="","",VLOOKUP(F408,'Number-Dozzen'!$F$2:$L$10,7,0)))</f>
        <v/>
      </c>
      <c r="H408" s="1" t="str">
        <f t="shared" si="134"/>
        <v>L</v>
      </c>
      <c r="I408" s="1">
        <f t="shared" si="119"/>
        <v>24</v>
      </c>
      <c r="J408" s="1">
        <f t="shared" si="120"/>
        <v>1</v>
      </c>
      <c r="K408" s="1">
        <f t="shared" si="133"/>
        <v>-4</v>
      </c>
      <c r="L408" s="1">
        <f>IF(C408="","",SUM($K$2:K408))</f>
        <v>-96</v>
      </c>
      <c r="M408" s="11"/>
      <c r="N408" s="24" t="str">
        <f t="shared" si="136"/>
        <v/>
      </c>
      <c r="O408" s="25"/>
      <c r="P408" s="11"/>
      <c r="Q408" s="11"/>
      <c r="R408" s="11"/>
      <c r="S408" s="11"/>
      <c r="T408" s="11"/>
      <c r="U408" s="11"/>
      <c r="X408" s="11"/>
      <c r="Y408" s="11"/>
      <c r="Z408" s="80" t="str">
        <f t="shared" si="121"/>
        <v/>
      </c>
      <c r="AA408" s="82">
        <f t="shared" si="122"/>
        <v>2</v>
      </c>
      <c r="AB408" s="1" t="str">
        <f t="shared" si="123"/>
        <v/>
      </c>
      <c r="AC408" s="1" t="str">
        <f t="shared" si="124"/>
        <v/>
      </c>
      <c r="AD408" s="1" t="str">
        <f t="shared" si="125"/>
        <v/>
      </c>
      <c r="AE408" s="1" t="str">
        <f t="shared" si="126"/>
        <v/>
      </c>
      <c r="AG408" s="11"/>
      <c r="AH408" s="1" t="str">
        <f t="shared" si="127"/>
        <v/>
      </c>
      <c r="AI408" s="1" t="str">
        <f t="shared" si="128"/>
        <v/>
      </c>
      <c r="AJ408" s="1" t="str">
        <f t="shared" si="129"/>
        <v/>
      </c>
      <c r="AK408" s="1" t="str">
        <f t="shared" si="130"/>
        <v/>
      </c>
      <c r="AL408" s="1" t="str">
        <f t="shared" si="131"/>
        <v/>
      </c>
      <c r="AM408" s="1" t="str">
        <f t="shared" si="132"/>
        <v/>
      </c>
      <c r="AN408" s="11"/>
      <c r="AO408" s="11"/>
      <c r="AP408" s="78" t="str">
        <f>IF(AND(SUM(AH408:AM408)&gt;0,SUM(Z408:AE408)&gt;0),1,"")</f>
        <v/>
      </c>
      <c r="AQ408" s="78"/>
      <c r="AR408" s="78" t="str">
        <f>IF(AP408=1,SUM(Z408:AE408)*10+SUM(AH408:AM408),"")</f>
        <v/>
      </c>
      <c r="AS408" s="78"/>
      <c r="AT408" s="11"/>
      <c r="AU408" s="11"/>
      <c r="AV408" s="80" t="str">
        <f>IF(AP408=1,VLOOKUP(AR408,'Number-Dozzen'!$F$2:$K$10,2,0),"")</f>
        <v/>
      </c>
      <c r="AW408" s="80" t="str">
        <f>IF(AP408=1,VLOOKUP(AR408,'Number-Dozzen'!$F$2:$K$10,3,0),"")</f>
        <v/>
      </c>
      <c r="AX408" s="80" t="str">
        <f>IF(AP408=1,VLOOKUP(AR408,'Number-Dozzen'!$F$2:$K$10,4,0),"")</f>
        <v/>
      </c>
      <c r="AY408" s="80" t="str">
        <f>IF(AP408=1,VLOOKUP(AR408,'Number-Dozzen'!$F$2:$K$10,5,0),"")</f>
        <v/>
      </c>
      <c r="AZ408" s="80" t="str">
        <f>IF(AP408=1,VLOOKUP(AR408,'Number-Dozzen'!$F$2:$K$10,6,0),"")</f>
        <v/>
      </c>
      <c r="BA408" s="11"/>
      <c r="BB408" s="80">
        <f t="shared" si="135"/>
        <v>25</v>
      </c>
      <c r="BC408" s="11"/>
      <c r="BD408" s="11"/>
      <c r="BE408" s="11"/>
      <c r="BF408" s="11"/>
      <c r="BG408" s="11"/>
      <c r="BH408" s="11"/>
      <c r="BI408" s="11"/>
      <c r="BJ408" s="11"/>
      <c r="BK408" s="11"/>
      <c r="BL408" s="11"/>
      <c r="BM408" s="11"/>
      <c r="BN408" s="11"/>
    </row>
    <row r="409" spans="1:66">
      <c r="A409" s="7">
        <v>408</v>
      </c>
      <c r="B409" s="5"/>
      <c r="C409" s="97">
        <v>31</v>
      </c>
      <c r="D409" s="6">
        <f>IF(C409="","",VLOOKUP(C409,'Number-Dozzen'!$A$2:$C$38,3,0))</f>
        <v>3</v>
      </c>
      <c r="E409" s="6">
        <f>IF(C409="","",VLOOKUP(C409,'[1]Number-Dozzen'!$A$2:$B$38,2,0))</f>
        <v>3</v>
      </c>
      <c r="F409" s="19">
        <f t="shared" si="118"/>
        <v>22</v>
      </c>
      <c r="G409" s="19" t="str">
        <f>IF(C409="","",IF(F409="","",VLOOKUP(F409,'Number-Dozzen'!$F$2:$L$10,7,0)))</f>
        <v>16-20-23-24</v>
      </c>
      <c r="H409" s="1" t="str">
        <f t="shared" si="134"/>
        <v/>
      </c>
      <c r="I409" s="1">
        <f t="shared" si="119"/>
        <v>25</v>
      </c>
      <c r="J409" s="1">
        <f t="shared" si="120"/>
        <v>1</v>
      </c>
      <c r="K409" s="1" t="str">
        <f t="shared" si="133"/>
        <v/>
      </c>
      <c r="L409" s="1">
        <f>IF(C409="","",SUM($K$2:K409))</f>
        <v>-96</v>
      </c>
      <c r="M409" s="11"/>
      <c r="N409" s="24" t="str">
        <f t="shared" si="136"/>
        <v/>
      </c>
      <c r="O409" s="25"/>
      <c r="P409" s="11"/>
      <c r="Q409" s="11"/>
      <c r="R409" s="11"/>
      <c r="S409" s="11"/>
      <c r="T409" s="11"/>
      <c r="U409" s="11"/>
      <c r="X409" s="11"/>
      <c r="Y409" s="11"/>
      <c r="Z409" s="80" t="str">
        <f t="shared" si="121"/>
        <v/>
      </c>
      <c r="AA409" s="82" t="str">
        <f t="shared" si="122"/>
        <v/>
      </c>
      <c r="AB409" s="1" t="str">
        <f t="shared" si="123"/>
        <v/>
      </c>
      <c r="AC409" s="1" t="str">
        <f t="shared" si="124"/>
        <v/>
      </c>
      <c r="AD409" s="1">
        <f t="shared" si="125"/>
        <v>2</v>
      </c>
      <c r="AE409" s="1" t="str">
        <f t="shared" si="126"/>
        <v/>
      </c>
      <c r="AG409" s="11"/>
      <c r="AH409" s="1" t="str">
        <f t="shared" si="127"/>
        <v/>
      </c>
      <c r="AI409" s="1" t="str">
        <f t="shared" si="128"/>
        <v/>
      </c>
      <c r="AJ409" s="1" t="str">
        <f t="shared" si="129"/>
        <v/>
      </c>
      <c r="AK409" s="1" t="str">
        <f t="shared" si="130"/>
        <v/>
      </c>
      <c r="AL409" s="1">
        <f t="shared" si="131"/>
        <v>2</v>
      </c>
      <c r="AM409" s="1" t="str">
        <f t="shared" si="132"/>
        <v/>
      </c>
      <c r="AN409" s="11"/>
      <c r="AO409" s="11"/>
      <c r="AP409" s="78">
        <f>IF(AND(SUM(AH409:AM409)&gt;0,SUM(Z409:AE409)&gt;0),1,"")</f>
        <v>1</v>
      </c>
      <c r="AQ409" s="78"/>
      <c r="AR409" s="78">
        <f>IF(AP409=1,SUM(Z409:AE409)*10+SUM(AH409:AM409),"")</f>
        <v>22</v>
      </c>
      <c r="AS409" s="78"/>
      <c r="AT409" s="11"/>
      <c r="AU409" s="11"/>
      <c r="AV409" s="80">
        <f>IF(AP409=1,VLOOKUP(AR409,'Number-Dozzen'!$F$2:$K$10,2,0),"")</f>
        <v>16</v>
      </c>
      <c r="AW409" s="80">
        <f>IF(AP409=1,VLOOKUP(AR409,'Number-Dozzen'!$F$2:$K$10,3,0),"")</f>
        <v>20</v>
      </c>
      <c r="AX409" s="80">
        <f>IF(AP409=1,VLOOKUP(AR409,'Number-Dozzen'!$F$2:$K$10,4,0),"")</f>
        <v>23</v>
      </c>
      <c r="AY409" s="80">
        <f>IF(AP409=1,VLOOKUP(AR409,'Number-Dozzen'!$F$2:$K$10,5,0),"")</f>
        <v>24</v>
      </c>
      <c r="AZ409" s="80" t="str">
        <f>IF(AP409=1,VLOOKUP(AR409,'Number-Dozzen'!$F$2:$K$10,6,0),"")</f>
        <v xml:space="preserve"> </v>
      </c>
      <c r="BA409" s="11"/>
      <c r="BB409" s="80">
        <f t="shared" si="135"/>
        <v>25</v>
      </c>
      <c r="BC409" s="11"/>
      <c r="BD409" s="11"/>
      <c r="BE409" s="11"/>
      <c r="BF409" s="11"/>
      <c r="BG409" s="11"/>
      <c r="BH409" s="11"/>
      <c r="BI409" s="11"/>
      <c r="BJ409" s="11"/>
      <c r="BK409" s="11"/>
      <c r="BL409" s="11"/>
      <c r="BM409" s="11"/>
      <c r="BN409" s="11"/>
    </row>
    <row r="410" spans="1:66">
      <c r="A410" s="7">
        <v>409</v>
      </c>
      <c r="B410" s="5"/>
      <c r="C410" s="97">
        <v>21</v>
      </c>
      <c r="D410" s="6">
        <f>IF(C410="","",VLOOKUP(C410,'Number-Dozzen'!$A$2:$C$38,3,0))</f>
        <v>2</v>
      </c>
      <c r="E410" s="6">
        <f>IF(C410="","",VLOOKUP(C410,'[1]Number-Dozzen'!$A$2:$B$38,2,0))</f>
        <v>1</v>
      </c>
      <c r="F410" s="19">
        <f t="shared" si="118"/>
        <v>12</v>
      </c>
      <c r="G410" s="19" t="str">
        <f>IF(C410="","",IF(F410="","",VLOOKUP(F410,'Number-Dozzen'!$F$2:$L$10,7,0)))</f>
        <v>1-5-8-10-11</v>
      </c>
      <c r="H410" s="1" t="str">
        <f t="shared" si="134"/>
        <v>L</v>
      </c>
      <c r="I410" s="1">
        <f t="shared" si="119"/>
        <v>25</v>
      </c>
      <c r="J410" s="1">
        <f t="shared" si="120"/>
        <v>1</v>
      </c>
      <c r="K410" s="1">
        <f t="shared" si="133"/>
        <v>-4</v>
      </c>
      <c r="L410" s="1">
        <f>IF(C410="","",SUM($K$2:K410))</f>
        <v>-100</v>
      </c>
      <c r="M410" s="11"/>
      <c r="N410" s="24" t="str">
        <f t="shared" si="136"/>
        <v/>
      </c>
      <c r="O410" s="25"/>
      <c r="P410" s="11"/>
      <c r="Q410" s="11"/>
      <c r="R410" s="11"/>
      <c r="S410" s="11"/>
      <c r="T410" s="11"/>
      <c r="U410" s="11"/>
      <c r="X410" s="11"/>
      <c r="Y410" s="11"/>
      <c r="Z410" s="80" t="str">
        <f t="shared" si="121"/>
        <v/>
      </c>
      <c r="AA410" s="82" t="str">
        <f t="shared" si="122"/>
        <v/>
      </c>
      <c r="AB410" s="1" t="str">
        <f t="shared" si="123"/>
        <v/>
      </c>
      <c r="AC410" s="1">
        <f t="shared" si="124"/>
        <v>1</v>
      </c>
      <c r="AD410" s="1" t="str">
        <f t="shared" si="125"/>
        <v/>
      </c>
      <c r="AE410" s="1" t="str">
        <f t="shared" si="126"/>
        <v/>
      </c>
      <c r="AG410" s="11"/>
      <c r="AH410" s="1" t="str">
        <f t="shared" si="127"/>
        <v/>
      </c>
      <c r="AI410" s="1">
        <f t="shared" si="128"/>
        <v>2</v>
      </c>
      <c r="AJ410" s="1" t="str">
        <f t="shared" si="129"/>
        <v/>
      </c>
      <c r="AK410" s="1" t="str">
        <f t="shared" si="130"/>
        <v/>
      </c>
      <c r="AL410" s="1" t="str">
        <f t="shared" si="131"/>
        <v/>
      </c>
      <c r="AM410" s="1" t="str">
        <f t="shared" si="132"/>
        <v/>
      </c>
      <c r="AN410" s="11"/>
      <c r="AO410" s="11"/>
      <c r="AP410" s="78">
        <f>IF(AND(SUM(AH410:AM410)&gt;0,SUM(Z410:AE410)&gt;0),1,"")</f>
        <v>1</v>
      </c>
      <c r="AQ410" s="78"/>
      <c r="AR410" s="78">
        <f>IF(AP410=1,SUM(Z410:AE410)*10+SUM(AH410:AM410),"")</f>
        <v>12</v>
      </c>
      <c r="AS410" s="78"/>
      <c r="AT410" s="11"/>
      <c r="AU410" s="11"/>
      <c r="AV410" s="80">
        <f>IF(AP410=1,VLOOKUP(AR410,'Number-Dozzen'!$F$2:$K$10,2,0),"")</f>
        <v>1</v>
      </c>
      <c r="AW410" s="80">
        <f>IF(AP410=1,VLOOKUP(AR410,'Number-Dozzen'!$F$2:$K$10,3,0),"")</f>
        <v>5</v>
      </c>
      <c r="AX410" s="80">
        <f>IF(AP410=1,VLOOKUP(AR410,'Number-Dozzen'!$F$2:$K$10,4,0),"")</f>
        <v>8</v>
      </c>
      <c r="AY410" s="80">
        <f>IF(AP410=1,VLOOKUP(AR410,'Number-Dozzen'!$F$2:$K$10,5,0),"")</f>
        <v>10</v>
      </c>
      <c r="AZ410" s="80">
        <f>IF(AP410=1,VLOOKUP(AR410,'Number-Dozzen'!$F$2:$K$10,6,0),"")</f>
        <v>11</v>
      </c>
      <c r="BA410" s="11"/>
      <c r="BB410" s="80">
        <f t="shared" si="135"/>
        <v>26</v>
      </c>
      <c r="BC410" s="11"/>
      <c r="BD410" s="11"/>
      <c r="BE410" s="11"/>
      <c r="BF410" s="11"/>
      <c r="BG410" s="11"/>
      <c r="BH410" s="11"/>
      <c r="BI410" s="11"/>
      <c r="BJ410" s="11"/>
      <c r="BK410" s="11"/>
      <c r="BL410" s="11"/>
      <c r="BM410" s="11"/>
      <c r="BN410" s="11"/>
    </row>
    <row r="411" spans="1:66">
      <c r="A411" s="7">
        <v>410</v>
      </c>
      <c r="B411" s="5"/>
      <c r="C411" s="97">
        <v>13</v>
      </c>
      <c r="D411" s="6">
        <f>IF(C411="","",VLOOKUP(C411,'Number-Dozzen'!$A$2:$C$38,3,0))</f>
        <v>2</v>
      </c>
      <c r="E411" s="6">
        <f>IF(C411="","",VLOOKUP(C411,'[1]Number-Dozzen'!$A$2:$B$38,2,0))</f>
        <v>1</v>
      </c>
      <c r="F411" s="19" t="str">
        <f t="shared" si="118"/>
        <v/>
      </c>
      <c r="G411" s="19" t="str">
        <f>IF(C411="","",IF(F411="","",VLOOKUP(F411,'Number-Dozzen'!$F$2:$L$10,7,0)))</f>
        <v/>
      </c>
      <c r="H411" s="1" t="str">
        <f t="shared" si="134"/>
        <v>L</v>
      </c>
      <c r="I411" s="1">
        <f t="shared" si="119"/>
        <v>26</v>
      </c>
      <c r="J411" s="1">
        <f t="shared" si="120"/>
        <v>1</v>
      </c>
      <c r="K411" s="1">
        <f t="shared" si="133"/>
        <v>-4</v>
      </c>
      <c r="L411" s="1">
        <f>IF(C411="","",SUM($K$2:K411))</f>
        <v>-104</v>
      </c>
      <c r="M411" s="11"/>
      <c r="N411" s="24" t="str">
        <f t="shared" si="136"/>
        <v/>
      </c>
      <c r="O411" s="25"/>
      <c r="P411" s="11"/>
      <c r="Q411" s="11"/>
      <c r="R411" s="11"/>
      <c r="S411" s="11"/>
      <c r="T411" s="11"/>
      <c r="U411" s="11"/>
      <c r="X411" s="11"/>
      <c r="Y411" s="11"/>
      <c r="Z411" s="80" t="str">
        <f t="shared" si="121"/>
        <v/>
      </c>
      <c r="AA411" s="82" t="str">
        <f t="shared" si="122"/>
        <v/>
      </c>
      <c r="AB411" s="1" t="str">
        <f t="shared" si="123"/>
        <v/>
      </c>
      <c r="AC411" s="1" t="str">
        <f t="shared" si="124"/>
        <v/>
      </c>
      <c r="AD411" s="1" t="str">
        <f t="shared" si="125"/>
        <v/>
      </c>
      <c r="AE411" s="1" t="str">
        <f t="shared" si="126"/>
        <v/>
      </c>
      <c r="AG411" s="11"/>
      <c r="AH411" s="1" t="str">
        <f t="shared" si="127"/>
        <v/>
      </c>
      <c r="AI411" s="1" t="str">
        <f t="shared" si="128"/>
        <v/>
      </c>
      <c r="AJ411" s="1" t="str">
        <f t="shared" si="129"/>
        <v/>
      </c>
      <c r="AK411" s="1" t="str">
        <f t="shared" si="130"/>
        <v/>
      </c>
      <c r="AL411" s="1" t="str">
        <f t="shared" si="131"/>
        <v/>
      </c>
      <c r="AM411" s="1" t="str">
        <f t="shared" si="132"/>
        <v/>
      </c>
      <c r="AN411" s="11"/>
      <c r="AO411" s="11"/>
      <c r="AP411" s="78" t="str">
        <f>IF(AND(SUM(AH411:AM411)&gt;0,SUM(Z411:AE411)&gt;0),1,"")</f>
        <v/>
      </c>
      <c r="AQ411" s="78"/>
      <c r="AR411" s="78" t="str">
        <f>IF(AP411=1,SUM(Z411:AE411)*10+SUM(AH411:AM411),"")</f>
        <v/>
      </c>
      <c r="AS411" s="78"/>
      <c r="AT411" s="11"/>
      <c r="AU411" s="11"/>
      <c r="AV411" s="80" t="str">
        <f>IF(AP411=1,VLOOKUP(AR411,'Number-Dozzen'!$F$2:$K$10,2,0),"")</f>
        <v/>
      </c>
      <c r="AW411" s="80" t="str">
        <f>IF(AP411=1,VLOOKUP(AR411,'Number-Dozzen'!$F$2:$K$10,3,0),"")</f>
        <v/>
      </c>
      <c r="AX411" s="80" t="str">
        <f>IF(AP411=1,VLOOKUP(AR411,'Number-Dozzen'!$F$2:$K$10,4,0),"")</f>
        <v/>
      </c>
      <c r="AY411" s="80" t="str">
        <f>IF(AP411=1,VLOOKUP(AR411,'Number-Dozzen'!$F$2:$K$10,5,0),"")</f>
        <v/>
      </c>
      <c r="AZ411" s="80" t="str">
        <f>IF(AP411=1,VLOOKUP(AR411,'Number-Dozzen'!$F$2:$K$10,6,0),"")</f>
        <v/>
      </c>
      <c r="BA411" s="11"/>
      <c r="BB411" s="80">
        <f t="shared" si="135"/>
        <v>27</v>
      </c>
      <c r="BC411" s="11"/>
      <c r="BD411" s="11"/>
      <c r="BE411" s="11"/>
      <c r="BF411" s="11"/>
      <c r="BG411" s="11"/>
      <c r="BH411" s="11"/>
      <c r="BI411" s="11"/>
      <c r="BJ411" s="11"/>
      <c r="BK411" s="11"/>
      <c r="BL411" s="11"/>
      <c r="BM411" s="11"/>
      <c r="BN411" s="11"/>
    </row>
    <row r="412" spans="1:66">
      <c r="A412" s="7">
        <v>411</v>
      </c>
      <c r="B412" s="5"/>
      <c r="C412" s="97">
        <v>29</v>
      </c>
      <c r="D412" s="6">
        <f>IF(C412="","",VLOOKUP(C412,'Number-Dozzen'!$A$2:$C$38,3,0))</f>
        <v>3</v>
      </c>
      <c r="E412" s="6">
        <f>IF(C412="","",VLOOKUP(C412,'[1]Number-Dozzen'!$A$2:$B$38,2,0))</f>
        <v>3</v>
      </c>
      <c r="F412" s="19" t="str">
        <f t="shared" si="118"/>
        <v/>
      </c>
      <c r="G412" s="19" t="str">
        <f>IF(C412="","",IF(F412="","",VLOOKUP(F412,'Number-Dozzen'!$F$2:$L$10,7,0)))</f>
        <v/>
      </c>
      <c r="H412" s="1" t="str">
        <f t="shared" si="134"/>
        <v/>
      </c>
      <c r="I412" s="1">
        <f t="shared" si="119"/>
        <v>27</v>
      </c>
      <c r="J412" s="1">
        <f t="shared" si="120"/>
        <v>1</v>
      </c>
      <c r="K412" s="1" t="str">
        <f t="shared" si="133"/>
        <v/>
      </c>
      <c r="L412" s="1">
        <f>IF(C412="","",SUM($K$2:K412))</f>
        <v>-104</v>
      </c>
      <c r="M412" s="11"/>
      <c r="N412" s="24" t="str">
        <f t="shared" si="136"/>
        <v/>
      </c>
      <c r="O412" s="25"/>
      <c r="P412" s="11"/>
      <c r="Q412" s="11"/>
      <c r="R412" s="11"/>
      <c r="S412" s="11"/>
      <c r="T412" s="11"/>
      <c r="U412" s="11"/>
      <c r="X412" s="11"/>
      <c r="Y412" s="11"/>
      <c r="Z412" s="80" t="str">
        <f t="shared" si="121"/>
        <v/>
      </c>
      <c r="AA412" s="82" t="str">
        <f t="shared" si="122"/>
        <v/>
      </c>
      <c r="AB412" s="1" t="str">
        <f t="shared" si="123"/>
        <v/>
      </c>
      <c r="AC412" s="1" t="str">
        <f t="shared" si="124"/>
        <v/>
      </c>
      <c r="AD412" s="1" t="str">
        <f t="shared" si="125"/>
        <v/>
      </c>
      <c r="AE412" s="1" t="str">
        <f t="shared" si="126"/>
        <v/>
      </c>
      <c r="AG412" s="11"/>
      <c r="AH412" s="1" t="str">
        <f t="shared" si="127"/>
        <v/>
      </c>
      <c r="AI412" s="1" t="str">
        <f t="shared" si="128"/>
        <v/>
      </c>
      <c r="AJ412" s="1" t="str">
        <f t="shared" si="129"/>
        <v/>
      </c>
      <c r="AK412" s="1" t="str">
        <f t="shared" si="130"/>
        <v/>
      </c>
      <c r="AL412" s="1">
        <f t="shared" si="131"/>
        <v>2</v>
      </c>
      <c r="AM412" s="1" t="str">
        <f t="shared" si="132"/>
        <v/>
      </c>
      <c r="AN412" s="11"/>
      <c r="AO412" s="11"/>
      <c r="AP412" s="78" t="str">
        <f>IF(AND(SUM(AH412:AM412)&gt;0,SUM(Z412:AE412)&gt;0),1,"")</f>
        <v/>
      </c>
      <c r="AQ412" s="78"/>
      <c r="AR412" s="78" t="str">
        <f>IF(AP412=1,SUM(Z412:AE412)*10+SUM(AH412:AM412),"")</f>
        <v/>
      </c>
      <c r="AS412" s="78"/>
      <c r="AT412" s="11"/>
      <c r="AU412" s="11"/>
      <c r="AV412" s="80" t="str">
        <f>IF(AP412=1,VLOOKUP(AR412,'Number-Dozzen'!$F$2:$K$10,2,0),"")</f>
        <v/>
      </c>
      <c r="AW412" s="80" t="str">
        <f>IF(AP412=1,VLOOKUP(AR412,'Number-Dozzen'!$F$2:$K$10,3,0),"")</f>
        <v/>
      </c>
      <c r="AX412" s="80" t="str">
        <f>IF(AP412=1,VLOOKUP(AR412,'Number-Dozzen'!$F$2:$K$10,4,0),"")</f>
        <v/>
      </c>
      <c r="AY412" s="80" t="str">
        <f>IF(AP412=1,VLOOKUP(AR412,'Number-Dozzen'!$F$2:$K$10,5,0),"")</f>
        <v/>
      </c>
      <c r="AZ412" s="80" t="str">
        <f>IF(AP412=1,VLOOKUP(AR412,'Number-Dozzen'!$F$2:$K$10,6,0),"")</f>
        <v/>
      </c>
      <c r="BA412" s="11"/>
      <c r="BB412" s="80">
        <f t="shared" si="135"/>
        <v>27</v>
      </c>
      <c r="BC412" s="11"/>
      <c r="BD412" s="11"/>
      <c r="BE412" s="11"/>
      <c r="BF412" s="11"/>
      <c r="BG412" s="11"/>
      <c r="BH412" s="11"/>
      <c r="BI412" s="11"/>
      <c r="BJ412" s="11"/>
      <c r="BK412" s="11"/>
      <c r="BL412" s="11"/>
      <c r="BM412" s="11"/>
      <c r="BN412" s="11"/>
    </row>
    <row r="413" spans="1:66">
      <c r="A413" s="7">
        <v>412</v>
      </c>
      <c r="B413" s="5"/>
      <c r="C413" s="97">
        <v>23</v>
      </c>
      <c r="D413" s="6">
        <f>IF(C413="","",VLOOKUP(C413,'Number-Dozzen'!$A$2:$C$38,3,0))</f>
        <v>2</v>
      </c>
      <c r="E413" s="6">
        <f>IF(C413="","",VLOOKUP(C413,'[1]Number-Dozzen'!$A$2:$B$38,2,0))</f>
        <v>2</v>
      </c>
      <c r="F413" s="19">
        <f t="shared" ref="F413:F476" si="137">IF(C413="","",IF(AP413="","",AR413))</f>
        <v>11</v>
      </c>
      <c r="G413" s="19" t="str">
        <f>IF(C413="","",IF(F413="","",VLOOKUP(F413,'Number-Dozzen'!$F$2:$L$10,7,0)))</f>
        <v>0-2-4-6</v>
      </c>
      <c r="H413" s="1" t="str">
        <f t="shared" si="134"/>
        <v/>
      </c>
      <c r="I413" s="1">
        <f t="shared" si="119"/>
        <v>27</v>
      </c>
      <c r="J413" s="1">
        <f t="shared" si="120"/>
        <v>1</v>
      </c>
      <c r="K413" s="1" t="str">
        <f t="shared" si="133"/>
        <v/>
      </c>
      <c r="L413" s="1">
        <f>IF(C413="","",SUM($K$2:K413))</f>
        <v>-104</v>
      </c>
      <c r="M413" s="11"/>
      <c r="N413" s="24" t="str">
        <f t="shared" si="136"/>
        <v/>
      </c>
      <c r="O413" s="25"/>
      <c r="P413" s="11"/>
      <c r="Q413" s="11"/>
      <c r="R413" s="11"/>
      <c r="S413" s="11"/>
      <c r="T413" s="11"/>
      <c r="U413" s="11"/>
      <c r="X413" s="11"/>
      <c r="Y413" s="11"/>
      <c r="Z413" s="80" t="str">
        <f t="shared" si="121"/>
        <v/>
      </c>
      <c r="AA413" s="82" t="str">
        <f t="shared" si="122"/>
        <v/>
      </c>
      <c r="AB413" s="1" t="str">
        <f t="shared" si="123"/>
        <v/>
      </c>
      <c r="AC413" s="1">
        <f t="shared" si="124"/>
        <v>1</v>
      </c>
      <c r="AD413" s="1" t="str">
        <f t="shared" si="125"/>
        <v/>
      </c>
      <c r="AE413" s="1" t="str">
        <f t="shared" si="126"/>
        <v/>
      </c>
      <c r="AG413" s="11"/>
      <c r="AH413" s="1" t="str">
        <f t="shared" si="127"/>
        <v/>
      </c>
      <c r="AI413" s="1" t="str">
        <f t="shared" si="128"/>
        <v/>
      </c>
      <c r="AJ413" s="1" t="str">
        <f t="shared" si="129"/>
        <v/>
      </c>
      <c r="AK413" s="1">
        <f t="shared" si="130"/>
        <v>1</v>
      </c>
      <c r="AL413" s="1" t="str">
        <f t="shared" si="131"/>
        <v/>
      </c>
      <c r="AM413" s="1" t="str">
        <f t="shared" si="132"/>
        <v/>
      </c>
      <c r="AN413" s="11"/>
      <c r="AO413" s="11"/>
      <c r="AP413" s="78">
        <f>IF(AND(SUM(AH413:AM413)&gt;0,SUM(Z413:AE413)&gt;0),1,"")</f>
        <v>1</v>
      </c>
      <c r="AQ413" s="78"/>
      <c r="AR413" s="78">
        <f>IF(AP413=1,SUM(Z413:AE413)*10+SUM(AH413:AM413),"")</f>
        <v>11</v>
      </c>
      <c r="AS413" s="78"/>
      <c r="AT413" s="11"/>
      <c r="AU413" s="11"/>
      <c r="AV413" s="80">
        <f>IF(AP413=1,VLOOKUP(AR413,'Number-Dozzen'!$F$2:$K$10,2,0),"")</f>
        <v>0</v>
      </c>
      <c r="AW413" s="80">
        <f>IF(AP413=1,VLOOKUP(AR413,'Number-Dozzen'!$F$2:$K$10,3,0),"")</f>
        <v>2</v>
      </c>
      <c r="AX413" s="80">
        <f>IF(AP413=1,VLOOKUP(AR413,'Number-Dozzen'!$F$2:$K$10,4,0),"")</f>
        <v>4</v>
      </c>
      <c r="AY413" s="80">
        <f>IF(AP413=1,VLOOKUP(AR413,'Number-Dozzen'!$F$2:$K$10,5,0),"")</f>
        <v>6</v>
      </c>
      <c r="AZ413" s="80" t="str">
        <f>IF(AP413=1,VLOOKUP(AR413,'Number-Dozzen'!$F$2:$K$10,6,0),"")</f>
        <v xml:space="preserve"> </v>
      </c>
      <c r="BA413" s="11"/>
      <c r="BB413" s="80">
        <f t="shared" si="135"/>
        <v>27</v>
      </c>
      <c r="BC413" s="11"/>
      <c r="BD413" s="11"/>
      <c r="BE413" s="11"/>
      <c r="BF413" s="11"/>
      <c r="BG413" s="11"/>
      <c r="BH413" s="11"/>
      <c r="BI413" s="11"/>
      <c r="BJ413" s="11"/>
      <c r="BK413" s="11"/>
      <c r="BL413" s="11"/>
      <c r="BM413" s="11"/>
      <c r="BN413" s="11"/>
    </row>
    <row r="414" spans="1:66">
      <c r="A414" s="7">
        <v>413</v>
      </c>
      <c r="B414" s="5"/>
      <c r="C414" s="97">
        <v>8</v>
      </c>
      <c r="D414" s="6">
        <f>IF(C414="","",VLOOKUP(C414,'Number-Dozzen'!$A$2:$C$38,3,0))</f>
        <v>1</v>
      </c>
      <c r="E414" s="6">
        <f>IF(C414="","",VLOOKUP(C414,'[1]Number-Dozzen'!$A$2:$B$38,2,0))</f>
        <v>2</v>
      </c>
      <c r="F414" s="19" t="str">
        <f t="shared" si="137"/>
        <v/>
      </c>
      <c r="G414" s="19" t="str">
        <f>IF(C414="","",IF(F414="","",VLOOKUP(F414,'Number-Dozzen'!$F$2:$L$10,7,0)))</f>
        <v/>
      </c>
      <c r="H414" s="1" t="str">
        <f t="shared" si="134"/>
        <v>L</v>
      </c>
      <c r="I414" s="1">
        <f t="shared" si="119"/>
        <v>27</v>
      </c>
      <c r="J414" s="1">
        <f t="shared" si="120"/>
        <v>1</v>
      </c>
      <c r="K414" s="1">
        <f t="shared" si="133"/>
        <v>-4</v>
      </c>
      <c r="L414" s="1">
        <f>IF(C414="","",SUM($K$2:K414))</f>
        <v>-108</v>
      </c>
      <c r="M414" s="11"/>
      <c r="N414" s="24" t="str">
        <f t="shared" si="136"/>
        <v/>
      </c>
      <c r="O414" s="25"/>
      <c r="P414" s="11"/>
      <c r="Q414" s="11"/>
      <c r="R414" s="11"/>
      <c r="S414" s="11"/>
      <c r="T414" s="11"/>
      <c r="U414" s="11"/>
      <c r="X414" s="11"/>
      <c r="Y414" s="11"/>
      <c r="Z414" s="80">
        <f t="shared" si="121"/>
        <v>3</v>
      </c>
      <c r="AA414" s="82" t="str">
        <f t="shared" si="122"/>
        <v/>
      </c>
      <c r="AB414" s="1" t="str">
        <f t="shared" si="123"/>
        <v/>
      </c>
      <c r="AC414" s="1" t="str">
        <f t="shared" si="124"/>
        <v/>
      </c>
      <c r="AD414" s="1" t="str">
        <f t="shared" si="125"/>
        <v/>
      </c>
      <c r="AE414" s="1" t="str">
        <f t="shared" si="126"/>
        <v/>
      </c>
      <c r="AG414" s="11"/>
      <c r="AH414" s="1" t="str">
        <f t="shared" si="127"/>
        <v/>
      </c>
      <c r="AI414" s="1" t="str">
        <f t="shared" si="128"/>
        <v/>
      </c>
      <c r="AJ414" s="1" t="str">
        <f t="shared" si="129"/>
        <v/>
      </c>
      <c r="AK414" s="1" t="str">
        <f t="shared" si="130"/>
        <v/>
      </c>
      <c r="AL414" s="1" t="str">
        <f t="shared" si="131"/>
        <v/>
      </c>
      <c r="AM414" s="1" t="str">
        <f t="shared" si="132"/>
        <v/>
      </c>
      <c r="AN414" s="11"/>
      <c r="AO414" s="11"/>
      <c r="AP414" s="78" t="str">
        <f>IF(AND(SUM(AH414:AM414)&gt;0,SUM(Z414:AE414)&gt;0),1,"")</f>
        <v/>
      </c>
      <c r="AQ414" s="78"/>
      <c r="AR414" s="78" t="str">
        <f>IF(AP414=1,SUM(Z414:AE414)*10+SUM(AH414:AM414),"")</f>
        <v/>
      </c>
      <c r="AS414" s="78"/>
      <c r="AT414" s="11"/>
      <c r="AU414" s="11"/>
      <c r="AV414" s="80" t="str">
        <f>IF(AP414=1,VLOOKUP(AR414,'Number-Dozzen'!$F$2:$K$10,2,0),"")</f>
        <v/>
      </c>
      <c r="AW414" s="80" t="str">
        <f>IF(AP414=1,VLOOKUP(AR414,'Number-Dozzen'!$F$2:$K$10,3,0),"")</f>
        <v/>
      </c>
      <c r="AX414" s="80" t="str">
        <f>IF(AP414=1,VLOOKUP(AR414,'Number-Dozzen'!$F$2:$K$10,4,0),"")</f>
        <v/>
      </c>
      <c r="AY414" s="80" t="str">
        <f>IF(AP414=1,VLOOKUP(AR414,'Number-Dozzen'!$F$2:$K$10,5,0),"")</f>
        <v/>
      </c>
      <c r="AZ414" s="80" t="str">
        <f>IF(AP414=1,VLOOKUP(AR414,'Number-Dozzen'!$F$2:$K$10,6,0),"")</f>
        <v/>
      </c>
      <c r="BA414" s="11"/>
      <c r="BB414" s="80">
        <f t="shared" si="135"/>
        <v>28</v>
      </c>
      <c r="BC414" s="11"/>
      <c r="BD414" s="11"/>
      <c r="BE414" s="11"/>
      <c r="BF414" s="11"/>
      <c r="BG414" s="11"/>
      <c r="BH414" s="11"/>
      <c r="BI414" s="11"/>
      <c r="BJ414" s="11"/>
      <c r="BK414" s="11"/>
      <c r="BL414" s="11"/>
      <c r="BM414" s="11"/>
      <c r="BN414" s="11"/>
    </row>
    <row r="415" spans="1:66">
      <c r="A415" s="7">
        <v>414</v>
      </c>
      <c r="B415" s="5"/>
      <c r="C415" s="97">
        <v>36</v>
      </c>
      <c r="D415" s="6">
        <f>IF(C415="","",VLOOKUP(C415,'Number-Dozzen'!$A$2:$C$38,3,0))</f>
        <v>3</v>
      </c>
      <c r="E415" s="6">
        <f>IF(C415="","",VLOOKUP(C415,'[1]Number-Dozzen'!$A$2:$B$38,2,0))</f>
        <v>2</v>
      </c>
      <c r="F415" s="19" t="str">
        <f t="shared" si="137"/>
        <v/>
      </c>
      <c r="G415" s="19" t="str">
        <f>IF(C415="","",IF(F415="","",VLOOKUP(F415,'Number-Dozzen'!$F$2:$L$10,7,0)))</f>
        <v/>
      </c>
      <c r="H415" s="1" t="str">
        <f t="shared" si="134"/>
        <v/>
      </c>
      <c r="I415" s="1">
        <f t="shared" si="119"/>
        <v>28</v>
      </c>
      <c r="J415" s="1">
        <f t="shared" si="120"/>
        <v>1</v>
      </c>
      <c r="K415" s="1" t="str">
        <f t="shared" si="133"/>
        <v/>
      </c>
      <c r="L415" s="1">
        <f>IF(C415="","",SUM($K$2:K415))</f>
        <v>-108</v>
      </c>
      <c r="M415" s="11"/>
      <c r="N415" s="24" t="str">
        <f t="shared" si="136"/>
        <v/>
      </c>
      <c r="O415" s="25"/>
      <c r="P415" s="11"/>
      <c r="Q415" s="11"/>
      <c r="R415" s="11"/>
      <c r="S415" s="11"/>
      <c r="T415" s="11"/>
      <c r="U415" s="11"/>
      <c r="X415" s="11"/>
      <c r="Y415" s="11"/>
      <c r="Z415" s="80" t="str">
        <f t="shared" si="121"/>
        <v/>
      </c>
      <c r="AA415" s="82" t="str">
        <f t="shared" si="122"/>
        <v/>
      </c>
      <c r="AB415" s="1" t="str">
        <f t="shared" si="123"/>
        <v/>
      </c>
      <c r="AC415" s="1" t="str">
        <f t="shared" si="124"/>
        <v/>
      </c>
      <c r="AD415" s="1">
        <f t="shared" si="125"/>
        <v>2</v>
      </c>
      <c r="AE415" s="1" t="str">
        <f t="shared" si="126"/>
        <v/>
      </c>
      <c r="AG415" s="11"/>
      <c r="AH415" s="1" t="str">
        <f t="shared" si="127"/>
        <v/>
      </c>
      <c r="AI415" s="1" t="str">
        <f t="shared" si="128"/>
        <v/>
      </c>
      <c r="AJ415" s="1" t="str">
        <f t="shared" si="129"/>
        <v/>
      </c>
      <c r="AK415" s="1" t="str">
        <f t="shared" si="130"/>
        <v/>
      </c>
      <c r="AL415" s="1" t="str">
        <f t="shared" si="131"/>
        <v/>
      </c>
      <c r="AM415" s="1" t="str">
        <f t="shared" si="132"/>
        <v/>
      </c>
      <c r="AN415" s="11"/>
      <c r="AO415" s="11"/>
      <c r="AP415" s="78" t="str">
        <f>IF(AND(SUM(AH415:AM415)&gt;0,SUM(Z415:AE415)&gt;0),1,"")</f>
        <v/>
      </c>
      <c r="AQ415" s="78"/>
      <c r="AR415" s="78" t="str">
        <f>IF(AP415=1,SUM(Z415:AE415)*10+SUM(AH415:AM415),"")</f>
        <v/>
      </c>
      <c r="AS415" s="78"/>
      <c r="AT415" s="11"/>
      <c r="AU415" s="11"/>
      <c r="AV415" s="80" t="str">
        <f>IF(AP415=1,VLOOKUP(AR415,'Number-Dozzen'!$F$2:$K$10,2,0),"")</f>
        <v/>
      </c>
      <c r="AW415" s="80" t="str">
        <f>IF(AP415=1,VLOOKUP(AR415,'Number-Dozzen'!$F$2:$K$10,3,0),"")</f>
        <v/>
      </c>
      <c r="AX415" s="80" t="str">
        <f>IF(AP415=1,VLOOKUP(AR415,'Number-Dozzen'!$F$2:$K$10,4,0),"")</f>
        <v/>
      </c>
      <c r="AY415" s="80" t="str">
        <f>IF(AP415=1,VLOOKUP(AR415,'Number-Dozzen'!$F$2:$K$10,5,0),"")</f>
        <v/>
      </c>
      <c r="AZ415" s="80" t="str">
        <f>IF(AP415=1,VLOOKUP(AR415,'Number-Dozzen'!$F$2:$K$10,6,0),"")</f>
        <v/>
      </c>
      <c r="BA415" s="11"/>
      <c r="BB415" s="80">
        <f t="shared" si="135"/>
        <v>28</v>
      </c>
      <c r="BC415" s="11"/>
      <c r="BD415" s="11"/>
      <c r="BE415" s="11"/>
      <c r="BF415" s="11"/>
      <c r="BG415" s="11"/>
      <c r="BH415" s="11"/>
      <c r="BI415" s="11"/>
      <c r="BJ415" s="11"/>
      <c r="BK415" s="11"/>
      <c r="BL415" s="11"/>
      <c r="BM415" s="11"/>
      <c r="BN415" s="11"/>
    </row>
    <row r="416" spans="1:66">
      <c r="A416" s="7">
        <v>415</v>
      </c>
      <c r="B416" s="5"/>
      <c r="C416" s="97">
        <v>21</v>
      </c>
      <c r="D416" s="6">
        <f>IF(C416="","",VLOOKUP(C416,'Number-Dozzen'!$A$2:$C$38,3,0))</f>
        <v>2</v>
      </c>
      <c r="E416" s="6">
        <f>IF(C416="","",VLOOKUP(C416,'[1]Number-Dozzen'!$A$2:$B$38,2,0))</f>
        <v>1</v>
      </c>
      <c r="F416" s="19">
        <f t="shared" si="137"/>
        <v>13</v>
      </c>
      <c r="G416" s="19" t="str">
        <f>IF(C416="","",IF(F416="","",VLOOKUP(F416,'Number-Dozzen'!$F$2:$L$10,7,0)))</f>
        <v>3-7-9-12</v>
      </c>
      <c r="H416" s="1" t="str">
        <f t="shared" si="134"/>
        <v/>
      </c>
      <c r="I416" s="1">
        <f t="shared" si="119"/>
        <v>28</v>
      </c>
      <c r="J416" s="1">
        <f t="shared" si="120"/>
        <v>1</v>
      </c>
      <c r="K416" s="1" t="str">
        <f t="shared" si="133"/>
        <v/>
      </c>
      <c r="L416" s="1">
        <f>IF(C416="","",SUM($K$2:K416))</f>
        <v>-108</v>
      </c>
      <c r="M416" s="11"/>
      <c r="N416" s="24" t="str">
        <f t="shared" si="136"/>
        <v/>
      </c>
      <c r="O416" s="25"/>
      <c r="P416" s="11"/>
      <c r="Q416" s="11"/>
      <c r="R416" s="11"/>
      <c r="S416" s="11"/>
      <c r="T416" s="11"/>
      <c r="U416" s="11"/>
      <c r="X416" s="11"/>
      <c r="Y416" s="11"/>
      <c r="Z416" s="80" t="str">
        <f t="shared" si="121"/>
        <v/>
      </c>
      <c r="AA416" s="82" t="str">
        <f t="shared" si="122"/>
        <v/>
      </c>
      <c r="AB416" s="1" t="str">
        <f t="shared" si="123"/>
        <v/>
      </c>
      <c r="AC416" s="1">
        <f t="shared" si="124"/>
        <v>1</v>
      </c>
      <c r="AD416" s="1" t="str">
        <f t="shared" si="125"/>
        <v/>
      </c>
      <c r="AE416" s="1" t="str">
        <f t="shared" si="126"/>
        <v/>
      </c>
      <c r="AG416" s="11"/>
      <c r="AH416" s="1">
        <f t="shared" si="127"/>
        <v>3</v>
      </c>
      <c r="AI416" s="1" t="str">
        <f t="shared" si="128"/>
        <v/>
      </c>
      <c r="AJ416" s="1" t="str">
        <f t="shared" si="129"/>
        <v/>
      </c>
      <c r="AK416" s="1" t="str">
        <f t="shared" si="130"/>
        <v/>
      </c>
      <c r="AL416" s="1" t="str">
        <f t="shared" si="131"/>
        <v/>
      </c>
      <c r="AM416" s="1" t="str">
        <f t="shared" si="132"/>
        <v/>
      </c>
      <c r="AN416" s="11"/>
      <c r="AO416" s="11"/>
      <c r="AP416" s="78">
        <f>IF(AND(SUM(AH416:AM416)&gt;0,SUM(Z416:AE416)&gt;0),1,"")</f>
        <v>1</v>
      </c>
      <c r="AQ416" s="78"/>
      <c r="AR416" s="78">
        <f>IF(AP416=1,SUM(Z416:AE416)*10+SUM(AH416:AM416),"")</f>
        <v>13</v>
      </c>
      <c r="AS416" s="78"/>
      <c r="AT416" s="11"/>
      <c r="AU416" s="11"/>
      <c r="AV416" s="80">
        <f>IF(AP416=1,VLOOKUP(AR416,'Number-Dozzen'!$F$2:$K$10,2,0),"")</f>
        <v>3</v>
      </c>
      <c r="AW416" s="80">
        <f>IF(AP416=1,VLOOKUP(AR416,'Number-Dozzen'!$F$2:$K$10,3,0),"")</f>
        <v>7</v>
      </c>
      <c r="AX416" s="80">
        <f>IF(AP416=1,VLOOKUP(AR416,'Number-Dozzen'!$F$2:$K$10,4,0),"")</f>
        <v>9</v>
      </c>
      <c r="AY416" s="80">
        <f>IF(AP416=1,VLOOKUP(AR416,'Number-Dozzen'!$F$2:$K$10,5,0),"")</f>
        <v>12</v>
      </c>
      <c r="AZ416" s="80" t="str">
        <f>IF(AP416=1,VLOOKUP(AR416,'Number-Dozzen'!$F$2:$K$10,6,0),"")</f>
        <v xml:space="preserve"> </v>
      </c>
      <c r="BA416" s="11"/>
      <c r="BB416" s="80">
        <f t="shared" si="135"/>
        <v>28</v>
      </c>
      <c r="BC416" s="11"/>
      <c r="BD416" s="11"/>
      <c r="BE416" s="11"/>
      <c r="BF416" s="11"/>
      <c r="BG416" s="11"/>
      <c r="BH416" s="11"/>
      <c r="BI416" s="11"/>
      <c r="BJ416" s="11"/>
      <c r="BK416" s="11"/>
      <c r="BL416" s="11"/>
      <c r="BM416" s="11"/>
      <c r="BN416" s="11"/>
    </row>
    <row r="417" spans="1:66">
      <c r="A417" s="7">
        <v>416</v>
      </c>
      <c r="B417" s="5"/>
      <c r="C417" s="97">
        <v>7</v>
      </c>
      <c r="D417" s="6">
        <f>IF(C417="","",VLOOKUP(C417,'Number-Dozzen'!$A$2:$C$38,3,0))</f>
        <v>1</v>
      </c>
      <c r="E417" s="6">
        <f>IF(C417="","",VLOOKUP(C417,'[1]Number-Dozzen'!$A$2:$B$38,2,0))</f>
        <v>3</v>
      </c>
      <c r="F417" s="19">
        <f t="shared" si="137"/>
        <v>32</v>
      </c>
      <c r="G417" s="19" t="str">
        <f>IF(C417="","",IF(F417="","",VLOOKUP(F417,'Number-Dozzen'!$F$2:$L$10,7,0)))</f>
        <v>30-33-36</v>
      </c>
      <c r="H417" s="1" t="str">
        <f t="shared" si="134"/>
        <v>W</v>
      </c>
      <c r="I417" s="1">
        <f t="shared" si="119"/>
        <v>28</v>
      </c>
      <c r="J417" s="1">
        <f t="shared" si="120"/>
        <v>1</v>
      </c>
      <c r="K417" s="1">
        <f t="shared" si="133"/>
        <v>32</v>
      </c>
      <c r="L417" s="1">
        <f>IF(C417="","",SUM($K$2:K417))</f>
        <v>-76</v>
      </c>
      <c r="M417" s="11"/>
      <c r="N417" s="24" t="str">
        <f t="shared" si="136"/>
        <v/>
      </c>
      <c r="O417" s="25"/>
      <c r="P417" s="11"/>
      <c r="Q417" s="11"/>
      <c r="R417" s="11"/>
      <c r="S417" s="11"/>
      <c r="T417" s="11"/>
      <c r="U417" s="11"/>
      <c r="X417" s="11"/>
      <c r="Y417" s="11"/>
      <c r="Z417" s="80">
        <f t="shared" si="121"/>
        <v>3</v>
      </c>
      <c r="AA417" s="82" t="str">
        <f t="shared" si="122"/>
        <v/>
      </c>
      <c r="AB417" s="1" t="str">
        <f t="shared" si="123"/>
        <v/>
      </c>
      <c r="AC417" s="1" t="str">
        <f t="shared" si="124"/>
        <v/>
      </c>
      <c r="AD417" s="1" t="str">
        <f t="shared" si="125"/>
        <v/>
      </c>
      <c r="AE417" s="1" t="str">
        <f t="shared" si="126"/>
        <v/>
      </c>
      <c r="AG417" s="11"/>
      <c r="AH417" s="1" t="str">
        <f t="shared" si="127"/>
        <v/>
      </c>
      <c r="AI417" s="1" t="str">
        <f t="shared" si="128"/>
        <v/>
      </c>
      <c r="AJ417" s="1" t="str">
        <f t="shared" si="129"/>
        <v/>
      </c>
      <c r="AK417" s="1" t="str">
        <f t="shared" si="130"/>
        <v/>
      </c>
      <c r="AL417" s="1">
        <f t="shared" si="131"/>
        <v>2</v>
      </c>
      <c r="AM417" s="1" t="str">
        <f t="shared" si="132"/>
        <v/>
      </c>
      <c r="AN417" s="11"/>
      <c r="AO417" s="11"/>
      <c r="AP417" s="78">
        <f>IF(AND(SUM(AH417:AM417)&gt;0,SUM(Z417:AE417)&gt;0),1,"")</f>
        <v>1</v>
      </c>
      <c r="AQ417" s="78"/>
      <c r="AR417" s="78">
        <f>IF(AP417=1,SUM(Z417:AE417)*10+SUM(AH417:AM417),"")</f>
        <v>32</v>
      </c>
      <c r="AS417" s="78"/>
      <c r="AT417" s="11"/>
      <c r="AU417" s="11"/>
      <c r="AV417" s="80">
        <f>IF(AP417=1,VLOOKUP(AR417,'Number-Dozzen'!$F$2:$K$10,2,0),"")</f>
        <v>30</v>
      </c>
      <c r="AW417" s="80">
        <f>IF(AP417=1,VLOOKUP(AR417,'Number-Dozzen'!$F$2:$K$10,3,0),"")</f>
        <v>33</v>
      </c>
      <c r="AX417" s="80">
        <f>IF(AP417=1,VLOOKUP(AR417,'Number-Dozzen'!$F$2:$K$10,4,0),"")</f>
        <v>36</v>
      </c>
      <c r="AY417" s="80" t="str">
        <f>IF(AP417=1,VLOOKUP(AR417,'Number-Dozzen'!$F$2:$K$10,5,0),"")</f>
        <v xml:space="preserve"> </v>
      </c>
      <c r="AZ417" s="80" t="str">
        <f>IF(AP417=1,VLOOKUP(AR417,'Number-Dozzen'!$F$2:$K$10,6,0),"")</f>
        <v xml:space="preserve"> </v>
      </c>
      <c r="BA417" s="11"/>
      <c r="BB417" s="80">
        <f t="shared" si="135"/>
        <v>1</v>
      </c>
      <c r="BC417" s="11"/>
      <c r="BD417" s="11"/>
      <c r="BE417" s="11"/>
      <c r="BF417" s="11"/>
      <c r="BG417" s="11"/>
      <c r="BH417" s="11"/>
      <c r="BI417" s="11"/>
      <c r="BJ417" s="11"/>
      <c r="BK417" s="11"/>
      <c r="BL417" s="11"/>
      <c r="BM417" s="11"/>
      <c r="BN417" s="11"/>
    </row>
    <row r="418" spans="1:66">
      <c r="A418" s="7">
        <v>417</v>
      </c>
      <c r="B418" s="5"/>
      <c r="C418" s="97">
        <v>23</v>
      </c>
      <c r="D418" s="6">
        <f>IF(C418="","",VLOOKUP(C418,'Number-Dozzen'!$A$2:$C$38,3,0))</f>
        <v>2</v>
      </c>
      <c r="E418" s="6">
        <f>IF(C418="","",VLOOKUP(C418,'[1]Number-Dozzen'!$A$2:$B$38,2,0))</f>
        <v>2</v>
      </c>
      <c r="F418" s="19">
        <f t="shared" si="137"/>
        <v>31</v>
      </c>
      <c r="G418" s="19" t="str">
        <f>IF(C418="","",IF(F418="","",VLOOKUP(F418,'Number-Dozzen'!$F$2:$L$10,7,0)))</f>
        <v>25-27-32-34</v>
      </c>
      <c r="H418" s="1" t="str">
        <f t="shared" si="134"/>
        <v>L</v>
      </c>
      <c r="I418" s="1">
        <f t="shared" si="119"/>
        <v>1</v>
      </c>
      <c r="J418" s="1">
        <f t="shared" si="120"/>
        <v>1</v>
      </c>
      <c r="K418" s="1">
        <f t="shared" si="133"/>
        <v>-4</v>
      </c>
      <c r="L418" s="1">
        <f>IF(C418="","",SUM($K$2:K418))</f>
        <v>-80</v>
      </c>
      <c r="M418" s="11"/>
      <c r="N418" s="24" t="str">
        <f t="shared" si="136"/>
        <v/>
      </c>
      <c r="O418" s="25"/>
      <c r="P418" s="11"/>
      <c r="Q418" s="11"/>
      <c r="R418" s="11"/>
      <c r="S418" s="11"/>
      <c r="T418" s="11"/>
      <c r="U418" s="11"/>
      <c r="X418" s="11"/>
      <c r="Y418" s="11"/>
      <c r="Z418" s="80" t="str">
        <f t="shared" si="121"/>
        <v/>
      </c>
      <c r="AA418" s="82" t="str">
        <f t="shared" si="122"/>
        <v/>
      </c>
      <c r="AB418" s="1">
        <f t="shared" si="123"/>
        <v>3</v>
      </c>
      <c r="AC418" s="1" t="str">
        <f t="shared" si="124"/>
        <v/>
      </c>
      <c r="AD418" s="1" t="str">
        <f t="shared" si="125"/>
        <v/>
      </c>
      <c r="AE418" s="1" t="str">
        <f t="shared" si="126"/>
        <v/>
      </c>
      <c r="AG418" s="11"/>
      <c r="AH418" s="1" t="str">
        <f t="shared" si="127"/>
        <v/>
      </c>
      <c r="AI418" s="1" t="str">
        <f t="shared" si="128"/>
        <v/>
      </c>
      <c r="AJ418" s="1" t="str">
        <f t="shared" si="129"/>
        <v/>
      </c>
      <c r="AK418" s="1">
        <f t="shared" si="130"/>
        <v>1</v>
      </c>
      <c r="AL418" s="1" t="str">
        <f t="shared" si="131"/>
        <v/>
      </c>
      <c r="AM418" s="1" t="str">
        <f t="shared" si="132"/>
        <v/>
      </c>
      <c r="AN418" s="11"/>
      <c r="AO418" s="11"/>
      <c r="AP418" s="78">
        <f>IF(AND(SUM(AH418:AM418)&gt;0,SUM(Z418:AE418)&gt;0),1,"")</f>
        <v>1</v>
      </c>
      <c r="AQ418" s="78"/>
      <c r="AR418" s="78">
        <f>IF(AP418=1,SUM(Z418:AE418)*10+SUM(AH418:AM418),"")</f>
        <v>31</v>
      </c>
      <c r="AS418" s="78"/>
      <c r="AT418" s="11"/>
      <c r="AU418" s="11"/>
      <c r="AV418" s="80">
        <f>IF(AP418=1,VLOOKUP(AR418,'Number-Dozzen'!$F$2:$K$10,2,0),"")</f>
        <v>25</v>
      </c>
      <c r="AW418" s="80">
        <f>IF(AP418=1,VLOOKUP(AR418,'Number-Dozzen'!$F$2:$K$10,3,0),"")</f>
        <v>27</v>
      </c>
      <c r="AX418" s="80">
        <f>IF(AP418=1,VLOOKUP(AR418,'Number-Dozzen'!$F$2:$K$10,4,0),"")</f>
        <v>32</v>
      </c>
      <c r="AY418" s="80">
        <f>IF(AP418=1,VLOOKUP(AR418,'Number-Dozzen'!$F$2:$K$10,5,0),"")</f>
        <v>34</v>
      </c>
      <c r="AZ418" s="80" t="str">
        <f>IF(AP418=1,VLOOKUP(AR418,'Number-Dozzen'!$F$2:$K$10,6,0),"")</f>
        <v xml:space="preserve"> </v>
      </c>
      <c r="BA418" s="11"/>
      <c r="BB418" s="80">
        <f t="shared" si="135"/>
        <v>2</v>
      </c>
      <c r="BC418" s="11"/>
      <c r="BD418" s="11"/>
      <c r="BE418" s="11"/>
      <c r="BF418" s="11"/>
      <c r="BG418" s="11"/>
      <c r="BH418" s="11"/>
      <c r="BI418" s="11"/>
      <c r="BJ418" s="11"/>
      <c r="BK418" s="11"/>
      <c r="BL418" s="11"/>
      <c r="BM418" s="11"/>
      <c r="BN418" s="11"/>
    </row>
    <row r="419" spans="1:66">
      <c r="A419" s="7">
        <v>418</v>
      </c>
      <c r="B419" s="5"/>
      <c r="C419" s="97">
        <v>18</v>
      </c>
      <c r="D419" s="6">
        <f>IF(C419="","",VLOOKUP(C419,'Number-Dozzen'!$A$2:$C$38,3,0))</f>
        <v>2</v>
      </c>
      <c r="E419" s="6">
        <f>IF(C419="","",VLOOKUP(C419,'[1]Number-Dozzen'!$A$2:$B$38,2,0))</f>
        <v>3</v>
      </c>
      <c r="F419" s="19" t="str">
        <f t="shared" si="137"/>
        <v/>
      </c>
      <c r="G419" s="19" t="str">
        <f>IF(C419="","",IF(F419="","",VLOOKUP(F419,'Number-Dozzen'!$F$2:$L$10,7,0)))</f>
        <v/>
      </c>
      <c r="H419" s="1" t="str">
        <f t="shared" si="134"/>
        <v>L</v>
      </c>
      <c r="I419" s="1">
        <f t="shared" si="119"/>
        <v>2</v>
      </c>
      <c r="J419" s="1">
        <f t="shared" si="120"/>
        <v>1</v>
      </c>
      <c r="K419" s="1">
        <f t="shared" si="133"/>
        <v>-4</v>
      </c>
      <c r="L419" s="1">
        <f>IF(C419="","",SUM($K$2:K419))</f>
        <v>-84</v>
      </c>
      <c r="M419" s="11"/>
      <c r="N419" s="24" t="str">
        <f t="shared" si="136"/>
        <v/>
      </c>
      <c r="O419" s="25"/>
      <c r="P419" s="11"/>
      <c r="Q419" s="11"/>
      <c r="R419" s="11"/>
      <c r="S419" s="11"/>
      <c r="T419" s="11"/>
      <c r="U419" s="11"/>
      <c r="X419" s="11"/>
      <c r="Y419" s="11"/>
      <c r="Z419" s="80" t="str">
        <f t="shared" si="121"/>
        <v/>
      </c>
      <c r="AA419" s="82" t="str">
        <f t="shared" si="122"/>
        <v/>
      </c>
      <c r="AB419" s="1" t="str">
        <f t="shared" si="123"/>
        <v/>
      </c>
      <c r="AC419" s="1" t="str">
        <f t="shared" si="124"/>
        <v/>
      </c>
      <c r="AD419" s="1" t="str">
        <f t="shared" si="125"/>
        <v/>
      </c>
      <c r="AE419" s="1" t="str">
        <f t="shared" si="126"/>
        <v/>
      </c>
      <c r="AG419" s="11"/>
      <c r="AH419" s="1" t="str">
        <f t="shared" si="127"/>
        <v/>
      </c>
      <c r="AI419" s="1" t="str">
        <f t="shared" si="128"/>
        <v/>
      </c>
      <c r="AJ419" s="1" t="str">
        <f t="shared" si="129"/>
        <v/>
      </c>
      <c r="AK419" s="1" t="str">
        <f t="shared" si="130"/>
        <v/>
      </c>
      <c r="AL419" s="1" t="str">
        <f t="shared" si="131"/>
        <v/>
      </c>
      <c r="AM419" s="1">
        <f t="shared" si="132"/>
        <v>1</v>
      </c>
      <c r="AN419" s="11"/>
      <c r="AO419" s="11"/>
      <c r="AP419" s="78" t="str">
        <f>IF(AND(SUM(AH419:AM419)&gt;0,SUM(Z419:AE419)&gt;0),1,"")</f>
        <v/>
      </c>
      <c r="AQ419" s="78"/>
      <c r="AR419" s="78" t="str">
        <f>IF(AP419=1,SUM(Z419:AE419)*10+SUM(AH419:AM419),"")</f>
        <v/>
      </c>
      <c r="AS419" s="78"/>
      <c r="AT419" s="11"/>
      <c r="AU419" s="11"/>
      <c r="AV419" s="80" t="str">
        <f>IF(AP419=1,VLOOKUP(AR419,'Number-Dozzen'!$F$2:$K$10,2,0),"")</f>
        <v/>
      </c>
      <c r="AW419" s="80" t="str">
        <f>IF(AP419=1,VLOOKUP(AR419,'Number-Dozzen'!$F$2:$K$10,3,0),"")</f>
        <v/>
      </c>
      <c r="AX419" s="80" t="str">
        <f>IF(AP419=1,VLOOKUP(AR419,'Number-Dozzen'!$F$2:$K$10,4,0),"")</f>
        <v/>
      </c>
      <c r="AY419" s="80" t="str">
        <f>IF(AP419=1,VLOOKUP(AR419,'Number-Dozzen'!$F$2:$K$10,5,0),"")</f>
        <v/>
      </c>
      <c r="AZ419" s="80" t="str">
        <f>IF(AP419=1,VLOOKUP(AR419,'Number-Dozzen'!$F$2:$K$10,6,0),"")</f>
        <v/>
      </c>
      <c r="BA419" s="11"/>
      <c r="BB419" s="80">
        <f t="shared" si="135"/>
        <v>3</v>
      </c>
      <c r="BC419" s="11"/>
      <c r="BD419" s="11"/>
      <c r="BE419" s="11"/>
      <c r="BF419" s="11"/>
      <c r="BG419" s="11"/>
      <c r="BH419" s="11"/>
      <c r="BI419" s="11"/>
      <c r="BJ419" s="11"/>
      <c r="BK419" s="11"/>
      <c r="BL419" s="11"/>
      <c r="BM419" s="11"/>
      <c r="BN419" s="11"/>
    </row>
    <row r="420" spans="1:66">
      <c r="A420" s="7">
        <v>419</v>
      </c>
      <c r="B420" s="5"/>
      <c r="C420" s="97">
        <v>36</v>
      </c>
      <c r="D420" s="6">
        <f>IF(C420="","",VLOOKUP(C420,'Number-Dozzen'!$A$2:$C$38,3,0))</f>
        <v>3</v>
      </c>
      <c r="E420" s="6">
        <f>IF(C420="","",VLOOKUP(C420,'[1]Number-Dozzen'!$A$2:$B$38,2,0))</f>
        <v>2</v>
      </c>
      <c r="F420" s="19" t="str">
        <f t="shared" si="137"/>
        <v/>
      </c>
      <c r="G420" s="19" t="str">
        <f>IF(C420="","",IF(F420="","",VLOOKUP(F420,'Number-Dozzen'!$F$2:$L$10,7,0)))</f>
        <v/>
      </c>
      <c r="H420" s="1" t="str">
        <f t="shared" si="134"/>
        <v/>
      </c>
      <c r="I420" s="1">
        <f t="shared" si="119"/>
        <v>3</v>
      </c>
      <c r="J420" s="1">
        <f t="shared" si="120"/>
        <v>1</v>
      </c>
      <c r="K420" s="1" t="str">
        <f t="shared" si="133"/>
        <v/>
      </c>
      <c r="L420" s="1">
        <f>IF(C420="","",SUM($K$2:K420))</f>
        <v>-84</v>
      </c>
      <c r="M420" s="11"/>
      <c r="N420" s="24" t="str">
        <f t="shared" si="136"/>
        <v/>
      </c>
      <c r="O420" s="25"/>
      <c r="P420" s="11"/>
      <c r="Q420" s="11"/>
      <c r="R420" s="11"/>
      <c r="S420" s="11"/>
      <c r="T420" s="11"/>
      <c r="U420" s="11"/>
      <c r="X420" s="11"/>
      <c r="Y420" s="11"/>
      <c r="Z420" s="80" t="str">
        <f t="shared" si="121"/>
        <v/>
      </c>
      <c r="AA420" s="82" t="str">
        <f t="shared" si="122"/>
        <v/>
      </c>
      <c r="AB420" s="1" t="str">
        <f t="shared" si="123"/>
        <v/>
      </c>
      <c r="AC420" s="1" t="str">
        <f t="shared" si="124"/>
        <v/>
      </c>
      <c r="AD420" s="1" t="str">
        <f t="shared" si="125"/>
        <v/>
      </c>
      <c r="AE420" s="1" t="str">
        <f t="shared" si="126"/>
        <v/>
      </c>
      <c r="AG420" s="11"/>
      <c r="AH420" s="1" t="str">
        <f t="shared" si="127"/>
        <v/>
      </c>
      <c r="AI420" s="1" t="str">
        <f t="shared" si="128"/>
        <v/>
      </c>
      <c r="AJ420" s="1" t="str">
        <f t="shared" si="129"/>
        <v/>
      </c>
      <c r="AK420" s="1">
        <f t="shared" si="130"/>
        <v>1</v>
      </c>
      <c r="AL420" s="1" t="str">
        <f t="shared" si="131"/>
        <v/>
      </c>
      <c r="AM420" s="1" t="str">
        <f t="shared" si="132"/>
        <v/>
      </c>
      <c r="AN420" s="11"/>
      <c r="AO420" s="11"/>
      <c r="AP420" s="78" t="str">
        <f>IF(AND(SUM(AH420:AM420)&gt;0,SUM(Z420:AE420)&gt;0),1,"")</f>
        <v/>
      </c>
      <c r="AQ420" s="78"/>
      <c r="AR420" s="78" t="str">
        <f>IF(AP420=1,SUM(Z420:AE420)*10+SUM(AH420:AM420),"")</f>
        <v/>
      </c>
      <c r="AS420" s="78"/>
      <c r="AT420" s="11"/>
      <c r="AU420" s="11"/>
      <c r="AV420" s="80" t="str">
        <f>IF(AP420=1,VLOOKUP(AR420,'Number-Dozzen'!$F$2:$K$10,2,0),"")</f>
        <v/>
      </c>
      <c r="AW420" s="80" t="str">
        <f>IF(AP420=1,VLOOKUP(AR420,'Number-Dozzen'!$F$2:$K$10,3,0),"")</f>
        <v/>
      </c>
      <c r="AX420" s="80" t="str">
        <f>IF(AP420=1,VLOOKUP(AR420,'Number-Dozzen'!$F$2:$K$10,4,0),"")</f>
        <v/>
      </c>
      <c r="AY420" s="80" t="str">
        <f>IF(AP420=1,VLOOKUP(AR420,'Number-Dozzen'!$F$2:$K$10,5,0),"")</f>
        <v/>
      </c>
      <c r="AZ420" s="80" t="str">
        <f>IF(AP420=1,VLOOKUP(AR420,'Number-Dozzen'!$F$2:$K$10,6,0),"")</f>
        <v/>
      </c>
      <c r="BA420" s="11"/>
      <c r="BB420" s="80">
        <f t="shared" si="135"/>
        <v>3</v>
      </c>
      <c r="BC420" s="11"/>
      <c r="BD420" s="11"/>
      <c r="BE420" s="11"/>
      <c r="BF420" s="11"/>
      <c r="BG420" s="11"/>
      <c r="BH420" s="11"/>
      <c r="BI420" s="11"/>
      <c r="BJ420" s="11"/>
      <c r="BK420" s="11"/>
      <c r="BL420" s="11"/>
      <c r="BM420" s="11"/>
      <c r="BN420" s="11"/>
    </row>
    <row r="421" spans="1:66">
      <c r="A421" s="7">
        <v>420</v>
      </c>
      <c r="B421" s="5"/>
      <c r="C421" s="97">
        <v>6</v>
      </c>
      <c r="D421" s="6">
        <f>IF(C421="","",VLOOKUP(C421,'Number-Dozzen'!$A$2:$C$38,3,0))</f>
        <v>1</v>
      </c>
      <c r="E421" s="6">
        <f>IF(C421="","",VLOOKUP(C421,'[1]Number-Dozzen'!$A$2:$B$38,2,0))</f>
        <v>1</v>
      </c>
      <c r="F421" s="19">
        <f t="shared" si="137"/>
        <v>23</v>
      </c>
      <c r="G421" s="19" t="str">
        <f>IF(C421="","",IF(F421="","",VLOOKUP(F421,'Number-Dozzen'!$F$2:$L$10,7,0)))</f>
        <v>14-18-22</v>
      </c>
      <c r="H421" s="1" t="str">
        <f t="shared" si="134"/>
        <v/>
      </c>
      <c r="I421" s="1">
        <f t="shared" si="119"/>
        <v>3</v>
      </c>
      <c r="J421" s="1">
        <f t="shared" si="120"/>
        <v>1</v>
      </c>
      <c r="K421" s="1" t="str">
        <f t="shared" si="133"/>
        <v/>
      </c>
      <c r="L421" s="1">
        <f>IF(C421="","",SUM($K$2:K421))</f>
        <v>-84</v>
      </c>
      <c r="M421" s="11"/>
      <c r="N421" s="24" t="str">
        <f t="shared" si="136"/>
        <v/>
      </c>
      <c r="O421" s="25"/>
      <c r="P421" s="11"/>
      <c r="Q421" s="11"/>
      <c r="R421" s="11"/>
      <c r="S421" s="11"/>
      <c r="T421" s="11"/>
      <c r="U421" s="11"/>
      <c r="X421" s="11"/>
      <c r="Y421" s="11"/>
      <c r="Z421" s="80" t="str">
        <f t="shared" si="121"/>
        <v/>
      </c>
      <c r="AA421" s="82">
        <f t="shared" si="122"/>
        <v>2</v>
      </c>
      <c r="AB421" s="1" t="str">
        <f t="shared" si="123"/>
        <v/>
      </c>
      <c r="AC421" s="1" t="str">
        <f t="shared" si="124"/>
        <v/>
      </c>
      <c r="AD421" s="1" t="str">
        <f t="shared" si="125"/>
        <v/>
      </c>
      <c r="AE421" s="1" t="str">
        <f t="shared" si="126"/>
        <v/>
      </c>
      <c r="AG421" s="11"/>
      <c r="AH421" s="1">
        <f t="shared" si="127"/>
        <v>3</v>
      </c>
      <c r="AI421" s="1" t="str">
        <f t="shared" si="128"/>
        <v/>
      </c>
      <c r="AJ421" s="1" t="str">
        <f t="shared" si="129"/>
        <v/>
      </c>
      <c r="AK421" s="1" t="str">
        <f t="shared" si="130"/>
        <v/>
      </c>
      <c r="AL421" s="1" t="str">
        <f t="shared" si="131"/>
        <v/>
      </c>
      <c r="AM421" s="1" t="str">
        <f t="shared" si="132"/>
        <v/>
      </c>
      <c r="AN421" s="11"/>
      <c r="AO421" s="11"/>
      <c r="AP421" s="78">
        <f>IF(AND(SUM(AH421:AM421)&gt;0,SUM(Z421:AE421)&gt;0),1,"")</f>
        <v>1</v>
      </c>
      <c r="AQ421" s="78"/>
      <c r="AR421" s="78">
        <f>IF(AP421=1,SUM(Z421:AE421)*10+SUM(AH421:AM421),"")</f>
        <v>23</v>
      </c>
      <c r="AS421" s="78"/>
      <c r="AT421" s="11"/>
      <c r="AU421" s="11"/>
      <c r="AV421" s="80">
        <f>IF(AP421=1,VLOOKUP(AR421,'Number-Dozzen'!$F$2:$K$10,2,0),"")</f>
        <v>14</v>
      </c>
      <c r="AW421" s="80">
        <f>IF(AP421=1,VLOOKUP(AR421,'Number-Dozzen'!$F$2:$K$10,3,0),"")</f>
        <v>18</v>
      </c>
      <c r="AX421" s="80">
        <f>IF(AP421=1,VLOOKUP(AR421,'Number-Dozzen'!$F$2:$K$10,4,0),"")</f>
        <v>22</v>
      </c>
      <c r="AY421" s="80" t="str">
        <f>IF(AP421=1,VLOOKUP(AR421,'Number-Dozzen'!$F$2:$K$10,5,0),"")</f>
        <v xml:space="preserve"> </v>
      </c>
      <c r="AZ421" s="80" t="str">
        <f>IF(AP421=1,VLOOKUP(AR421,'Number-Dozzen'!$F$2:$K$10,6,0),"")</f>
        <v xml:space="preserve"> </v>
      </c>
      <c r="BA421" s="11"/>
      <c r="BB421" s="80">
        <f t="shared" si="135"/>
        <v>3</v>
      </c>
      <c r="BC421" s="11"/>
      <c r="BD421" s="11"/>
      <c r="BE421" s="11"/>
      <c r="BF421" s="11"/>
      <c r="BG421" s="11"/>
      <c r="BH421" s="11"/>
      <c r="BI421" s="11"/>
      <c r="BJ421" s="11"/>
      <c r="BK421" s="11"/>
      <c r="BL421" s="11"/>
      <c r="BM421" s="11"/>
      <c r="BN421" s="11"/>
    </row>
    <row r="422" spans="1:66">
      <c r="A422" s="7">
        <v>421</v>
      </c>
      <c r="B422" s="5"/>
      <c r="C422" s="97">
        <v>3</v>
      </c>
      <c r="D422" s="6">
        <f>IF(C422="","",VLOOKUP(C422,'Number-Dozzen'!$A$2:$C$38,3,0))</f>
        <v>1</v>
      </c>
      <c r="E422" s="6">
        <f>IF(C422="","",VLOOKUP(C422,'[1]Number-Dozzen'!$A$2:$B$38,2,0))</f>
        <v>3</v>
      </c>
      <c r="F422" s="19" t="str">
        <f t="shared" si="137"/>
        <v/>
      </c>
      <c r="G422" s="19" t="str">
        <f>IF(C422="","",IF(F422="","",VLOOKUP(F422,'Number-Dozzen'!$F$2:$L$10,7,0)))</f>
        <v/>
      </c>
      <c r="H422" s="1" t="str">
        <f t="shared" si="134"/>
        <v>L</v>
      </c>
      <c r="I422" s="1">
        <f t="shared" si="119"/>
        <v>3</v>
      </c>
      <c r="J422" s="1">
        <f t="shared" si="120"/>
        <v>1</v>
      </c>
      <c r="K422" s="1">
        <f t="shared" si="133"/>
        <v>-4</v>
      </c>
      <c r="L422" s="1">
        <f>IF(C422="","",SUM($K$2:K422))</f>
        <v>-88</v>
      </c>
      <c r="M422" s="11"/>
      <c r="N422" s="24" t="str">
        <f t="shared" si="136"/>
        <v/>
      </c>
      <c r="O422" s="25"/>
      <c r="P422" s="11"/>
      <c r="Q422" s="11"/>
      <c r="R422" s="11"/>
      <c r="S422" s="11"/>
      <c r="T422" s="11"/>
      <c r="U422" s="11"/>
      <c r="X422" s="11"/>
      <c r="Y422" s="11"/>
      <c r="Z422" s="80" t="str">
        <f t="shared" si="121"/>
        <v/>
      </c>
      <c r="AA422" s="82" t="str">
        <f t="shared" si="122"/>
        <v/>
      </c>
      <c r="AB422" s="1" t="str">
        <f t="shared" si="123"/>
        <v/>
      </c>
      <c r="AC422" s="1" t="str">
        <f t="shared" si="124"/>
        <v/>
      </c>
      <c r="AD422" s="1" t="str">
        <f t="shared" si="125"/>
        <v/>
      </c>
      <c r="AE422" s="1" t="str">
        <f t="shared" si="126"/>
        <v/>
      </c>
      <c r="AG422" s="11"/>
      <c r="AH422" s="1" t="str">
        <f t="shared" si="127"/>
        <v/>
      </c>
      <c r="AI422" s="1" t="str">
        <f t="shared" si="128"/>
        <v/>
      </c>
      <c r="AJ422" s="1" t="str">
        <f t="shared" si="129"/>
        <v/>
      </c>
      <c r="AK422" s="1" t="str">
        <f t="shared" si="130"/>
        <v/>
      </c>
      <c r="AL422" s="1">
        <f t="shared" si="131"/>
        <v>2</v>
      </c>
      <c r="AM422" s="1" t="str">
        <f t="shared" si="132"/>
        <v/>
      </c>
      <c r="AN422" s="11"/>
      <c r="AO422" s="11"/>
      <c r="AP422" s="78" t="str">
        <f>IF(AND(SUM(AH422:AM422)&gt;0,SUM(Z422:AE422)&gt;0),1,"")</f>
        <v/>
      </c>
      <c r="AQ422" s="78"/>
      <c r="AR422" s="78" t="str">
        <f>IF(AP422=1,SUM(Z422:AE422)*10+SUM(AH422:AM422),"")</f>
        <v/>
      </c>
      <c r="AS422" s="78"/>
      <c r="AT422" s="11"/>
      <c r="AU422" s="11"/>
      <c r="AV422" s="80" t="str">
        <f>IF(AP422=1,VLOOKUP(AR422,'Number-Dozzen'!$F$2:$K$10,2,0),"")</f>
        <v/>
      </c>
      <c r="AW422" s="80" t="str">
        <f>IF(AP422=1,VLOOKUP(AR422,'Number-Dozzen'!$F$2:$K$10,3,0),"")</f>
        <v/>
      </c>
      <c r="AX422" s="80" t="str">
        <f>IF(AP422=1,VLOOKUP(AR422,'Number-Dozzen'!$F$2:$K$10,4,0),"")</f>
        <v/>
      </c>
      <c r="AY422" s="80" t="str">
        <f>IF(AP422=1,VLOOKUP(AR422,'Number-Dozzen'!$F$2:$K$10,5,0),"")</f>
        <v/>
      </c>
      <c r="AZ422" s="80" t="str">
        <f>IF(AP422=1,VLOOKUP(AR422,'Number-Dozzen'!$F$2:$K$10,6,0),"")</f>
        <v/>
      </c>
      <c r="BA422" s="11"/>
      <c r="BB422" s="80">
        <f t="shared" si="135"/>
        <v>4</v>
      </c>
      <c r="BC422" s="11"/>
      <c r="BD422" s="11"/>
      <c r="BE422" s="11"/>
      <c r="BF422" s="11"/>
      <c r="BG422" s="11"/>
      <c r="BH422" s="11"/>
      <c r="BI422" s="11"/>
      <c r="BJ422" s="11"/>
      <c r="BK422" s="11"/>
      <c r="BL422" s="11"/>
      <c r="BM422" s="11"/>
      <c r="BN422" s="11"/>
    </row>
    <row r="423" spans="1:66">
      <c r="A423" s="7">
        <v>422</v>
      </c>
      <c r="B423" s="5"/>
      <c r="C423" s="97">
        <v>36</v>
      </c>
      <c r="D423" s="6">
        <f>IF(C423="","",VLOOKUP(C423,'Number-Dozzen'!$A$2:$C$38,3,0))</f>
        <v>3</v>
      </c>
      <c r="E423" s="6">
        <f>IF(C423="","",VLOOKUP(C423,'[1]Number-Dozzen'!$A$2:$B$38,2,0))</f>
        <v>2</v>
      </c>
      <c r="F423" s="19">
        <f t="shared" si="137"/>
        <v>21</v>
      </c>
      <c r="G423" s="19" t="str">
        <f>IF(C423="","",IF(F423="","",VLOOKUP(F423,'Number-Dozzen'!$F$2:$L$10,7,0)))</f>
        <v>13-15-17-19-21</v>
      </c>
      <c r="H423" s="1" t="str">
        <f t="shared" si="134"/>
        <v/>
      </c>
      <c r="I423" s="1">
        <f t="shared" si="119"/>
        <v>4</v>
      </c>
      <c r="J423" s="1">
        <f t="shared" si="120"/>
        <v>1</v>
      </c>
      <c r="K423" s="1" t="str">
        <f t="shared" si="133"/>
        <v/>
      </c>
      <c r="L423" s="1">
        <f>IF(C423="","",SUM($K$2:K423))</f>
        <v>-88</v>
      </c>
      <c r="M423" s="11"/>
      <c r="N423" s="24" t="str">
        <f t="shared" si="136"/>
        <v/>
      </c>
      <c r="O423" s="25"/>
      <c r="P423" s="11"/>
      <c r="Q423" s="11"/>
      <c r="R423" s="11"/>
      <c r="S423" s="11"/>
      <c r="T423" s="11"/>
      <c r="U423" s="11"/>
      <c r="X423" s="11"/>
      <c r="Y423" s="11"/>
      <c r="Z423" s="80" t="str">
        <f t="shared" si="121"/>
        <v/>
      </c>
      <c r="AA423" s="82" t="str">
        <f t="shared" si="122"/>
        <v/>
      </c>
      <c r="AB423" s="1" t="str">
        <f t="shared" si="123"/>
        <v/>
      </c>
      <c r="AC423" s="1" t="str">
        <f t="shared" si="124"/>
        <v/>
      </c>
      <c r="AD423" s="1">
        <f t="shared" si="125"/>
        <v>2</v>
      </c>
      <c r="AE423" s="1" t="str">
        <f t="shared" si="126"/>
        <v/>
      </c>
      <c r="AG423" s="11"/>
      <c r="AH423" s="1" t="str">
        <f t="shared" si="127"/>
        <v/>
      </c>
      <c r="AI423" s="1" t="str">
        <f t="shared" si="128"/>
        <v/>
      </c>
      <c r="AJ423" s="1" t="str">
        <f t="shared" si="129"/>
        <v/>
      </c>
      <c r="AK423" s="1">
        <f t="shared" si="130"/>
        <v>1</v>
      </c>
      <c r="AL423" s="1" t="str">
        <f t="shared" si="131"/>
        <v/>
      </c>
      <c r="AM423" s="1" t="str">
        <f t="shared" si="132"/>
        <v/>
      </c>
      <c r="AN423" s="11"/>
      <c r="AO423" s="11"/>
      <c r="AP423" s="78">
        <f>IF(AND(SUM(AH423:AM423)&gt;0,SUM(Z423:AE423)&gt;0),1,"")</f>
        <v>1</v>
      </c>
      <c r="AQ423" s="78"/>
      <c r="AR423" s="78">
        <f>IF(AP423=1,SUM(Z423:AE423)*10+SUM(AH423:AM423),"")</f>
        <v>21</v>
      </c>
      <c r="AS423" s="78"/>
      <c r="AT423" s="11"/>
      <c r="AU423" s="11"/>
      <c r="AV423" s="80">
        <f>IF(AP423=1,VLOOKUP(AR423,'Number-Dozzen'!$F$2:$K$10,2,0),"")</f>
        <v>13</v>
      </c>
      <c r="AW423" s="80">
        <f>IF(AP423=1,VLOOKUP(AR423,'Number-Dozzen'!$F$2:$K$10,3,0),"")</f>
        <v>15</v>
      </c>
      <c r="AX423" s="80">
        <f>IF(AP423=1,VLOOKUP(AR423,'Number-Dozzen'!$F$2:$K$10,4,0),"")</f>
        <v>17</v>
      </c>
      <c r="AY423" s="80">
        <f>IF(AP423=1,VLOOKUP(AR423,'Number-Dozzen'!$F$2:$K$10,5,0),"")</f>
        <v>19</v>
      </c>
      <c r="AZ423" s="80">
        <f>IF(AP423=1,VLOOKUP(AR423,'Number-Dozzen'!$F$2:$K$10,6,0),"")</f>
        <v>21</v>
      </c>
      <c r="BA423" s="11"/>
      <c r="BB423" s="80">
        <f t="shared" si="135"/>
        <v>4</v>
      </c>
      <c r="BC423" s="11"/>
      <c r="BD423" s="11"/>
      <c r="BE423" s="11"/>
      <c r="BF423" s="11"/>
      <c r="BG423" s="11"/>
      <c r="BH423" s="11"/>
      <c r="BI423" s="11"/>
      <c r="BJ423" s="11"/>
      <c r="BK423" s="11"/>
      <c r="BL423" s="11"/>
      <c r="BM423" s="11"/>
      <c r="BN423" s="11"/>
    </row>
    <row r="424" spans="1:66">
      <c r="A424" s="7">
        <v>423</v>
      </c>
      <c r="B424" s="5"/>
      <c r="C424" s="97">
        <v>4</v>
      </c>
      <c r="D424" s="6">
        <f>IF(C424="","",VLOOKUP(C424,'Number-Dozzen'!$A$2:$C$38,3,0))</f>
        <v>1</v>
      </c>
      <c r="E424" s="6">
        <f>IF(C424="","",VLOOKUP(C424,'[1]Number-Dozzen'!$A$2:$B$38,2,0))</f>
        <v>1</v>
      </c>
      <c r="F424" s="19">
        <f t="shared" si="137"/>
        <v>23</v>
      </c>
      <c r="G424" s="19" t="str">
        <f>IF(C424="","",IF(F424="","",VLOOKUP(F424,'Number-Dozzen'!$F$2:$L$10,7,0)))</f>
        <v>14-18-22</v>
      </c>
      <c r="H424" s="1" t="str">
        <f t="shared" si="134"/>
        <v>L</v>
      </c>
      <c r="I424" s="1">
        <f t="shared" si="119"/>
        <v>4</v>
      </c>
      <c r="J424" s="1">
        <f t="shared" si="120"/>
        <v>1</v>
      </c>
      <c r="K424" s="1">
        <f t="shared" si="133"/>
        <v>-4</v>
      </c>
      <c r="L424" s="1">
        <f>IF(C424="","",SUM($K$2:K424))</f>
        <v>-92</v>
      </c>
      <c r="M424" s="11"/>
      <c r="N424" s="24" t="str">
        <f t="shared" si="136"/>
        <v/>
      </c>
      <c r="O424" s="25"/>
      <c r="P424" s="11"/>
      <c r="Q424" s="11"/>
      <c r="R424" s="11"/>
      <c r="S424" s="11"/>
      <c r="T424" s="11"/>
      <c r="U424" s="11"/>
      <c r="X424" s="11"/>
      <c r="Y424" s="11"/>
      <c r="Z424" s="80" t="str">
        <f t="shared" si="121"/>
        <v/>
      </c>
      <c r="AA424" s="82">
        <f t="shared" si="122"/>
        <v>2</v>
      </c>
      <c r="AB424" s="1" t="str">
        <f t="shared" si="123"/>
        <v/>
      </c>
      <c r="AC424" s="1" t="str">
        <f t="shared" si="124"/>
        <v/>
      </c>
      <c r="AD424" s="1" t="str">
        <f t="shared" si="125"/>
        <v/>
      </c>
      <c r="AE424" s="1" t="str">
        <f t="shared" si="126"/>
        <v/>
      </c>
      <c r="AG424" s="11"/>
      <c r="AH424" s="1">
        <f t="shared" si="127"/>
        <v>3</v>
      </c>
      <c r="AI424" s="1" t="str">
        <f t="shared" si="128"/>
        <v/>
      </c>
      <c r="AJ424" s="1" t="str">
        <f t="shared" si="129"/>
        <v/>
      </c>
      <c r="AK424" s="1" t="str">
        <f t="shared" si="130"/>
        <v/>
      </c>
      <c r="AL424" s="1" t="str">
        <f t="shared" si="131"/>
        <v/>
      </c>
      <c r="AM424" s="1" t="str">
        <f t="shared" si="132"/>
        <v/>
      </c>
      <c r="AN424" s="11"/>
      <c r="AO424" s="11"/>
      <c r="AP424" s="78">
        <f>IF(AND(SUM(AH424:AM424)&gt;0,SUM(Z424:AE424)&gt;0),1,"")</f>
        <v>1</v>
      </c>
      <c r="AQ424" s="78"/>
      <c r="AR424" s="78">
        <f>IF(AP424=1,SUM(Z424:AE424)*10+SUM(AH424:AM424),"")</f>
        <v>23</v>
      </c>
      <c r="AS424" s="78"/>
      <c r="AT424" s="11"/>
      <c r="AU424" s="11"/>
      <c r="AV424" s="80">
        <f>IF(AP424=1,VLOOKUP(AR424,'Number-Dozzen'!$F$2:$K$10,2,0),"")</f>
        <v>14</v>
      </c>
      <c r="AW424" s="80">
        <f>IF(AP424=1,VLOOKUP(AR424,'Number-Dozzen'!$F$2:$K$10,3,0),"")</f>
        <v>18</v>
      </c>
      <c r="AX424" s="80">
        <f>IF(AP424=1,VLOOKUP(AR424,'Number-Dozzen'!$F$2:$K$10,4,0),"")</f>
        <v>22</v>
      </c>
      <c r="AY424" s="80" t="str">
        <f>IF(AP424=1,VLOOKUP(AR424,'Number-Dozzen'!$F$2:$K$10,5,0),"")</f>
        <v xml:space="preserve"> </v>
      </c>
      <c r="AZ424" s="80" t="str">
        <f>IF(AP424=1,VLOOKUP(AR424,'Number-Dozzen'!$F$2:$K$10,6,0),"")</f>
        <v xml:space="preserve"> </v>
      </c>
      <c r="BA424" s="11"/>
      <c r="BB424" s="80">
        <f t="shared" si="135"/>
        <v>5</v>
      </c>
      <c r="BC424" s="11"/>
      <c r="BD424" s="11"/>
      <c r="BE424" s="11"/>
      <c r="BF424" s="11"/>
      <c r="BG424" s="11"/>
      <c r="BH424" s="11"/>
      <c r="BI424" s="11"/>
      <c r="BJ424" s="11"/>
      <c r="BK424" s="11"/>
      <c r="BL424" s="11"/>
      <c r="BM424" s="11"/>
      <c r="BN424" s="11"/>
    </row>
    <row r="425" spans="1:66">
      <c r="A425" s="7">
        <v>424</v>
      </c>
      <c r="B425" s="5"/>
      <c r="C425" s="97">
        <v>29</v>
      </c>
      <c r="D425" s="6">
        <f>IF(C425="","",VLOOKUP(C425,'Number-Dozzen'!$A$2:$C$38,3,0))</f>
        <v>3</v>
      </c>
      <c r="E425" s="6">
        <f>IF(C425="","",VLOOKUP(C425,'[1]Number-Dozzen'!$A$2:$B$38,2,0))</f>
        <v>3</v>
      </c>
      <c r="F425" s="19">
        <f t="shared" si="137"/>
        <v>22</v>
      </c>
      <c r="G425" s="19" t="str">
        <f>IF(C425="","",IF(F425="","",VLOOKUP(F425,'Number-Dozzen'!$F$2:$L$10,7,0)))</f>
        <v>16-20-23-24</v>
      </c>
      <c r="H425" s="1" t="str">
        <f t="shared" si="134"/>
        <v>L</v>
      </c>
      <c r="I425" s="1">
        <f t="shared" si="119"/>
        <v>5</v>
      </c>
      <c r="J425" s="1">
        <f t="shared" si="120"/>
        <v>1</v>
      </c>
      <c r="K425" s="1">
        <f t="shared" si="133"/>
        <v>-4</v>
      </c>
      <c r="L425" s="1">
        <f>IF(C425="","",SUM($K$2:K425))</f>
        <v>-96</v>
      </c>
      <c r="M425" s="11"/>
      <c r="N425" s="24" t="str">
        <f t="shared" si="136"/>
        <v/>
      </c>
      <c r="O425" s="25"/>
      <c r="P425" s="11"/>
      <c r="Q425" s="11"/>
      <c r="R425" s="11"/>
      <c r="S425" s="11"/>
      <c r="T425" s="11"/>
      <c r="U425" s="11"/>
      <c r="X425" s="11"/>
      <c r="Y425" s="11"/>
      <c r="Z425" s="80" t="str">
        <f t="shared" si="121"/>
        <v/>
      </c>
      <c r="AA425" s="82" t="str">
        <f t="shared" si="122"/>
        <v/>
      </c>
      <c r="AB425" s="1" t="str">
        <f t="shared" si="123"/>
        <v/>
      </c>
      <c r="AC425" s="1" t="str">
        <f t="shared" si="124"/>
        <v/>
      </c>
      <c r="AD425" s="1">
        <f t="shared" si="125"/>
        <v>2</v>
      </c>
      <c r="AE425" s="1" t="str">
        <f t="shared" si="126"/>
        <v/>
      </c>
      <c r="AG425" s="11"/>
      <c r="AH425" s="1" t="str">
        <f t="shared" si="127"/>
        <v/>
      </c>
      <c r="AI425" s="1" t="str">
        <f t="shared" si="128"/>
        <v/>
      </c>
      <c r="AJ425" s="1" t="str">
        <f t="shared" si="129"/>
        <v/>
      </c>
      <c r="AK425" s="1" t="str">
        <f t="shared" si="130"/>
        <v/>
      </c>
      <c r="AL425" s="1">
        <f t="shared" si="131"/>
        <v>2</v>
      </c>
      <c r="AM425" s="1" t="str">
        <f t="shared" si="132"/>
        <v/>
      </c>
      <c r="AN425" s="11"/>
      <c r="AO425" s="11"/>
      <c r="AP425" s="78">
        <f>IF(AND(SUM(AH425:AM425)&gt;0,SUM(Z425:AE425)&gt;0),1,"")</f>
        <v>1</v>
      </c>
      <c r="AQ425" s="78"/>
      <c r="AR425" s="78">
        <f>IF(AP425=1,SUM(Z425:AE425)*10+SUM(AH425:AM425),"")</f>
        <v>22</v>
      </c>
      <c r="AS425" s="78"/>
      <c r="AT425" s="11"/>
      <c r="AU425" s="11"/>
      <c r="AV425" s="80">
        <f>IF(AP425=1,VLOOKUP(AR425,'Number-Dozzen'!$F$2:$K$10,2,0),"")</f>
        <v>16</v>
      </c>
      <c r="AW425" s="80">
        <f>IF(AP425=1,VLOOKUP(AR425,'Number-Dozzen'!$F$2:$K$10,3,0),"")</f>
        <v>20</v>
      </c>
      <c r="AX425" s="80">
        <f>IF(AP425=1,VLOOKUP(AR425,'Number-Dozzen'!$F$2:$K$10,4,0),"")</f>
        <v>23</v>
      </c>
      <c r="AY425" s="80">
        <f>IF(AP425=1,VLOOKUP(AR425,'Number-Dozzen'!$F$2:$K$10,5,0),"")</f>
        <v>24</v>
      </c>
      <c r="AZ425" s="80" t="str">
        <f>IF(AP425=1,VLOOKUP(AR425,'Number-Dozzen'!$F$2:$K$10,6,0),"")</f>
        <v xml:space="preserve"> </v>
      </c>
      <c r="BA425" s="11"/>
      <c r="BB425" s="80">
        <f t="shared" si="135"/>
        <v>6</v>
      </c>
      <c r="BC425" s="11"/>
      <c r="BD425" s="11"/>
      <c r="BE425" s="11"/>
      <c r="BF425" s="11"/>
      <c r="BG425" s="11"/>
      <c r="BH425" s="11"/>
      <c r="BI425" s="11"/>
      <c r="BJ425" s="11"/>
      <c r="BK425" s="11"/>
      <c r="BL425" s="11"/>
      <c r="BM425" s="11"/>
      <c r="BN425" s="11"/>
    </row>
    <row r="426" spans="1:66">
      <c r="A426" s="7">
        <v>425</v>
      </c>
      <c r="B426" s="5"/>
      <c r="C426" s="97">
        <v>23</v>
      </c>
      <c r="D426" s="6">
        <f>IF(C426="","",VLOOKUP(C426,'Number-Dozzen'!$A$2:$C$38,3,0))</f>
        <v>2</v>
      </c>
      <c r="E426" s="6">
        <f>IF(C426="","",VLOOKUP(C426,'[1]Number-Dozzen'!$A$2:$B$38,2,0))</f>
        <v>2</v>
      </c>
      <c r="F426" s="19">
        <f t="shared" si="137"/>
        <v>11</v>
      </c>
      <c r="G426" s="19" t="str">
        <f>IF(C426="","",IF(F426="","",VLOOKUP(F426,'Number-Dozzen'!$F$2:$L$10,7,0)))</f>
        <v>0-2-4-6</v>
      </c>
      <c r="H426" s="1" t="str">
        <f t="shared" si="134"/>
        <v>W</v>
      </c>
      <c r="I426" s="1">
        <f t="shared" si="119"/>
        <v>6</v>
      </c>
      <c r="J426" s="1">
        <f t="shared" si="120"/>
        <v>1</v>
      </c>
      <c r="K426" s="1">
        <f t="shared" si="133"/>
        <v>32</v>
      </c>
      <c r="L426" s="1">
        <f>IF(C426="","",SUM($K$2:K426))</f>
        <v>-64</v>
      </c>
      <c r="M426" s="11"/>
      <c r="N426" s="24" t="str">
        <f t="shared" si="136"/>
        <v/>
      </c>
      <c r="O426" s="25"/>
      <c r="P426" s="11"/>
      <c r="Q426" s="11"/>
      <c r="R426" s="11"/>
      <c r="S426" s="11"/>
      <c r="T426" s="11"/>
      <c r="U426" s="11"/>
      <c r="X426" s="11"/>
      <c r="Y426" s="11"/>
      <c r="Z426" s="80" t="str">
        <f t="shared" si="121"/>
        <v/>
      </c>
      <c r="AA426" s="82" t="str">
        <f t="shared" si="122"/>
        <v/>
      </c>
      <c r="AB426" s="1" t="str">
        <f t="shared" si="123"/>
        <v/>
      </c>
      <c r="AC426" s="1">
        <f t="shared" si="124"/>
        <v>1</v>
      </c>
      <c r="AD426" s="1" t="str">
        <f t="shared" si="125"/>
        <v/>
      </c>
      <c r="AE426" s="1" t="str">
        <f t="shared" si="126"/>
        <v/>
      </c>
      <c r="AG426" s="11"/>
      <c r="AH426" s="1" t="str">
        <f t="shared" si="127"/>
        <v/>
      </c>
      <c r="AI426" s="1" t="str">
        <f t="shared" si="128"/>
        <v/>
      </c>
      <c r="AJ426" s="1" t="str">
        <f t="shared" si="129"/>
        <v/>
      </c>
      <c r="AK426" s="1">
        <f t="shared" si="130"/>
        <v>1</v>
      </c>
      <c r="AL426" s="1" t="str">
        <f t="shared" si="131"/>
        <v/>
      </c>
      <c r="AM426" s="1" t="str">
        <f t="shared" si="132"/>
        <v/>
      </c>
      <c r="AN426" s="11"/>
      <c r="AO426" s="11"/>
      <c r="AP426" s="78">
        <f>IF(AND(SUM(AH426:AM426)&gt;0,SUM(Z426:AE426)&gt;0),1,"")</f>
        <v>1</v>
      </c>
      <c r="AQ426" s="78"/>
      <c r="AR426" s="78">
        <f>IF(AP426=1,SUM(Z426:AE426)*10+SUM(AH426:AM426),"")</f>
        <v>11</v>
      </c>
      <c r="AS426" s="78"/>
      <c r="AT426" s="11"/>
      <c r="AU426" s="11"/>
      <c r="AV426" s="80">
        <f>IF(AP426=1,VLOOKUP(AR426,'Number-Dozzen'!$F$2:$K$10,2,0),"")</f>
        <v>0</v>
      </c>
      <c r="AW426" s="80">
        <f>IF(AP426=1,VLOOKUP(AR426,'Number-Dozzen'!$F$2:$K$10,3,0),"")</f>
        <v>2</v>
      </c>
      <c r="AX426" s="80">
        <f>IF(AP426=1,VLOOKUP(AR426,'Number-Dozzen'!$F$2:$K$10,4,0),"")</f>
        <v>4</v>
      </c>
      <c r="AY426" s="80">
        <f>IF(AP426=1,VLOOKUP(AR426,'Number-Dozzen'!$F$2:$K$10,5,0),"")</f>
        <v>6</v>
      </c>
      <c r="AZ426" s="80" t="str">
        <f>IF(AP426=1,VLOOKUP(AR426,'Number-Dozzen'!$F$2:$K$10,6,0),"")</f>
        <v xml:space="preserve"> </v>
      </c>
      <c r="BA426" s="11"/>
      <c r="BB426" s="80">
        <f t="shared" si="135"/>
        <v>1</v>
      </c>
      <c r="BC426" s="11"/>
      <c r="BD426" s="11"/>
      <c r="BE426" s="11"/>
      <c r="BF426" s="11"/>
      <c r="BG426" s="11"/>
      <c r="BH426" s="11"/>
      <c r="BI426" s="11"/>
      <c r="BJ426" s="11"/>
      <c r="BK426" s="11"/>
      <c r="BL426" s="11"/>
      <c r="BM426" s="11"/>
      <c r="BN426" s="11"/>
    </row>
    <row r="427" spans="1:66">
      <c r="A427" s="7">
        <v>426</v>
      </c>
      <c r="B427" s="5"/>
      <c r="C427" s="97">
        <v>18</v>
      </c>
      <c r="D427" s="6">
        <f>IF(C427="","",VLOOKUP(C427,'Number-Dozzen'!$A$2:$C$38,3,0))</f>
        <v>2</v>
      </c>
      <c r="E427" s="6">
        <f>IF(C427="","",VLOOKUP(C427,'[1]Number-Dozzen'!$A$2:$B$38,2,0))</f>
        <v>3</v>
      </c>
      <c r="F427" s="19" t="str">
        <f t="shared" si="137"/>
        <v/>
      </c>
      <c r="G427" s="19" t="str">
        <f>IF(C427="","",IF(F427="","",VLOOKUP(F427,'Number-Dozzen'!$F$2:$L$10,7,0)))</f>
        <v/>
      </c>
      <c r="H427" s="1" t="str">
        <f t="shared" si="134"/>
        <v>L</v>
      </c>
      <c r="I427" s="1">
        <f t="shared" si="119"/>
        <v>1</v>
      </c>
      <c r="J427" s="1">
        <f t="shared" si="120"/>
        <v>1</v>
      </c>
      <c r="K427" s="1">
        <f t="shared" si="133"/>
        <v>-4</v>
      </c>
      <c r="L427" s="1">
        <f>IF(C427="","",SUM($K$2:K427))</f>
        <v>-68</v>
      </c>
      <c r="M427" s="11"/>
      <c r="N427" s="24" t="str">
        <f t="shared" si="136"/>
        <v/>
      </c>
      <c r="O427" s="25"/>
      <c r="P427" s="11"/>
      <c r="Q427" s="11"/>
      <c r="R427" s="11"/>
      <c r="S427" s="11"/>
      <c r="T427" s="11"/>
      <c r="U427" s="11"/>
      <c r="X427" s="11"/>
      <c r="Y427" s="11"/>
      <c r="Z427" s="80" t="str">
        <f t="shared" si="121"/>
        <v/>
      </c>
      <c r="AA427" s="82" t="str">
        <f t="shared" si="122"/>
        <v/>
      </c>
      <c r="AB427" s="1" t="str">
        <f t="shared" si="123"/>
        <v/>
      </c>
      <c r="AC427" s="1" t="str">
        <f t="shared" si="124"/>
        <v/>
      </c>
      <c r="AD427" s="1" t="str">
        <f t="shared" si="125"/>
        <v/>
      </c>
      <c r="AE427" s="1" t="str">
        <f t="shared" si="126"/>
        <v/>
      </c>
      <c r="AG427" s="11"/>
      <c r="AH427" s="1" t="str">
        <f t="shared" si="127"/>
        <v/>
      </c>
      <c r="AI427" s="1" t="str">
        <f t="shared" si="128"/>
        <v/>
      </c>
      <c r="AJ427" s="1" t="str">
        <f t="shared" si="129"/>
        <v/>
      </c>
      <c r="AK427" s="1" t="str">
        <f t="shared" si="130"/>
        <v/>
      </c>
      <c r="AL427" s="1" t="str">
        <f t="shared" si="131"/>
        <v/>
      </c>
      <c r="AM427" s="1">
        <f t="shared" si="132"/>
        <v>1</v>
      </c>
      <c r="AN427" s="11"/>
      <c r="AO427" s="11"/>
      <c r="AP427" s="78" t="str">
        <f>IF(AND(SUM(AH427:AM427)&gt;0,SUM(Z427:AE427)&gt;0),1,"")</f>
        <v/>
      </c>
      <c r="AQ427" s="78"/>
      <c r="AR427" s="78" t="str">
        <f>IF(AP427=1,SUM(Z427:AE427)*10+SUM(AH427:AM427),"")</f>
        <v/>
      </c>
      <c r="AS427" s="78"/>
      <c r="AT427" s="11"/>
      <c r="AU427" s="11"/>
      <c r="AV427" s="80" t="str">
        <f>IF(AP427=1,VLOOKUP(AR427,'Number-Dozzen'!$F$2:$K$10,2,0),"")</f>
        <v/>
      </c>
      <c r="AW427" s="80" t="str">
        <f>IF(AP427=1,VLOOKUP(AR427,'Number-Dozzen'!$F$2:$K$10,3,0),"")</f>
        <v/>
      </c>
      <c r="AX427" s="80" t="str">
        <f>IF(AP427=1,VLOOKUP(AR427,'Number-Dozzen'!$F$2:$K$10,4,0),"")</f>
        <v/>
      </c>
      <c r="AY427" s="80" t="str">
        <f>IF(AP427=1,VLOOKUP(AR427,'Number-Dozzen'!$F$2:$K$10,5,0),"")</f>
        <v/>
      </c>
      <c r="AZ427" s="80" t="str">
        <f>IF(AP427=1,VLOOKUP(AR427,'Number-Dozzen'!$F$2:$K$10,6,0),"")</f>
        <v/>
      </c>
      <c r="BA427" s="11"/>
      <c r="BB427" s="80">
        <f t="shared" si="135"/>
        <v>2</v>
      </c>
      <c r="BC427" s="11"/>
      <c r="BD427" s="11"/>
      <c r="BE427" s="11"/>
      <c r="BF427" s="11"/>
      <c r="BG427" s="11"/>
      <c r="BH427" s="11"/>
      <c r="BI427" s="11"/>
      <c r="BJ427" s="11"/>
      <c r="BK427" s="11"/>
      <c r="BL427" s="11"/>
      <c r="BM427" s="11"/>
      <c r="BN427" s="11"/>
    </row>
    <row r="428" spans="1:66">
      <c r="A428" s="7">
        <v>427</v>
      </c>
      <c r="B428" s="5"/>
      <c r="C428" s="97">
        <v>15</v>
      </c>
      <c r="D428" s="6">
        <f>IF(C428="","",VLOOKUP(C428,'Number-Dozzen'!$A$2:$C$38,3,0))</f>
        <v>2</v>
      </c>
      <c r="E428" s="6">
        <f>IF(C428="","",VLOOKUP(C428,'[1]Number-Dozzen'!$A$2:$B$38,2,0))</f>
        <v>1</v>
      </c>
      <c r="F428" s="19" t="str">
        <f t="shared" si="137"/>
        <v/>
      </c>
      <c r="G428" s="19" t="str">
        <f>IF(C428="","",IF(F428="","",VLOOKUP(F428,'Number-Dozzen'!$F$2:$L$10,7,0)))</f>
        <v/>
      </c>
      <c r="H428" s="1" t="str">
        <f t="shared" si="134"/>
        <v/>
      </c>
      <c r="I428" s="1">
        <f t="shared" si="119"/>
        <v>2</v>
      </c>
      <c r="J428" s="1">
        <f t="shared" si="120"/>
        <v>1</v>
      </c>
      <c r="K428" s="1" t="str">
        <f t="shared" si="133"/>
        <v/>
      </c>
      <c r="L428" s="1">
        <f>IF(C428="","",SUM($K$2:K428))</f>
        <v>-68</v>
      </c>
      <c r="M428" s="11"/>
      <c r="N428" s="24" t="str">
        <f t="shared" si="136"/>
        <v/>
      </c>
      <c r="O428" s="25"/>
      <c r="P428" s="11"/>
      <c r="Q428" s="11"/>
      <c r="R428" s="11"/>
      <c r="S428" s="11"/>
      <c r="T428" s="11"/>
      <c r="U428" s="11"/>
      <c r="X428" s="11"/>
      <c r="Y428" s="11"/>
      <c r="Z428" s="80" t="str">
        <f t="shared" si="121"/>
        <v/>
      </c>
      <c r="AA428" s="82" t="str">
        <f t="shared" si="122"/>
        <v/>
      </c>
      <c r="AB428" s="1" t="str">
        <f t="shared" si="123"/>
        <v/>
      </c>
      <c r="AC428" s="1" t="str">
        <f t="shared" si="124"/>
        <v/>
      </c>
      <c r="AD428" s="1" t="str">
        <f t="shared" si="125"/>
        <v/>
      </c>
      <c r="AE428" s="1" t="str">
        <f t="shared" si="126"/>
        <v/>
      </c>
      <c r="AG428" s="11"/>
      <c r="AH428" s="1" t="str">
        <f t="shared" si="127"/>
        <v/>
      </c>
      <c r="AI428" s="1">
        <f t="shared" si="128"/>
        <v>2</v>
      </c>
      <c r="AJ428" s="1" t="str">
        <f t="shared" si="129"/>
        <v/>
      </c>
      <c r="AK428" s="1" t="str">
        <f t="shared" si="130"/>
        <v/>
      </c>
      <c r="AL428" s="1" t="str">
        <f t="shared" si="131"/>
        <v/>
      </c>
      <c r="AM428" s="1" t="str">
        <f t="shared" si="132"/>
        <v/>
      </c>
      <c r="AN428" s="11"/>
      <c r="AO428" s="11"/>
      <c r="AP428" s="78" t="str">
        <f>IF(AND(SUM(AH428:AM428)&gt;0,SUM(Z428:AE428)&gt;0),1,"")</f>
        <v/>
      </c>
      <c r="AQ428" s="78"/>
      <c r="AR428" s="78" t="str">
        <f>IF(AP428=1,SUM(Z428:AE428)*10+SUM(AH428:AM428),"")</f>
        <v/>
      </c>
      <c r="AS428" s="78"/>
      <c r="AT428" s="11"/>
      <c r="AU428" s="11"/>
      <c r="AV428" s="80" t="str">
        <f>IF(AP428=1,VLOOKUP(AR428,'Number-Dozzen'!$F$2:$K$10,2,0),"")</f>
        <v/>
      </c>
      <c r="AW428" s="80" t="str">
        <f>IF(AP428=1,VLOOKUP(AR428,'Number-Dozzen'!$F$2:$K$10,3,0),"")</f>
        <v/>
      </c>
      <c r="AX428" s="80" t="str">
        <f>IF(AP428=1,VLOOKUP(AR428,'Number-Dozzen'!$F$2:$K$10,4,0),"")</f>
        <v/>
      </c>
      <c r="AY428" s="80" t="str">
        <f>IF(AP428=1,VLOOKUP(AR428,'Number-Dozzen'!$F$2:$K$10,5,0),"")</f>
        <v/>
      </c>
      <c r="AZ428" s="80" t="str">
        <f>IF(AP428=1,VLOOKUP(AR428,'Number-Dozzen'!$F$2:$K$10,6,0),"")</f>
        <v/>
      </c>
      <c r="BA428" s="11"/>
      <c r="BB428" s="80">
        <f t="shared" si="135"/>
        <v>2</v>
      </c>
      <c r="BC428" s="11"/>
      <c r="BD428" s="11"/>
      <c r="BE428" s="11"/>
      <c r="BF428" s="11"/>
      <c r="BG428" s="11"/>
      <c r="BH428" s="11"/>
      <c r="BI428" s="11"/>
      <c r="BJ428" s="11"/>
      <c r="BK428" s="11"/>
      <c r="BL428" s="11"/>
      <c r="BM428" s="11"/>
      <c r="BN428" s="11"/>
    </row>
    <row r="429" spans="1:66">
      <c r="A429" s="7">
        <v>428</v>
      </c>
      <c r="B429" s="5"/>
      <c r="C429" s="97">
        <v>21</v>
      </c>
      <c r="D429" s="6">
        <f>IF(C429="","",VLOOKUP(C429,'Number-Dozzen'!$A$2:$C$38,3,0))</f>
        <v>2</v>
      </c>
      <c r="E429" s="6">
        <f>IF(C429="","",VLOOKUP(C429,'[1]Number-Dozzen'!$A$2:$B$38,2,0))</f>
        <v>1</v>
      </c>
      <c r="F429" s="19" t="str">
        <f t="shared" si="137"/>
        <v/>
      </c>
      <c r="G429" s="19" t="str">
        <f>IF(C429="","",IF(F429="","",VLOOKUP(F429,'Number-Dozzen'!$F$2:$L$10,7,0)))</f>
        <v/>
      </c>
      <c r="H429" s="1" t="str">
        <f t="shared" si="134"/>
        <v/>
      </c>
      <c r="I429" s="1">
        <f t="shared" si="119"/>
        <v>2</v>
      </c>
      <c r="J429" s="1">
        <f t="shared" si="120"/>
        <v>1</v>
      </c>
      <c r="K429" s="1" t="str">
        <f t="shared" si="133"/>
        <v/>
      </c>
      <c r="L429" s="1">
        <f>IF(C429="","",SUM($K$2:K429))</f>
        <v>-68</v>
      </c>
      <c r="M429" s="11"/>
      <c r="N429" s="24" t="str">
        <f t="shared" si="136"/>
        <v/>
      </c>
      <c r="O429" s="25"/>
      <c r="P429" s="11"/>
      <c r="Q429" s="11"/>
      <c r="R429" s="11"/>
      <c r="S429" s="11"/>
      <c r="T429" s="11"/>
      <c r="U429" s="11"/>
      <c r="X429" s="11"/>
      <c r="Y429" s="11"/>
      <c r="Z429" s="80" t="str">
        <f t="shared" si="121"/>
        <v/>
      </c>
      <c r="AA429" s="82" t="str">
        <f t="shared" si="122"/>
        <v/>
      </c>
      <c r="AB429" s="1" t="str">
        <f t="shared" si="123"/>
        <v/>
      </c>
      <c r="AC429" s="1" t="str">
        <f t="shared" si="124"/>
        <v/>
      </c>
      <c r="AD429" s="1" t="str">
        <f t="shared" si="125"/>
        <v/>
      </c>
      <c r="AE429" s="1" t="str">
        <f t="shared" si="126"/>
        <v/>
      </c>
      <c r="AG429" s="11"/>
      <c r="AH429" s="1" t="str">
        <f t="shared" si="127"/>
        <v/>
      </c>
      <c r="AI429" s="1" t="str">
        <f t="shared" si="128"/>
        <v/>
      </c>
      <c r="AJ429" s="1" t="str">
        <f t="shared" si="129"/>
        <v/>
      </c>
      <c r="AK429" s="1" t="str">
        <f t="shared" si="130"/>
        <v/>
      </c>
      <c r="AL429" s="1" t="str">
        <f t="shared" si="131"/>
        <v/>
      </c>
      <c r="AM429" s="1" t="str">
        <f t="shared" si="132"/>
        <v/>
      </c>
      <c r="AN429" s="11"/>
      <c r="AO429" s="11"/>
      <c r="AP429" s="78" t="str">
        <f>IF(AND(SUM(AH429:AM429)&gt;0,SUM(Z429:AE429)&gt;0),1,"")</f>
        <v/>
      </c>
      <c r="AQ429" s="78"/>
      <c r="AR429" s="78" t="str">
        <f>IF(AP429=1,SUM(Z429:AE429)*10+SUM(AH429:AM429),"")</f>
        <v/>
      </c>
      <c r="AS429" s="78"/>
      <c r="AT429" s="11"/>
      <c r="AU429" s="11"/>
      <c r="AV429" s="80" t="str">
        <f>IF(AP429=1,VLOOKUP(AR429,'Number-Dozzen'!$F$2:$K$10,2,0),"")</f>
        <v/>
      </c>
      <c r="AW429" s="80" t="str">
        <f>IF(AP429=1,VLOOKUP(AR429,'Number-Dozzen'!$F$2:$K$10,3,0),"")</f>
        <v/>
      </c>
      <c r="AX429" s="80" t="str">
        <f>IF(AP429=1,VLOOKUP(AR429,'Number-Dozzen'!$F$2:$K$10,4,0),"")</f>
        <v/>
      </c>
      <c r="AY429" s="80" t="str">
        <f>IF(AP429=1,VLOOKUP(AR429,'Number-Dozzen'!$F$2:$K$10,5,0),"")</f>
        <v/>
      </c>
      <c r="AZ429" s="80" t="str">
        <f>IF(AP429=1,VLOOKUP(AR429,'Number-Dozzen'!$F$2:$K$10,6,0),"")</f>
        <v/>
      </c>
      <c r="BA429" s="11"/>
      <c r="BB429" s="80">
        <f t="shared" si="135"/>
        <v>2</v>
      </c>
      <c r="BC429" s="11"/>
      <c r="BD429" s="11"/>
      <c r="BE429" s="11"/>
      <c r="BF429" s="11"/>
      <c r="BG429" s="11"/>
      <c r="BH429" s="11"/>
      <c r="BI429" s="11"/>
      <c r="BJ429" s="11"/>
      <c r="BK429" s="11"/>
      <c r="BL429" s="11"/>
      <c r="BM429" s="11"/>
      <c r="BN429" s="11"/>
    </row>
    <row r="430" spans="1:66">
      <c r="A430" s="7">
        <v>429</v>
      </c>
      <c r="B430" s="5"/>
      <c r="C430" s="97">
        <v>3</v>
      </c>
      <c r="D430" s="6">
        <f>IF(C430="","",VLOOKUP(C430,'Number-Dozzen'!$A$2:$C$38,3,0))</f>
        <v>1</v>
      </c>
      <c r="E430" s="6">
        <f>IF(C430="","",VLOOKUP(C430,'[1]Number-Dozzen'!$A$2:$B$38,2,0))</f>
        <v>3</v>
      </c>
      <c r="F430" s="19">
        <f t="shared" si="137"/>
        <v>32</v>
      </c>
      <c r="G430" s="19" t="str">
        <f>IF(C430="","",IF(F430="","",VLOOKUP(F430,'Number-Dozzen'!$F$2:$L$10,7,0)))</f>
        <v>30-33-36</v>
      </c>
      <c r="H430" s="1" t="str">
        <f t="shared" si="134"/>
        <v/>
      </c>
      <c r="I430" s="1">
        <f t="shared" si="119"/>
        <v>2</v>
      </c>
      <c r="J430" s="1">
        <f t="shared" si="120"/>
        <v>1</v>
      </c>
      <c r="K430" s="1" t="str">
        <f t="shared" si="133"/>
        <v/>
      </c>
      <c r="L430" s="1">
        <f>IF(C430="","",SUM($K$2:K430))</f>
        <v>-68</v>
      </c>
      <c r="M430" s="11"/>
      <c r="N430" s="24" t="str">
        <f t="shared" si="136"/>
        <v/>
      </c>
      <c r="O430" s="25"/>
      <c r="P430" s="11"/>
      <c r="Q430" s="11"/>
      <c r="R430" s="11"/>
      <c r="S430" s="11"/>
      <c r="T430" s="11"/>
      <c r="U430" s="11"/>
      <c r="X430" s="11"/>
      <c r="Y430" s="11"/>
      <c r="Z430" s="80">
        <f t="shared" si="121"/>
        <v>3</v>
      </c>
      <c r="AA430" s="82" t="str">
        <f t="shared" si="122"/>
        <v/>
      </c>
      <c r="AB430" s="1" t="str">
        <f t="shared" si="123"/>
        <v/>
      </c>
      <c r="AC430" s="1" t="str">
        <f t="shared" si="124"/>
        <v/>
      </c>
      <c r="AD430" s="1" t="str">
        <f t="shared" si="125"/>
        <v/>
      </c>
      <c r="AE430" s="1" t="str">
        <f t="shared" si="126"/>
        <v/>
      </c>
      <c r="AG430" s="11"/>
      <c r="AH430" s="1" t="str">
        <f t="shared" si="127"/>
        <v/>
      </c>
      <c r="AI430" s="1" t="str">
        <f t="shared" si="128"/>
        <v/>
      </c>
      <c r="AJ430" s="1" t="str">
        <f t="shared" si="129"/>
        <v/>
      </c>
      <c r="AK430" s="1" t="str">
        <f t="shared" si="130"/>
        <v/>
      </c>
      <c r="AL430" s="1">
        <f t="shared" si="131"/>
        <v>2</v>
      </c>
      <c r="AM430" s="1" t="str">
        <f t="shared" si="132"/>
        <v/>
      </c>
      <c r="AN430" s="11"/>
      <c r="AO430" s="11"/>
      <c r="AP430" s="78">
        <f>IF(AND(SUM(AH430:AM430)&gt;0,SUM(Z430:AE430)&gt;0),1,"")</f>
        <v>1</v>
      </c>
      <c r="AQ430" s="78"/>
      <c r="AR430" s="78">
        <f>IF(AP430=1,SUM(Z430:AE430)*10+SUM(AH430:AM430),"")</f>
        <v>32</v>
      </c>
      <c r="AS430" s="78"/>
      <c r="AT430" s="11"/>
      <c r="AU430" s="11"/>
      <c r="AV430" s="80">
        <f>IF(AP430=1,VLOOKUP(AR430,'Number-Dozzen'!$F$2:$K$10,2,0),"")</f>
        <v>30</v>
      </c>
      <c r="AW430" s="80">
        <f>IF(AP430=1,VLOOKUP(AR430,'Number-Dozzen'!$F$2:$K$10,3,0),"")</f>
        <v>33</v>
      </c>
      <c r="AX430" s="80">
        <f>IF(AP430=1,VLOOKUP(AR430,'Number-Dozzen'!$F$2:$K$10,4,0),"")</f>
        <v>36</v>
      </c>
      <c r="AY430" s="80" t="str">
        <f>IF(AP430=1,VLOOKUP(AR430,'Number-Dozzen'!$F$2:$K$10,5,0),"")</f>
        <v xml:space="preserve"> </v>
      </c>
      <c r="AZ430" s="80" t="str">
        <f>IF(AP430=1,VLOOKUP(AR430,'Number-Dozzen'!$F$2:$K$10,6,0),"")</f>
        <v xml:space="preserve"> </v>
      </c>
      <c r="BA430" s="11"/>
      <c r="BB430" s="80">
        <f t="shared" si="135"/>
        <v>2</v>
      </c>
      <c r="BC430" s="11"/>
      <c r="BD430" s="11"/>
      <c r="BE430" s="11"/>
      <c r="BF430" s="11"/>
      <c r="BG430" s="11"/>
      <c r="BH430" s="11"/>
      <c r="BI430" s="11"/>
      <c r="BJ430" s="11"/>
      <c r="BK430" s="11"/>
      <c r="BL430" s="11"/>
      <c r="BM430" s="11"/>
      <c r="BN430" s="11"/>
    </row>
    <row r="431" spans="1:66">
      <c r="A431" s="7">
        <v>430</v>
      </c>
      <c r="B431" s="5"/>
      <c r="C431" s="97">
        <v>8</v>
      </c>
      <c r="D431" s="6">
        <f>IF(C431="","",VLOOKUP(C431,'Number-Dozzen'!$A$2:$C$38,3,0))</f>
        <v>1</v>
      </c>
      <c r="E431" s="6">
        <f>IF(C431="","",VLOOKUP(C431,'[1]Number-Dozzen'!$A$2:$B$38,2,0))</f>
        <v>2</v>
      </c>
      <c r="F431" s="19" t="str">
        <f t="shared" si="137"/>
        <v/>
      </c>
      <c r="G431" s="19" t="str">
        <f>IF(C431="","",IF(F431="","",VLOOKUP(F431,'Number-Dozzen'!$F$2:$L$10,7,0)))</f>
        <v/>
      </c>
      <c r="H431" s="1" t="str">
        <f t="shared" si="134"/>
        <v>L</v>
      </c>
      <c r="I431" s="1">
        <f t="shared" si="119"/>
        <v>2</v>
      </c>
      <c r="J431" s="1">
        <f t="shared" si="120"/>
        <v>1</v>
      </c>
      <c r="K431" s="1">
        <f t="shared" si="133"/>
        <v>-4</v>
      </c>
      <c r="L431" s="1">
        <f>IF(C431="","",SUM($K$2:K431))</f>
        <v>-72</v>
      </c>
      <c r="M431" s="11"/>
      <c r="N431" s="24" t="str">
        <f t="shared" si="136"/>
        <v/>
      </c>
      <c r="O431" s="25"/>
      <c r="P431" s="11"/>
      <c r="Q431" s="11"/>
      <c r="R431" s="11"/>
      <c r="S431" s="11"/>
      <c r="T431" s="11"/>
      <c r="U431" s="11"/>
      <c r="X431" s="11"/>
      <c r="Y431" s="11"/>
      <c r="Z431" s="80" t="str">
        <f t="shared" si="121"/>
        <v/>
      </c>
      <c r="AA431" s="82" t="str">
        <f t="shared" si="122"/>
        <v/>
      </c>
      <c r="AB431" s="1" t="str">
        <f t="shared" si="123"/>
        <v/>
      </c>
      <c r="AC431" s="1" t="str">
        <f t="shared" si="124"/>
        <v/>
      </c>
      <c r="AD431" s="1" t="str">
        <f t="shared" si="125"/>
        <v/>
      </c>
      <c r="AE431" s="1" t="str">
        <f t="shared" si="126"/>
        <v/>
      </c>
      <c r="AG431" s="11"/>
      <c r="AH431" s="1" t="str">
        <f t="shared" si="127"/>
        <v/>
      </c>
      <c r="AI431" s="1" t="str">
        <f t="shared" si="128"/>
        <v/>
      </c>
      <c r="AJ431" s="1" t="str">
        <f t="shared" si="129"/>
        <v/>
      </c>
      <c r="AK431" s="1">
        <f t="shared" si="130"/>
        <v>1</v>
      </c>
      <c r="AL431" s="1" t="str">
        <f t="shared" si="131"/>
        <v/>
      </c>
      <c r="AM431" s="1" t="str">
        <f t="shared" si="132"/>
        <v/>
      </c>
      <c r="AN431" s="11"/>
      <c r="AO431" s="11"/>
      <c r="AP431" s="78" t="str">
        <f>IF(AND(SUM(AH431:AM431)&gt;0,SUM(Z431:AE431)&gt;0),1,"")</f>
        <v/>
      </c>
      <c r="AQ431" s="78"/>
      <c r="AR431" s="78" t="str">
        <f>IF(AP431=1,SUM(Z431:AE431)*10+SUM(AH431:AM431),"")</f>
        <v/>
      </c>
      <c r="AS431" s="78"/>
      <c r="AT431" s="11"/>
      <c r="AU431" s="11"/>
      <c r="AV431" s="80" t="str">
        <f>IF(AP431=1,VLOOKUP(AR431,'Number-Dozzen'!$F$2:$K$10,2,0),"")</f>
        <v/>
      </c>
      <c r="AW431" s="80" t="str">
        <f>IF(AP431=1,VLOOKUP(AR431,'Number-Dozzen'!$F$2:$K$10,3,0),"")</f>
        <v/>
      </c>
      <c r="AX431" s="80" t="str">
        <f>IF(AP431=1,VLOOKUP(AR431,'Number-Dozzen'!$F$2:$K$10,4,0),"")</f>
        <v/>
      </c>
      <c r="AY431" s="80" t="str">
        <f>IF(AP431=1,VLOOKUP(AR431,'Number-Dozzen'!$F$2:$K$10,5,0),"")</f>
        <v/>
      </c>
      <c r="AZ431" s="80" t="str">
        <f>IF(AP431=1,VLOOKUP(AR431,'Number-Dozzen'!$F$2:$K$10,6,0),"")</f>
        <v/>
      </c>
      <c r="BA431" s="11"/>
      <c r="BB431" s="80">
        <f t="shared" si="135"/>
        <v>3</v>
      </c>
      <c r="BC431" s="11"/>
      <c r="BD431" s="11"/>
      <c r="BE431" s="11"/>
      <c r="BF431" s="11"/>
      <c r="BG431" s="11"/>
      <c r="BH431" s="11"/>
      <c r="BI431" s="11"/>
      <c r="BJ431" s="11"/>
      <c r="BK431" s="11"/>
      <c r="BL431" s="11"/>
      <c r="BM431" s="11"/>
      <c r="BN431" s="11"/>
    </row>
    <row r="432" spans="1:66">
      <c r="A432" s="7">
        <v>431</v>
      </c>
      <c r="B432" s="5"/>
      <c r="C432" s="97">
        <v>14</v>
      </c>
      <c r="D432" s="6">
        <f>IF(C432="","",VLOOKUP(C432,'Number-Dozzen'!$A$2:$C$38,3,0))</f>
        <v>2</v>
      </c>
      <c r="E432" s="6">
        <f>IF(C432="","",VLOOKUP(C432,'[1]Number-Dozzen'!$A$2:$B$38,2,0))</f>
        <v>3</v>
      </c>
      <c r="F432" s="19">
        <f t="shared" si="137"/>
        <v>31</v>
      </c>
      <c r="G432" s="19" t="str">
        <f>IF(C432="","",IF(F432="","",VLOOKUP(F432,'Number-Dozzen'!$F$2:$L$10,7,0)))</f>
        <v>25-27-32-34</v>
      </c>
      <c r="H432" s="1" t="str">
        <f t="shared" si="134"/>
        <v/>
      </c>
      <c r="I432" s="1">
        <f t="shared" si="119"/>
        <v>3</v>
      </c>
      <c r="J432" s="1">
        <f t="shared" si="120"/>
        <v>1</v>
      </c>
      <c r="K432" s="1" t="str">
        <f t="shared" si="133"/>
        <v/>
      </c>
      <c r="L432" s="1">
        <f>IF(C432="","",SUM($K$2:K432))</f>
        <v>-72</v>
      </c>
      <c r="M432" s="11"/>
      <c r="N432" s="24" t="str">
        <f t="shared" si="136"/>
        <v/>
      </c>
      <c r="O432" s="25"/>
      <c r="P432" s="11"/>
      <c r="Q432" s="11"/>
      <c r="R432" s="11"/>
      <c r="S432" s="11"/>
      <c r="T432" s="11"/>
      <c r="U432" s="11"/>
      <c r="X432" s="11"/>
      <c r="Y432" s="11"/>
      <c r="Z432" s="80" t="str">
        <f t="shared" si="121"/>
        <v/>
      </c>
      <c r="AA432" s="82" t="str">
        <f t="shared" si="122"/>
        <v/>
      </c>
      <c r="AB432" s="1">
        <f t="shared" si="123"/>
        <v>3</v>
      </c>
      <c r="AC432" s="1" t="str">
        <f t="shared" si="124"/>
        <v/>
      </c>
      <c r="AD432" s="1" t="str">
        <f t="shared" si="125"/>
        <v/>
      </c>
      <c r="AE432" s="1" t="str">
        <f t="shared" si="126"/>
        <v/>
      </c>
      <c r="AG432" s="11"/>
      <c r="AH432" s="1" t="str">
        <f t="shared" si="127"/>
        <v/>
      </c>
      <c r="AI432" s="1" t="str">
        <f t="shared" si="128"/>
        <v/>
      </c>
      <c r="AJ432" s="1" t="str">
        <f t="shared" si="129"/>
        <v/>
      </c>
      <c r="AK432" s="1" t="str">
        <f t="shared" si="130"/>
        <v/>
      </c>
      <c r="AL432" s="1" t="str">
        <f t="shared" si="131"/>
        <v/>
      </c>
      <c r="AM432" s="1">
        <f t="shared" si="132"/>
        <v>1</v>
      </c>
      <c r="AN432" s="11"/>
      <c r="AO432" s="11"/>
      <c r="AP432" s="78">
        <f>IF(AND(SUM(AH432:AM432)&gt;0,SUM(Z432:AE432)&gt;0),1,"")</f>
        <v>1</v>
      </c>
      <c r="AQ432" s="78"/>
      <c r="AR432" s="78">
        <f>IF(AP432=1,SUM(Z432:AE432)*10+SUM(AH432:AM432),"")</f>
        <v>31</v>
      </c>
      <c r="AS432" s="78"/>
      <c r="AT432" s="11"/>
      <c r="AU432" s="11"/>
      <c r="AV432" s="80">
        <f>IF(AP432=1,VLOOKUP(AR432,'Number-Dozzen'!$F$2:$K$10,2,0),"")</f>
        <v>25</v>
      </c>
      <c r="AW432" s="80">
        <f>IF(AP432=1,VLOOKUP(AR432,'Number-Dozzen'!$F$2:$K$10,3,0),"")</f>
        <v>27</v>
      </c>
      <c r="AX432" s="80">
        <f>IF(AP432=1,VLOOKUP(AR432,'Number-Dozzen'!$F$2:$K$10,4,0),"")</f>
        <v>32</v>
      </c>
      <c r="AY432" s="80">
        <f>IF(AP432=1,VLOOKUP(AR432,'Number-Dozzen'!$F$2:$K$10,5,0),"")</f>
        <v>34</v>
      </c>
      <c r="AZ432" s="80" t="str">
        <f>IF(AP432=1,VLOOKUP(AR432,'Number-Dozzen'!$F$2:$K$10,6,0),"")</f>
        <v xml:space="preserve"> </v>
      </c>
      <c r="BA432" s="11"/>
      <c r="BB432" s="80">
        <f t="shared" si="135"/>
        <v>3</v>
      </c>
      <c r="BC432" s="11"/>
      <c r="BD432" s="11"/>
      <c r="BE432" s="11"/>
      <c r="BF432" s="11"/>
      <c r="BG432" s="11"/>
      <c r="BH432" s="11"/>
      <c r="BI432" s="11"/>
      <c r="BJ432" s="11"/>
      <c r="BK432" s="11"/>
      <c r="BL432" s="11"/>
      <c r="BM432" s="11"/>
      <c r="BN432" s="11"/>
    </row>
    <row r="433" spans="1:66">
      <c r="A433" s="7">
        <v>432</v>
      </c>
      <c r="B433" s="5"/>
      <c r="C433" s="97">
        <v>11</v>
      </c>
      <c r="D433" s="6">
        <f>IF(C433="","",VLOOKUP(C433,'Number-Dozzen'!$A$2:$C$38,3,0))</f>
        <v>1</v>
      </c>
      <c r="E433" s="6">
        <f>IF(C433="","",VLOOKUP(C433,'[1]Number-Dozzen'!$A$2:$B$38,2,0))</f>
        <v>2</v>
      </c>
      <c r="F433" s="19">
        <f t="shared" si="137"/>
        <v>31</v>
      </c>
      <c r="G433" s="19" t="str">
        <f>IF(C433="","",IF(F433="","",VLOOKUP(F433,'Number-Dozzen'!$F$2:$L$10,7,0)))</f>
        <v>25-27-32-34</v>
      </c>
      <c r="H433" s="1" t="str">
        <f t="shared" si="134"/>
        <v>L</v>
      </c>
      <c r="I433" s="1">
        <f t="shared" si="119"/>
        <v>3</v>
      </c>
      <c r="J433" s="1">
        <f t="shared" si="120"/>
        <v>1</v>
      </c>
      <c r="K433" s="1">
        <f t="shared" si="133"/>
        <v>-4</v>
      </c>
      <c r="L433" s="1">
        <f>IF(C433="","",SUM($K$2:K433))</f>
        <v>-76</v>
      </c>
      <c r="M433" s="11"/>
      <c r="N433" s="24" t="str">
        <f t="shared" si="136"/>
        <v/>
      </c>
      <c r="O433" s="25"/>
      <c r="P433" s="11"/>
      <c r="Q433" s="11"/>
      <c r="R433" s="11"/>
      <c r="S433" s="11"/>
      <c r="T433" s="11"/>
      <c r="U433" s="11"/>
      <c r="X433" s="11"/>
      <c r="Y433" s="11"/>
      <c r="Z433" s="80">
        <f t="shared" si="121"/>
        <v>3</v>
      </c>
      <c r="AA433" s="82" t="str">
        <f t="shared" si="122"/>
        <v/>
      </c>
      <c r="AB433" s="1" t="str">
        <f t="shared" si="123"/>
        <v/>
      </c>
      <c r="AC433" s="1" t="str">
        <f t="shared" si="124"/>
        <v/>
      </c>
      <c r="AD433" s="1" t="str">
        <f t="shared" si="125"/>
        <v/>
      </c>
      <c r="AE433" s="1" t="str">
        <f t="shared" si="126"/>
        <v/>
      </c>
      <c r="AG433" s="11"/>
      <c r="AH433" s="1" t="str">
        <f t="shared" si="127"/>
        <v/>
      </c>
      <c r="AI433" s="1" t="str">
        <f t="shared" si="128"/>
        <v/>
      </c>
      <c r="AJ433" s="1" t="str">
        <f t="shared" si="129"/>
        <v/>
      </c>
      <c r="AK433" s="1">
        <f t="shared" si="130"/>
        <v>1</v>
      </c>
      <c r="AL433" s="1" t="str">
        <f t="shared" si="131"/>
        <v/>
      </c>
      <c r="AM433" s="1" t="str">
        <f t="shared" si="132"/>
        <v/>
      </c>
      <c r="AN433" s="11"/>
      <c r="AO433" s="11"/>
      <c r="AP433" s="78">
        <f>IF(AND(SUM(AH433:AM433)&gt;0,SUM(Z433:AE433)&gt;0),1,"")</f>
        <v>1</v>
      </c>
      <c r="AQ433" s="78"/>
      <c r="AR433" s="78">
        <f>IF(AP433=1,SUM(Z433:AE433)*10+SUM(AH433:AM433),"")</f>
        <v>31</v>
      </c>
      <c r="AS433" s="78"/>
      <c r="AT433" s="11"/>
      <c r="AU433" s="11"/>
      <c r="AV433" s="80">
        <f>IF(AP433=1,VLOOKUP(AR433,'Number-Dozzen'!$F$2:$K$10,2,0),"")</f>
        <v>25</v>
      </c>
      <c r="AW433" s="80">
        <f>IF(AP433=1,VLOOKUP(AR433,'Number-Dozzen'!$F$2:$K$10,3,0),"")</f>
        <v>27</v>
      </c>
      <c r="AX433" s="80">
        <f>IF(AP433=1,VLOOKUP(AR433,'Number-Dozzen'!$F$2:$K$10,4,0),"")</f>
        <v>32</v>
      </c>
      <c r="AY433" s="80">
        <f>IF(AP433=1,VLOOKUP(AR433,'Number-Dozzen'!$F$2:$K$10,5,0),"")</f>
        <v>34</v>
      </c>
      <c r="AZ433" s="80" t="str">
        <f>IF(AP433=1,VLOOKUP(AR433,'Number-Dozzen'!$F$2:$K$10,6,0),"")</f>
        <v xml:space="preserve"> </v>
      </c>
      <c r="BA433" s="11"/>
      <c r="BB433" s="80">
        <f t="shared" si="135"/>
        <v>4</v>
      </c>
      <c r="BC433" s="11"/>
      <c r="BD433" s="11"/>
      <c r="BE433" s="11"/>
      <c r="BF433" s="11"/>
      <c r="BG433" s="11"/>
      <c r="BH433" s="11"/>
      <c r="BI433" s="11"/>
      <c r="BJ433" s="11"/>
      <c r="BK433" s="11"/>
      <c r="BL433" s="11"/>
      <c r="BM433" s="11"/>
      <c r="BN433" s="11"/>
    </row>
    <row r="434" spans="1:66">
      <c r="A434" s="7">
        <v>433</v>
      </c>
      <c r="B434" s="5"/>
      <c r="C434" s="97">
        <v>25</v>
      </c>
      <c r="D434" s="6">
        <f>IF(C434="","",VLOOKUP(C434,'Number-Dozzen'!$A$2:$C$38,3,0))</f>
        <v>3</v>
      </c>
      <c r="E434" s="6">
        <f>IF(C434="","",VLOOKUP(C434,'[1]Number-Dozzen'!$A$2:$B$38,2,0))</f>
        <v>1</v>
      </c>
      <c r="F434" s="19">
        <f t="shared" si="137"/>
        <v>23</v>
      </c>
      <c r="G434" s="19" t="str">
        <f>IF(C434="","",IF(F434="","",VLOOKUP(F434,'Number-Dozzen'!$F$2:$L$10,7,0)))</f>
        <v>14-18-22</v>
      </c>
      <c r="H434" s="1" t="str">
        <f t="shared" si="134"/>
        <v>W</v>
      </c>
      <c r="I434" s="1">
        <f t="shared" si="119"/>
        <v>4</v>
      </c>
      <c r="J434" s="1">
        <f t="shared" si="120"/>
        <v>1</v>
      </c>
      <c r="K434" s="1">
        <f t="shared" si="133"/>
        <v>32</v>
      </c>
      <c r="L434" s="1">
        <f>IF(C434="","",SUM($K$2:K434))</f>
        <v>-44</v>
      </c>
      <c r="M434" s="11"/>
      <c r="N434" s="24" t="str">
        <f t="shared" si="136"/>
        <v/>
      </c>
      <c r="O434" s="25"/>
      <c r="P434" s="11"/>
      <c r="Q434" s="11"/>
      <c r="R434" s="11"/>
      <c r="S434" s="11"/>
      <c r="T434" s="11"/>
      <c r="U434" s="11"/>
      <c r="X434" s="11"/>
      <c r="Y434" s="11"/>
      <c r="Z434" s="80" t="str">
        <f t="shared" si="121"/>
        <v/>
      </c>
      <c r="AA434" s="82" t="str">
        <f t="shared" si="122"/>
        <v/>
      </c>
      <c r="AB434" s="1" t="str">
        <f t="shared" si="123"/>
        <v/>
      </c>
      <c r="AC434" s="1" t="str">
        <f t="shared" si="124"/>
        <v/>
      </c>
      <c r="AD434" s="1">
        <f t="shared" si="125"/>
        <v>2</v>
      </c>
      <c r="AE434" s="1" t="str">
        <f t="shared" si="126"/>
        <v/>
      </c>
      <c r="AG434" s="11"/>
      <c r="AH434" s="1">
        <f t="shared" si="127"/>
        <v>3</v>
      </c>
      <c r="AI434" s="1" t="str">
        <f t="shared" si="128"/>
        <v/>
      </c>
      <c r="AJ434" s="1" t="str">
        <f t="shared" si="129"/>
        <v/>
      </c>
      <c r="AK434" s="1" t="str">
        <f t="shared" si="130"/>
        <v/>
      </c>
      <c r="AL434" s="1" t="str">
        <f t="shared" si="131"/>
        <v/>
      </c>
      <c r="AM434" s="1" t="str">
        <f t="shared" si="132"/>
        <v/>
      </c>
      <c r="AN434" s="11"/>
      <c r="AO434" s="11"/>
      <c r="AP434" s="78">
        <f>IF(AND(SUM(AH434:AM434)&gt;0,SUM(Z434:AE434)&gt;0),1,"")</f>
        <v>1</v>
      </c>
      <c r="AQ434" s="78"/>
      <c r="AR434" s="78">
        <f>IF(AP434=1,SUM(Z434:AE434)*10+SUM(AH434:AM434),"")</f>
        <v>23</v>
      </c>
      <c r="AS434" s="78"/>
      <c r="AT434" s="11"/>
      <c r="AU434" s="11"/>
      <c r="AV434" s="80">
        <f>IF(AP434=1,VLOOKUP(AR434,'Number-Dozzen'!$F$2:$K$10,2,0),"")</f>
        <v>14</v>
      </c>
      <c r="AW434" s="80">
        <f>IF(AP434=1,VLOOKUP(AR434,'Number-Dozzen'!$F$2:$K$10,3,0),"")</f>
        <v>18</v>
      </c>
      <c r="AX434" s="80">
        <f>IF(AP434=1,VLOOKUP(AR434,'Number-Dozzen'!$F$2:$K$10,4,0),"")</f>
        <v>22</v>
      </c>
      <c r="AY434" s="80" t="str">
        <f>IF(AP434=1,VLOOKUP(AR434,'Number-Dozzen'!$F$2:$K$10,5,0),"")</f>
        <v xml:space="preserve"> </v>
      </c>
      <c r="AZ434" s="80" t="str">
        <f>IF(AP434=1,VLOOKUP(AR434,'Number-Dozzen'!$F$2:$K$10,6,0),"")</f>
        <v xml:space="preserve"> </v>
      </c>
      <c r="BA434" s="11"/>
      <c r="BB434" s="80">
        <f t="shared" si="135"/>
        <v>1</v>
      </c>
      <c r="BC434" s="11"/>
      <c r="BD434" s="11"/>
      <c r="BE434" s="11"/>
      <c r="BF434" s="11"/>
      <c r="BG434" s="11"/>
      <c r="BH434" s="11"/>
      <c r="BI434" s="11"/>
      <c r="BJ434" s="11"/>
      <c r="BK434" s="11"/>
      <c r="BL434" s="11"/>
      <c r="BM434" s="11"/>
      <c r="BN434" s="11"/>
    </row>
    <row r="435" spans="1:66">
      <c r="A435" s="7">
        <v>434</v>
      </c>
      <c r="B435" s="5"/>
      <c r="C435" s="97">
        <v>22</v>
      </c>
      <c r="D435" s="6">
        <f>IF(C435="","",VLOOKUP(C435,'Number-Dozzen'!$A$2:$C$38,3,0))</f>
        <v>2</v>
      </c>
      <c r="E435" s="6">
        <f>IF(C435="","",VLOOKUP(C435,'[1]Number-Dozzen'!$A$2:$B$38,2,0))</f>
        <v>3</v>
      </c>
      <c r="F435" s="19">
        <f t="shared" si="137"/>
        <v>12</v>
      </c>
      <c r="G435" s="19" t="str">
        <f>IF(C435="","",IF(F435="","",VLOOKUP(F435,'Number-Dozzen'!$F$2:$L$10,7,0)))</f>
        <v>1-5-8-10-11</v>
      </c>
      <c r="H435" s="1" t="str">
        <f t="shared" si="134"/>
        <v>W</v>
      </c>
      <c r="I435" s="1">
        <f t="shared" si="119"/>
        <v>1</v>
      </c>
      <c r="J435" s="1">
        <f t="shared" si="120"/>
        <v>1</v>
      </c>
      <c r="K435" s="1">
        <f t="shared" si="133"/>
        <v>32</v>
      </c>
      <c r="L435" s="1">
        <f>IF(C435="","",SUM($K$2:K435))</f>
        <v>-12</v>
      </c>
      <c r="M435" s="11"/>
      <c r="N435" s="24" t="str">
        <f t="shared" si="136"/>
        <v/>
      </c>
      <c r="O435" s="25"/>
      <c r="P435" s="11"/>
      <c r="Q435" s="11"/>
      <c r="R435" s="11"/>
      <c r="S435" s="11"/>
      <c r="T435" s="11"/>
      <c r="U435" s="11"/>
      <c r="X435" s="11"/>
      <c r="Y435" s="11"/>
      <c r="Z435" s="80" t="str">
        <f t="shared" si="121"/>
        <v/>
      </c>
      <c r="AA435" s="82" t="str">
        <f t="shared" si="122"/>
        <v/>
      </c>
      <c r="AB435" s="1" t="str">
        <f t="shared" si="123"/>
        <v/>
      </c>
      <c r="AC435" s="1">
        <f t="shared" si="124"/>
        <v>1</v>
      </c>
      <c r="AD435" s="1" t="str">
        <f t="shared" si="125"/>
        <v/>
      </c>
      <c r="AE435" s="1" t="str">
        <f t="shared" si="126"/>
        <v/>
      </c>
      <c r="AG435" s="11"/>
      <c r="AH435" s="1" t="str">
        <f t="shared" si="127"/>
        <v/>
      </c>
      <c r="AI435" s="1" t="str">
        <f t="shared" si="128"/>
        <v/>
      </c>
      <c r="AJ435" s="1" t="str">
        <f t="shared" si="129"/>
        <v/>
      </c>
      <c r="AK435" s="1" t="str">
        <f t="shared" si="130"/>
        <v/>
      </c>
      <c r="AL435" s="1">
        <f t="shared" si="131"/>
        <v>2</v>
      </c>
      <c r="AM435" s="1" t="str">
        <f t="shared" si="132"/>
        <v/>
      </c>
      <c r="AN435" s="11"/>
      <c r="AO435" s="11"/>
      <c r="AP435" s="78">
        <f>IF(AND(SUM(AH435:AM435)&gt;0,SUM(Z435:AE435)&gt;0),1,"")</f>
        <v>1</v>
      </c>
      <c r="AQ435" s="78"/>
      <c r="AR435" s="78">
        <f>IF(AP435=1,SUM(Z435:AE435)*10+SUM(AH435:AM435),"")</f>
        <v>12</v>
      </c>
      <c r="AS435" s="78"/>
      <c r="AT435" s="11"/>
      <c r="AU435" s="11"/>
      <c r="AV435" s="80">
        <f>IF(AP435=1,VLOOKUP(AR435,'Number-Dozzen'!$F$2:$K$10,2,0),"")</f>
        <v>1</v>
      </c>
      <c r="AW435" s="80">
        <f>IF(AP435=1,VLOOKUP(AR435,'Number-Dozzen'!$F$2:$K$10,3,0),"")</f>
        <v>5</v>
      </c>
      <c r="AX435" s="80">
        <f>IF(AP435=1,VLOOKUP(AR435,'Number-Dozzen'!$F$2:$K$10,4,0),"")</f>
        <v>8</v>
      </c>
      <c r="AY435" s="80">
        <f>IF(AP435=1,VLOOKUP(AR435,'Number-Dozzen'!$F$2:$K$10,5,0),"")</f>
        <v>10</v>
      </c>
      <c r="AZ435" s="80">
        <f>IF(AP435=1,VLOOKUP(AR435,'Number-Dozzen'!$F$2:$K$10,6,0),"")</f>
        <v>11</v>
      </c>
      <c r="BA435" s="11"/>
      <c r="BB435" s="80">
        <f t="shared" si="135"/>
        <v>1</v>
      </c>
      <c r="BC435" s="11"/>
      <c r="BD435" s="11"/>
      <c r="BE435" s="11"/>
      <c r="BF435" s="11"/>
      <c r="BG435" s="11"/>
      <c r="BH435" s="11"/>
      <c r="BI435" s="11"/>
      <c r="BJ435" s="11"/>
      <c r="BK435" s="11"/>
      <c r="BL435" s="11"/>
      <c r="BM435" s="11"/>
      <c r="BN435" s="11"/>
    </row>
    <row r="436" spans="1:66">
      <c r="A436" s="7">
        <v>435</v>
      </c>
      <c r="B436" s="5"/>
      <c r="C436" s="97">
        <v>28</v>
      </c>
      <c r="D436" s="6">
        <f>IF(C436="","",VLOOKUP(C436,'Number-Dozzen'!$A$2:$C$38,3,0))</f>
        <v>3</v>
      </c>
      <c r="E436" s="6">
        <f>IF(C436="","",VLOOKUP(C436,'[1]Number-Dozzen'!$A$2:$B$38,2,0))</f>
        <v>3</v>
      </c>
      <c r="F436" s="19" t="str">
        <f t="shared" si="137"/>
        <v/>
      </c>
      <c r="G436" s="19" t="str">
        <f>IF(C436="","",IF(F436="","",VLOOKUP(F436,'Number-Dozzen'!$F$2:$L$10,7,0)))</f>
        <v/>
      </c>
      <c r="H436" s="1" t="str">
        <f t="shared" si="134"/>
        <v>L</v>
      </c>
      <c r="I436" s="1">
        <f t="shared" si="119"/>
        <v>1</v>
      </c>
      <c r="J436" s="1">
        <f t="shared" si="120"/>
        <v>1</v>
      </c>
      <c r="K436" s="1">
        <f t="shared" si="133"/>
        <v>-4</v>
      </c>
      <c r="L436" s="1">
        <f>IF(C436="","",SUM($K$2:K436))</f>
        <v>-16</v>
      </c>
      <c r="M436" s="11"/>
      <c r="N436" s="24" t="str">
        <f t="shared" si="136"/>
        <v/>
      </c>
      <c r="O436" s="25"/>
      <c r="P436" s="11"/>
      <c r="Q436" s="11"/>
      <c r="R436" s="11"/>
      <c r="S436" s="11"/>
      <c r="T436" s="11"/>
      <c r="U436" s="11"/>
      <c r="X436" s="11"/>
      <c r="Y436" s="11"/>
      <c r="Z436" s="80" t="str">
        <f t="shared" si="121"/>
        <v/>
      </c>
      <c r="AA436" s="82" t="str">
        <f t="shared" si="122"/>
        <v/>
      </c>
      <c r="AB436" s="1" t="str">
        <f t="shared" si="123"/>
        <v/>
      </c>
      <c r="AC436" s="1" t="str">
        <f t="shared" si="124"/>
        <v/>
      </c>
      <c r="AD436" s="1" t="str">
        <f t="shared" si="125"/>
        <v/>
      </c>
      <c r="AE436" s="1" t="str">
        <f t="shared" si="126"/>
        <v/>
      </c>
      <c r="AG436" s="11"/>
      <c r="AH436" s="1" t="str">
        <f t="shared" si="127"/>
        <v/>
      </c>
      <c r="AI436" s="1" t="str">
        <f t="shared" si="128"/>
        <v/>
      </c>
      <c r="AJ436" s="1" t="str">
        <f t="shared" si="129"/>
        <v/>
      </c>
      <c r="AK436" s="1" t="str">
        <f t="shared" si="130"/>
        <v/>
      </c>
      <c r="AL436" s="1" t="str">
        <f t="shared" si="131"/>
        <v/>
      </c>
      <c r="AM436" s="1" t="str">
        <f t="shared" si="132"/>
        <v/>
      </c>
      <c r="AN436" s="11"/>
      <c r="AO436" s="11"/>
      <c r="AP436" s="78" t="str">
        <f>IF(AND(SUM(AH436:AM436)&gt;0,SUM(Z436:AE436)&gt;0),1,"")</f>
        <v/>
      </c>
      <c r="AQ436" s="78"/>
      <c r="AR436" s="78" t="str">
        <f>IF(AP436=1,SUM(Z436:AE436)*10+SUM(AH436:AM436),"")</f>
        <v/>
      </c>
      <c r="AS436" s="78"/>
      <c r="AT436" s="11"/>
      <c r="AU436" s="11"/>
      <c r="AV436" s="80" t="str">
        <f>IF(AP436=1,VLOOKUP(AR436,'Number-Dozzen'!$F$2:$K$10,2,0),"")</f>
        <v/>
      </c>
      <c r="AW436" s="80" t="str">
        <f>IF(AP436=1,VLOOKUP(AR436,'Number-Dozzen'!$F$2:$K$10,3,0),"")</f>
        <v/>
      </c>
      <c r="AX436" s="80" t="str">
        <f>IF(AP436=1,VLOOKUP(AR436,'Number-Dozzen'!$F$2:$K$10,4,0),"")</f>
        <v/>
      </c>
      <c r="AY436" s="80" t="str">
        <f>IF(AP436=1,VLOOKUP(AR436,'Number-Dozzen'!$F$2:$K$10,5,0),"")</f>
        <v/>
      </c>
      <c r="AZ436" s="80" t="str">
        <f>IF(AP436=1,VLOOKUP(AR436,'Number-Dozzen'!$F$2:$K$10,6,0),"")</f>
        <v/>
      </c>
      <c r="BA436" s="11"/>
      <c r="BB436" s="80">
        <f t="shared" si="135"/>
        <v>2</v>
      </c>
      <c r="BC436" s="11"/>
      <c r="BD436" s="11"/>
      <c r="BE436" s="11"/>
      <c r="BF436" s="11"/>
      <c r="BG436" s="11"/>
      <c r="BH436" s="11"/>
      <c r="BI436" s="11"/>
      <c r="BJ436" s="11"/>
      <c r="BK436" s="11"/>
      <c r="BL436" s="11"/>
      <c r="BM436" s="11"/>
      <c r="BN436" s="11"/>
    </row>
    <row r="437" spans="1:66">
      <c r="A437" s="7">
        <v>436</v>
      </c>
      <c r="B437" s="5"/>
      <c r="C437" s="97">
        <v>32</v>
      </c>
      <c r="D437" s="6">
        <f>IF(C437="","",VLOOKUP(C437,'Number-Dozzen'!$A$2:$C$38,3,0))</f>
        <v>3</v>
      </c>
      <c r="E437" s="6">
        <f>IF(C437="","",VLOOKUP(C437,'[1]Number-Dozzen'!$A$2:$B$38,2,0))</f>
        <v>1</v>
      </c>
      <c r="F437" s="19" t="str">
        <f t="shared" si="137"/>
        <v/>
      </c>
      <c r="G437" s="19" t="str">
        <f>IF(C437="","",IF(F437="","",VLOOKUP(F437,'Number-Dozzen'!$F$2:$L$10,7,0)))</f>
        <v/>
      </c>
      <c r="H437" s="1" t="str">
        <f t="shared" si="134"/>
        <v/>
      </c>
      <c r="I437" s="1">
        <f t="shared" si="119"/>
        <v>2</v>
      </c>
      <c r="J437" s="1">
        <f t="shared" si="120"/>
        <v>1</v>
      </c>
      <c r="K437" s="1" t="str">
        <f t="shared" si="133"/>
        <v/>
      </c>
      <c r="L437" s="1">
        <f>IF(C437="","",SUM($K$2:K437))</f>
        <v>-16</v>
      </c>
      <c r="M437" s="11"/>
      <c r="N437" s="24" t="str">
        <f t="shared" si="136"/>
        <v/>
      </c>
      <c r="O437" s="25"/>
      <c r="P437" s="11"/>
      <c r="Q437" s="11"/>
      <c r="R437" s="11"/>
      <c r="S437" s="11"/>
      <c r="T437" s="11"/>
      <c r="U437" s="11"/>
      <c r="X437" s="11"/>
      <c r="Y437" s="11"/>
      <c r="Z437" s="80" t="str">
        <f t="shared" si="121"/>
        <v/>
      </c>
      <c r="AA437" s="82" t="str">
        <f t="shared" si="122"/>
        <v/>
      </c>
      <c r="AB437" s="1" t="str">
        <f t="shared" si="123"/>
        <v/>
      </c>
      <c r="AC437" s="1" t="str">
        <f t="shared" si="124"/>
        <v/>
      </c>
      <c r="AD437" s="1" t="str">
        <f t="shared" si="125"/>
        <v/>
      </c>
      <c r="AE437" s="1" t="str">
        <f t="shared" si="126"/>
        <v/>
      </c>
      <c r="AG437" s="11"/>
      <c r="AH437" s="1" t="str">
        <f t="shared" si="127"/>
        <v/>
      </c>
      <c r="AI437" s="1">
        <f t="shared" si="128"/>
        <v>2</v>
      </c>
      <c r="AJ437" s="1" t="str">
        <f t="shared" si="129"/>
        <v/>
      </c>
      <c r="AK437" s="1" t="str">
        <f t="shared" si="130"/>
        <v/>
      </c>
      <c r="AL437" s="1" t="str">
        <f t="shared" si="131"/>
        <v/>
      </c>
      <c r="AM437" s="1" t="str">
        <f t="shared" si="132"/>
        <v/>
      </c>
      <c r="AN437" s="11"/>
      <c r="AO437" s="11"/>
      <c r="AP437" s="78" t="str">
        <f>IF(AND(SUM(AH437:AM437)&gt;0,SUM(Z437:AE437)&gt;0),1,"")</f>
        <v/>
      </c>
      <c r="AQ437" s="78"/>
      <c r="AR437" s="78" t="str">
        <f>IF(AP437=1,SUM(Z437:AE437)*10+SUM(AH437:AM437),"")</f>
        <v/>
      </c>
      <c r="AS437" s="78"/>
      <c r="AT437" s="11"/>
      <c r="AU437" s="11"/>
      <c r="AV437" s="80" t="str">
        <f>IF(AP437=1,VLOOKUP(AR437,'Number-Dozzen'!$F$2:$K$10,2,0),"")</f>
        <v/>
      </c>
      <c r="AW437" s="80" t="str">
        <f>IF(AP437=1,VLOOKUP(AR437,'Number-Dozzen'!$F$2:$K$10,3,0),"")</f>
        <v/>
      </c>
      <c r="AX437" s="80" t="str">
        <f>IF(AP437=1,VLOOKUP(AR437,'Number-Dozzen'!$F$2:$K$10,4,0),"")</f>
        <v/>
      </c>
      <c r="AY437" s="80" t="str">
        <f>IF(AP437=1,VLOOKUP(AR437,'Number-Dozzen'!$F$2:$K$10,5,0),"")</f>
        <v/>
      </c>
      <c r="AZ437" s="80" t="str">
        <f>IF(AP437=1,VLOOKUP(AR437,'Number-Dozzen'!$F$2:$K$10,6,0),"")</f>
        <v/>
      </c>
      <c r="BA437" s="11"/>
      <c r="BB437" s="80">
        <f t="shared" si="135"/>
        <v>2</v>
      </c>
      <c r="BC437" s="11"/>
      <c r="BD437" s="11"/>
      <c r="BE437" s="11"/>
      <c r="BF437" s="11"/>
      <c r="BG437" s="11"/>
      <c r="BH437" s="11"/>
      <c r="BI437" s="11"/>
      <c r="BJ437" s="11"/>
      <c r="BK437" s="11"/>
      <c r="BL437" s="11"/>
      <c r="BM437" s="11"/>
      <c r="BN437" s="11"/>
    </row>
    <row r="438" spans="1:66">
      <c r="A438" s="7">
        <v>437</v>
      </c>
      <c r="B438" s="5"/>
      <c r="C438" s="97">
        <v>11</v>
      </c>
      <c r="D438" s="6">
        <f>IF(C438="","",VLOOKUP(C438,'Number-Dozzen'!$A$2:$C$38,3,0))</f>
        <v>1</v>
      </c>
      <c r="E438" s="6">
        <f>IF(C438="","",VLOOKUP(C438,'[1]Number-Dozzen'!$A$2:$B$38,2,0))</f>
        <v>2</v>
      </c>
      <c r="F438" s="19">
        <f t="shared" si="137"/>
        <v>23</v>
      </c>
      <c r="G438" s="19" t="str">
        <f>IF(C438="","",IF(F438="","",VLOOKUP(F438,'Number-Dozzen'!$F$2:$L$10,7,0)))</f>
        <v>14-18-22</v>
      </c>
      <c r="H438" s="1" t="str">
        <f t="shared" si="134"/>
        <v/>
      </c>
      <c r="I438" s="1">
        <f t="shared" si="119"/>
        <v>2</v>
      </c>
      <c r="J438" s="1">
        <f t="shared" si="120"/>
        <v>1</v>
      </c>
      <c r="K438" s="1" t="str">
        <f t="shared" si="133"/>
        <v/>
      </c>
      <c r="L438" s="1">
        <f>IF(C438="","",SUM($K$2:K438))</f>
        <v>-16</v>
      </c>
      <c r="M438" s="11"/>
      <c r="N438" s="24" t="str">
        <f t="shared" si="136"/>
        <v/>
      </c>
      <c r="O438" s="25"/>
      <c r="P438" s="11"/>
      <c r="Q438" s="11"/>
      <c r="R438" s="11"/>
      <c r="S438" s="11"/>
      <c r="T438" s="11"/>
      <c r="U438" s="11"/>
      <c r="X438" s="11"/>
      <c r="Y438" s="11"/>
      <c r="Z438" s="80" t="str">
        <f t="shared" si="121"/>
        <v/>
      </c>
      <c r="AA438" s="82">
        <f t="shared" si="122"/>
        <v>2</v>
      </c>
      <c r="AB438" s="1" t="str">
        <f t="shared" si="123"/>
        <v/>
      </c>
      <c r="AC438" s="1" t="str">
        <f t="shared" si="124"/>
        <v/>
      </c>
      <c r="AD438" s="1" t="str">
        <f t="shared" si="125"/>
        <v/>
      </c>
      <c r="AE438" s="1" t="str">
        <f t="shared" si="126"/>
        <v/>
      </c>
      <c r="AG438" s="11"/>
      <c r="AH438" s="1" t="str">
        <f t="shared" si="127"/>
        <v/>
      </c>
      <c r="AI438" s="1" t="str">
        <f t="shared" si="128"/>
        <v/>
      </c>
      <c r="AJ438" s="1">
        <f t="shared" si="129"/>
        <v>3</v>
      </c>
      <c r="AK438" s="1" t="str">
        <f t="shared" si="130"/>
        <v/>
      </c>
      <c r="AL438" s="1" t="str">
        <f t="shared" si="131"/>
        <v/>
      </c>
      <c r="AM438" s="1" t="str">
        <f t="shared" si="132"/>
        <v/>
      </c>
      <c r="AN438" s="11"/>
      <c r="AO438" s="11"/>
      <c r="AP438" s="78">
        <f>IF(AND(SUM(AH438:AM438)&gt;0,SUM(Z438:AE438)&gt;0),1,"")</f>
        <v>1</v>
      </c>
      <c r="AQ438" s="78"/>
      <c r="AR438" s="78">
        <f>IF(AP438=1,SUM(Z438:AE438)*10+SUM(AH438:AM438),"")</f>
        <v>23</v>
      </c>
      <c r="AS438" s="78"/>
      <c r="AT438" s="11"/>
      <c r="AU438" s="11"/>
      <c r="AV438" s="80">
        <f>IF(AP438=1,VLOOKUP(AR438,'Number-Dozzen'!$F$2:$K$10,2,0),"")</f>
        <v>14</v>
      </c>
      <c r="AW438" s="80">
        <f>IF(AP438=1,VLOOKUP(AR438,'Number-Dozzen'!$F$2:$K$10,3,0),"")</f>
        <v>18</v>
      </c>
      <c r="AX438" s="80">
        <f>IF(AP438=1,VLOOKUP(AR438,'Number-Dozzen'!$F$2:$K$10,4,0),"")</f>
        <v>22</v>
      </c>
      <c r="AY438" s="80" t="str">
        <f>IF(AP438=1,VLOOKUP(AR438,'Number-Dozzen'!$F$2:$K$10,5,0),"")</f>
        <v xml:space="preserve"> </v>
      </c>
      <c r="AZ438" s="80" t="str">
        <f>IF(AP438=1,VLOOKUP(AR438,'Number-Dozzen'!$F$2:$K$10,6,0),"")</f>
        <v xml:space="preserve"> </v>
      </c>
      <c r="BA438" s="11"/>
      <c r="BB438" s="80">
        <f t="shared" si="135"/>
        <v>2</v>
      </c>
      <c r="BC438" s="11"/>
      <c r="BD438" s="11"/>
      <c r="BE438" s="11"/>
      <c r="BF438" s="11"/>
      <c r="BG438" s="11"/>
      <c r="BH438" s="11"/>
      <c r="BI438" s="11"/>
      <c r="BJ438" s="11"/>
      <c r="BK438" s="11"/>
      <c r="BL438" s="11"/>
      <c r="BM438" s="11"/>
      <c r="BN438" s="11"/>
    </row>
    <row r="439" spans="1:66">
      <c r="A439" s="7">
        <v>438</v>
      </c>
      <c r="B439" s="5"/>
      <c r="C439" s="97">
        <v>12</v>
      </c>
      <c r="D439" s="6">
        <f>IF(C439="","",VLOOKUP(C439,'Number-Dozzen'!$A$2:$C$38,3,0))</f>
        <v>1</v>
      </c>
      <c r="E439" s="6">
        <f>IF(C439="","",VLOOKUP(C439,'[1]Number-Dozzen'!$A$2:$B$38,2,0))</f>
        <v>3</v>
      </c>
      <c r="F439" s="19" t="str">
        <f t="shared" si="137"/>
        <v/>
      </c>
      <c r="G439" s="19" t="str">
        <f>IF(C439="","",IF(F439="","",VLOOKUP(F439,'Number-Dozzen'!$F$2:$L$10,7,0)))</f>
        <v/>
      </c>
      <c r="H439" s="1" t="str">
        <f t="shared" si="134"/>
        <v>L</v>
      </c>
      <c r="I439" s="1">
        <f t="shared" si="119"/>
        <v>2</v>
      </c>
      <c r="J439" s="1">
        <f t="shared" si="120"/>
        <v>1</v>
      </c>
      <c r="K439" s="1">
        <f t="shared" si="133"/>
        <v>-4</v>
      </c>
      <c r="L439" s="1">
        <f>IF(C439="","",SUM($K$2:K439))</f>
        <v>-20</v>
      </c>
      <c r="M439" s="11"/>
      <c r="N439" s="24" t="str">
        <f t="shared" si="136"/>
        <v/>
      </c>
      <c r="O439" s="25"/>
      <c r="P439" s="11"/>
      <c r="Q439" s="11"/>
      <c r="R439" s="11"/>
      <c r="S439" s="11"/>
      <c r="T439" s="11"/>
      <c r="U439" s="11"/>
      <c r="X439" s="11"/>
      <c r="Y439" s="11"/>
      <c r="Z439" s="80" t="str">
        <f t="shared" si="121"/>
        <v/>
      </c>
      <c r="AA439" s="82" t="str">
        <f t="shared" si="122"/>
        <v/>
      </c>
      <c r="AB439" s="1" t="str">
        <f t="shared" si="123"/>
        <v/>
      </c>
      <c r="AC439" s="1" t="str">
        <f t="shared" si="124"/>
        <v/>
      </c>
      <c r="AD439" s="1" t="str">
        <f t="shared" si="125"/>
        <v/>
      </c>
      <c r="AE439" s="1" t="str">
        <f t="shared" si="126"/>
        <v/>
      </c>
      <c r="AG439" s="11"/>
      <c r="AH439" s="1" t="str">
        <f t="shared" si="127"/>
        <v/>
      </c>
      <c r="AI439" s="1" t="str">
        <f t="shared" si="128"/>
        <v/>
      </c>
      <c r="AJ439" s="1" t="str">
        <f t="shared" si="129"/>
        <v/>
      </c>
      <c r="AK439" s="1" t="str">
        <f t="shared" si="130"/>
        <v/>
      </c>
      <c r="AL439" s="1" t="str">
        <f t="shared" si="131"/>
        <v/>
      </c>
      <c r="AM439" s="1">
        <f t="shared" si="132"/>
        <v>1</v>
      </c>
      <c r="AN439" s="11"/>
      <c r="AO439" s="11"/>
      <c r="AP439" s="78" t="str">
        <f>IF(AND(SUM(AH439:AM439)&gt;0,SUM(Z439:AE439)&gt;0),1,"")</f>
        <v/>
      </c>
      <c r="AQ439" s="78"/>
      <c r="AR439" s="78" t="str">
        <f>IF(AP439=1,SUM(Z439:AE439)*10+SUM(AH439:AM439),"")</f>
        <v/>
      </c>
      <c r="AS439" s="78"/>
      <c r="AT439" s="11"/>
      <c r="AU439" s="11"/>
      <c r="AV439" s="80" t="str">
        <f>IF(AP439=1,VLOOKUP(AR439,'Number-Dozzen'!$F$2:$K$10,2,0),"")</f>
        <v/>
      </c>
      <c r="AW439" s="80" t="str">
        <f>IF(AP439=1,VLOOKUP(AR439,'Number-Dozzen'!$F$2:$K$10,3,0),"")</f>
        <v/>
      </c>
      <c r="AX439" s="80" t="str">
        <f>IF(AP439=1,VLOOKUP(AR439,'Number-Dozzen'!$F$2:$K$10,4,0),"")</f>
        <v/>
      </c>
      <c r="AY439" s="80" t="str">
        <f>IF(AP439=1,VLOOKUP(AR439,'Number-Dozzen'!$F$2:$K$10,5,0),"")</f>
        <v/>
      </c>
      <c r="AZ439" s="80" t="str">
        <f>IF(AP439=1,VLOOKUP(AR439,'Number-Dozzen'!$F$2:$K$10,6,0),"")</f>
        <v/>
      </c>
      <c r="BA439" s="11"/>
      <c r="BB439" s="80">
        <f t="shared" si="135"/>
        <v>3</v>
      </c>
      <c r="BC439" s="11"/>
      <c r="BD439" s="11"/>
      <c r="BE439" s="11"/>
      <c r="BF439" s="11"/>
      <c r="BG439" s="11"/>
      <c r="BH439" s="11"/>
      <c r="BI439" s="11"/>
      <c r="BJ439" s="11"/>
      <c r="BK439" s="11"/>
      <c r="BL439" s="11"/>
      <c r="BM439" s="11"/>
      <c r="BN439" s="11"/>
    </row>
    <row r="440" spans="1:66">
      <c r="A440" s="7">
        <v>439</v>
      </c>
      <c r="B440" s="5"/>
      <c r="C440" s="97">
        <v>32</v>
      </c>
      <c r="D440" s="6">
        <f>IF(C440="","",VLOOKUP(C440,'Number-Dozzen'!$A$2:$C$38,3,0))</f>
        <v>3</v>
      </c>
      <c r="E440" s="6">
        <f>IF(C440="","",VLOOKUP(C440,'[1]Number-Dozzen'!$A$2:$B$38,2,0))</f>
        <v>1</v>
      </c>
      <c r="F440" s="19">
        <f t="shared" si="137"/>
        <v>22</v>
      </c>
      <c r="G440" s="19" t="str">
        <f>IF(C440="","",IF(F440="","",VLOOKUP(F440,'Number-Dozzen'!$F$2:$L$10,7,0)))</f>
        <v>16-20-23-24</v>
      </c>
      <c r="H440" s="1" t="str">
        <f t="shared" si="134"/>
        <v/>
      </c>
      <c r="I440" s="1">
        <f t="shared" si="119"/>
        <v>3</v>
      </c>
      <c r="J440" s="1">
        <f t="shared" si="120"/>
        <v>1</v>
      </c>
      <c r="K440" s="1" t="str">
        <f t="shared" si="133"/>
        <v/>
      </c>
      <c r="L440" s="1">
        <f>IF(C440="","",SUM($K$2:K440))</f>
        <v>-20</v>
      </c>
      <c r="M440" s="11"/>
      <c r="N440" s="24" t="str">
        <f t="shared" si="136"/>
        <v/>
      </c>
      <c r="O440" s="25"/>
      <c r="P440" s="11"/>
      <c r="Q440" s="11"/>
      <c r="R440" s="11"/>
      <c r="S440" s="11"/>
      <c r="T440" s="11"/>
      <c r="U440" s="11"/>
      <c r="X440" s="11"/>
      <c r="Y440" s="11"/>
      <c r="Z440" s="80" t="str">
        <f t="shared" si="121"/>
        <v/>
      </c>
      <c r="AA440" s="82" t="str">
        <f t="shared" si="122"/>
        <v/>
      </c>
      <c r="AB440" s="1" t="str">
        <f t="shared" si="123"/>
        <v/>
      </c>
      <c r="AC440" s="1" t="str">
        <f t="shared" si="124"/>
        <v/>
      </c>
      <c r="AD440" s="1">
        <f t="shared" si="125"/>
        <v>2</v>
      </c>
      <c r="AE440" s="1" t="str">
        <f t="shared" si="126"/>
        <v/>
      </c>
      <c r="AG440" s="11"/>
      <c r="AH440" s="1" t="str">
        <f t="shared" si="127"/>
        <v/>
      </c>
      <c r="AI440" s="1">
        <f t="shared" si="128"/>
        <v>2</v>
      </c>
      <c r="AJ440" s="1" t="str">
        <f t="shared" si="129"/>
        <v/>
      </c>
      <c r="AK440" s="1" t="str">
        <f t="shared" si="130"/>
        <v/>
      </c>
      <c r="AL440" s="1" t="str">
        <f t="shared" si="131"/>
        <v/>
      </c>
      <c r="AM440" s="1" t="str">
        <f t="shared" si="132"/>
        <v/>
      </c>
      <c r="AN440" s="11"/>
      <c r="AO440" s="11"/>
      <c r="AP440" s="78">
        <f>IF(AND(SUM(AH440:AM440)&gt;0,SUM(Z440:AE440)&gt;0),1,"")</f>
        <v>1</v>
      </c>
      <c r="AQ440" s="78"/>
      <c r="AR440" s="78">
        <f>IF(AP440=1,SUM(Z440:AE440)*10+SUM(AH440:AM440),"")</f>
        <v>22</v>
      </c>
      <c r="AS440" s="78"/>
      <c r="AT440" s="11"/>
      <c r="AU440" s="11"/>
      <c r="AV440" s="80">
        <f>IF(AP440=1,VLOOKUP(AR440,'Number-Dozzen'!$F$2:$K$10,2,0),"")</f>
        <v>16</v>
      </c>
      <c r="AW440" s="80">
        <f>IF(AP440=1,VLOOKUP(AR440,'Number-Dozzen'!$F$2:$K$10,3,0),"")</f>
        <v>20</v>
      </c>
      <c r="AX440" s="80">
        <f>IF(AP440=1,VLOOKUP(AR440,'Number-Dozzen'!$F$2:$K$10,4,0),"")</f>
        <v>23</v>
      </c>
      <c r="AY440" s="80">
        <f>IF(AP440=1,VLOOKUP(AR440,'Number-Dozzen'!$F$2:$K$10,5,0),"")</f>
        <v>24</v>
      </c>
      <c r="AZ440" s="80" t="str">
        <f>IF(AP440=1,VLOOKUP(AR440,'Number-Dozzen'!$F$2:$K$10,6,0),"")</f>
        <v xml:space="preserve"> </v>
      </c>
      <c r="BA440" s="11"/>
      <c r="BB440" s="80">
        <f t="shared" si="135"/>
        <v>3</v>
      </c>
      <c r="BC440" s="11"/>
      <c r="BD440" s="11"/>
      <c r="BE440" s="11"/>
      <c r="BF440" s="11"/>
      <c r="BG440" s="11"/>
      <c r="BH440" s="11"/>
      <c r="BI440" s="11"/>
      <c r="BJ440" s="11"/>
      <c r="BK440" s="11"/>
      <c r="BL440" s="11"/>
      <c r="BM440" s="11"/>
      <c r="BN440" s="11"/>
    </row>
    <row r="441" spans="1:66">
      <c r="A441" s="7">
        <v>440</v>
      </c>
      <c r="B441" s="5"/>
      <c r="C441" s="97">
        <v>20</v>
      </c>
      <c r="D441" s="6">
        <f>IF(C441="","",VLOOKUP(C441,'Number-Dozzen'!$A$2:$C$38,3,0))</f>
        <v>2</v>
      </c>
      <c r="E441" s="6">
        <f>IF(C441="","",VLOOKUP(C441,'[1]Number-Dozzen'!$A$2:$B$38,2,0))</f>
        <v>2</v>
      </c>
      <c r="F441" s="19">
        <f t="shared" si="137"/>
        <v>13</v>
      </c>
      <c r="G441" s="19" t="str">
        <f>IF(C441="","",IF(F441="","",VLOOKUP(F441,'Number-Dozzen'!$F$2:$L$10,7,0)))</f>
        <v>3-7-9-12</v>
      </c>
      <c r="H441" s="1" t="str">
        <f t="shared" si="134"/>
        <v>W</v>
      </c>
      <c r="I441" s="1">
        <f t="shared" si="119"/>
        <v>3</v>
      </c>
      <c r="J441" s="1">
        <f t="shared" si="120"/>
        <v>1</v>
      </c>
      <c r="K441" s="1">
        <f t="shared" si="133"/>
        <v>32</v>
      </c>
      <c r="L441" s="1">
        <f>IF(C441="","",SUM($K$2:K441))</f>
        <v>12</v>
      </c>
      <c r="M441" s="11"/>
      <c r="N441" s="24" t="str">
        <f t="shared" si="136"/>
        <v/>
      </c>
      <c r="O441" s="25"/>
      <c r="P441" s="11"/>
      <c r="Q441" s="11"/>
      <c r="R441" s="11"/>
      <c r="S441" s="11"/>
      <c r="T441" s="11"/>
      <c r="U441" s="11"/>
      <c r="X441" s="11"/>
      <c r="Y441" s="11"/>
      <c r="Z441" s="80" t="str">
        <f t="shared" si="121"/>
        <v/>
      </c>
      <c r="AA441" s="82" t="str">
        <f t="shared" si="122"/>
        <v/>
      </c>
      <c r="AB441" s="1" t="str">
        <f t="shared" si="123"/>
        <v/>
      </c>
      <c r="AC441" s="1">
        <f t="shared" si="124"/>
        <v>1</v>
      </c>
      <c r="AD441" s="1" t="str">
        <f t="shared" si="125"/>
        <v/>
      </c>
      <c r="AE441" s="1" t="str">
        <f t="shared" si="126"/>
        <v/>
      </c>
      <c r="AG441" s="11"/>
      <c r="AH441" s="1" t="str">
        <f t="shared" si="127"/>
        <v/>
      </c>
      <c r="AI441" s="1" t="str">
        <f t="shared" si="128"/>
        <v/>
      </c>
      <c r="AJ441" s="1">
        <f t="shared" si="129"/>
        <v>3</v>
      </c>
      <c r="AK441" s="1" t="str">
        <f t="shared" si="130"/>
        <v/>
      </c>
      <c r="AL441" s="1" t="str">
        <f t="shared" si="131"/>
        <v/>
      </c>
      <c r="AM441" s="1" t="str">
        <f t="shared" si="132"/>
        <v/>
      </c>
      <c r="AN441" s="11"/>
      <c r="AO441" s="11"/>
      <c r="AP441" s="78">
        <f>IF(AND(SUM(AH441:AM441)&gt;0,SUM(Z441:AE441)&gt;0),1,"")</f>
        <v>1</v>
      </c>
      <c r="AQ441" s="78"/>
      <c r="AR441" s="78">
        <f>IF(AP441=1,SUM(Z441:AE441)*10+SUM(AH441:AM441),"")</f>
        <v>13</v>
      </c>
      <c r="AS441" s="78"/>
      <c r="AT441" s="11"/>
      <c r="AU441" s="11"/>
      <c r="AV441" s="80">
        <f>IF(AP441=1,VLOOKUP(AR441,'Number-Dozzen'!$F$2:$K$10,2,0),"")</f>
        <v>3</v>
      </c>
      <c r="AW441" s="80">
        <f>IF(AP441=1,VLOOKUP(AR441,'Number-Dozzen'!$F$2:$K$10,3,0),"")</f>
        <v>7</v>
      </c>
      <c r="AX441" s="80">
        <f>IF(AP441=1,VLOOKUP(AR441,'Number-Dozzen'!$F$2:$K$10,4,0),"")</f>
        <v>9</v>
      </c>
      <c r="AY441" s="80">
        <f>IF(AP441=1,VLOOKUP(AR441,'Number-Dozzen'!$F$2:$K$10,5,0),"")</f>
        <v>12</v>
      </c>
      <c r="AZ441" s="80" t="str">
        <f>IF(AP441=1,VLOOKUP(AR441,'Number-Dozzen'!$F$2:$K$10,6,0),"")</f>
        <v xml:space="preserve"> </v>
      </c>
      <c r="BA441" s="11"/>
      <c r="BB441" s="80">
        <f t="shared" si="135"/>
        <v>1</v>
      </c>
      <c r="BC441" s="11"/>
      <c r="BD441" s="11"/>
      <c r="BE441" s="11"/>
      <c r="BF441" s="11"/>
      <c r="BG441" s="11"/>
      <c r="BH441" s="11"/>
      <c r="BI441" s="11"/>
      <c r="BJ441" s="11"/>
      <c r="BK441" s="11"/>
      <c r="BL441" s="11"/>
      <c r="BM441" s="11"/>
      <c r="BN441" s="11"/>
    </row>
    <row r="442" spans="1:66">
      <c r="A442" s="7">
        <v>441</v>
      </c>
      <c r="B442" s="5"/>
      <c r="C442" s="97">
        <v>30</v>
      </c>
      <c r="D442" s="6">
        <f>IF(C442="","",VLOOKUP(C442,'Number-Dozzen'!$A$2:$C$38,3,0))</f>
        <v>3</v>
      </c>
      <c r="E442" s="6">
        <f>IF(C442="","",VLOOKUP(C442,'[1]Number-Dozzen'!$A$2:$B$38,2,0))</f>
        <v>2</v>
      </c>
      <c r="F442" s="19" t="str">
        <f t="shared" si="137"/>
        <v/>
      </c>
      <c r="G442" s="19" t="str">
        <f>IF(C442="","",IF(F442="","",VLOOKUP(F442,'Number-Dozzen'!$F$2:$L$10,7,0)))</f>
        <v/>
      </c>
      <c r="H442" s="1" t="str">
        <f t="shared" si="134"/>
        <v>L</v>
      </c>
      <c r="I442" s="1">
        <f t="shared" si="119"/>
        <v>1</v>
      </c>
      <c r="J442" s="1">
        <f t="shared" si="120"/>
        <v>1</v>
      </c>
      <c r="K442" s="1">
        <f t="shared" si="133"/>
        <v>-4</v>
      </c>
      <c r="L442" s="1">
        <f>IF(C442="","",SUM($K$2:K442))</f>
        <v>8</v>
      </c>
      <c r="M442" s="11"/>
      <c r="N442" s="24" t="str">
        <f t="shared" si="136"/>
        <v/>
      </c>
      <c r="O442" s="25"/>
      <c r="P442" s="11"/>
      <c r="Q442" s="11"/>
      <c r="R442" s="11"/>
      <c r="S442" s="11"/>
      <c r="T442" s="11"/>
      <c r="U442" s="11"/>
      <c r="X442" s="11"/>
      <c r="Y442" s="11"/>
      <c r="Z442" s="80" t="str">
        <f t="shared" si="121"/>
        <v/>
      </c>
      <c r="AA442" s="82" t="str">
        <f t="shared" si="122"/>
        <v/>
      </c>
      <c r="AB442" s="1" t="str">
        <f t="shared" si="123"/>
        <v/>
      </c>
      <c r="AC442" s="1" t="str">
        <f t="shared" si="124"/>
        <v/>
      </c>
      <c r="AD442" s="1" t="str">
        <f t="shared" si="125"/>
        <v/>
      </c>
      <c r="AE442" s="1" t="str">
        <f t="shared" si="126"/>
        <v/>
      </c>
      <c r="AG442" s="11"/>
      <c r="AH442" s="1" t="str">
        <f t="shared" si="127"/>
        <v/>
      </c>
      <c r="AI442" s="1" t="str">
        <f t="shared" si="128"/>
        <v/>
      </c>
      <c r="AJ442" s="1" t="str">
        <f t="shared" si="129"/>
        <v/>
      </c>
      <c r="AK442" s="1" t="str">
        <f t="shared" si="130"/>
        <v/>
      </c>
      <c r="AL442" s="1" t="str">
        <f t="shared" si="131"/>
        <v/>
      </c>
      <c r="AM442" s="1" t="str">
        <f t="shared" si="132"/>
        <v/>
      </c>
      <c r="AN442" s="11"/>
      <c r="AO442" s="11"/>
      <c r="AP442" s="78" t="str">
        <f>IF(AND(SUM(AH442:AM442)&gt;0,SUM(Z442:AE442)&gt;0),1,"")</f>
        <v/>
      </c>
      <c r="AQ442" s="78"/>
      <c r="AR442" s="78" t="str">
        <f>IF(AP442=1,SUM(Z442:AE442)*10+SUM(AH442:AM442),"")</f>
        <v/>
      </c>
      <c r="AS442" s="78"/>
      <c r="AT442" s="11"/>
      <c r="AU442" s="11"/>
      <c r="AV442" s="80" t="str">
        <f>IF(AP442=1,VLOOKUP(AR442,'Number-Dozzen'!$F$2:$K$10,2,0),"")</f>
        <v/>
      </c>
      <c r="AW442" s="80" t="str">
        <f>IF(AP442=1,VLOOKUP(AR442,'Number-Dozzen'!$F$2:$K$10,3,0),"")</f>
        <v/>
      </c>
      <c r="AX442" s="80" t="str">
        <f>IF(AP442=1,VLOOKUP(AR442,'Number-Dozzen'!$F$2:$K$10,4,0),"")</f>
        <v/>
      </c>
      <c r="AY442" s="80" t="str">
        <f>IF(AP442=1,VLOOKUP(AR442,'Number-Dozzen'!$F$2:$K$10,5,0),"")</f>
        <v/>
      </c>
      <c r="AZ442" s="80" t="str">
        <f>IF(AP442=1,VLOOKUP(AR442,'Number-Dozzen'!$F$2:$K$10,6,0),"")</f>
        <v/>
      </c>
      <c r="BA442" s="11"/>
      <c r="BB442" s="80">
        <f t="shared" si="135"/>
        <v>2</v>
      </c>
      <c r="BC442" s="11"/>
      <c r="BD442" s="11"/>
      <c r="BE442" s="11"/>
      <c r="BF442" s="11"/>
      <c r="BG442" s="11"/>
      <c r="BH442" s="11"/>
      <c r="BI442" s="11"/>
      <c r="BJ442" s="11"/>
      <c r="BK442" s="11"/>
      <c r="BL442" s="11"/>
      <c r="BM442" s="11"/>
      <c r="BN442" s="11"/>
    </row>
    <row r="443" spans="1:66">
      <c r="A443" s="7">
        <v>442</v>
      </c>
      <c r="B443" s="5"/>
      <c r="C443" s="97">
        <v>15</v>
      </c>
      <c r="D443" s="6">
        <f>IF(C443="","",VLOOKUP(C443,'Number-Dozzen'!$A$2:$C$38,3,0))</f>
        <v>2</v>
      </c>
      <c r="E443" s="6">
        <f>IF(C443="","",VLOOKUP(C443,'[1]Number-Dozzen'!$A$2:$B$38,2,0))</f>
        <v>1</v>
      </c>
      <c r="F443" s="19">
        <f t="shared" si="137"/>
        <v>13</v>
      </c>
      <c r="G443" s="19" t="str">
        <f>IF(C443="","",IF(F443="","",VLOOKUP(F443,'Number-Dozzen'!$F$2:$L$10,7,0)))</f>
        <v>3-7-9-12</v>
      </c>
      <c r="H443" s="1" t="str">
        <f t="shared" si="134"/>
        <v/>
      </c>
      <c r="I443" s="1">
        <f t="shared" si="119"/>
        <v>2</v>
      </c>
      <c r="J443" s="1">
        <f t="shared" si="120"/>
        <v>1</v>
      </c>
      <c r="K443" s="1" t="str">
        <f t="shared" si="133"/>
        <v/>
      </c>
      <c r="L443" s="1">
        <f>IF(C443="","",SUM($K$2:K443))</f>
        <v>8</v>
      </c>
      <c r="M443" s="11"/>
      <c r="N443" s="24" t="str">
        <f t="shared" si="136"/>
        <v/>
      </c>
      <c r="O443" s="25"/>
      <c r="P443" s="11"/>
      <c r="Q443" s="11"/>
      <c r="R443" s="11"/>
      <c r="S443" s="11"/>
      <c r="T443" s="11"/>
      <c r="U443" s="11"/>
      <c r="X443" s="11"/>
      <c r="Y443" s="11"/>
      <c r="Z443" s="80" t="str">
        <f t="shared" si="121"/>
        <v/>
      </c>
      <c r="AA443" s="82" t="str">
        <f t="shared" si="122"/>
        <v/>
      </c>
      <c r="AB443" s="1" t="str">
        <f t="shared" si="123"/>
        <v/>
      </c>
      <c r="AC443" s="1">
        <f t="shared" si="124"/>
        <v>1</v>
      </c>
      <c r="AD443" s="1" t="str">
        <f t="shared" si="125"/>
        <v/>
      </c>
      <c r="AE443" s="1" t="str">
        <f t="shared" si="126"/>
        <v/>
      </c>
      <c r="AG443" s="11"/>
      <c r="AH443" s="1">
        <f t="shared" si="127"/>
        <v>3</v>
      </c>
      <c r="AI443" s="1" t="str">
        <f t="shared" si="128"/>
        <v/>
      </c>
      <c r="AJ443" s="1" t="str">
        <f t="shared" si="129"/>
        <v/>
      </c>
      <c r="AK443" s="1" t="str">
        <f t="shared" si="130"/>
        <v/>
      </c>
      <c r="AL443" s="1" t="str">
        <f t="shared" si="131"/>
        <v/>
      </c>
      <c r="AM443" s="1" t="str">
        <f t="shared" si="132"/>
        <v/>
      </c>
      <c r="AN443" s="11"/>
      <c r="AO443" s="11"/>
      <c r="AP443" s="78">
        <f>IF(AND(SUM(AH443:AM443)&gt;0,SUM(Z443:AE443)&gt;0),1,"")</f>
        <v>1</v>
      </c>
      <c r="AQ443" s="78"/>
      <c r="AR443" s="78">
        <f>IF(AP443=1,SUM(Z443:AE443)*10+SUM(AH443:AM443),"")</f>
        <v>13</v>
      </c>
      <c r="AS443" s="78"/>
      <c r="AT443" s="11"/>
      <c r="AU443" s="11"/>
      <c r="AV443" s="80">
        <f>IF(AP443=1,VLOOKUP(AR443,'Number-Dozzen'!$F$2:$K$10,2,0),"")</f>
        <v>3</v>
      </c>
      <c r="AW443" s="80">
        <f>IF(AP443=1,VLOOKUP(AR443,'Number-Dozzen'!$F$2:$K$10,3,0),"")</f>
        <v>7</v>
      </c>
      <c r="AX443" s="80">
        <f>IF(AP443=1,VLOOKUP(AR443,'Number-Dozzen'!$F$2:$K$10,4,0),"")</f>
        <v>9</v>
      </c>
      <c r="AY443" s="80">
        <f>IF(AP443=1,VLOOKUP(AR443,'Number-Dozzen'!$F$2:$K$10,5,0),"")</f>
        <v>12</v>
      </c>
      <c r="AZ443" s="80" t="str">
        <f>IF(AP443=1,VLOOKUP(AR443,'Number-Dozzen'!$F$2:$K$10,6,0),"")</f>
        <v xml:space="preserve"> </v>
      </c>
      <c r="BA443" s="11"/>
      <c r="BB443" s="80">
        <f t="shared" si="135"/>
        <v>2</v>
      </c>
      <c r="BC443" s="11"/>
      <c r="BD443" s="11"/>
      <c r="BE443" s="11"/>
      <c r="BF443" s="11"/>
      <c r="BG443" s="11"/>
      <c r="BH443" s="11"/>
      <c r="BI443" s="11"/>
      <c r="BJ443" s="11"/>
      <c r="BK443" s="11"/>
      <c r="BL443" s="11"/>
      <c r="BM443" s="11"/>
      <c r="BN443" s="11"/>
    </row>
    <row r="444" spans="1:66">
      <c r="A444" s="7">
        <v>443</v>
      </c>
      <c r="B444" s="5"/>
      <c r="C444" s="97">
        <v>6</v>
      </c>
      <c r="D444" s="6">
        <f>IF(C444="","",VLOOKUP(C444,'Number-Dozzen'!$A$2:$C$38,3,0))</f>
        <v>1</v>
      </c>
      <c r="E444" s="6">
        <f>IF(C444="","",VLOOKUP(C444,'[1]Number-Dozzen'!$A$2:$B$38,2,0))</f>
        <v>1</v>
      </c>
      <c r="F444" s="19" t="str">
        <f t="shared" si="137"/>
        <v/>
      </c>
      <c r="G444" s="19" t="str">
        <f>IF(C444="","",IF(F444="","",VLOOKUP(F444,'Number-Dozzen'!$F$2:$L$10,7,0)))</f>
        <v/>
      </c>
      <c r="H444" s="1" t="str">
        <f t="shared" si="134"/>
        <v>L</v>
      </c>
      <c r="I444" s="1">
        <f t="shared" si="119"/>
        <v>2</v>
      </c>
      <c r="J444" s="1">
        <f t="shared" si="120"/>
        <v>1</v>
      </c>
      <c r="K444" s="1">
        <f t="shared" si="133"/>
        <v>-4</v>
      </c>
      <c r="L444" s="1">
        <f>IF(C444="","",SUM($K$2:K444))</f>
        <v>4</v>
      </c>
      <c r="M444" s="11"/>
      <c r="N444" s="24" t="str">
        <f t="shared" si="136"/>
        <v/>
      </c>
      <c r="O444" s="25"/>
      <c r="P444" s="11"/>
      <c r="Q444" s="11"/>
      <c r="R444" s="11"/>
      <c r="S444" s="11"/>
      <c r="T444" s="11"/>
      <c r="U444" s="11"/>
      <c r="X444" s="11"/>
      <c r="Y444" s="11"/>
      <c r="Z444" s="80">
        <f t="shared" si="121"/>
        <v>3</v>
      </c>
      <c r="AA444" s="82" t="str">
        <f t="shared" si="122"/>
        <v/>
      </c>
      <c r="AB444" s="1" t="str">
        <f t="shared" si="123"/>
        <v/>
      </c>
      <c r="AC444" s="1" t="str">
        <f t="shared" si="124"/>
        <v/>
      </c>
      <c r="AD444" s="1" t="str">
        <f t="shared" si="125"/>
        <v/>
      </c>
      <c r="AE444" s="1" t="str">
        <f t="shared" si="126"/>
        <v/>
      </c>
      <c r="AG444" s="11"/>
      <c r="AH444" s="1" t="str">
        <f t="shared" si="127"/>
        <v/>
      </c>
      <c r="AI444" s="1" t="str">
        <f t="shared" si="128"/>
        <v/>
      </c>
      <c r="AJ444" s="1" t="str">
        <f t="shared" si="129"/>
        <v/>
      </c>
      <c r="AK444" s="1" t="str">
        <f t="shared" si="130"/>
        <v/>
      </c>
      <c r="AL444" s="1" t="str">
        <f t="shared" si="131"/>
        <v/>
      </c>
      <c r="AM444" s="1" t="str">
        <f t="shared" si="132"/>
        <v/>
      </c>
      <c r="AN444" s="11"/>
      <c r="AO444" s="11"/>
      <c r="AP444" s="78" t="str">
        <f>IF(AND(SUM(AH444:AM444)&gt;0,SUM(Z444:AE444)&gt;0),1,"")</f>
        <v/>
      </c>
      <c r="AQ444" s="78"/>
      <c r="AR444" s="78" t="str">
        <f>IF(AP444=1,SUM(Z444:AE444)*10+SUM(AH444:AM444),"")</f>
        <v/>
      </c>
      <c r="AS444" s="78"/>
      <c r="AT444" s="11"/>
      <c r="AU444" s="11"/>
      <c r="AV444" s="80" t="str">
        <f>IF(AP444=1,VLOOKUP(AR444,'Number-Dozzen'!$F$2:$K$10,2,0),"")</f>
        <v/>
      </c>
      <c r="AW444" s="80" t="str">
        <f>IF(AP444=1,VLOOKUP(AR444,'Number-Dozzen'!$F$2:$K$10,3,0),"")</f>
        <v/>
      </c>
      <c r="AX444" s="80" t="str">
        <f>IF(AP444=1,VLOOKUP(AR444,'Number-Dozzen'!$F$2:$K$10,4,0),"")</f>
        <v/>
      </c>
      <c r="AY444" s="80" t="str">
        <f>IF(AP444=1,VLOOKUP(AR444,'Number-Dozzen'!$F$2:$K$10,5,0),"")</f>
        <v/>
      </c>
      <c r="AZ444" s="80" t="str">
        <f>IF(AP444=1,VLOOKUP(AR444,'Number-Dozzen'!$F$2:$K$10,6,0),"")</f>
        <v/>
      </c>
      <c r="BA444" s="11"/>
      <c r="BB444" s="80">
        <f t="shared" si="135"/>
        <v>3</v>
      </c>
      <c r="BC444" s="11"/>
      <c r="BD444" s="11"/>
      <c r="BE444" s="11"/>
      <c r="BF444" s="11"/>
      <c r="BG444" s="11"/>
      <c r="BH444" s="11"/>
      <c r="BI444" s="11"/>
      <c r="BJ444" s="11"/>
      <c r="BK444" s="11"/>
      <c r="BL444" s="11"/>
      <c r="BM444" s="11"/>
      <c r="BN444" s="11"/>
    </row>
    <row r="445" spans="1:66">
      <c r="A445" s="7">
        <v>444</v>
      </c>
      <c r="B445" s="5"/>
      <c r="C445" s="97">
        <v>24</v>
      </c>
      <c r="D445" s="6">
        <f>IF(C445="","",VLOOKUP(C445,'Number-Dozzen'!$A$2:$C$38,3,0))</f>
        <v>2</v>
      </c>
      <c r="E445" s="6">
        <f>IF(C445="","",VLOOKUP(C445,'[1]Number-Dozzen'!$A$2:$B$38,2,0))</f>
        <v>2</v>
      </c>
      <c r="F445" s="19">
        <f t="shared" si="137"/>
        <v>33</v>
      </c>
      <c r="G445" s="19" t="str">
        <f>IF(C445="","",IF(F445="","",VLOOKUP(F445,'Number-Dozzen'!$F$2:$L$10,7,0)))</f>
        <v>26-28-29-31-35</v>
      </c>
      <c r="H445" s="1" t="str">
        <f t="shared" si="134"/>
        <v/>
      </c>
      <c r="I445" s="1">
        <f t="shared" si="119"/>
        <v>3</v>
      </c>
      <c r="J445" s="1">
        <f t="shared" si="120"/>
        <v>1</v>
      </c>
      <c r="K445" s="1" t="str">
        <f t="shared" si="133"/>
        <v/>
      </c>
      <c r="L445" s="1">
        <f>IF(C445="","",SUM($K$2:K445))</f>
        <v>4</v>
      </c>
      <c r="M445" s="11"/>
      <c r="N445" s="24" t="str">
        <f t="shared" si="136"/>
        <v/>
      </c>
      <c r="O445" s="25"/>
      <c r="P445" s="11"/>
      <c r="Q445" s="11"/>
      <c r="R445" s="11"/>
      <c r="S445" s="11"/>
      <c r="T445" s="11"/>
      <c r="U445" s="11"/>
      <c r="X445" s="11"/>
      <c r="Y445" s="11"/>
      <c r="Z445" s="80" t="str">
        <f t="shared" si="121"/>
        <v/>
      </c>
      <c r="AA445" s="82" t="str">
        <f t="shared" si="122"/>
        <v/>
      </c>
      <c r="AB445" s="1">
        <f t="shared" si="123"/>
        <v>3</v>
      </c>
      <c r="AC445" s="1" t="str">
        <f t="shared" si="124"/>
        <v/>
      </c>
      <c r="AD445" s="1" t="str">
        <f t="shared" si="125"/>
        <v/>
      </c>
      <c r="AE445" s="1" t="str">
        <f t="shared" si="126"/>
        <v/>
      </c>
      <c r="AG445" s="11"/>
      <c r="AH445" s="1" t="str">
        <f t="shared" si="127"/>
        <v/>
      </c>
      <c r="AI445" s="1" t="str">
        <f t="shared" si="128"/>
        <v/>
      </c>
      <c r="AJ445" s="1">
        <f t="shared" si="129"/>
        <v>3</v>
      </c>
      <c r="AK445" s="1" t="str">
        <f t="shared" si="130"/>
        <v/>
      </c>
      <c r="AL445" s="1" t="str">
        <f t="shared" si="131"/>
        <v/>
      </c>
      <c r="AM445" s="1" t="str">
        <f t="shared" si="132"/>
        <v/>
      </c>
      <c r="AN445" s="11"/>
      <c r="AO445" s="11"/>
      <c r="AP445" s="78">
        <f>IF(AND(SUM(AH445:AM445)&gt;0,SUM(Z445:AE445)&gt;0),1,"")</f>
        <v>1</v>
      </c>
      <c r="AQ445" s="78"/>
      <c r="AR445" s="78">
        <f>IF(AP445=1,SUM(Z445:AE445)*10+SUM(AH445:AM445),"")</f>
        <v>33</v>
      </c>
      <c r="AS445" s="78"/>
      <c r="AT445" s="11"/>
      <c r="AU445" s="11"/>
      <c r="AV445" s="80">
        <f>IF(AP445=1,VLOOKUP(AR445,'Number-Dozzen'!$F$2:$K$10,2,0),"")</f>
        <v>26</v>
      </c>
      <c r="AW445" s="80">
        <f>IF(AP445=1,VLOOKUP(AR445,'Number-Dozzen'!$F$2:$K$10,3,0),"")</f>
        <v>28</v>
      </c>
      <c r="AX445" s="80">
        <f>IF(AP445=1,VLOOKUP(AR445,'Number-Dozzen'!$F$2:$K$10,4,0),"")</f>
        <v>29</v>
      </c>
      <c r="AY445" s="80">
        <f>IF(AP445=1,VLOOKUP(AR445,'Number-Dozzen'!$F$2:$K$10,5,0),"")</f>
        <v>31</v>
      </c>
      <c r="AZ445" s="80">
        <f>IF(AP445=1,VLOOKUP(AR445,'Number-Dozzen'!$F$2:$K$10,6,0),"")</f>
        <v>35</v>
      </c>
      <c r="BA445" s="11"/>
      <c r="BB445" s="80">
        <f t="shared" si="135"/>
        <v>3</v>
      </c>
      <c r="BC445" s="11"/>
      <c r="BD445" s="11"/>
      <c r="BE445" s="11"/>
      <c r="BF445" s="11"/>
      <c r="BG445" s="11"/>
      <c r="BH445" s="11"/>
      <c r="BI445" s="11"/>
      <c r="BJ445" s="11"/>
      <c r="BK445" s="11"/>
      <c r="BL445" s="11"/>
      <c r="BM445" s="11"/>
      <c r="BN445" s="11"/>
    </row>
    <row r="446" spans="1:66">
      <c r="A446" s="7">
        <v>445</v>
      </c>
      <c r="B446" s="5"/>
      <c r="C446" s="97">
        <v>22</v>
      </c>
      <c r="D446" s="6">
        <f>IF(C446="","",VLOOKUP(C446,'Number-Dozzen'!$A$2:$C$38,3,0))</f>
        <v>2</v>
      </c>
      <c r="E446" s="6">
        <f>IF(C446="","",VLOOKUP(C446,'[1]Number-Dozzen'!$A$2:$B$38,2,0))</f>
        <v>3</v>
      </c>
      <c r="F446" s="19" t="str">
        <f t="shared" si="137"/>
        <v/>
      </c>
      <c r="G446" s="19" t="str">
        <f>IF(C446="","",IF(F446="","",VLOOKUP(F446,'Number-Dozzen'!$F$2:$L$10,7,0)))</f>
        <v/>
      </c>
      <c r="H446" s="1" t="str">
        <f t="shared" si="134"/>
        <v>L</v>
      </c>
      <c r="I446" s="1">
        <f t="shared" si="119"/>
        <v>3</v>
      </c>
      <c r="J446" s="1">
        <f t="shared" si="120"/>
        <v>1</v>
      </c>
      <c r="K446" s="1">
        <f t="shared" si="133"/>
        <v>-4</v>
      </c>
      <c r="L446" s="1">
        <f>IF(C446="","",SUM($K$2:K446))</f>
        <v>0</v>
      </c>
      <c r="M446" s="11"/>
      <c r="N446" s="24" t="str">
        <f t="shared" si="136"/>
        <v/>
      </c>
      <c r="O446" s="25"/>
      <c r="P446" s="11"/>
      <c r="Q446" s="11"/>
      <c r="R446" s="11"/>
      <c r="S446" s="11"/>
      <c r="T446" s="11"/>
      <c r="U446" s="11"/>
      <c r="X446" s="11"/>
      <c r="Y446" s="11"/>
      <c r="Z446" s="80" t="str">
        <f t="shared" si="121"/>
        <v/>
      </c>
      <c r="AA446" s="82" t="str">
        <f t="shared" si="122"/>
        <v/>
      </c>
      <c r="AB446" s="1" t="str">
        <f t="shared" si="123"/>
        <v/>
      </c>
      <c r="AC446" s="1" t="str">
        <f t="shared" si="124"/>
        <v/>
      </c>
      <c r="AD446" s="1" t="str">
        <f t="shared" si="125"/>
        <v/>
      </c>
      <c r="AE446" s="1" t="str">
        <f t="shared" si="126"/>
        <v/>
      </c>
      <c r="AG446" s="11"/>
      <c r="AH446" s="1" t="str">
        <f t="shared" si="127"/>
        <v/>
      </c>
      <c r="AI446" s="1" t="str">
        <f t="shared" si="128"/>
        <v/>
      </c>
      <c r="AJ446" s="1" t="str">
        <f t="shared" si="129"/>
        <v/>
      </c>
      <c r="AK446" s="1" t="str">
        <f t="shared" si="130"/>
        <v/>
      </c>
      <c r="AL446" s="1" t="str">
        <f t="shared" si="131"/>
        <v/>
      </c>
      <c r="AM446" s="1">
        <f t="shared" si="132"/>
        <v>1</v>
      </c>
      <c r="AN446" s="11"/>
      <c r="AO446" s="11"/>
      <c r="AP446" s="78" t="str">
        <f>IF(AND(SUM(AH446:AM446)&gt;0,SUM(Z446:AE446)&gt;0),1,"")</f>
        <v/>
      </c>
      <c r="AQ446" s="78"/>
      <c r="AR446" s="78" t="str">
        <f>IF(AP446=1,SUM(Z446:AE446)*10+SUM(AH446:AM446),"")</f>
        <v/>
      </c>
      <c r="AS446" s="78"/>
      <c r="AT446" s="11"/>
      <c r="AU446" s="11"/>
      <c r="AV446" s="80" t="str">
        <f>IF(AP446=1,VLOOKUP(AR446,'Number-Dozzen'!$F$2:$K$10,2,0),"")</f>
        <v/>
      </c>
      <c r="AW446" s="80" t="str">
        <f>IF(AP446=1,VLOOKUP(AR446,'Number-Dozzen'!$F$2:$K$10,3,0),"")</f>
        <v/>
      </c>
      <c r="AX446" s="80" t="str">
        <f>IF(AP446=1,VLOOKUP(AR446,'Number-Dozzen'!$F$2:$K$10,4,0),"")</f>
        <v/>
      </c>
      <c r="AY446" s="80" t="str">
        <f>IF(AP446=1,VLOOKUP(AR446,'Number-Dozzen'!$F$2:$K$10,5,0),"")</f>
        <v/>
      </c>
      <c r="AZ446" s="80" t="str">
        <f>IF(AP446=1,VLOOKUP(AR446,'Number-Dozzen'!$F$2:$K$10,6,0),"")</f>
        <v/>
      </c>
      <c r="BA446" s="11"/>
      <c r="BB446" s="80">
        <f t="shared" si="135"/>
        <v>4</v>
      </c>
      <c r="BC446" s="11"/>
      <c r="BD446" s="11"/>
      <c r="BE446" s="11"/>
      <c r="BF446" s="11"/>
      <c r="BG446" s="11"/>
      <c r="BH446" s="11"/>
      <c r="BI446" s="11"/>
      <c r="BJ446" s="11"/>
      <c r="BK446" s="11"/>
      <c r="BL446" s="11"/>
      <c r="BM446" s="11"/>
      <c r="BN446" s="11"/>
    </row>
    <row r="447" spans="1:66">
      <c r="A447" s="7">
        <v>446</v>
      </c>
      <c r="B447" s="5"/>
      <c r="C447" s="97">
        <v>23</v>
      </c>
      <c r="D447" s="6">
        <f>IF(C447="","",VLOOKUP(C447,'Number-Dozzen'!$A$2:$C$38,3,0))</f>
        <v>2</v>
      </c>
      <c r="E447" s="6">
        <f>IF(C447="","",VLOOKUP(C447,'[1]Number-Dozzen'!$A$2:$B$38,2,0))</f>
        <v>2</v>
      </c>
      <c r="F447" s="19" t="str">
        <f t="shared" si="137"/>
        <v/>
      </c>
      <c r="G447" s="19" t="str">
        <f>IF(C447="","",IF(F447="","",VLOOKUP(F447,'Number-Dozzen'!$F$2:$L$10,7,0)))</f>
        <v/>
      </c>
      <c r="H447" s="1" t="str">
        <f t="shared" si="134"/>
        <v/>
      </c>
      <c r="I447" s="1">
        <f t="shared" si="119"/>
        <v>4</v>
      </c>
      <c r="J447" s="1">
        <f t="shared" si="120"/>
        <v>1</v>
      </c>
      <c r="K447" s="1" t="str">
        <f t="shared" si="133"/>
        <v/>
      </c>
      <c r="L447" s="1">
        <f>IF(C447="","",SUM($K$2:K447))</f>
        <v>0</v>
      </c>
      <c r="M447" s="11"/>
      <c r="N447" s="24" t="str">
        <f t="shared" si="136"/>
        <v/>
      </c>
      <c r="O447" s="25"/>
      <c r="P447" s="11"/>
      <c r="Q447" s="11"/>
      <c r="R447" s="11"/>
      <c r="S447" s="11"/>
      <c r="T447" s="11"/>
      <c r="U447" s="11"/>
      <c r="X447" s="11"/>
      <c r="Y447" s="11"/>
      <c r="Z447" s="80" t="str">
        <f t="shared" si="121"/>
        <v/>
      </c>
      <c r="AA447" s="82" t="str">
        <f t="shared" si="122"/>
        <v/>
      </c>
      <c r="AB447" s="1" t="str">
        <f t="shared" si="123"/>
        <v/>
      </c>
      <c r="AC447" s="1" t="str">
        <f t="shared" si="124"/>
        <v/>
      </c>
      <c r="AD447" s="1" t="str">
        <f t="shared" si="125"/>
        <v/>
      </c>
      <c r="AE447" s="1" t="str">
        <f t="shared" si="126"/>
        <v/>
      </c>
      <c r="AG447" s="11"/>
      <c r="AH447" s="1" t="str">
        <f t="shared" si="127"/>
        <v/>
      </c>
      <c r="AI447" s="1" t="str">
        <f t="shared" si="128"/>
        <v/>
      </c>
      <c r="AJ447" s="1" t="str">
        <f t="shared" si="129"/>
        <v/>
      </c>
      <c r="AK447" s="1">
        <f t="shared" si="130"/>
        <v>1</v>
      </c>
      <c r="AL447" s="1" t="str">
        <f t="shared" si="131"/>
        <v/>
      </c>
      <c r="AM447" s="1" t="str">
        <f t="shared" si="132"/>
        <v/>
      </c>
      <c r="AN447" s="11"/>
      <c r="AO447" s="11"/>
      <c r="AP447" s="78" t="str">
        <f>IF(AND(SUM(AH447:AM447)&gt;0,SUM(Z447:AE447)&gt;0),1,"")</f>
        <v/>
      </c>
      <c r="AQ447" s="78"/>
      <c r="AR447" s="78" t="str">
        <f>IF(AP447=1,SUM(Z447:AE447)*10+SUM(AH447:AM447),"")</f>
        <v/>
      </c>
      <c r="AS447" s="78"/>
      <c r="AT447" s="11"/>
      <c r="AU447" s="11"/>
      <c r="AV447" s="80" t="str">
        <f>IF(AP447=1,VLOOKUP(AR447,'Number-Dozzen'!$F$2:$K$10,2,0),"")</f>
        <v/>
      </c>
      <c r="AW447" s="80" t="str">
        <f>IF(AP447=1,VLOOKUP(AR447,'Number-Dozzen'!$F$2:$K$10,3,0),"")</f>
        <v/>
      </c>
      <c r="AX447" s="80" t="str">
        <f>IF(AP447=1,VLOOKUP(AR447,'Number-Dozzen'!$F$2:$K$10,4,0),"")</f>
        <v/>
      </c>
      <c r="AY447" s="80" t="str">
        <f>IF(AP447=1,VLOOKUP(AR447,'Number-Dozzen'!$F$2:$K$10,5,0),"")</f>
        <v/>
      </c>
      <c r="AZ447" s="80" t="str">
        <f>IF(AP447=1,VLOOKUP(AR447,'Number-Dozzen'!$F$2:$K$10,6,0),"")</f>
        <v/>
      </c>
      <c r="BA447" s="11"/>
      <c r="BB447" s="80">
        <f t="shared" si="135"/>
        <v>4</v>
      </c>
      <c r="BC447" s="11"/>
      <c r="BD447" s="11"/>
      <c r="BE447" s="11"/>
      <c r="BF447" s="11"/>
      <c r="BG447" s="11"/>
      <c r="BH447" s="11"/>
      <c r="BI447" s="11"/>
      <c r="BJ447" s="11"/>
      <c r="BK447" s="11"/>
      <c r="BL447" s="11"/>
      <c r="BM447" s="11"/>
      <c r="BN447" s="11"/>
    </row>
    <row r="448" spans="1:66">
      <c r="A448" s="7">
        <v>447</v>
      </c>
      <c r="B448" s="5"/>
      <c r="C448" s="97">
        <v>21</v>
      </c>
      <c r="D448" s="6">
        <f>IF(C448="","",VLOOKUP(C448,'Number-Dozzen'!$A$2:$C$38,3,0))</f>
        <v>2</v>
      </c>
      <c r="E448" s="6">
        <f>IF(C448="","",VLOOKUP(C448,'[1]Number-Dozzen'!$A$2:$B$38,2,0))</f>
        <v>1</v>
      </c>
      <c r="F448" s="19" t="str">
        <f t="shared" si="137"/>
        <v/>
      </c>
      <c r="G448" s="19" t="str">
        <f>IF(C448="","",IF(F448="","",VLOOKUP(F448,'Number-Dozzen'!$F$2:$L$10,7,0)))</f>
        <v/>
      </c>
      <c r="H448" s="1" t="str">
        <f t="shared" si="134"/>
        <v/>
      </c>
      <c r="I448" s="1">
        <f t="shared" si="119"/>
        <v>4</v>
      </c>
      <c r="J448" s="1">
        <f t="shared" si="120"/>
        <v>1</v>
      </c>
      <c r="K448" s="1" t="str">
        <f t="shared" si="133"/>
        <v/>
      </c>
      <c r="L448" s="1">
        <f>IF(C448="","",SUM($K$2:K448))</f>
        <v>0</v>
      </c>
      <c r="M448" s="11"/>
      <c r="N448" s="24" t="str">
        <f t="shared" si="136"/>
        <v/>
      </c>
      <c r="O448" s="25"/>
      <c r="P448" s="11"/>
      <c r="Q448" s="11"/>
      <c r="R448" s="11"/>
      <c r="S448" s="11"/>
      <c r="T448" s="11"/>
      <c r="U448" s="11"/>
      <c r="X448" s="11"/>
      <c r="Y448" s="11"/>
      <c r="Z448" s="80" t="str">
        <f t="shared" si="121"/>
        <v/>
      </c>
      <c r="AA448" s="82" t="str">
        <f t="shared" si="122"/>
        <v/>
      </c>
      <c r="AB448" s="1" t="str">
        <f t="shared" si="123"/>
        <v/>
      </c>
      <c r="AC448" s="1" t="str">
        <f t="shared" si="124"/>
        <v/>
      </c>
      <c r="AD448" s="1" t="str">
        <f t="shared" si="125"/>
        <v/>
      </c>
      <c r="AE448" s="1" t="str">
        <f t="shared" si="126"/>
        <v/>
      </c>
      <c r="AG448" s="11"/>
      <c r="AH448" s="1">
        <f t="shared" si="127"/>
        <v>3</v>
      </c>
      <c r="AI448" s="1" t="str">
        <f t="shared" si="128"/>
        <v/>
      </c>
      <c r="AJ448" s="1" t="str">
        <f t="shared" si="129"/>
        <v/>
      </c>
      <c r="AK448" s="1" t="str">
        <f t="shared" si="130"/>
        <v/>
      </c>
      <c r="AL448" s="1" t="str">
        <f t="shared" si="131"/>
        <v/>
      </c>
      <c r="AM448" s="1" t="str">
        <f t="shared" si="132"/>
        <v/>
      </c>
      <c r="AN448" s="11"/>
      <c r="AO448" s="11"/>
      <c r="AP448" s="78" t="str">
        <f>IF(AND(SUM(AH448:AM448)&gt;0,SUM(Z448:AE448)&gt;0),1,"")</f>
        <v/>
      </c>
      <c r="AQ448" s="78"/>
      <c r="AR448" s="78" t="str">
        <f>IF(AP448=1,SUM(Z448:AE448)*10+SUM(AH448:AM448),"")</f>
        <v/>
      </c>
      <c r="AS448" s="78"/>
      <c r="AT448" s="11"/>
      <c r="AU448" s="11"/>
      <c r="AV448" s="80" t="str">
        <f>IF(AP448=1,VLOOKUP(AR448,'Number-Dozzen'!$F$2:$K$10,2,0),"")</f>
        <v/>
      </c>
      <c r="AW448" s="80" t="str">
        <f>IF(AP448=1,VLOOKUP(AR448,'Number-Dozzen'!$F$2:$K$10,3,0),"")</f>
        <v/>
      </c>
      <c r="AX448" s="80" t="str">
        <f>IF(AP448=1,VLOOKUP(AR448,'Number-Dozzen'!$F$2:$K$10,4,0),"")</f>
        <v/>
      </c>
      <c r="AY448" s="80" t="str">
        <f>IF(AP448=1,VLOOKUP(AR448,'Number-Dozzen'!$F$2:$K$10,5,0),"")</f>
        <v/>
      </c>
      <c r="AZ448" s="80" t="str">
        <f>IF(AP448=1,VLOOKUP(AR448,'Number-Dozzen'!$F$2:$K$10,6,0),"")</f>
        <v/>
      </c>
      <c r="BA448" s="11"/>
      <c r="BB448" s="80">
        <f t="shared" si="135"/>
        <v>4</v>
      </c>
      <c r="BC448" s="11"/>
      <c r="BD448" s="11"/>
      <c r="BE448" s="11"/>
      <c r="BF448" s="11"/>
      <c r="BG448" s="11"/>
      <c r="BH448" s="11"/>
      <c r="BI448" s="11"/>
      <c r="BJ448" s="11"/>
      <c r="BK448" s="11"/>
      <c r="BL448" s="11"/>
      <c r="BM448" s="11"/>
      <c r="BN448" s="11"/>
    </row>
    <row r="449" spans="1:66">
      <c r="A449" s="7">
        <v>448</v>
      </c>
      <c r="B449" s="5"/>
      <c r="C449" s="97">
        <v>9</v>
      </c>
      <c r="D449" s="6">
        <f>IF(C449="","",VLOOKUP(C449,'Number-Dozzen'!$A$2:$C$38,3,0))</f>
        <v>1</v>
      </c>
      <c r="E449" s="6">
        <f>IF(C449="","",VLOOKUP(C449,'[1]Number-Dozzen'!$A$2:$B$38,2,0))</f>
        <v>3</v>
      </c>
      <c r="F449" s="19">
        <f t="shared" si="137"/>
        <v>32</v>
      </c>
      <c r="G449" s="19" t="str">
        <f>IF(C449="","",IF(F449="","",VLOOKUP(F449,'Number-Dozzen'!$F$2:$L$10,7,0)))</f>
        <v>30-33-36</v>
      </c>
      <c r="H449" s="1" t="str">
        <f t="shared" si="134"/>
        <v/>
      </c>
      <c r="I449" s="1">
        <f t="shared" si="119"/>
        <v>4</v>
      </c>
      <c r="J449" s="1">
        <f t="shared" si="120"/>
        <v>1</v>
      </c>
      <c r="K449" s="1" t="str">
        <f t="shared" si="133"/>
        <v/>
      </c>
      <c r="L449" s="1">
        <f>IF(C449="","",SUM($K$2:K449))</f>
        <v>0</v>
      </c>
      <c r="M449" s="11"/>
      <c r="N449" s="24" t="str">
        <f t="shared" si="136"/>
        <v/>
      </c>
      <c r="O449" s="25"/>
      <c r="P449" s="11"/>
      <c r="Q449" s="11"/>
      <c r="R449" s="11"/>
      <c r="S449" s="11"/>
      <c r="T449" s="11"/>
      <c r="U449" s="11"/>
      <c r="X449" s="11"/>
      <c r="Y449" s="11"/>
      <c r="Z449" s="80">
        <f t="shared" si="121"/>
        <v>3</v>
      </c>
      <c r="AA449" s="82" t="str">
        <f t="shared" si="122"/>
        <v/>
      </c>
      <c r="AB449" s="1" t="str">
        <f t="shared" si="123"/>
        <v/>
      </c>
      <c r="AC449" s="1" t="str">
        <f t="shared" si="124"/>
        <v/>
      </c>
      <c r="AD449" s="1" t="str">
        <f t="shared" si="125"/>
        <v/>
      </c>
      <c r="AE449" s="1" t="str">
        <f t="shared" si="126"/>
        <v/>
      </c>
      <c r="AG449" s="11"/>
      <c r="AH449" s="1" t="str">
        <f t="shared" si="127"/>
        <v/>
      </c>
      <c r="AI449" s="1" t="str">
        <f t="shared" si="128"/>
        <v/>
      </c>
      <c r="AJ449" s="1" t="str">
        <f t="shared" si="129"/>
        <v/>
      </c>
      <c r="AK449" s="1" t="str">
        <f t="shared" si="130"/>
        <v/>
      </c>
      <c r="AL449" s="1">
        <f t="shared" si="131"/>
        <v>2</v>
      </c>
      <c r="AM449" s="1" t="str">
        <f t="shared" si="132"/>
        <v/>
      </c>
      <c r="AN449" s="11"/>
      <c r="AO449" s="11"/>
      <c r="AP449" s="78">
        <f>IF(AND(SUM(AH449:AM449)&gt;0,SUM(Z449:AE449)&gt;0),1,"")</f>
        <v>1</v>
      </c>
      <c r="AQ449" s="78"/>
      <c r="AR449" s="78">
        <f>IF(AP449=1,SUM(Z449:AE449)*10+SUM(AH449:AM449),"")</f>
        <v>32</v>
      </c>
      <c r="AS449" s="78"/>
      <c r="AT449" s="11"/>
      <c r="AU449" s="11"/>
      <c r="AV449" s="80">
        <f>IF(AP449=1,VLOOKUP(AR449,'Number-Dozzen'!$F$2:$K$10,2,0),"")</f>
        <v>30</v>
      </c>
      <c r="AW449" s="80">
        <f>IF(AP449=1,VLOOKUP(AR449,'Number-Dozzen'!$F$2:$K$10,3,0),"")</f>
        <v>33</v>
      </c>
      <c r="AX449" s="80">
        <f>IF(AP449=1,VLOOKUP(AR449,'Number-Dozzen'!$F$2:$K$10,4,0),"")</f>
        <v>36</v>
      </c>
      <c r="AY449" s="80" t="str">
        <f>IF(AP449=1,VLOOKUP(AR449,'Number-Dozzen'!$F$2:$K$10,5,0),"")</f>
        <v xml:space="preserve"> </v>
      </c>
      <c r="AZ449" s="80" t="str">
        <f>IF(AP449=1,VLOOKUP(AR449,'Number-Dozzen'!$F$2:$K$10,6,0),"")</f>
        <v xml:space="preserve"> </v>
      </c>
      <c r="BA449" s="11"/>
      <c r="BB449" s="80">
        <f t="shared" si="135"/>
        <v>4</v>
      </c>
      <c r="BC449" s="11"/>
      <c r="BD449" s="11"/>
      <c r="BE449" s="11"/>
      <c r="BF449" s="11"/>
      <c r="BG449" s="11"/>
      <c r="BH449" s="11"/>
      <c r="BI449" s="11"/>
      <c r="BJ449" s="11"/>
      <c r="BK449" s="11"/>
      <c r="BL449" s="11"/>
      <c r="BM449" s="11"/>
      <c r="BN449" s="11"/>
    </row>
    <row r="450" spans="1:66">
      <c r="A450" s="7">
        <v>449</v>
      </c>
      <c r="B450" s="5"/>
      <c r="C450" s="97">
        <v>28</v>
      </c>
      <c r="D450" s="6">
        <f>IF(C450="","",VLOOKUP(C450,'Number-Dozzen'!$A$2:$C$38,3,0))</f>
        <v>3</v>
      </c>
      <c r="E450" s="6">
        <f>IF(C450="","",VLOOKUP(C450,'[1]Number-Dozzen'!$A$2:$B$38,2,0))</f>
        <v>3</v>
      </c>
      <c r="F450" s="19" t="str">
        <f t="shared" si="137"/>
        <v/>
      </c>
      <c r="G450" s="19" t="str">
        <f>IF(C450="","",IF(F450="","",VLOOKUP(F450,'Number-Dozzen'!$F$2:$L$10,7,0)))</f>
        <v/>
      </c>
      <c r="H450" s="1" t="str">
        <f t="shared" si="134"/>
        <v>L</v>
      </c>
      <c r="I450" s="1">
        <f t="shared" si="119"/>
        <v>4</v>
      </c>
      <c r="J450" s="1">
        <f t="shared" si="120"/>
        <v>1</v>
      </c>
      <c r="K450" s="1">
        <f t="shared" si="133"/>
        <v>-4</v>
      </c>
      <c r="L450" s="1">
        <f>IF(C450="","",SUM($K$2:K450))</f>
        <v>-4</v>
      </c>
      <c r="M450" s="11"/>
      <c r="N450" s="24" t="str">
        <f t="shared" si="136"/>
        <v/>
      </c>
      <c r="O450" s="25"/>
      <c r="P450" s="11"/>
      <c r="Q450" s="11"/>
      <c r="R450" s="11"/>
      <c r="S450" s="11"/>
      <c r="T450" s="11"/>
      <c r="U450" s="11"/>
      <c r="X450" s="11"/>
      <c r="Y450" s="11"/>
      <c r="Z450" s="80" t="str">
        <f t="shared" si="121"/>
        <v/>
      </c>
      <c r="AA450" s="82" t="str">
        <f t="shared" si="122"/>
        <v/>
      </c>
      <c r="AB450" s="1" t="str">
        <f t="shared" si="123"/>
        <v/>
      </c>
      <c r="AC450" s="1" t="str">
        <f t="shared" si="124"/>
        <v/>
      </c>
      <c r="AD450" s="1">
        <f t="shared" si="125"/>
        <v>2</v>
      </c>
      <c r="AE450" s="1" t="str">
        <f t="shared" si="126"/>
        <v/>
      </c>
      <c r="AG450" s="11"/>
      <c r="AH450" s="1" t="str">
        <f t="shared" si="127"/>
        <v/>
      </c>
      <c r="AI450" s="1" t="str">
        <f t="shared" si="128"/>
        <v/>
      </c>
      <c r="AJ450" s="1" t="str">
        <f t="shared" si="129"/>
        <v/>
      </c>
      <c r="AK450" s="1" t="str">
        <f t="shared" si="130"/>
        <v/>
      </c>
      <c r="AL450" s="1" t="str">
        <f t="shared" si="131"/>
        <v/>
      </c>
      <c r="AM450" s="1" t="str">
        <f t="shared" si="132"/>
        <v/>
      </c>
      <c r="AN450" s="11"/>
      <c r="AO450" s="11"/>
      <c r="AP450" s="78" t="str">
        <f>IF(AND(SUM(AH450:AM450)&gt;0,SUM(Z450:AE450)&gt;0),1,"")</f>
        <v/>
      </c>
      <c r="AQ450" s="78"/>
      <c r="AR450" s="78" t="str">
        <f>IF(AP450=1,SUM(Z450:AE450)*10+SUM(AH450:AM450),"")</f>
        <v/>
      </c>
      <c r="AS450" s="78"/>
      <c r="AT450" s="11"/>
      <c r="AU450" s="11"/>
      <c r="AV450" s="80" t="str">
        <f>IF(AP450=1,VLOOKUP(AR450,'Number-Dozzen'!$F$2:$K$10,2,0),"")</f>
        <v/>
      </c>
      <c r="AW450" s="80" t="str">
        <f>IF(AP450=1,VLOOKUP(AR450,'Number-Dozzen'!$F$2:$K$10,3,0),"")</f>
        <v/>
      </c>
      <c r="AX450" s="80" t="str">
        <f>IF(AP450=1,VLOOKUP(AR450,'Number-Dozzen'!$F$2:$K$10,4,0),"")</f>
        <v/>
      </c>
      <c r="AY450" s="80" t="str">
        <f>IF(AP450=1,VLOOKUP(AR450,'Number-Dozzen'!$F$2:$K$10,5,0),"")</f>
        <v/>
      </c>
      <c r="AZ450" s="80" t="str">
        <f>IF(AP450=1,VLOOKUP(AR450,'Number-Dozzen'!$F$2:$K$10,6,0),"")</f>
        <v/>
      </c>
      <c r="BA450" s="11"/>
      <c r="BB450" s="80">
        <f t="shared" si="135"/>
        <v>5</v>
      </c>
      <c r="BC450" s="11"/>
      <c r="BD450" s="11"/>
      <c r="BE450" s="11"/>
      <c r="BF450" s="11"/>
      <c r="BG450" s="11"/>
      <c r="BH450" s="11"/>
      <c r="BI450" s="11"/>
      <c r="BJ450" s="11"/>
      <c r="BK450" s="11"/>
      <c r="BL450" s="11"/>
      <c r="BM450" s="11"/>
      <c r="BN450" s="11"/>
    </row>
    <row r="451" spans="1:66">
      <c r="A451" s="7">
        <v>450</v>
      </c>
      <c r="B451" s="5"/>
      <c r="C451" s="97">
        <v>3</v>
      </c>
      <c r="D451" s="6">
        <f>IF(C451="","",VLOOKUP(C451,'Number-Dozzen'!$A$2:$C$38,3,0))</f>
        <v>1</v>
      </c>
      <c r="E451" s="6">
        <f>IF(C451="","",VLOOKUP(C451,'[1]Number-Dozzen'!$A$2:$B$38,2,0))</f>
        <v>3</v>
      </c>
      <c r="F451" s="19" t="str">
        <f t="shared" si="137"/>
        <v/>
      </c>
      <c r="G451" s="19" t="str">
        <f>IF(C451="","",IF(F451="","",VLOOKUP(F451,'Number-Dozzen'!$F$2:$L$10,7,0)))</f>
        <v/>
      </c>
      <c r="H451" s="1" t="str">
        <f t="shared" si="134"/>
        <v/>
      </c>
      <c r="I451" s="1">
        <f t="shared" ref="I451:I514" si="138">IF(H450="W",1,IF(H450="L",I450+1,I450))</f>
        <v>5</v>
      </c>
      <c r="J451" s="1">
        <f t="shared" si="120"/>
        <v>1</v>
      </c>
      <c r="K451" s="1" t="str">
        <f t="shared" si="133"/>
        <v/>
      </c>
      <c r="L451" s="1">
        <f>IF(C451="","",SUM($K$2:K451))</f>
        <v>-4</v>
      </c>
      <c r="M451" s="11"/>
      <c r="N451" s="24" t="str">
        <f t="shared" si="136"/>
        <v/>
      </c>
      <c r="O451" s="25"/>
      <c r="P451" s="11"/>
      <c r="Q451" s="11"/>
      <c r="R451" s="11"/>
      <c r="S451" s="11"/>
      <c r="T451" s="11"/>
      <c r="U451" s="11"/>
      <c r="X451" s="11"/>
      <c r="Y451" s="11"/>
      <c r="Z451" s="80" t="str">
        <f t="shared" si="121"/>
        <v/>
      </c>
      <c r="AA451" s="82">
        <f t="shared" si="122"/>
        <v>2</v>
      </c>
      <c r="AB451" s="1" t="str">
        <f t="shared" si="123"/>
        <v/>
      </c>
      <c r="AC451" s="1" t="str">
        <f t="shared" si="124"/>
        <v/>
      </c>
      <c r="AD451" s="1" t="str">
        <f t="shared" si="125"/>
        <v/>
      </c>
      <c r="AE451" s="1" t="str">
        <f t="shared" si="126"/>
        <v/>
      </c>
      <c r="AG451" s="11"/>
      <c r="AH451" s="1" t="str">
        <f t="shared" si="127"/>
        <v/>
      </c>
      <c r="AI451" s="1" t="str">
        <f t="shared" si="128"/>
        <v/>
      </c>
      <c r="AJ451" s="1" t="str">
        <f t="shared" si="129"/>
        <v/>
      </c>
      <c r="AK451" s="1" t="str">
        <f t="shared" si="130"/>
        <v/>
      </c>
      <c r="AL451" s="1" t="str">
        <f t="shared" si="131"/>
        <v/>
      </c>
      <c r="AM451" s="1" t="str">
        <f t="shared" si="132"/>
        <v/>
      </c>
      <c r="AN451" s="11"/>
      <c r="AO451" s="11"/>
      <c r="AP451" s="78" t="str">
        <f>IF(AND(SUM(AH451:AM451)&gt;0,SUM(Z451:AE451)&gt;0),1,"")</f>
        <v/>
      </c>
      <c r="AQ451" s="78"/>
      <c r="AR451" s="78" t="str">
        <f>IF(AP451=1,SUM(Z451:AE451)*10+SUM(AH451:AM451),"")</f>
        <v/>
      </c>
      <c r="AS451" s="78"/>
      <c r="AT451" s="11"/>
      <c r="AU451" s="11"/>
      <c r="AV451" s="80" t="str">
        <f>IF(AP451=1,VLOOKUP(AR451,'Number-Dozzen'!$F$2:$K$10,2,0),"")</f>
        <v/>
      </c>
      <c r="AW451" s="80" t="str">
        <f>IF(AP451=1,VLOOKUP(AR451,'Number-Dozzen'!$F$2:$K$10,3,0),"")</f>
        <v/>
      </c>
      <c r="AX451" s="80" t="str">
        <f>IF(AP451=1,VLOOKUP(AR451,'Number-Dozzen'!$F$2:$K$10,4,0),"")</f>
        <v/>
      </c>
      <c r="AY451" s="80" t="str">
        <f>IF(AP451=1,VLOOKUP(AR451,'Number-Dozzen'!$F$2:$K$10,5,0),"")</f>
        <v/>
      </c>
      <c r="AZ451" s="80" t="str">
        <f>IF(AP451=1,VLOOKUP(AR451,'Number-Dozzen'!$F$2:$K$10,6,0),"")</f>
        <v/>
      </c>
      <c r="BA451" s="11"/>
      <c r="BB451" s="80">
        <f t="shared" si="135"/>
        <v>5</v>
      </c>
      <c r="BC451" s="11"/>
      <c r="BD451" s="11"/>
      <c r="BE451" s="11"/>
      <c r="BF451" s="11"/>
      <c r="BG451" s="11"/>
      <c r="BH451" s="11"/>
      <c r="BI451" s="11"/>
      <c r="BJ451" s="11"/>
      <c r="BK451" s="11"/>
      <c r="BL451" s="11"/>
      <c r="BM451" s="11"/>
      <c r="BN451" s="11"/>
    </row>
    <row r="452" spans="1:66">
      <c r="A452" s="7">
        <v>451</v>
      </c>
      <c r="B452" s="5"/>
      <c r="C452" s="97">
        <v>31</v>
      </c>
      <c r="D452" s="6">
        <f>IF(C452="","",VLOOKUP(C452,'Number-Dozzen'!$A$2:$C$38,3,0))</f>
        <v>3</v>
      </c>
      <c r="E452" s="6">
        <f>IF(C452="","",VLOOKUP(C452,'[1]Number-Dozzen'!$A$2:$B$38,2,0))</f>
        <v>3</v>
      </c>
      <c r="F452" s="19" t="str">
        <f t="shared" si="137"/>
        <v/>
      </c>
      <c r="G452" s="19" t="str">
        <f>IF(C452="","",IF(F452="","",VLOOKUP(F452,'Number-Dozzen'!$F$2:$L$10,7,0)))</f>
        <v/>
      </c>
      <c r="H452" s="1" t="str">
        <f t="shared" si="134"/>
        <v/>
      </c>
      <c r="I452" s="1">
        <f t="shared" si="138"/>
        <v>5</v>
      </c>
      <c r="J452" s="1">
        <f t="shared" ref="J452:J515" si="139">IF(C451="","",VLOOKUP(I452,$V$2:$W$100,2,0))</f>
        <v>1</v>
      </c>
      <c r="K452" s="1" t="str">
        <f t="shared" si="133"/>
        <v/>
      </c>
      <c r="L452" s="1">
        <f>IF(C452="","",SUM($K$2:K452))</f>
        <v>-4</v>
      </c>
      <c r="M452" s="11"/>
      <c r="N452" s="24" t="str">
        <f t="shared" si="136"/>
        <v/>
      </c>
      <c r="O452" s="25"/>
      <c r="P452" s="11"/>
      <c r="Q452" s="11"/>
      <c r="R452" s="11"/>
      <c r="S452" s="11"/>
      <c r="T452" s="11"/>
      <c r="U452" s="11"/>
      <c r="X452" s="11"/>
      <c r="Y452" s="11"/>
      <c r="Z452" s="80" t="str">
        <f t="shared" ref="Z452:Z515" si="140">IF(AND(D451=2,D452=1),3,"")</f>
        <v/>
      </c>
      <c r="AA452" s="82" t="str">
        <f t="shared" ref="AA452:AA515" si="141">IF(AND(D451=3,D452=1),2,"")</f>
        <v/>
      </c>
      <c r="AB452" s="1" t="str">
        <f t="shared" ref="AB452:AB515" si="142">IF(AND(D451=1,D452=2),3,"")</f>
        <v/>
      </c>
      <c r="AC452" s="1" t="str">
        <f t="shared" ref="AC452:AC515" si="143">IF(AND(D451=3,D452=2),1,"")</f>
        <v/>
      </c>
      <c r="AD452" s="1">
        <f t="shared" ref="AD452:AD515" si="144">IF(AND(D451=1,D452=3),2,"")</f>
        <v>2</v>
      </c>
      <c r="AE452" s="1" t="str">
        <f t="shared" ref="AE452:AE515" si="145">IF(AND(D452=2,D452=3),1,"")</f>
        <v/>
      </c>
      <c r="AG452" s="11"/>
      <c r="AH452" s="1" t="str">
        <f t="shared" ref="AH452:AH515" si="146">IF(AND(E451=2,E452=1),3,"")</f>
        <v/>
      </c>
      <c r="AI452" s="1" t="str">
        <f t="shared" ref="AI452:AI515" si="147">IF(AND(E451=3,E452=1),2,"")</f>
        <v/>
      </c>
      <c r="AJ452" s="1" t="str">
        <f t="shared" ref="AJ452:AJ515" si="148">IF(AND(E451=1,E452=2),3,"")</f>
        <v/>
      </c>
      <c r="AK452" s="1" t="str">
        <f t="shared" ref="AK452:AK515" si="149">IF(AND(E451=3,E452=2),1,"")</f>
        <v/>
      </c>
      <c r="AL452" s="1" t="str">
        <f t="shared" ref="AL452:AL515" si="150">IF(AND(E451=1,E452=3),2,"")</f>
        <v/>
      </c>
      <c r="AM452" s="1" t="str">
        <f t="shared" ref="AM452:AM515" si="151">IF(AND(E451=2,E452=3),1,"")</f>
        <v/>
      </c>
      <c r="AN452" s="11"/>
      <c r="AO452" s="11"/>
      <c r="AP452" s="78" t="str">
        <f>IF(AND(SUM(AH452:AM452)&gt;0,SUM(Z452:AE452)&gt;0),1,"")</f>
        <v/>
      </c>
      <c r="AQ452" s="78"/>
      <c r="AR452" s="78" t="str">
        <f>IF(AP452=1,SUM(Z452:AE452)*10+SUM(AH452:AM452),"")</f>
        <v/>
      </c>
      <c r="AS452" s="78"/>
      <c r="AT452" s="11"/>
      <c r="AU452" s="11"/>
      <c r="AV452" s="80" t="str">
        <f>IF(AP452=1,VLOOKUP(AR452,'Number-Dozzen'!$F$2:$K$10,2,0),"")</f>
        <v/>
      </c>
      <c r="AW452" s="80" t="str">
        <f>IF(AP452=1,VLOOKUP(AR452,'Number-Dozzen'!$F$2:$K$10,3,0),"")</f>
        <v/>
      </c>
      <c r="AX452" s="80" t="str">
        <f>IF(AP452=1,VLOOKUP(AR452,'Number-Dozzen'!$F$2:$K$10,4,0),"")</f>
        <v/>
      </c>
      <c r="AY452" s="80" t="str">
        <f>IF(AP452=1,VLOOKUP(AR452,'Number-Dozzen'!$F$2:$K$10,5,0),"")</f>
        <v/>
      </c>
      <c r="AZ452" s="80" t="str">
        <f>IF(AP452=1,VLOOKUP(AR452,'Number-Dozzen'!$F$2:$K$10,6,0),"")</f>
        <v/>
      </c>
      <c r="BA452" s="11"/>
      <c r="BB452" s="80">
        <f t="shared" si="135"/>
        <v>5</v>
      </c>
      <c r="BC452" s="11"/>
      <c r="BD452" s="11"/>
      <c r="BE452" s="11"/>
      <c r="BF452" s="11"/>
      <c r="BG452" s="11"/>
      <c r="BH452" s="11"/>
      <c r="BI452" s="11"/>
      <c r="BJ452" s="11"/>
      <c r="BK452" s="11"/>
      <c r="BL452" s="11"/>
      <c r="BM452" s="11"/>
      <c r="BN452" s="11"/>
    </row>
    <row r="453" spans="1:66">
      <c r="A453" s="7">
        <v>452</v>
      </c>
      <c r="B453" s="5"/>
      <c r="C453" s="97">
        <v>36</v>
      </c>
      <c r="D453" s="6">
        <f>IF(C453="","",VLOOKUP(C453,'Number-Dozzen'!$A$2:$C$38,3,0))</f>
        <v>3</v>
      </c>
      <c r="E453" s="6">
        <f>IF(C453="","",VLOOKUP(C453,'[1]Number-Dozzen'!$A$2:$B$38,2,0))</f>
        <v>2</v>
      </c>
      <c r="F453" s="19" t="str">
        <f t="shared" si="137"/>
        <v/>
      </c>
      <c r="G453" s="19" t="str">
        <f>IF(C453="","",IF(F453="","",VLOOKUP(F453,'Number-Dozzen'!$F$2:$L$10,7,0)))</f>
        <v/>
      </c>
      <c r="H453" s="1" t="str">
        <f t="shared" si="134"/>
        <v/>
      </c>
      <c r="I453" s="1">
        <f t="shared" si="138"/>
        <v>5</v>
      </c>
      <c r="J453" s="1">
        <f t="shared" si="139"/>
        <v>1</v>
      </c>
      <c r="K453" s="1" t="str">
        <f t="shared" ref="K453:K516" si="152">IF(H453="","",IF(H453="l",-4*J453,IF(H453="w",32*J453)))</f>
        <v/>
      </c>
      <c r="L453" s="1">
        <f>IF(C453="","",SUM($K$2:K453))</f>
        <v>-4</v>
      </c>
      <c r="M453" s="11"/>
      <c r="N453" s="24" t="str">
        <f t="shared" si="136"/>
        <v/>
      </c>
      <c r="O453" s="25"/>
      <c r="P453" s="11"/>
      <c r="Q453" s="11"/>
      <c r="R453" s="11"/>
      <c r="S453" s="11"/>
      <c r="T453" s="11"/>
      <c r="U453" s="11"/>
      <c r="X453" s="11"/>
      <c r="Y453" s="11"/>
      <c r="Z453" s="80" t="str">
        <f t="shared" si="140"/>
        <v/>
      </c>
      <c r="AA453" s="82" t="str">
        <f t="shared" si="141"/>
        <v/>
      </c>
      <c r="AB453" s="1" t="str">
        <f t="shared" si="142"/>
        <v/>
      </c>
      <c r="AC453" s="1" t="str">
        <f t="shared" si="143"/>
        <v/>
      </c>
      <c r="AD453" s="1" t="str">
        <f t="shared" si="144"/>
        <v/>
      </c>
      <c r="AE453" s="1" t="str">
        <f t="shared" si="145"/>
        <v/>
      </c>
      <c r="AG453" s="11"/>
      <c r="AH453" s="1" t="str">
        <f t="shared" si="146"/>
        <v/>
      </c>
      <c r="AI453" s="1" t="str">
        <f t="shared" si="147"/>
        <v/>
      </c>
      <c r="AJ453" s="1" t="str">
        <f t="shared" si="148"/>
        <v/>
      </c>
      <c r="AK453" s="1">
        <f t="shared" si="149"/>
        <v>1</v>
      </c>
      <c r="AL453" s="1" t="str">
        <f t="shared" si="150"/>
        <v/>
      </c>
      <c r="AM453" s="1" t="str">
        <f t="shared" si="151"/>
        <v/>
      </c>
      <c r="AN453" s="11"/>
      <c r="AO453" s="11"/>
      <c r="AP453" s="78" t="str">
        <f>IF(AND(SUM(AH453:AM453)&gt;0,SUM(Z453:AE453)&gt;0),1,"")</f>
        <v/>
      </c>
      <c r="AQ453" s="78"/>
      <c r="AR453" s="78" t="str">
        <f>IF(AP453=1,SUM(Z453:AE453)*10+SUM(AH453:AM453),"")</f>
        <v/>
      </c>
      <c r="AS453" s="78"/>
      <c r="AT453" s="11"/>
      <c r="AU453" s="11"/>
      <c r="AV453" s="80" t="str">
        <f>IF(AP453=1,VLOOKUP(AR453,'Number-Dozzen'!$F$2:$K$10,2,0),"")</f>
        <v/>
      </c>
      <c r="AW453" s="80" t="str">
        <f>IF(AP453=1,VLOOKUP(AR453,'Number-Dozzen'!$F$2:$K$10,3,0),"")</f>
        <v/>
      </c>
      <c r="AX453" s="80" t="str">
        <f>IF(AP453=1,VLOOKUP(AR453,'Number-Dozzen'!$F$2:$K$10,4,0),"")</f>
        <v/>
      </c>
      <c r="AY453" s="80" t="str">
        <f>IF(AP453=1,VLOOKUP(AR453,'Number-Dozzen'!$F$2:$K$10,5,0),"")</f>
        <v/>
      </c>
      <c r="AZ453" s="80" t="str">
        <f>IF(AP453=1,VLOOKUP(AR453,'Number-Dozzen'!$F$2:$K$10,6,0),"")</f>
        <v/>
      </c>
      <c r="BA453" s="11"/>
      <c r="BB453" s="80">
        <f t="shared" si="135"/>
        <v>5</v>
      </c>
      <c r="BC453" s="11"/>
      <c r="BD453" s="11"/>
      <c r="BE453" s="11"/>
      <c r="BF453" s="11"/>
      <c r="BG453" s="11"/>
      <c r="BH453" s="11"/>
      <c r="BI453" s="11"/>
      <c r="BJ453" s="11"/>
      <c r="BK453" s="11"/>
      <c r="BL453" s="11"/>
      <c r="BM453" s="11"/>
      <c r="BN453" s="11"/>
    </row>
    <row r="454" spans="1:66">
      <c r="A454" s="7">
        <v>453</v>
      </c>
      <c r="B454" s="5"/>
      <c r="C454" s="97">
        <v>19</v>
      </c>
      <c r="D454" s="6">
        <f>IF(C454="","",VLOOKUP(C454,'Number-Dozzen'!$A$2:$C$38,3,0))</f>
        <v>2</v>
      </c>
      <c r="E454" s="6">
        <f>IF(C454="","",VLOOKUP(C454,'[1]Number-Dozzen'!$A$2:$B$38,2,0))</f>
        <v>1</v>
      </c>
      <c r="F454" s="19">
        <f t="shared" si="137"/>
        <v>13</v>
      </c>
      <c r="G454" s="19" t="str">
        <f>IF(C454="","",IF(F454="","",VLOOKUP(F454,'Number-Dozzen'!$F$2:$L$10,7,0)))</f>
        <v>3-7-9-12</v>
      </c>
      <c r="H454" s="1" t="str">
        <f t="shared" ref="H454:H517" si="153">IF(AP453=1,IF(COUNTIF(AV453:AZ453,C454)=1,"W","L"),"")</f>
        <v/>
      </c>
      <c r="I454" s="1">
        <f t="shared" si="138"/>
        <v>5</v>
      </c>
      <c r="J454" s="1">
        <f t="shared" si="139"/>
        <v>1</v>
      </c>
      <c r="K454" s="1" t="str">
        <f t="shared" si="152"/>
        <v/>
      </c>
      <c r="L454" s="1">
        <f>IF(C454="","",SUM($K$2:K454))</f>
        <v>-4</v>
      </c>
      <c r="M454" s="11"/>
      <c r="N454" s="24" t="str">
        <f t="shared" si="136"/>
        <v/>
      </c>
      <c r="O454" s="25"/>
      <c r="P454" s="11"/>
      <c r="Q454" s="11"/>
      <c r="R454" s="11"/>
      <c r="S454" s="11"/>
      <c r="T454" s="11"/>
      <c r="U454" s="11"/>
      <c r="X454" s="11"/>
      <c r="Y454" s="11"/>
      <c r="Z454" s="80" t="str">
        <f t="shared" si="140"/>
        <v/>
      </c>
      <c r="AA454" s="82" t="str">
        <f t="shared" si="141"/>
        <v/>
      </c>
      <c r="AB454" s="1" t="str">
        <f t="shared" si="142"/>
        <v/>
      </c>
      <c r="AC454" s="1">
        <f t="shared" si="143"/>
        <v>1</v>
      </c>
      <c r="AD454" s="1" t="str">
        <f t="shared" si="144"/>
        <v/>
      </c>
      <c r="AE454" s="1" t="str">
        <f t="shared" si="145"/>
        <v/>
      </c>
      <c r="AG454" s="11"/>
      <c r="AH454" s="1">
        <f t="shared" si="146"/>
        <v>3</v>
      </c>
      <c r="AI454" s="1" t="str">
        <f t="shared" si="147"/>
        <v/>
      </c>
      <c r="AJ454" s="1" t="str">
        <f t="shared" si="148"/>
        <v/>
      </c>
      <c r="AK454" s="1" t="str">
        <f t="shared" si="149"/>
        <v/>
      </c>
      <c r="AL454" s="1" t="str">
        <f t="shared" si="150"/>
        <v/>
      </c>
      <c r="AM454" s="1" t="str">
        <f t="shared" si="151"/>
        <v/>
      </c>
      <c r="AN454" s="11"/>
      <c r="AO454" s="11"/>
      <c r="AP454" s="78">
        <f>IF(AND(SUM(AH454:AM454)&gt;0,SUM(Z454:AE454)&gt;0),1,"")</f>
        <v>1</v>
      </c>
      <c r="AQ454" s="78"/>
      <c r="AR454" s="78">
        <f>IF(AP454=1,SUM(Z454:AE454)*10+SUM(AH454:AM454),"")</f>
        <v>13</v>
      </c>
      <c r="AS454" s="78"/>
      <c r="AT454" s="11"/>
      <c r="AU454" s="11"/>
      <c r="AV454" s="80">
        <f>IF(AP454=1,VLOOKUP(AR454,'Number-Dozzen'!$F$2:$K$10,2,0),"")</f>
        <v>3</v>
      </c>
      <c r="AW454" s="80">
        <f>IF(AP454=1,VLOOKUP(AR454,'Number-Dozzen'!$F$2:$K$10,3,0),"")</f>
        <v>7</v>
      </c>
      <c r="AX454" s="80">
        <f>IF(AP454=1,VLOOKUP(AR454,'Number-Dozzen'!$F$2:$K$10,4,0),"")</f>
        <v>9</v>
      </c>
      <c r="AY454" s="80">
        <f>IF(AP454=1,VLOOKUP(AR454,'Number-Dozzen'!$F$2:$K$10,5,0),"")</f>
        <v>12</v>
      </c>
      <c r="AZ454" s="80" t="str">
        <f>IF(AP454=1,VLOOKUP(AR454,'Number-Dozzen'!$F$2:$K$10,6,0),"")</f>
        <v xml:space="preserve"> </v>
      </c>
      <c r="BA454" s="11"/>
      <c r="BB454" s="80">
        <f t="shared" ref="BB454:BB517" si="154">IF(H454="L",BB453+1,IF(H454="w",1,BB453))</f>
        <v>5</v>
      </c>
      <c r="BC454" s="11"/>
      <c r="BD454" s="11"/>
      <c r="BE454" s="11"/>
      <c r="BF454" s="11"/>
      <c r="BG454" s="11"/>
      <c r="BH454" s="11"/>
      <c r="BI454" s="11"/>
      <c r="BJ454" s="11"/>
      <c r="BK454" s="11"/>
      <c r="BL454" s="11"/>
      <c r="BM454" s="11"/>
      <c r="BN454" s="11"/>
    </row>
    <row r="455" spans="1:66">
      <c r="A455" s="7">
        <v>454</v>
      </c>
      <c r="B455" s="5"/>
      <c r="C455" s="97">
        <v>29</v>
      </c>
      <c r="D455" s="6">
        <f>IF(C455="","",VLOOKUP(C455,'Number-Dozzen'!$A$2:$C$38,3,0))</f>
        <v>3</v>
      </c>
      <c r="E455" s="6">
        <f>IF(C455="","",VLOOKUP(C455,'[1]Number-Dozzen'!$A$2:$B$38,2,0))</f>
        <v>3</v>
      </c>
      <c r="F455" s="19" t="str">
        <f t="shared" si="137"/>
        <v/>
      </c>
      <c r="G455" s="19" t="str">
        <f>IF(C455="","",IF(F455="","",VLOOKUP(F455,'Number-Dozzen'!$F$2:$L$10,7,0)))</f>
        <v/>
      </c>
      <c r="H455" s="1" t="str">
        <f t="shared" si="153"/>
        <v>L</v>
      </c>
      <c r="I455" s="1">
        <f t="shared" si="138"/>
        <v>5</v>
      </c>
      <c r="J455" s="1">
        <f t="shared" si="139"/>
        <v>1</v>
      </c>
      <c r="K455" s="1">
        <f t="shared" si="152"/>
        <v>-4</v>
      </c>
      <c r="L455" s="1">
        <f>IF(C455="","",SUM($K$2:K455))</f>
        <v>-8</v>
      </c>
      <c r="M455" s="11"/>
      <c r="N455" s="24" t="str">
        <f t="shared" si="136"/>
        <v/>
      </c>
      <c r="O455" s="25"/>
      <c r="P455" s="11"/>
      <c r="Q455" s="11"/>
      <c r="R455" s="11"/>
      <c r="S455" s="11"/>
      <c r="T455" s="11"/>
      <c r="U455" s="11"/>
      <c r="X455" s="11"/>
      <c r="Y455" s="11"/>
      <c r="Z455" s="80" t="str">
        <f t="shared" si="140"/>
        <v/>
      </c>
      <c r="AA455" s="82" t="str">
        <f t="shared" si="141"/>
        <v/>
      </c>
      <c r="AB455" s="1" t="str">
        <f t="shared" si="142"/>
        <v/>
      </c>
      <c r="AC455" s="1" t="str">
        <f t="shared" si="143"/>
        <v/>
      </c>
      <c r="AD455" s="1" t="str">
        <f t="shared" si="144"/>
        <v/>
      </c>
      <c r="AE455" s="1" t="str">
        <f t="shared" si="145"/>
        <v/>
      </c>
      <c r="AG455" s="11"/>
      <c r="AH455" s="1" t="str">
        <f t="shared" si="146"/>
        <v/>
      </c>
      <c r="AI455" s="1" t="str">
        <f t="shared" si="147"/>
        <v/>
      </c>
      <c r="AJ455" s="1" t="str">
        <f t="shared" si="148"/>
        <v/>
      </c>
      <c r="AK455" s="1" t="str">
        <f t="shared" si="149"/>
        <v/>
      </c>
      <c r="AL455" s="1">
        <f t="shared" si="150"/>
        <v>2</v>
      </c>
      <c r="AM455" s="1" t="str">
        <f t="shared" si="151"/>
        <v/>
      </c>
      <c r="AN455" s="11"/>
      <c r="AO455" s="11"/>
      <c r="AP455" s="78" t="str">
        <f>IF(AND(SUM(AH455:AM455)&gt;0,SUM(Z455:AE455)&gt;0),1,"")</f>
        <v/>
      </c>
      <c r="AQ455" s="78"/>
      <c r="AR455" s="78" t="str">
        <f>IF(AP455=1,SUM(Z455:AE455)*10+SUM(AH455:AM455),"")</f>
        <v/>
      </c>
      <c r="AS455" s="78"/>
      <c r="AT455" s="11"/>
      <c r="AU455" s="11"/>
      <c r="AV455" s="80" t="str">
        <f>IF(AP455=1,VLOOKUP(AR455,'Number-Dozzen'!$F$2:$K$10,2,0),"")</f>
        <v/>
      </c>
      <c r="AW455" s="80" t="str">
        <f>IF(AP455=1,VLOOKUP(AR455,'Number-Dozzen'!$F$2:$K$10,3,0),"")</f>
        <v/>
      </c>
      <c r="AX455" s="80" t="str">
        <f>IF(AP455=1,VLOOKUP(AR455,'Number-Dozzen'!$F$2:$K$10,4,0),"")</f>
        <v/>
      </c>
      <c r="AY455" s="80" t="str">
        <f>IF(AP455=1,VLOOKUP(AR455,'Number-Dozzen'!$F$2:$K$10,5,0),"")</f>
        <v/>
      </c>
      <c r="AZ455" s="80" t="str">
        <f>IF(AP455=1,VLOOKUP(AR455,'Number-Dozzen'!$F$2:$K$10,6,0),"")</f>
        <v/>
      </c>
      <c r="BA455" s="11"/>
      <c r="BB455" s="80">
        <f t="shared" si="154"/>
        <v>6</v>
      </c>
      <c r="BC455" s="11"/>
      <c r="BD455" s="11"/>
      <c r="BE455" s="11"/>
      <c r="BF455" s="11"/>
      <c r="BG455" s="11"/>
      <c r="BH455" s="11"/>
      <c r="BI455" s="11"/>
      <c r="BJ455" s="11"/>
      <c r="BK455" s="11"/>
      <c r="BL455" s="11"/>
      <c r="BM455" s="11"/>
      <c r="BN455" s="11"/>
    </row>
    <row r="456" spans="1:66">
      <c r="A456" s="7">
        <v>455</v>
      </c>
      <c r="B456" s="5"/>
      <c r="C456" s="97">
        <v>32</v>
      </c>
      <c r="D456" s="6">
        <f>IF(C456="","",VLOOKUP(C456,'Number-Dozzen'!$A$2:$C$38,3,0))</f>
        <v>3</v>
      </c>
      <c r="E456" s="6">
        <f>IF(C456="","",VLOOKUP(C456,'[1]Number-Dozzen'!$A$2:$B$38,2,0))</f>
        <v>1</v>
      </c>
      <c r="F456" s="19" t="str">
        <f t="shared" si="137"/>
        <v/>
      </c>
      <c r="G456" s="19" t="str">
        <f>IF(C456="","",IF(F456="","",VLOOKUP(F456,'Number-Dozzen'!$F$2:$L$10,7,0)))</f>
        <v/>
      </c>
      <c r="H456" s="1" t="str">
        <f t="shared" si="153"/>
        <v/>
      </c>
      <c r="I456" s="1">
        <f t="shared" si="138"/>
        <v>6</v>
      </c>
      <c r="J456" s="1">
        <f t="shared" si="139"/>
        <v>1</v>
      </c>
      <c r="K456" s="1" t="str">
        <f t="shared" si="152"/>
        <v/>
      </c>
      <c r="L456" s="1">
        <f>IF(C456="","",SUM($K$2:K456))</f>
        <v>-8</v>
      </c>
      <c r="M456" s="11"/>
      <c r="N456" s="24" t="str">
        <f t="shared" si="136"/>
        <v/>
      </c>
      <c r="O456" s="25"/>
      <c r="P456" s="11"/>
      <c r="Q456" s="11"/>
      <c r="R456" s="11"/>
      <c r="S456" s="11"/>
      <c r="T456" s="11"/>
      <c r="U456" s="11"/>
      <c r="X456" s="11"/>
      <c r="Y456" s="11"/>
      <c r="Z456" s="80" t="str">
        <f t="shared" si="140"/>
        <v/>
      </c>
      <c r="AA456" s="82" t="str">
        <f t="shared" si="141"/>
        <v/>
      </c>
      <c r="AB456" s="1" t="str">
        <f t="shared" si="142"/>
        <v/>
      </c>
      <c r="AC456" s="1" t="str">
        <f t="shared" si="143"/>
        <v/>
      </c>
      <c r="AD456" s="1" t="str">
        <f t="shared" si="144"/>
        <v/>
      </c>
      <c r="AE456" s="1" t="str">
        <f t="shared" si="145"/>
        <v/>
      </c>
      <c r="AG456" s="11"/>
      <c r="AH456" s="1" t="str">
        <f t="shared" si="146"/>
        <v/>
      </c>
      <c r="AI456" s="1">
        <f t="shared" si="147"/>
        <v>2</v>
      </c>
      <c r="AJ456" s="1" t="str">
        <f t="shared" si="148"/>
        <v/>
      </c>
      <c r="AK456" s="1" t="str">
        <f t="shared" si="149"/>
        <v/>
      </c>
      <c r="AL456" s="1" t="str">
        <f t="shared" si="150"/>
        <v/>
      </c>
      <c r="AM456" s="1" t="str">
        <f t="shared" si="151"/>
        <v/>
      </c>
      <c r="AN456" s="11"/>
      <c r="AO456" s="11"/>
      <c r="AP456" s="78" t="str">
        <f>IF(AND(SUM(AH456:AM456)&gt;0,SUM(Z456:AE456)&gt;0),1,"")</f>
        <v/>
      </c>
      <c r="AQ456" s="78"/>
      <c r="AR456" s="78" t="str">
        <f>IF(AP456=1,SUM(Z456:AE456)*10+SUM(AH456:AM456),"")</f>
        <v/>
      </c>
      <c r="AS456" s="78"/>
      <c r="AT456" s="11"/>
      <c r="AU456" s="11"/>
      <c r="AV456" s="80" t="str">
        <f>IF(AP456=1,VLOOKUP(AR456,'Number-Dozzen'!$F$2:$K$10,2,0),"")</f>
        <v/>
      </c>
      <c r="AW456" s="80" t="str">
        <f>IF(AP456=1,VLOOKUP(AR456,'Number-Dozzen'!$F$2:$K$10,3,0),"")</f>
        <v/>
      </c>
      <c r="AX456" s="80" t="str">
        <f>IF(AP456=1,VLOOKUP(AR456,'Number-Dozzen'!$F$2:$K$10,4,0),"")</f>
        <v/>
      </c>
      <c r="AY456" s="80" t="str">
        <f>IF(AP456=1,VLOOKUP(AR456,'Number-Dozzen'!$F$2:$K$10,5,0),"")</f>
        <v/>
      </c>
      <c r="AZ456" s="80" t="str">
        <f>IF(AP456=1,VLOOKUP(AR456,'Number-Dozzen'!$F$2:$K$10,6,0),"")</f>
        <v/>
      </c>
      <c r="BA456" s="11"/>
      <c r="BB456" s="80">
        <f t="shared" si="154"/>
        <v>6</v>
      </c>
      <c r="BC456" s="11"/>
      <c r="BD456" s="11"/>
      <c r="BE456" s="11"/>
      <c r="BF456" s="11"/>
      <c r="BG456" s="11"/>
      <c r="BH456" s="11"/>
      <c r="BI456" s="11"/>
      <c r="BJ456" s="11"/>
      <c r="BK456" s="11"/>
      <c r="BL456" s="11"/>
      <c r="BM456" s="11"/>
      <c r="BN456" s="11"/>
    </row>
    <row r="457" spans="1:66">
      <c r="A457" s="7">
        <v>456</v>
      </c>
      <c r="B457" s="5"/>
      <c r="C457" s="97">
        <v>29</v>
      </c>
      <c r="D457" s="6">
        <f>IF(C457="","",VLOOKUP(C457,'Number-Dozzen'!$A$2:$C$38,3,0))</f>
        <v>3</v>
      </c>
      <c r="E457" s="6">
        <f>IF(C457="","",VLOOKUP(C457,'[1]Number-Dozzen'!$A$2:$B$38,2,0))</f>
        <v>3</v>
      </c>
      <c r="F457" s="19" t="str">
        <f t="shared" si="137"/>
        <v/>
      </c>
      <c r="G457" s="19" t="str">
        <f>IF(C457="","",IF(F457="","",VLOOKUP(F457,'Number-Dozzen'!$F$2:$L$10,7,0)))</f>
        <v/>
      </c>
      <c r="H457" s="1" t="str">
        <f t="shared" si="153"/>
        <v/>
      </c>
      <c r="I457" s="1">
        <f t="shared" si="138"/>
        <v>6</v>
      </c>
      <c r="J457" s="1">
        <f t="shared" si="139"/>
        <v>1</v>
      </c>
      <c r="K457" s="1" t="str">
        <f t="shared" si="152"/>
        <v/>
      </c>
      <c r="L457" s="1">
        <f>IF(C457="","",SUM($K$2:K457))</f>
        <v>-8</v>
      </c>
      <c r="M457" s="11"/>
      <c r="N457" s="24" t="str">
        <f t="shared" si="136"/>
        <v/>
      </c>
      <c r="O457" s="25"/>
      <c r="P457" s="11"/>
      <c r="Q457" s="11"/>
      <c r="R457" s="11"/>
      <c r="S457" s="11"/>
      <c r="T457" s="11"/>
      <c r="U457" s="11"/>
      <c r="X457" s="11"/>
      <c r="Y457" s="11"/>
      <c r="Z457" s="80" t="str">
        <f t="shared" si="140"/>
        <v/>
      </c>
      <c r="AA457" s="82" t="str">
        <f t="shared" si="141"/>
        <v/>
      </c>
      <c r="AB457" s="1" t="str">
        <f t="shared" si="142"/>
        <v/>
      </c>
      <c r="AC457" s="1" t="str">
        <f t="shared" si="143"/>
        <v/>
      </c>
      <c r="AD457" s="1" t="str">
        <f t="shared" si="144"/>
        <v/>
      </c>
      <c r="AE457" s="1" t="str">
        <f t="shared" si="145"/>
        <v/>
      </c>
      <c r="AG457" s="11"/>
      <c r="AH457" s="1" t="str">
        <f t="shared" si="146"/>
        <v/>
      </c>
      <c r="AI457" s="1" t="str">
        <f t="shared" si="147"/>
        <v/>
      </c>
      <c r="AJ457" s="1" t="str">
        <f t="shared" si="148"/>
        <v/>
      </c>
      <c r="AK457" s="1" t="str">
        <f t="shared" si="149"/>
        <v/>
      </c>
      <c r="AL457" s="1">
        <f t="shared" si="150"/>
        <v>2</v>
      </c>
      <c r="AM457" s="1" t="str">
        <f t="shared" si="151"/>
        <v/>
      </c>
      <c r="AN457" s="11"/>
      <c r="AO457" s="11"/>
      <c r="AP457" s="78" t="str">
        <f>IF(AND(SUM(AH457:AM457)&gt;0,SUM(Z457:AE457)&gt;0),1,"")</f>
        <v/>
      </c>
      <c r="AQ457" s="78"/>
      <c r="AR457" s="78" t="str">
        <f>IF(AP457=1,SUM(Z457:AE457)*10+SUM(AH457:AM457),"")</f>
        <v/>
      </c>
      <c r="AS457" s="78"/>
      <c r="AT457" s="11"/>
      <c r="AU457" s="11"/>
      <c r="AV457" s="80" t="str">
        <f>IF(AP457=1,VLOOKUP(AR457,'Number-Dozzen'!$F$2:$K$10,2,0),"")</f>
        <v/>
      </c>
      <c r="AW457" s="80" t="str">
        <f>IF(AP457=1,VLOOKUP(AR457,'Number-Dozzen'!$F$2:$K$10,3,0),"")</f>
        <v/>
      </c>
      <c r="AX457" s="80" t="str">
        <f>IF(AP457=1,VLOOKUP(AR457,'Number-Dozzen'!$F$2:$K$10,4,0),"")</f>
        <v/>
      </c>
      <c r="AY457" s="80" t="str">
        <f>IF(AP457=1,VLOOKUP(AR457,'Number-Dozzen'!$F$2:$K$10,5,0),"")</f>
        <v/>
      </c>
      <c r="AZ457" s="80" t="str">
        <f>IF(AP457=1,VLOOKUP(AR457,'Number-Dozzen'!$F$2:$K$10,6,0),"")</f>
        <v/>
      </c>
      <c r="BA457" s="11"/>
      <c r="BB457" s="80">
        <f t="shared" si="154"/>
        <v>6</v>
      </c>
      <c r="BC457" s="11"/>
      <c r="BD457" s="11"/>
      <c r="BE457" s="11"/>
      <c r="BF457" s="11"/>
      <c r="BG457" s="11"/>
      <c r="BH457" s="11"/>
      <c r="BI457" s="11"/>
      <c r="BJ457" s="11"/>
      <c r="BK457" s="11"/>
      <c r="BL457" s="11"/>
      <c r="BM457" s="11"/>
      <c r="BN457" s="11"/>
    </row>
    <row r="458" spans="1:66">
      <c r="A458" s="7">
        <v>457</v>
      </c>
      <c r="B458" s="5"/>
      <c r="C458" s="97">
        <v>20</v>
      </c>
      <c r="D458" s="6">
        <f>IF(C458="","",VLOOKUP(C458,'Number-Dozzen'!$A$2:$C$38,3,0))</f>
        <v>2</v>
      </c>
      <c r="E458" s="6">
        <f>IF(C458="","",VLOOKUP(C458,'[1]Number-Dozzen'!$A$2:$B$38,2,0))</f>
        <v>2</v>
      </c>
      <c r="F458" s="19">
        <f t="shared" si="137"/>
        <v>11</v>
      </c>
      <c r="G458" s="19" t="str">
        <f>IF(C458="","",IF(F458="","",VLOOKUP(F458,'Number-Dozzen'!$F$2:$L$10,7,0)))</f>
        <v>0-2-4-6</v>
      </c>
      <c r="H458" s="1" t="str">
        <f t="shared" si="153"/>
        <v/>
      </c>
      <c r="I458" s="1">
        <f t="shared" si="138"/>
        <v>6</v>
      </c>
      <c r="J458" s="1">
        <f t="shared" si="139"/>
        <v>1</v>
      </c>
      <c r="K458" s="1" t="str">
        <f t="shared" si="152"/>
        <v/>
      </c>
      <c r="L458" s="1">
        <f>IF(C458="","",SUM($K$2:K458))</f>
        <v>-8</v>
      </c>
      <c r="M458" s="11"/>
      <c r="N458" s="24" t="str">
        <f t="shared" si="136"/>
        <v/>
      </c>
      <c r="O458" s="25"/>
      <c r="P458" s="11"/>
      <c r="Q458" s="11"/>
      <c r="R458" s="11"/>
      <c r="S458" s="11"/>
      <c r="T458" s="11"/>
      <c r="U458" s="11"/>
      <c r="X458" s="11"/>
      <c r="Y458" s="11"/>
      <c r="Z458" s="80" t="str">
        <f t="shared" si="140"/>
        <v/>
      </c>
      <c r="AA458" s="82" t="str">
        <f t="shared" si="141"/>
        <v/>
      </c>
      <c r="AB458" s="1" t="str">
        <f t="shared" si="142"/>
        <v/>
      </c>
      <c r="AC458" s="1">
        <f t="shared" si="143"/>
        <v>1</v>
      </c>
      <c r="AD458" s="1" t="str">
        <f t="shared" si="144"/>
        <v/>
      </c>
      <c r="AE458" s="1" t="str">
        <f t="shared" si="145"/>
        <v/>
      </c>
      <c r="AG458" s="11"/>
      <c r="AH458" s="1" t="str">
        <f t="shared" si="146"/>
        <v/>
      </c>
      <c r="AI458" s="1" t="str">
        <f t="shared" si="147"/>
        <v/>
      </c>
      <c r="AJ458" s="1" t="str">
        <f t="shared" si="148"/>
        <v/>
      </c>
      <c r="AK458" s="1">
        <f t="shared" si="149"/>
        <v>1</v>
      </c>
      <c r="AL458" s="1" t="str">
        <f t="shared" si="150"/>
        <v/>
      </c>
      <c r="AM458" s="1" t="str">
        <f t="shared" si="151"/>
        <v/>
      </c>
      <c r="AN458" s="11"/>
      <c r="AO458" s="11"/>
      <c r="AP458" s="78">
        <f>IF(AND(SUM(AH458:AM458)&gt;0,SUM(Z458:AE458)&gt;0),1,"")</f>
        <v>1</v>
      </c>
      <c r="AQ458" s="78"/>
      <c r="AR458" s="78">
        <f>IF(AP458=1,SUM(Z458:AE458)*10+SUM(AH458:AM458),"")</f>
        <v>11</v>
      </c>
      <c r="AS458" s="78"/>
      <c r="AT458" s="11"/>
      <c r="AU458" s="11"/>
      <c r="AV458" s="80">
        <f>IF(AP458=1,VLOOKUP(AR458,'Number-Dozzen'!$F$2:$K$10,2,0),"")</f>
        <v>0</v>
      </c>
      <c r="AW458" s="80">
        <f>IF(AP458=1,VLOOKUP(AR458,'Number-Dozzen'!$F$2:$K$10,3,0),"")</f>
        <v>2</v>
      </c>
      <c r="AX458" s="80">
        <f>IF(AP458=1,VLOOKUP(AR458,'Number-Dozzen'!$F$2:$K$10,4,0),"")</f>
        <v>4</v>
      </c>
      <c r="AY458" s="80">
        <f>IF(AP458=1,VLOOKUP(AR458,'Number-Dozzen'!$F$2:$K$10,5,0),"")</f>
        <v>6</v>
      </c>
      <c r="AZ458" s="80" t="str">
        <f>IF(AP458=1,VLOOKUP(AR458,'Number-Dozzen'!$F$2:$K$10,6,0),"")</f>
        <v xml:space="preserve"> </v>
      </c>
      <c r="BA458" s="11"/>
      <c r="BB458" s="80">
        <f t="shared" si="154"/>
        <v>6</v>
      </c>
      <c r="BC458" s="11"/>
      <c r="BD458" s="11"/>
      <c r="BE458" s="11"/>
      <c r="BF458" s="11"/>
      <c r="BG458" s="11"/>
      <c r="BH458" s="11"/>
      <c r="BI458" s="11"/>
      <c r="BJ458" s="11"/>
      <c r="BK458" s="11"/>
      <c r="BL458" s="11"/>
      <c r="BM458" s="11"/>
      <c r="BN458" s="11"/>
    </row>
    <row r="459" spans="1:66">
      <c r="A459" s="7">
        <v>458</v>
      </c>
      <c r="B459" s="5"/>
      <c r="C459" s="97">
        <v>5</v>
      </c>
      <c r="D459" s="6">
        <f>IF(C459="","",VLOOKUP(C459,'Number-Dozzen'!$A$2:$C$38,3,0))</f>
        <v>1</v>
      </c>
      <c r="E459" s="6">
        <f>IF(C459="","",VLOOKUP(C459,'[1]Number-Dozzen'!$A$2:$B$38,2,0))</f>
        <v>2</v>
      </c>
      <c r="F459" s="19" t="str">
        <f t="shared" si="137"/>
        <v/>
      </c>
      <c r="G459" s="19" t="str">
        <f>IF(C459="","",IF(F459="","",VLOOKUP(F459,'Number-Dozzen'!$F$2:$L$10,7,0)))</f>
        <v/>
      </c>
      <c r="H459" s="1" t="str">
        <f t="shared" si="153"/>
        <v>L</v>
      </c>
      <c r="I459" s="1">
        <f t="shared" si="138"/>
        <v>6</v>
      </c>
      <c r="J459" s="1">
        <f t="shared" si="139"/>
        <v>1</v>
      </c>
      <c r="K459" s="1">
        <f t="shared" si="152"/>
        <v>-4</v>
      </c>
      <c r="L459" s="1">
        <f>IF(C459="","",SUM($K$2:K459))</f>
        <v>-12</v>
      </c>
      <c r="M459" s="11"/>
      <c r="N459" s="24" t="str">
        <f t="shared" si="136"/>
        <v/>
      </c>
      <c r="O459" s="25"/>
      <c r="P459" s="11"/>
      <c r="Q459" s="11"/>
      <c r="R459" s="11"/>
      <c r="S459" s="11"/>
      <c r="T459" s="11"/>
      <c r="U459" s="11"/>
      <c r="X459" s="11"/>
      <c r="Y459" s="11"/>
      <c r="Z459" s="80">
        <f t="shared" si="140"/>
        <v>3</v>
      </c>
      <c r="AA459" s="82" t="str">
        <f t="shared" si="141"/>
        <v/>
      </c>
      <c r="AB459" s="1" t="str">
        <f t="shared" si="142"/>
        <v/>
      </c>
      <c r="AC459" s="1" t="str">
        <f t="shared" si="143"/>
        <v/>
      </c>
      <c r="AD459" s="1" t="str">
        <f t="shared" si="144"/>
        <v/>
      </c>
      <c r="AE459" s="1" t="str">
        <f t="shared" si="145"/>
        <v/>
      </c>
      <c r="AG459" s="11"/>
      <c r="AH459" s="1" t="str">
        <f t="shared" si="146"/>
        <v/>
      </c>
      <c r="AI459" s="1" t="str">
        <f t="shared" si="147"/>
        <v/>
      </c>
      <c r="AJ459" s="1" t="str">
        <f t="shared" si="148"/>
        <v/>
      </c>
      <c r="AK459" s="1" t="str">
        <f t="shared" si="149"/>
        <v/>
      </c>
      <c r="AL459" s="1" t="str">
        <f t="shared" si="150"/>
        <v/>
      </c>
      <c r="AM459" s="1" t="str">
        <f t="shared" si="151"/>
        <v/>
      </c>
      <c r="AN459" s="11"/>
      <c r="AO459" s="11"/>
      <c r="AP459" s="78" t="str">
        <f>IF(AND(SUM(AH459:AM459)&gt;0,SUM(Z459:AE459)&gt;0),1,"")</f>
        <v/>
      </c>
      <c r="AQ459" s="78"/>
      <c r="AR459" s="78" t="str">
        <f>IF(AP459=1,SUM(Z459:AE459)*10+SUM(AH459:AM459),"")</f>
        <v/>
      </c>
      <c r="AS459" s="78"/>
      <c r="AT459" s="11"/>
      <c r="AU459" s="11"/>
      <c r="AV459" s="80" t="str">
        <f>IF(AP459=1,VLOOKUP(AR459,'Number-Dozzen'!$F$2:$K$10,2,0),"")</f>
        <v/>
      </c>
      <c r="AW459" s="80" t="str">
        <f>IF(AP459=1,VLOOKUP(AR459,'Number-Dozzen'!$F$2:$K$10,3,0),"")</f>
        <v/>
      </c>
      <c r="AX459" s="80" t="str">
        <f>IF(AP459=1,VLOOKUP(AR459,'Number-Dozzen'!$F$2:$K$10,4,0),"")</f>
        <v/>
      </c>
      <c r="AY459" s="80" t="str">
        <f>IF(AP459=1,VLOOKUP(AR459,'Number-Dozzen'!$F$2:$K$10,5,0),"")</f>
        <v/>
      </c>
      <c r="AZ459" s="80" t="str">
        <f>IF(AP459=1,VLOOKUP(AR459,'Number-Dozzen'!$F$2:$K$10,6,0),"")</f>
        <v/>
      </c>
      <c r="BA459" s="11"/>
      <c r="BB459" s="80">
        <f t="shared" si="154"/>
        <v>7</v>
      </c>
      <c r="BC459" s="11"/>
      <c r="BD459" s="11"/>
      <c r="BE459" s="11"/>
      <c r="BF459" s="11"/>
      <c r="BG459" s="11"/>
      <c r="BH459" s="11"/>
      <c r="BI459" s="11"/>
      <c r="BJ459" s="11"/>
      <c r="BK459" s="11"/>
      <c r="BL459" s="11"/>
      <c r="BM459" s="11"/>
      <c r="BN459" s="11"/>
    </row>
    <row r="460" spans="1:66">
      <c r="A460" s="7">
        <v>459</v>
      </c>
      <c r="B460" s="5"/>
      <c r="C460" s="97">
        <v>8</v>
      </c>
      <c r="D460" s="6">
        <f>IF(C460="","",VLOOKUP(C460,'Number-Dozzen'!$A$2:$C$38,3,0))</f>
        <v>1</v>
      </c>
      <c r="E460" s="6">
        <f>IF(C460="","",VLOOKUP(C460,'[1]Number-Dozzen'!$A$2:$B$38,2,0))</f>
        <v>2</v>
      </c>
      <c r="F460" s="19" t="str">
        <f t="shared" si="137"/>
        <v/>
      </c>
      <c r="G460" s="19" t="str">
        <f>IF(C460="","",IF(F460="","",VLOOKUP(F460,'Number-Dozzen'!$F$2:$L$10,7,0)))</f>
        <v/>
      </c>
      <c r="H460" s="1" t="str">
        <f t="shared" si="153"/>
        <v/>
      </c>
      <c r="I460" s="1">
        <f t="shared" si="138"/>
        <v>7</v>
      </c>
      <c r="J460" s="1">
        <f t="shared" si="139"/>
        <v>1</v>
      </c>
      <c r="K460" s="1" t="str">
        <f t="shared" si="152"/>
        <v/>
      </c>
      <c r="L460" s="1">
        <f>IF(C460="","",SUM($K$2:K460))</f>
        <v>-12</v>
      </c>
      <c r="M460" s="11"/>
      <c r="N460" s="24" t="str">
        <f t="shared" si="136"/>
        <v/>
      </c>
      <c r="O460" s="25"/>
      <c r="P460" s="11"/>
      <c r="Q460" s="11"/>
      <c r="R460" s="11"/>
      <c r="S460" s="11"/>
      <c r="T460" s="11"/>
      <c r="U460" s="11"/>
      <c r="X460" s="11"/>
      <c r="Y460" s="11"/>
      <c r="Z460" s="80" t="str">
        <f t="shared" si="140"/>
        <v/>
      </c>
      <c r="AA460" s="82" t="str">
        <f t="shared" si="141"/>
        <v/>
      </c>
      <c r="AB460" s="1" t="str">
        <f t="shared" si="142"/>
        <v/>
      </c>
      <c r="AC460" s="1" t="str">
        <f t="shared" si="143"/>
        <v/>
      </c>
      <c r="AD460" s="1" t="str">
        <f t="shared" si="144"/>
        <v/>
      </c>
      <c r="AE460" s="1" t="str">
        <f t="shared" si="145"/>
        <v/>
      </c>
      <c r="AG460" s="11"/>
      <c r="AH460" s="1" t="str">
        <f t="shared" si="146"/>
        <v/>
      </c>
      <c r="AI460" s="1" t="str">
        <f t="shared" si="147"/>
        <v/>
      </c>
      <c r="AJ460" s="1" t="str">
        <f t="shared" si="148"/>
        <v/>
      </c>
      <c r="AK460" s="1" t="str">
        <f t="shared" si="149"/>
        <v/>
      </c>
      <c r="AL460" s="1" t="str">
        <f t="shared" si="150"/>
        <v/>
      </c>
      <c r="AM460" s="1" t="str">
        <f t="shared" si="151"/>
        <v/>
      </c>
      <c r="AN460" s="11"/>
      <c r="AO460" s="11"/>
      <c r="AP460" s="78" t="str">
        <f>IF(AND(SUM(AH460:AM460)&gt;0,SUM(Z460:AE460)&gt;0),1,"")</f>
        <v/>
      </c>
      <c r="AQ460" s="78"/>
      <c r="AR460" s="78" t="str">
        <f>IF(AP460=1,SUM(Z460:AE460)*10+SUM(AH460:AM460),"")</f>
        <v/>
      </c>
      <c r="AS460" s="78"/>
      <c r="AT460" s="11"/>
      <c r="AU460" s="11"/>
      <c r="AV460" s="80" t="str">
        <f>IF(AP460=1,VLOOKUP(AR460,'Number-Dozzen'!$F$2:$K$10,2,0),"")</f>
        <v/>
      </c>
      <c r="AW460" s="80" t="str">
        <f>IF(AP460=1,VLOOKUP(AR460,'Number-Dozzen'!$F$2:$K$10,3,0),"")</f>
        <v/>
      </c>
      <c r="AX460" s="80" t="str">
        <f>IF(AP460=1,VLOOKUP(AR460,'Number-Dozzen'!$F$2:$K$10,4,0),"")</f>
        <v/>
      </c>
      <c r="AY460" s="80" t="str">
        <f>IF(AP460=1,VLOOKUP(AR460,'Number-Dozzen'!$F$2:$K$10,5,0),"")</f>
        <v/>
      </c>
      <c r="AZ460" s="80" t="str">
        <f>IF(AP460=1,VLOOKUP(AR460,'Number-Dozzen'!$F$2:$K$10,6,0),"")</f>
        <v/>
      </c>
      <c r="BA460" s="11"/>
      <c r="BB460" s="80">
        <f t="shared" si="154"/>
        <v>7</v>
      </c>
      <c r="BC460" s="11"/>
      <c r="BD460" s="11"/>
      <c r="BE460" s="11"/>
      <c r="BF460" s="11"/>
      <c r="BG460" s="11"/>
      <c r="BH460" s="11"/>
      <c r="BI460" s="11"/>
      <c r="BJ460" s="11"/>
      <c r="BK460" s="11"/>
      <c r="BL460" s="11"/>
      <c r="BM460" s="11"/>
      <c r="BN460" s="11"/>
    </row>
    <row r="461" spans="1:66">
      <c r="A461" s="7">
        <v>460</v>
      </c>
      <c r="B461" s="5"/>
      <c r="C461" s="97">
        <v>20</v>
      </c>
      <c r="D461" s="6">
        <f>IF(C461="","",VLOOKUP(C461,'Number-Dozzen'!$A$2:$C$38,3,0))</f>
        <v>2</v>
      </c>
      <c r="E461" s="6">
        <f>IF(C461="","",VLOOKUP(C461,'[1]Number-Dozzen'!$A$2:$B$38,2,0))</f>
        <v>2</v>
      </c>
      <c r="F461" s="19" t="str">
        <f t="shared" si="137"/>
        <v/>
      </c>
      <c r="G461" s="19" t="str">
        <f>IF(C461="","",IF(F461="","",VLOOKUP(F461,'Number-Dozzen'!$F$2:$L$10,7,0)))</f>
        <v/>
      </c>
      <c r="H461" s="1" t="str">
        <f t="shared" si="153"/>
        <v/>
      </c>
      <c r="I461" s="1">
        <f t="shared" si="138"/>
        <v>7</v>
      </c>
      <c r="J461" s="1">
        <f t="shared" si="139"/>
        <v>1</v>
      </c>
      <c r="K461" s="1" t="str">
        <f t="shared" si="152"/>
        <v/>
      </c>
      <c r="L461" s="1">
        <f>IF(C461="","",SUM($K$2:K461))</f>
        <v>-12</v>
      </c>
      <c r="M461" s="11"/>
      <c r="N461" s="24" t="str">
        <f t="shared" si="136"/>
        <v/>
      </c>
      <c r="O461" s="25"/>
      <c r="P461" s="11"/>
      <c r="Q461" s="11"/>
      <c r="R461" s="11"/>
      <c r="S461" s="11"/>
      <c r="T461" s="11"/>
      <c r="U461" s="11"/>
      <c r="X461" s="11"/>
      <c r="Y461" s="11"/>
      <c r="Z461" s="80" t="str">
        <f t="shared" si="140"/>
        <v/>
      </c>
      <c r="AA461" s="82" t="str">
        <f t="shared" si="141"/>
        <v/>
      </c>
      <c r="AB461" s="1">
        <f t="shared" si="142"/>
        <v>3</v>
      </c>
      <c r="AC461" s="1" t="str">
        <f t="shared" si="143"/>
        <v/>
      </c>
      <c r="AD461" s="1" t="str">
        <f t="shared" si="144"/>
        <v/>
      </c>
      <c r="AE461" s="1" t="str">
        <f t="shared" si="145"/>
        <v/>
      </c>
      <c r="AG461" s="11"/>
      <c r="AH461" s="1" t="str">
        <f t="shared" si="146"/>
        <v/>
      </c>
      <c r="AI461" s="1" t="str">
        <f t="shared" si="147"/>
        <v/>
      </c>
      <c r="AJ461" s="1" t="str">
        <f t="shared" si="148"/>
        <v/>
      </c>
      <c r="AK461" s="1" t="str">
        <f t="shared" si="149"/>
        <v/>
      </c>
      <c r="AL461" s="1" t="str">
        <f t="shared" si="150"/>
        <v/>
      </c>
      <c r="AM461" s="1" t="str">
        <f t="shared" si="151"/>
        <v/>
      </c>
      <c r="AN461" s="11"/>
      <c r="AO461" s="11"/>
      <c r="AP461" s="78" t="str">
        <f>IF(AND(SUM(AH461:AM461)&gt;0,SUM(Z461:AE461)&gt;0),1,"")</f>
        <v/>
      </c>
      <c r="AQ461" s="78"/>
      <c r="AR461" s="78" t="str">
        <f>IF(AP461=1,SUM(Z461:AE461)*10+SUM(AH461:AM461),"")</f>
        <v/>
      </c>
      <c r="AS461" s="78"/>
      <c r="AT461" s="11"/>
      <c r="AU461" s="11"/>
      <c r="AV461" s="80" t="str">
        <f>IF(AP461=1,VLOOKUP(AR461,'Number-Dozzen'!$F$2:$K$10,2,0),"")</f>
        <v/>
      </c>
      <c r="AW461" s="80" t="str">
        <f>IF(AP461=1,VLOOKUP(AR461,'Number-Dozzen'!$F$2:$K$10,3,0),"")</f>
        <v/>
      </c>
      <c r="AX461" s="80" t="str">
        <f>IF(AP461=1,VLOOKUP(AR461,'Number-Dozzen'!$F$2:$K$10,4,0),"")</f>
        <v/>
      </c>
      <c r="AY461" s="80" t="str">
        <f>IF(AP461=1,VLOOKUP(AR461,'Number-Dozzen'!$F$2:$K$10,5,0),"")</f>
        <v/>
      </c>
      <c r="AZ461" s="80" t="str">
        <f>IF(AP461=1,VLOOKUP(AR461,'Number-Dozzen'!$F$2:$K$10,6,0),"")</f>
        <v/>
      </c>
      <c r="BA461" s="11"/>
      <c r="BB461" s="80">
        <f t="shared" si="154"/>
        <v>7</v>
      </c>
      <c r="BC461" s="11"/>
      <c r="BD461" s="11"/>
      <c r="BE461" s="11"/>
      <c r="BF461" s="11"/>
      <c r="BG461" s="11"/>
      <c r="BH461" s="11"/>
      <c r="BI461" s="11"/>
      <c r="BJ461" s="11"/>
      <c r="BK461" s="11"/>
      <c r="BL461" s="11"/>
      <c r="BM461" s="11"/>
      <c r="BN461" s="11"/>
    </row>
    <row r="462" spans="1:66">
      <c r="A462" s="7">
        <v>461</v>
      </c>
      <c r="B462" s="5"/>
      <c r="C462" s="97">
        <v>21</v>
      </c>
      <c r="D462" s="6">
        <f>IF(C462="","",VLOOKUP(C462,'Number-Dozzen'!$A$2:$C$38,3,0))</f>
        <v>2</v>
      </c>
      <c r="E462" s="6">
        <f>IF(C462="","",VLOOKUP(C462,'[1]Number-Dozzen'!$A$2:$B$38,2,0))</f>
        <v>1</v>
      </c>
      <c r="F462" s="19" t="str">
        <f t="shared" si="137"/>
        <v/>
      </c>
      <c r="G462" s="19" t="str">
        <f>IF(C462="","",IF(F462="","",VLOOKUP(F462,'Number-Dozzen'!$F$2:$L$10,7,0)))</f>
        <v/>
      </c>
      <c r="H462" s="1" t="str">
        <f t="shared" si="153"/>
        <v/>
      </c>
      <c r="I462" s="1">
        <f t="shared" si="138"/>
        <v>7</v>
      </c>
      <c r="J462" s="1">
        <f t="shared" si="139"/>
        <v>1</v>
      </c>
      <c r="K462" s="1" t="str">
        <f t="shared" si="152"/>
        <v/>
      </c>
      <c r="L462" s="1">
        <f>IF(C462="","",SUM($K$2:K462))</f>
        <v>-12</v>
      </c>
      <c r="M462" s="11"/>
      <c r="N462" s="24" t="str">
        <f t="shared" si="136"/>
        <v/>
      </c>
      <c r="O462" s="25"/>
      <c r="P462" s="11"/>
      <c r="Q462" s="11"/>
      <c r="R462" s="11"/>
      <c r="S462" s="11"/>
      <c r="T462" s="11"/>
      <c r="U462" s="11"/>
      <c r="X462" s="11"/>
      <c r="Y462" s="11"/>
      <c r="Z462" s="80" t="str">
        <f t="shared" si="140"/>
        <v/>
      </c>
      <c r="AA462" s="82" t="str">
        <f t="shared" si="141"/>
        <v/>
      </c>
      <c r="AB462" s="1" t="str">
        <f t="shared" si="142"/>
        <v/>
      </c>
      <c r="AC462" s="1" t="str">
        <f t="shared" si="143"/>
        <v/>
      </c>
      <c r="AD462" s="1" t="str">
        <f t="shared" si="144"/>
        <v/>
      </c>
      <c r="AE462" s="1" t="str">
        <f t="shared" si="145"/>
        <v/>
      </c>
      <c r="AG462" s="11"/>
      <c r="AH462" s="1">
        <f t="shared" si="146"/>
        <v>3</v>
      </c>
      <c r="AI462" s="1" t="str">
        <f t="shared" si="147"/>
        <v/>
      </c>
      <c r="AJ462" s="1" t="str">
        <f t="shared" si="148"/>
        <v/>
      </c>
      <c r="AK462" s="1" t="str">
        <f t="shared" si="149"/>
        <v/>
      </c>
      <c r="AL462" s="1" t="str">
        <f t="shared" si="150"/>
        <v/>
      </c>
      <c r="AM462" s="1" t="str">
        <f t="shared" si="151"/>
        <v/>
      </c>
      <c r="AN462" s="11"/>
      <c r="AO462" s="11"/>
      <c r="AP462" s="78" t="str">
        <f>IF(AND(SUM(AH462:AM462)&gt;0,SUM(Z462:AE462)&gt;0),1,"")</f>
        <v/>
      </c>
      <c r="AQ462" s="78"/>
      <c r="AR462" s="78" t="str">
        <f>IF(AP462=1,SUM(Z462:AE462)*10+SUM(AH462:AM462),"")</f>
        <v/>
      </c>
      <c r="AS462" s="78"/>
      <c r="AT462" s="11"/>
      <c r="AU462" s="11"/>
      <c r="AV462" s="80" t="str">
        <f>IF(AP462=1,VLOOKUP(AR462,'Number-Dozzen'!$F$2:$K$10,2,0),"")</f>
        <v/>
      </c>
      <c r="AW462" s="80" t="str">
        <f>IF(AP462=1,VLOOKUP(AR462,'Number-Dozzen'!$F$2:$K$10,3,0),"")</f>
        <v/>
      </c>
      <c r="AX462" s="80" t="str">
        <f>IF(AP462=1,VLOOKUP(AR462,'Number-Dozzen'!$F$2:$K$10,4,0),"")</f>
        <v/>
      </c>
      <c r="AY462" s="80" t="str">
        <f>IF(AP462=1,VLOOKUP(AR462,'Number-Dozzen'!$F$2:$K$10,5,0),"")</f>
        <v/>
      </c>
      <c r="AZ462" s="80" t="str">
        <f>IF(AP462=1,VLOOKUP(AR462,'Number-Dozzen'!$F$2:$K$10,6,0),"")</f>
        <v/>
      </c>
      <c r="BA462" s="11"/>
      <c r="BB462" s="80">
        <f t="shared" si="154"/>
        <v>7</v>
      </c>
      <c r="BC462" s="11"/>
      <c r="BD462" s="11"/>
      <c r="BE462" s="11"/>
      <c r="BF462" s="11"/>
      <c r="BG462" s="11"/>
      <c r="BH462" s="11"/>
      <c r="BI462" s="11"/>
      <c r="BJ462" s="11"/>
      <c r="BK462" s="11"/>
      <c r="BL462" s="11"/>
      <c r="BM462" s="11"/>
      <c r="BN462" s="11"/>
    </row>
    <row r="463" spans="1:66">
      <c r="A463" s="7">
        <v>462</v>
      </c>
      <c r="B463" s="5"/>
      <c r="C463" s="97">
        <v>24</v>
      </c>
      <c r="D463" s="6">
        <f>IF(C463="","",VLOOKUP(C463,'Number-Dozzen'!$A$2:$C$38,3,0))</f>
        <v>2</v>
      </c>
      <c r="E463" s="6">
        <f>IF(C463="","",VLOOKUP(C463,'[1]Number-Dozzen'!$A$2:$B$38,2,0))</f>
        <v>2</v>
      </c>
      <c r="F463" s="19" t="str">
        <f t="shared" si="137"/>
        <v/>
      </c>
      <c r="G463" s="19" t="str">
        <f>IF(C463="","",IF(F463="","",VLOOKUP(F463,'Number-Dozzen'!$F$2:$L$10,7,0)))</f>
        <v/>
      </c>
      <c r="H463" s="1" t="str">
        <f t="shared" si="153"/>
        <v/>
      </c>
      <c r="I463" s="1">
        <f t="shared" si="138"/>
        <v>7</v>
      </c>
      <c r="J463" s="1">
        <f t="shared" si="139"/>
        <v>1</v>
      </c>
      <c r="K463" s="1" t="str">
        <f t="shared" si="152"/>
        <v/>
      </c>
      <c r="L463" s="1">
        <f>IF(C463="","",SUM($K$2:K463))</f>
        <v>-12</v>
      </c>
      <c r="M463" s="11"/>
      <c r="N463" s="24" t="str">
        <f t="shared" si="136"/>
        <v/>
      </c>
      <c r="O463" s="25"/>
      <c r="P463" s="11"/>
      <c r="Q463" s="11"/>
      <c r="R463" s="11"/>
      <c r="S463" s="11"/>
      <c r="T463" s="11"/>
      <c r="U463" s="11"/>
      <c r="X463" s="11"/>
      <c r="Y463" s="11"/>
      <c r="Z463" s="80" t="str">
        <f t="shared" si="140"/>
        <v/>
      </c>
      <c r="AA463" s="82" t="str">
        <f t="shared" si="141"/>
        <v/>
      </c>
      <c r="AB463" s="1" t="str">
        <f t="shared" si="142"/>
        <v/>
      </c>
      <c r="AC463" s="1" t="str">
        <f t="shared" si="143"/>
        <v/>
      </c>
      <c r="AD463" s="1" t="str">
        <f t="shared" si="144"/>
        <v/>
      </c>
      <c r="AE463" s="1" t="str">
        <f t="shared" si="145"/>
        <v/>
      </c>
      <c r="AG463" s="11"/>
      <c r="AH463" s="1" t="str">
        <f t="shared" si="146"/>
        <v/>
      </c>
      <c r="AI463" s="1" t="str">
        <f t="shared" si="147"/>
        <v/>
      </c>
      <c r="AJ463" s="1">
        <f t="shared" si="148"/>
        <v>3</v>
      </c>
      <c r="AK463" s="1" t="str">
        <f t="shared" si="149"/>
        <v/>
      </c>
      <c r="AL463" s="1" t="str">
        <f t="shared" si="150"/>
        <v/>
      </c>
      <c r="AM463" s="1" t="str">
        <f t="shared" si="151"/>
        <v/>
      </c>
      <c r="AN463" s="11"/>
      <c r="AO463" s="11"/>
      <c r="AP463" s="78" t="str">
        <f>IF(AND(SUM(AH463:AM463)&gt;0,SUM(Z463:AE463)&gt;0),1,"")</f>
        <v/>
      </c>
      <c r="AQ463" s="78"/>
      <c r="AR463" s="78" t="str">
        <f>IF(AP463=1,SUM(Z463:AE463)*10+SUM(AH463:AM463),"")</f>
        <v/>
      </c>
      <c r="AS463" s="78"/>
      <c r="AT463" s="11"/>
      <c r="AU463" s="11"/>
      <c r="AV463" s="80" t="str">
        <f>IF(AP463=1,VLOOKUP(AR463,'Number-Dozzen'!$F$2:$K$10,2,0),"")</f>
        <v/>
      </c>
      <c r="AW463" s="80" t="str">
        <f>IF(AP463=1,VLOOKUP(AR463,'Number-Dozzen'!$F$2:$K$10,3,0),"")</f>
        <v/>
      </c>
      <c r="AX463" s="80" t="str">
        <f>IF(AP463=1,VLOOKUP(AR463,'Number-Dozzen'!$F$2:$K$10,4,0),"")</f>
        <v/>
      </c>
      <c r="AY463" s="80" t="str">
        <f>IF(AP463=1,VLOOKUP(AR463,'Number-Dozzen'!$F$2:$K$10,5,0),"")</f>
        <v/>
      </c>
      <c r="AZ463" s="80" t="str">
        <f>IF(AP463=1,VLOOKUP(AR463,'Number-Dozzen'!$F$2:$K$10,6,0),"")</f>
        <v/>
      </c>
      <c r="BA463" s="11"/>
      <c r="BB463" s="80">
        <f t="shared" si="154"/>
        <v>7</v>
      </c>
      <c r="BC463" s="11"/>
      <c r="BD463" s="11"/>
      <c r="BE463" s="11"/>
      <c r="BF463" s="11"/>
      <c r="BG463" s="11"/>
      <c r="BH463" s="11"/>
      <c r="BI463" s="11"/>
      <c r="BJ463" s="11"/>
      <c r="BK463" s="11"/>
      <c r="BL463" s="11"/>
      <c r="BM463" s="11"/>
      <c r="BN463" s="11"/>
    </row>
    <row r="464" spans="1:66">
      <c r="A464" s="7">
        <v>463</v>
      </c>
      <c r="B464" s="5"/>
      <c r="C464" s="97">
        <v>34</v>
      </c>
      <c r="D464" s="6">
        <f>IF(C464="","",VLOOKUP(C464,'Number-Dozzen'!$A$2:$C$38,3,0))</f>
        <v>3</v>
      </c>
      <c r="E464" s="6">
        <f>IF(C464="","",VLOOKUP(C464,'[1]Number-Dozzen'!$A$2:$B$38,2,0))</f>
        <v>1</v>
      </c>
      <c r="F464" s="19" t="str">
        <f t="shared" si="137"/>
        <v/>
      </c>
      <c r="G464" s="19" t="str">
        <f>IF(C464="","",IF(F464="","",VLOOKUP(F464,'Number-Dozzen'!$F$2:$L$10,7,0)))</f>
        <v/>
      </c>
      <c r="H464" s="1" t="str">
        <f t="shared" si="153"/>
        <v/>
      </c>
      <c r="I464" s="1">
        <f t="shared" si="138"/>
        <v>7</v>
      </c>
      <c r="J464" s="1">
        <f t="shared" si="139"/>
        <v>1</v>
      </c>
      <c r="K464" s="1" t="str">
        <f t="shared" si="152"/>
        <v/>
      </c>
      <c r="L464" s="1">
        <f>IF(C464="","",SUM($K$2:K464))</f>
        <v>-12</v>
      </c>
      <c r="M464" s="11"/>
      <c r="N464" s="24" t="str">
        <f t="shared" si="136"/>
        <v/>
      </c>
      <c r="O464" s="25"/>
      <c r="P464" s="11"/>
      <c r="Q464" s="11"/>
      <c r="R464" s="11"/>
      <c r="S464" s="11"/>
      <c r="T464" s="11"/>
      <c r="U464" s="11"/>
      <c r="X464" s="11"/>
      <c r="Y464" s="11"/>
      <c r="Z464" s="80" t="str">
        <f t="shared" si="140"/>
        <v/>
      </c>
      <c r="AA464" s="82" t="str">
        <f t="shared" si="141"/>
        <v/>
      </c>
      <c r="AB464" s="1" t="str">
        <f t="shared" si="142"/>
        <v/>
      </c>
      <c r="AC464" s="1" t="str">
        <f t="shared" si="143"/>
        <v/>
      </c>
      <c r="AD464" s="1" t="str">
        <f t="shared" si="144"/>
        <v/>
      </c>
      <c r="AE464" s="1" t="str">
        <f t="shared" si="145"/>
        <v/>
      </c>
      <c r="AG464" s="11"/>
      <c r="AH464" s="1">
        <f t="shared" si="146"/>
        <v>3</v>
      </c>
      <c r="AI464" s="1" t="str">
        <f t="shared" si="147"/>
        <v/>
      </c>
      <c r="AJ464" s="1" t="str">
        <f t="shared" si="148"/>
        <v/>
      </c>
      <c r="AK464" s="1" t="str">
        <f t="shared" si="149"/>
        <v/>
      </c>
      <c r="AL464" s="1" t="str">
        <f t="shared" si="150"/>
        <v/>
      </c>
      <c r="AM464" s="1" t="str">
        <f t="shared" si="151"/>
        <v/>
      </c>
      <c r="AN464" s="11"/>
      <c r="AO464" s="11"/>
      <c r="AP464" s="78" t="str">
        <f>IF(AND(SUM(AH464:AM464)&gt;0,SUM(Z464:AE464)&gt;0),1,"")</f>
        <v/>
      </c>
      <c r="AQ464" s="78"/>
      <c r="AR464" s="78" t="str">
        <f>IF(AP464=1,SUM(Z464:AE464)*10+SUM(AH464:AM464),"")</f>
        <v/>
      </c>
      <c r="AS464" s="78"/>
      <c r="AT464" s="11"/>
      <c r="AU464" s="11"/>
      <c r="AV464" s="80" t="str">
        <f>IF(AP464=1,VLOOKUP(AR464,'Number-Dozzen'!$F$2:$K$10,2,0),"")</f>
        <v/>
      </c>
      <c r="AW464" s="80" t="str">
        <f>IF(AP464=1,VLOOKUP(AR464,'Number-Dozzen'!$F$2:$K$10,3,0),"")</f>
        <v/>
      </c>
      <c r="AX464" s="80" t="str">
        <f>IF(AP464=1,VLOOKUP(AR464,'Number-Dozzen'!$F$2:$K$10,4,0),"")</f>
        <v/>
      </c>
      <c r="AY464" s="80" t="str">
        <f>IF(AP464=1,VLOOKUP(AR464,'Number-Dozzen'!$F$2:$K$10,5,0),"")</f>
        <v/>
      </c>
      <c r="AZ464" s="80" t="str">
        <f>IF(AP464=1,VLOOKUP(AR464,'Number-Dozzen'!$F$2:$K$10,6,0),"")</f>
        <v/>
      </c>
      <c r="BA464" s="11"/>
      <c r="BB464" s="80">
        <f t="shared" si="154"/>
        <v>7</v>
      </c>
      <c r="BC464" s="11"/>
      <c r="BD464" s="11"/>
      <c r="BE464" s="11"/>
      <c r="BF464" s="11"/>
      <c r="BG464" s="11"/>
      <c r="BH464" s="11"/>
      <c r="BI464" s="11"/>
      <c r="BJ464" s="11"/>
      <c r="BK464" s="11"/>
      <c r="BL464" s="11"/>
      <c r="BM464" s="11"/>
      <c r="BN464" s="11"/>
    </row>
    <row r="465" spans="1:66">
      <c r="A465" s="7">
        <v>464</v>
      </c>
      <c r="B465" s="5"/>
      <c r="C465" s="97">
        <v>22</v>
      </c>
      <c r="D465" s="6">
        <f>IF(C465="","",VLOOKUP(C465,'Number-Dozzen'!$A$2:$C$38,3,0))</f>
        <v>2</v>
      </c>
      <c r="E465" s="6">
        <f>IF(C465="","",VLOOKUP(C465,'[1]Number-Dozzen'!$A$2:$B$38,2,0))</f>
        <v>3</v>
      </c>
      <c r="F465" s="19">
        <f t="shared" si="137"/>
        <v>12</v>
      </c>
      <c r="G465" s="19" t="str">
        <f>IF(C465="","",IF(F465="","",VLOOKUP(F465,'Number-Dozzen'!$F$2:$L$10,7,0)))</f>
        <v>1-5-8-10-11</v>
      </c>
      <c r="H465" s="1" t="str">
        <f t="shared" si="153"/>
        <v/>
      </c>
      <c r="I465" s="1">
        <f t="shared" si="138"/>
        <v>7</v>
      </c>
      <c r="J465" s="1">
        <f t="shared" si="139"/>
        <v>1</v>
      </c>
      <c r="K465" s="1" t="str">
        <f t="shared" si="152"/>
        <v/>
      </c>
      <c r="L465" s="1">
        <f>IF(C465="","",SUM($K$2:K465))</f>
        <v>-12</v>
      </c>
      <c r="M465" s="11"/>
      <c r="N465" s="24" t="str">
        <f t="shared" si="136"/>
        <v/>
      </c>
      <c r="O465" s="25"/>
      <c r="P465" s="11"/>
      <c r="Q465" s="11"/>
      <c r="R465" s="11"/>
      <c r="S465" s="11"/>
      <c r="T465" s="11"/>
      <c r="U465" s="11"/>
      <c r="X465" s="11"/>
      <c r="Y465" s="11"/>
      <c r="Z465" s="80" t="str">
        <f t="shared" si="140"/>
        <v/>
      </c>
      <c r="AA465" s="82" t="str">
        <f t="shared" si="141"/>
        <v/>
      </c>
      <c r="AB465" s="1" t="str">
        <f t="shared" si="142"/>
        <v/>
      </c>
      <c r="AC465" s="1">
        <f t="shared" si="143"/>
        <v>1</v>
      </c>
      <c r="AD465" s="1" t="str">
        <f t="shared" si="144"/>
        <v/>
      </c>
      <c r="AE465" s="1" t="str">
        <f t="shared" si="145"/>
        <v/>
      </c>
      <c r="AG465" s="11"/>
      <c r="AH465" s="1" t="str">
        <f t="shared" si="146"/>
        <v/>
      </c>
      <c r="AI465" s="1" t="str">
        <f t="shared" si="147"/>
        <v/>
      </c>
      <c r="AJ465" s="1" t="str">
        <f t="shared" si="148"/>
        <v/>
      </c>
      <c r="AK465" s="1" t="str">
        <f t="shared" si="149"/>
        <v/>
      </c>
      <c r="AL465" s="1">
        <f t="shared" si="150"/>
        <v>2</v>
      </c>
      <c r="AM465" s="1" t="str">
        <f t="shared" si="151"/>
        <v/>
      </c>
      <c r="AN465" s="11"/>
      <c r="AO465" s="11"/>
      <c r="AP465" s="78">
        <f>IF(AND(SUM(AH465:AM465)&gt;0,SUM(Z465:AE465)&gt;0),1,"")</f>
        <v>1</v>
      </c>
      <c r="AQ465" s="78"/>
      <c r="AR465" s="78">
        <f>IF(AP465=1,SUM(Z465:AE465)*10+SUM(AH465:AM465),"")</f>
        <v>12</v>
      </c>
      <c r="AS465" s="78"/>
      <c r="AT465" s="11"/>
      <c r="AU465" s="11"/>
      <c r="AV465" s="80">
        <f>IF(AP465=1,VLOOKUP(AR465,'Number-Dozzen'!$F$2:$K$10,2,0),"")</f>
        <v>1</v>
      </c>
      <c r="AW465" s="80">
        <f>IF(AP465=1,VLOOKUP(AR465,'Number-Dozzen'!$F$2:$K$10,3,0),"")</f>
        <v>5</v>
      </c>
      <c r="AX465" s="80">
        <f>IF(AP465=1,VLOOKUP(AR465,'Number-Dozzen'!$F$2:$K$10,4,0),"")</f>
        <v>8</v>
      </c>
      <c r="AY465" s="80">
        <f>IF(AP465=1,VLOOKUP(AR465,'Number-Dozzen'!$F$2:$K$10,5,0),"")</f>
        <v>10</v>
      </c>
      <c r="AZ465" s="80">
        <f>IF(AP465=1,VLOOKUP(AR465,'Number-Dozzen'!$F$2:$K$10,6,0),"")</f>
        <v>11</v>
      </c>
      <c r="BA465" s="11"/>
      <c r="BB465" s="80">
        <f t="shared" si="154"/>
        <v>7</v>
      </c>
      <c r="BC465" s="11"/>
      <c r="BD465" s="11"/>
      <c r="BE465" s="11"/>
      <c r="BF465" s="11"/>
      <c r="BG465" s="11"/>
      <c r="BH465" s="11"/>
      <c r="BI465" s="11"/>
      <c r="BJ465" s="11"/>
      <c r="BK465" s="11"/>
      <c r="BL465" s="11"/>
      <c r="BM465" s="11"/>
      <c r="BN465" s="11"/>
    </row>
    <row r="466" spans="1:66">
      <c r="A466" s="7">
        <v>465</v>
      </c>
      <c r="B466" s="5"/>
      <c r="C466" s="97">
        <v>28</v>
      </c>
      <c r="D466" s="6">
        <f>IF(C466="","",VLOOKUP(C466,'Number-Dozzen'!$A$2:$C$38,3,0))</f>
        <v>3</v>
      </c>
      <c r="E466" s="6">
        <f>IF(C466="","",VLOOKUP(C466,'[1]Number-Dozzen'!$A$2:$B$38,2,0))</f>
        <v>3</v>
      </c>
      <c r="F466" s="19" t="str">
        <f t="shared" si="137"/>
        <v/>
      </c>
      <c r="G466" s="19" t="str">
        <f>IF(C466="","",IF(F466="","",VLOOKUP(F466,'Number-Dozzen'!$F$2:$L$10,7,0)))</f>
        <v/>
      </c>
      <c r="H466" s="1" t="str">
        <f t="shared" si="153"/>
        <v>L</v>
      </c>
      <c r="I466" s="1">
        <f t="shared" si="138"/>
        <v>7</v>
      </c>
      <c r="J466" s="1">
        <f t="shared" si="139"/>
        <v>1</v>
      </c>
      <c r="K466" s="1">
        <f t="shared" si="152"/>
        <v>-4</v>
      </c>
      <c r="L466" s="1">
        <f>IF(C466="","",SUM($K$2:K466))</f>
        <v>-16</v>
      </c>
      <c r="M466" s="11"/>
      <c r="N466" s="24" t="str">
        <f t="shared" ref="N466:N529" si="155">IF(L484="","",IF(L484&gt;=$P$7,"Win Goal !!",IF(L484&lt;=$P$8,"Stopp Loss !!","")))</f>
        <v/>
      </c>
      <c r="O466" s="25"/>
      <c r="P466" s="11"/>
      <c r="Q466" s="11"/>
      <c r="R466" s="11"/>
      <c r="S466" s="11"/>
      <c r="T466" s="11"/>
      <c r="U466" s="11"/>
      <c r="X466" s="11"/>
      <c r="Y466" s="11"/>
      <c r="Z466" s="80" t="str">
        <f t="shared" si="140"/>
        <v/>
      </c>
      <c r="AA466" s="82" t="str">
        <f t="shared" si="141"/>
        <v/>
      </c>
      <c r="AB466" s="1" t="str">
        <f t="shared" si="142"/>
        <v/>
      </c>
      <c r="AC466" s="1" t="str">
        <f t="shared" si="143"/>
        <v/>
      </c>
      <c r="AD466" s="1" t="str">
        <f t="shared" si="144"/>
        <v/>
      </c>
      <c r="AE466" s="1" t="str">
        <f t="shared" si="145"/>
        <v/>
      </c>
      <c r="AG466" s="11"/>
      <c r="AH466" s="1" t="str">
        <f t="shared" si="146"/>
        <v/>
      </c>
      <c r="AI466" s="1" t="str">
        <f t="shared" si="147"/>
        <v/>
      </c>
      <c r="AJ466" s="1" t="str">
        <f t="shared" si="148"/>
        <v/>
      </c>
      <c r="AK466" s="1" t="str">
        <f t="shared" si="149"/>
        <v/>
      </c>
      <c r="AL466" s="1" t="str">
        <f t="shared" si="150"/>
        <v/>
      </c>
      <c r="AM466" s="1" t="str">
        <f t="shared" si="151"/>
        <v/>
      </c>
      <c r="AN466" s="11"/>
      <c r="AO466" s="11"/>
      <c r="AP466" s="78" t="str">
        <f>IF(AND(SUM(AH466:AM466)&gt;0,SUM(Z466:AE466)&gt;0),1,"")</f>
        <v/>
      </c>
      <c r="AQ466" s="78"/>
      <c r="AR466" s="78" t="str">
        <f>IF(AP466=1,SUM(Z466:AE466)*10+SUM(AH466:AM466),"")</f>
        <v/>
      </c>
      <c r="AS466" s="78"/>
      <c r="AT466" s="11"/>
      <c r="AU466" s="11"/>
      <c r="AV466" s="80" t="str">
        <f>IF(AP466=1,VLOOKUP(AR466,'Number-Dozzen'!$F$2:$K$10,2,0),"")</f>
        <v/>
      </c>
      <c r="AW466" s="80" t="str">
        <f>IF(AP466=1,VLOOKUP(AR466,'Number-Dozzen'!$F$2:$K$10,3,0),"")</f>
        <v/>
      </c>
      <c r="AX466" s="80" t="str">
        <f>IF(AP466=1,VLOOKUP(AR466,'Number-Dozzen'!$F$2:$K$10,4,0),"")</f>
        <v/>
      </c>
      <c r="AY466" s="80" t="str">
        <f>IF(AP466=1,VLOOKUP(AR466,'Number-Dozzen'!$F$2:$K$10,5,0),"")</f>
        <v/>
      </c>
      <c r="AZ466" s="80" t="str">
        <f>IF(AP466=1,VLOOKUP(AR466,'Number-Dozzen'!$F$2:$K$10,6,0),"")</f>
        <v/>
      </c>
      <c r="BA466" s="11"/>
      <c r="BB466" s="80">
        <f t="shared" si="154"/>
        <v>8</v>
      </c>
      <c r="BC466" s="11"/>
      <c r="BD466" s="11"/>
      <c r="BE466" s="11"/>
      <c r="BF466" s="11"/>
      <c r="BG466" s="11"/>
      <c r="BH466" s="11"/>
      <c r="BI466" s="11"/>
      <c r="BJ466" s="11"/>
      <c r="BK466" s="11"/>
      <c r="BL466" s="11"/>
      <c r="BM466" s="11"/>
      <c r="BN466" s="11"/>
    </row>
    <row r="467" spans="1:66">
      <c r="A467" s="7">
        <v>466</v>
      </c>
      <c r="B467" s="5"/>
      <c r="C467" s="97">
        <v>29</v>
      </c>
      <c r="D467" s="6">
        <f>IF(C467="","",VLOOKUP(C467,'Number-Dozzen'!$A$2:$C$38,3,0))</f>
        <v>3</v>
      </c>
      <c r="E467" s="6">
        <f>IF(C467="","",VLOOKUP(C467,'[1]Number-Dozzen'!$A$2:$B$38,2,0))</f>
        <v>3</v>
      </c>
      <c r="F467" s="19" t="str">
        <f t="shared" si="137"/>
        <v/>
      </c>
      <c r="G467" s="19" t="str">
        <f>IF(C467="","",IF(F467="","",VLOOKUP(F467,'Number-Dozzen'!$F$2:$L$10,7,0)))</f>
        <v/>
      </c>
      <c r="H467" s="1" t="str">
        <f t="shared" si="153"/>
        <v/>
      </c>
      <c r="I467" s="1">
        <f t="shared" si="138"/>
        <v>8</v>
      </c>
      <c r="J467" s="1">
        <f t="shared" si="139"/>
        <v>1</v>
      </c>
      <c r="K467" s="1" t="str">
        <f t="shared" si="152"/>
        <v/>
      </c>
      <c r="L467" s="1">
        <f>IF(C467="","",SUM($K$2:K467))</f>
        <v>-16</v>
      </c>
      <c r="M467" s="11"/>
      <c r="N467" s="24" t="str">
        <f t="shared" si="155"/>
        <v/>
      </c>
      <c r="O467" s="25"/>
      <c r="P467" s="11"/>
      <c r="Q467" s="11"/>
      <c r="R467" s="11"/>
      <c r="S467" s="11"/>
      <c r="T467" s="11"/>
      <c r="U467" s="11"/>
      <c r="X467" s="11"/>
      <c r="Y467" s="11"/>
      <c r="Z467" s="80" t="str">
        <f t="shared" si="140"/>
        <v/>
      </c>
      <c r="AA467" s="82" t="str">
        <f t="shared" si="141"/>
        <v/>
      </c>
      <c r="AB467" s="1" t="str">
        <f t="shared" si="142"/>
        <v/>
      </c>
      <c r="AC467" s="1" t="str">
        <f t="shared" si="143"/>
        <v/>
      </c>
      <c r="AD467" s="1" t="str">
        <f t="shared" si="144"/>
        <v/>
      </c>
      <c r="AE467" s="1" t="str">
        <f t="shared" si="145"/>
        <v/>
      </c>
      <c r="AG467" s="11"/>
      <c r="AH467" s="1" t="str">
        <f t="shared" si="146"/>
        <v/>
      </c>
      <c r="AI467" s="1" t="str">
        <f t="shared" si="147"/>
        <v/>
      </c>
      <c r="AJ467" s="1" t="str">
        <f t="shared" si="148"/>
        <v/>
      </c>
      <c r="AK467" s="1" t="str">
        <f t="shared" si="149"/>
        <v/>
      </c>
      <c r="AL467" s="1" t="str">
        <f t="shared" si="150"/>
        <v/>
      </c>
      <c r="AM467" s="1" t="str">
        <f t="shared" si="151"/>
        <v/>
      </c>
      <c r="AN467" s="11"/>
      <c r="AO467" s="11"/>
      <c r="AP467" s="78" t="str">
        <f>IF(AND(SUM(AH467:AM467)&gt;0,SUM(Z467:AE467)&gt;0),1,"")</f>
        <v/>
      </c>
      <c r="AQ467" s="78"/>
      <c r="AR467" s="78" t="str">
        <f>IF(AP467=1,SUM(Z467:AE467)*10+SUM(AH467:AM467),"")</f>
        <v/>
      </c>
      <c r="AS467" s="78"/>
      <c r="AT467" s="11"/>
      <c r="AU467" s="11"/>
      <c r="AV467" s="80" t="str">
        <f>IF(AP467=1,VLOOKUP(AR467,'Number-Dozzen'!$F$2:$K$10,2,0),"")</f>
        <v/>
      </c>
      <c r="AW467" s="80" t="str">
        <f>IF(AP467=1,VLOOKUP(AR467,'Number-Dozzen'!$F$2:$K$10,3,0),"")</f>
        <v/>
      </c>
      <c r="AX467" s="80" t="str">
        <f>IF(AP467=1,VLOOKUP(AR467,'Number-Dozzen'!$F$2:$K$10,4,0),"")</f>
        <v/>
      </c>
      <c r="AY467" s="80" t="str">
        <f>IF(AP467=1,VLOOKUP(AR467,'Number-Dozzen'!$F$2:$K$10,5,0),"")</f>
        <v/>
      </c>
      <c r="AZ467" s="80" t="str">
        <f>IF(AP467=1,VLOOKUP(AR467,'Number-Dozzen'!$F$2:$K$10,6,0),"")</f>
        <v/>
      </c>
      <c r="BA467" s="11"/>
      <c r="BB467" s="80">
        <f t="shared" si="154"/>
        <v>8</v>
      </c>
      <c r="BC467" s="11"/>
      <c r="BD467" s="11"/>
      <c r="BE467" s="11"/>
      <c r="BF467" s="11"/>
      <c r="BG467" s="11"/>
      <c r="BH467" s="11"/>
      <c r="BI467" s="11"/>
      <c r="BJ467" s="11"/>
      <c r="BK467" s="11"/>
      <c r="BL467" s="11"/>
      <c r="BM467" s="11"/>
      <c r="BN467" s="11"/>
    </row>
    <row r="468" spans="1:66">
      <c r="A468" s="7">
        <v>467</v>
      </c>
      <c r="B468" s="5"/>
      <c r="C468" s="97">
        <v>21</v>
      </c>
      <c r="D468" s="6">
        <f>IF(C468="","",VLOOKUP(C468,'Number-Dozzen'!$A$2:$C$38,3,0))</f>
        <v>2</v>
      </c>
      <c r="E468" s="6">
        <f>IF(C468="","",VLOOKUP(C468,'[1]Number-Dozzen'!$A$2:$B$38,2,0))</f>
        <v>1</v>
      </c>
      <c r="F468" s="19">
        <f t="shared" si="137"/>
        <v>12</v>
      </c>
      <c r="G468" s="19" t="str">
        <f>IF(C468="","",IF(F468="","",VLOOKUP(F468,'Number-Dozzen'!$F$2:$L$10,7,0)))</f>
        <v>1-5-8-10-11</v>
      </c>
      <c r="H468" s="1" t="str">
        <f t="shared" si="153"/>
        <v/>
      </c>
      <c r="I468" s="1">
        <f t="shared" si="138"/>
        <v>8</v>
      </c>
      <c r="J468" s="1">
        <f t="shared" si="139"/>
        <v>1</v>
      </c>
      <c r="K468" s="1" t="str">
        <f t="shared" si="152"/>
        <v/>
      </c>
      <c r="L468" s="1">
        <f>IF(C468="","",SUM($K$2:K468))</f>
        <v>-16</v>
      </c>
      <c r="M468" s="11"/>
      <c r="N468" s="24" t="str">
        <f t="shared" si="155"/>
        <v/>
      </c>
      <c r="O468" s="25"/>
      <c r="P468" s="11"/>
      <c r="Q468" s="11"/>
      <c r="R468" s="11"/>
      <c r="S468" s="11"/>
      <c r="T468" s="11"/>
      <c r="U468" s="11"/>
      <c r="X468" s="11"/>
      <c r="Y468" s="11"/>
      <c r="Z468" s="80" t="str">
        <f t="shared" si="140"/>
        <v/>
      </c>
      <c r="AA468" s="82" t="str">
        <f t="shared" si="141"/>
        <v/>
      </c>
      <c r="AB468" s="1" t="str">
        <f t="shared" si="142"/>
        <v/>
      </c>
      <c r="AC468" s="1">
        <f t="shared" si="143"/>
        <v>1</v>
      </c>
      <c r="AD468" s="1" t="str">
        <f t="shared" si="144"/>
        <v/>
      </c>
      <c r="AE468" s="1" t="str">
        <f t="shared" si="145"/>
        <v/>
      </c>
      <c r="AG468" s="11"/>
      <c r="AH468" s="1" t="str">
        <f t="shared" si="146"/>
        <v/>
      </c>
      <c r="AI468" s="1">
        <f t="shared" si="147"/>
        <v>2</v>
      </c>
      <c r="AJ468" s="1" t="str">
        <f t="shared" si="148"/>
        <v/>
      </c>
      <c r="AK468" s="1" t="str">
        <f t="shared" si="149"/>
        <v/>
      </c>
      <c r="AL468" s="1" t="str">
        <f t="shared" si="150"/>
        <v/>
      </c>
      <c r="AM468" s="1" t="str">
        <f t="shared" si="151"/>
        <v/>
      </c>
      <c r="AN468" s="11"/>
      <c r="AO468" s="11"/>
      <c r="AP468" s="78">
        <f>IF(AND(SUM(AH468:AM468)&gt;0,SUM(Z468:AE468)&gt;0),1,"")</f>
        <v>1</v>
      </c>
      <c r="AQ468" s="78"/>
      <c r="AR468" s="78">
        <f>IF(AP468=1,SUM(Z468:AE468)*10+SUM(AH468:AM468),"")</f>
        <v>12</v>
      </c>
      <c r="AS468" s="78"/>
      <c r="AT468" s="11"/>
      <c r="AU468" s="11"/>
      <c r="AV468" s="80">
        <f>IF(AP468=1,VLOOKUP(AR468,'Number-Dozzen'!$F$2:$K$10,2,0),"")</f>
        <v>1</v>
      </c>
      <c r="AW468" s="80">
        <f>IF(AP468=1,VLOOKUP(AR468,'Number-Dozzen'!$F$2:$K$10,3,0),"")</f>
        <v>5</v>
      </c>
      <c r="AX468" s="80">
        <f>IF(AP468=1,VLOOKUP(AR468,'Number-Dozzen'!$F$2:$K$10,4,0),"")</f>
        <v>8</v>
      </c>
      <c r="AY468" s="80">
        <f>IF(AP468=1,VLOOKUP(AR468,'Number-Dozzen'!$F$2:$K$10,5,0),"")</f>
        <v>10</v>
      </c>
      <c r="AZ468" s="80">
        <f>IF(AP468=1,VLOOKUP(AR468,'Number-Dozzen'!$F$2:$K$10,6,0),"")</f>
        <v>11</v>
      </c>
      <c r="BA468" s="11"/>
      <c r="BB468" s="80">
        <f t="shared" si="154"/>
        <v>8</v>
      </c>
      <c r="BC468" s="11"/>
      <c r="BD468" s="11"/>
      <c r="BE468" s="11"/>
      <c r="BF468" s="11"/>
      <c r="BG468" s="11"/>
      <c r="BH468" s="11"/>
      <c r="BI468" s="11"/>
      <c r="BJ468" s="11"/>
      <c r="BK468" s="11"/>
      <c r="BL468" s="11"/>
      <c r="BM468" s="11"/>
      <c r="BN468" s="11"/>
    </row>
    <row r="469" spans="1:66">
      <c r="A469" s="7">
        <v>468</v>
      </c>
      <c r="B469" s="5"/>
      <c r="C469" s="97">
        <v>7</v>
      </c>
      <c r="D469" s="6">
        <f>IF(C469="","",VLOOKUP(C469,'Number-Dozzen'!$A$2:$C$38,3,0))</f>
        <v>1</v>
      </c>
      <c r="E469" s="6">
        <f>IF(C469="","",VLOOKUP(C469,'[1]Number-Dozzen'!$A$2:$B$38,2,0))</f>
        <v>3</v>
      </c>
      <c r="F469" s="19">
        <f t="shared" si="137"/>
        <v>32</v>
      </c>
      <c r="G469" s="19" t="str">
        <f>IF(C469="","",IF(F469="","",VLOOKUP(F469,'Number-Dozzen'!$F$2:$L$10,7,0)))</f>
        <v>30-33-36</v>
      </c>
      <c r="H469" s="1" t="str">
        <f t="shared" si="153"/>
        <v>L</v>
      </c>
      <c r="I469" s="1">
        <f t="shared" si="138"/>
        <v>8</v>
      </c>
      <c r="J469" s="1">
        <f t="shared" si="139"/>
        <v>1</v>
      </c>
      <c r="K469" s="1">
        <f t="shared" si="152"/>
        <v>-4</v>
      </c>
      <c r="L469" s="1">
        <f>IF(C469="","",SUM($K$2:K469))</f>
        <v>-20</v>
      </c>
      <c r="M469" s="11"/>
      <c r="N469" s="24" t="str">
        <f t="shared" si="155"/>
        <v/>
      </c>
      <c r="O469" s="25"/>
      <c r="P469" s="11"/>
      <c r="Q469" s="11"/>
      <c r="R469" s="11"/>
      <c r="S469" s="11"/>
      <c r="T469" s="11"/>
      <c r="U469" s="11"/>
      <c r="X469" s="11"/>
      <c r="Y469" s="11"/>
      <c r="Z469" s="80">
        <f t="shared" si="140"/>
        <v>3</v>
      </c>
      <c r="AA469" s="82" t="str">
        <f t="shared" si="141"/>
        <v/>
      </c>
      <c r="AB469" s="1" t="str">
        <f t="shared" si="142"/>
        <v/>
      </c>
      <c r="AC469" s="1" t="str">
        <f t="shared" si="143"/>
        <v/>
      </c>
      <c r="AD469" s="1" t="str">
        <f t="shared" si="144"/>
        <v/>
      </c>
      <c r="AE469" s="1" t="str">
        <f t="shared" si="145"/>
        <v/>
      </c>
      <c r="AG469" s="11"/>
      <c r="AH469" s="1" t="str">
        <f t="shared" si="146"/>
        <v/>
      </c>
      <c r="AI469" s="1" t="str">
        <f t="shared" si="147"/>
        <v/>
      </c>
      <c r="AJ469" s="1" t="str">
        <f t="shared" si="148"/>
        <v/>
      </c>
      <c r="AK469" s="1" t="str">
        <f t="shared" si="149"/>
        <v/>
      </c>
      <c r="AL469" s="1">
        <f t="shared" si="150"/>
        <v>2</v>
      </c>
      <c r="AM469" s="1" t="str">
        <f t="shared" si="151"/>
        <v/>
      </c>
      <c r="AN469" s="11"/>
      <c r="AO469" s="11"/>
      <c r="AP469" s="78">
        <f>IF(AND(SUM(AH469:AM469)&gt;0,SUM(Z469:AE469)&gt;0),1,"")</f>
        <v>1</v>
      </c>
      <c r="AQ469" s="78"/>
      <c r="AR469" s="78">
        <f>IF(AP469=1,SUM(Z469:AE469)*10+SUM(AH469:AM469),"")</f>
        <v>32</v>
      </c>
      <c r="AS469" s="78"/>
      <c r="AT469" s="11"/>
      <c r="AU469" s="11"/>
      <c r="AV469" s="80">
        <f>IF(AP469=1,VLOOKUP(AR469,'Number-Dozzen'!$F$2:$K$10,2,0),"")</f>
        <v>30</v>
      </c>
      <c r="AW469" s="80">
        <f>IF(AP469=1,VLOOKUP(AR469,'Number-Dozzen'!$F$2:$K$10,3,0),"")</f>
        <v>33</v>
      </c>
      <c r="AX469" s="80">
        <f>IF(AP469=1,VLOOKUP(AR469,'Number-Dozzen'!$F$2:$K$10,4,0),"")</f>
        <v>36</v>
      </c>
      <c r="AY469" s="80" t="str">
        <f>IF(AP469=1,VLOOKUP(AR469,'Number-Dozzen'!$F$2:$K$10,5,0),"")</f>
        <v xml:space="preserve"> </v>
      </c>
      <c r="AZ469" s="80" t="str">
        <f>IF(AP469=1,VLOOKUP(AR469,'Number-Dozzen'!$F$2:$K$10,6,0),"")</f>
        <v xml:space="preserve"> </v>
      </c>
      <c r="BA469" s="11"/>
      <c r="BB469" s="80">
        <f t="shared" si="154"/>
        <v>9</v>
      </c>
      <c r="BC469" s="11"/>
      <c r="BD469" s="11"/>
      <c r="BE469" s="11"/>
      <c r="BF469" s="11"/>
      <c r="BG469" s="11"/>
      <c r="BH469" s="11"/>
      <c r="BI469" s="11"/>
      <c r="BJ469" s="11"/>
      <c r="BK469" s="11"/>
      <c r="BL469" s="11"/>
      <c r="BM469" s="11"/>
      <c r="BN469" s="11"/>
    </row>
    <row r="470" spans="1:66">
      <c r="A470" s="7">
        <v>469</v>
      </c>
      <c r="B470" s="5"/>
      <c r="C470" s="97">
        <v>13</v>
      </c>
      <c r="D470" s="6">
        <f>IF(C470="","",VLOOKUP(C470,'Number-Dozzen'!$A$2:$C$38,3,0))</f>
        <v>2</v>
      </c>
      <c r="E470" s="6">
        <f>IF(C470="","",VLOOKUP(C470,'[1]Number-Dozzen'!$A$2:$B$38,2,0))</f>
        <v>1</v>
      </c>
      <c r="F470" s="19">
        <f t="shared" si="137"/>
        <v>32</v>
      </c>
      <c r="G470" s="19" t="str">
        <f>IF(C470="","",IF(F470="","",VLOOKUP(F470,'Number-Dozzen'!$F$2:$L$10,7,0)))</f>
        <v>30-33-36</v>
      </c>
      <c r="H470" s="1" t="str">
        <f t="shared" si="153"/>
        <v>L</v>
      </c>
      <c r="I470" s="1">
        <f t="shared" si="138"/>
        <v>9</v>
      </c>
      <c r="J470" s="1">
        <f t="shared" si="139"/>
        <v>1</v>
      </c>
      <c r="K470" s="1">
        <f t="shared" si="152"/>
        <v>-4</v>
      </c>
      <c r="L470" s="1">
        <f>IF(C470="","",SUM($K$2:K470))</f>
        <v>-24</v>
      </c>
      <c r="M470" s="11"/>
      <c r="N470" s="24" t="str">
        <f t="shared" si="155"/>
        <v/>
      </c>
      <c r="O470" s="25"/>
      <c r="P470" s="11"/>
      <c r="Q470" s="11"/>
      <c r="R470" s="11"/>
      <c r="S470" s="11"/>
      <c r="T470" s="11"/>
      <c r="U470" s="11"/>
      <c r="X470" s="11"/>
      <c r="Y470" s="11"/>
      <c r="Z470" s="80" t="str">
        <f t="shared" si="140"/>
        <v/>
      </c>
      <c r="AA470" s="82" t="str">
        <f t="shared" si="141"/>
        <v/>
      </c>
      <c r="AB470" s="1">
        <f t="shared" si="142"/>
        <v>3</v>
      </c>
      <c r="AC470" s="1" t="str">
        <f t="shared" si="143"/>
        <v/>
      </c>
      <c r="AD470" s="1" t="str">
        <f t="shared" si="144"/>
        <v/>
      </c>
      <c r="AE470" s="1" t="str">
        <f t="shared" si="145"/>
        <v/>
      </c>
      <c r="AG470" s="11"/>
      <c r="AH470" s="1" t="str">
        <f t="shared" si="146"/>
        <v/>
      </c>
      <c r="AI470" s="1">
        <f t="shared" si="147"/>
        <v>2</v>
      </c>
      <c r="AJ470" s="1" t="str">
        <f t="shared" si="148"/>
        <v/>
      </c>
      <c r="AK470" s="1" t="str">
        <f t="shared" si="149"/>
        <v/>
      </c>
      <c r="AL470" s="1" t="str">
        <f t="shared" si="150"/>
        <v/>
      </c>
      <c r="AM470" s="1" t="str">
        <f t="shared" si="151"/>
        <v/>
      </c>
      <c r="AN470" s="11"/>
      <c r="AO470" s="11"/>
      <c r="AP470" s="78">
        <f>IF(AND(SUM(AH470:AM470)&gt;0,SUM(Z470:AE470)&gt;0),1,"")</f>
        <v>1</v>
      </c>
      <c r="AQ470" s="78"/>
      <c r="AR470" s="78">
        <f>IF(AP470=1,SUM(Z470:AE470)*10+SUM(AH470:AM470),"")</f>
        <v>32</v>
      </c>
      <c r="AS470" s="78"/>
      <c r="AT470" s="11"/>
      <c r="AU470" s="11"/>
      <c r="AV470" s="80">
        <f>IF(AP470=1,VLOOKUP(AR470,'Number-Dozzen'!$F$2:$K$10,2,0),"")</f>
        <v>30</v>
      </c>
      <c r="AW470" s="80">
        <f>IF(AP470=1,VLOOKUP(AR470,'Number-Dozzen'!$F$2:$K$10,3,0),"")</f>
        <v>33</v>
      </c>
      <c r="AX470" s="80">
        <f>IF(AP470=1,VLOOKUP(AR470,'Number-Dozzen'!$F$2:$K$10,4,0),"")</f>
        <v>36</v>
      </c>
      <c r="AY470" s="80" t="str">
        <f>IF(AP470=1,VLOOKUP(AR470,'Number-Dozzen'!$F$2:$K$10,5,0),"")</f>
        <v xml:space="preserve"> </v>
      </c>
      <c r="AZ470" s="80" t="str">
        <f>IF(AP470=1,VLOOKUP(AR470,'Number-Dozzen'!$F$2:$K$10,6,0),"")</f>
        <v xml:space="preserve"> </v>
      </c>
      <c r="BA470" s="11"/>
      <c r="BB470" s="80">
        <f t="shared" si="154"/>
        <v>10</v>
      </c>
      <c r="BC470" s="11"/>
      <c r="BD470" s="11"/>
      <c r="BE470" s="11"/>
      <c r="BF470" s="11"/>
      <c r="BG470" s="11"/>
      <c r="BH470" s="11"/>
      <c r="BI470" s="11"/>
      <c r="BJ470" s="11"/>
      <c r="BK470" s="11"/>
      <c r="BL470" s="11"/>
      <c r="BM470" s="11"/>
      <c r="BN470" s="11"/>
    </row>
    <row r="471" spans="1:66">
      <c r="A471" s="7">
        <v>470</v>
      </c>
      <c r="B471" s="5"/>
      <c r="C471" s="97">
        <v>19</v>
      </c>
      <c r="D471" s="6">
        <f>IF(C471="","",VLOOKUP(C471,'Number-Dozzen'!$A$2:$C$38,3,0))</f>
        <v>2</v>
      </c>
      <c r="E471" s="6">
        <f>IF(C471="","",VLOOKUP(C471,'[1]Number-Dozzen'!$A$2:$B$38,2,0))</f>
        <v>1</v>
      </c>
      <c r="F471" s="19" t="str">
        <f t="shared" si="137"/>
        <v/>
      </c>
      <c r="G471" s="19" t="str">
        <f>IF(C471="","",IF(F471="","",VLOOKUP(F471,'Number-Dozzen'!$F$2:$L$10,7,0)))</f>
        <v/>
      </c>
      <c r="H471" s="1" t="str">
        <f t="shared" si="153"/>
        <v>L</v>
      </c>
      <c r="I471" s="1">
        <f t="shared" si="138"/>
        <v>10</v>
      </c>
      <c r="J471" s="1">
        <f t="shared" si="139"/>
        <v>1</v>
      </c>
      <c r="K471" s="1">
        <f t="shared" si="152"/>
        <v>-4</v>
      </c>
      <c r="L471" s="1">
        <f>IF(C471="","",SUM($K$2:K471))</f>
        <v>-28</v>
      </c>
      <c r="M471" s="11"/>
      <c r="N471" s="24" t="str">
        <f t="shared" si="155"/>
        <v/>
      </c>
      <c r="O471" s="25"/>
      <c r="P471" s="11"/>
      <c r="Q471" s="11"/>
      <c r="R471" s="11"/>
      <c r="S471" s="11"/>
      <c r="T471" s="11"/>
      <c r="U471" s="11"/>
      <c r="X471" s="11"/>
      <c r="Y471" s="11"/>
      <c r="Z471" s="80" t="str">
        <f t="shared" si="140"/>
        <v/>
      </c>
      <c r="AA471" s="82" t="str">
        <f t="shared" si="141"/>
        <v/>
      </c>
      <c r="AB471" s="1" t="str">
        <f t="shared" si="142"/>
        <v/>
      </c>
      <c r="AC471" s="1" t="str">
        <f t="shared" si="143"/>
        <v/>
      </c>
      <c r="AD471" s="1" t="str">
        <f t="shared" si="144"/>
        <v/>
      </c>
      <c r="AE471" s="1" t="str">
        <f t="shared" si="145"/>
        <v/>
      </c>
      <c r="AG471" s="11"/>
      <c r="AH471" s="1" t="str">
        <f t="shared" si="146"/>
        <v/>
      </c>
      <c r="AI471" s="1" t="str">
        <f t="shared" si="147"/>
        <v/>
      </c>
      <c r="AJ471" s="1" t="str">
        <f t="shared" si="148"/>
        <v/>
      </c>
      <c r="AK471" s="1" t="str">
        <f t="shared" si="149"/>
        <v/>
      </c>
      <c r="AL471" s="1" t="str">
        <f t="shared" si="150"/>
        <v/>
      </c>
      <c r="AM471" s="1" t="str">
        <f t="shared" si="151"/>
        <v/>
      </c>
      <c r="AN471" s="11"/>
      <c r="AO471" s="11"/>
      <c r="AP471" s="78" t="str">
        <f>IF(AND(SUM(AH471:AM471)&gt;0,SUM(Z471:AE471)&gt;0),1,"")</f>
        <v/>
      </c>
      <c r="AQ471" s="78"/>
      <c r="AR471" s="78" t="str">
        <f>IF(AP471=1,SUM(Z471:AE471)*10+SUM(AH471:AM471),"")</f>
        <v/>
      </c>
      <c r="AS471" s="78"/>
      <c r="AT471" s="11"/>
      <c r="AU471" s="11"/>
      <c r="AV471" s="80" t="str">
        <f>IF(AP471=1,VLOOKUP(AR471,'Number-Dozzen'!$F$2:$K$10,2,0),"")</f>
        <v/>
      </c>
      <c r="AW471" s="80" t="str">
        <f>IF(AP471=1,VLOOKUP(AR471,'Number-Dozzen'!$F$2:$K$10,3,0),"")</f>
        <v/>
      </c>
      <c r="AX471" s="80" t="str">
        <f>IF(AP471=1,VLOOKUP(AR471,'Number-Dozzen'!$F$2:$K$10,4,0),"")</f>
        <v/>
      </c>
      <c r="AY471" s="80" t="str">
        <f>IF(AP471=1,VLOOKUP(AR471,'Number-Dozzen'!$F$2:$K$10,5,0),"")</f>
        <v/>
      </c>
      <c r="AZ471" s="80" t="str">
        <f>IF(AP471=1,VLOOKUP(AR471,'Number-Dozzen'!$F$2:$K$10,6,0),"")</f>
        <v/>
      </c>
      <c r="BA471" s="11"/>
      <c r="BB471" s="80">
        <f t="shared" si="154"/>
        <v>11</v>
      </c>
      <c r="BC471" s="11"/>
      <c r="BD471" s="11"/>
      <c r="BE471" s="11"/>
      <c r="BF471" s="11"/>
      <c r="BG471" s="11"/>
      <c r="BH471" s="11"/>
      <c r="BI471" s="11"/>
      <c r="BJ471" s="11"/>
      <c r="BK471" s="11"/>
      <c r="BL471" s="11"/>
      <c r="BM471" s="11"/>
      <c r="BN471" s="11"/>
    </row>
    <row r="472" spans="1:66">
      <c r="A472" s="7">
        <v>471</v>
      </c>
      <c r="B472" s="5"/>
      <c r="C472" s="97">
        <v>3</v>
      </c>
      <c r="D472" s="6">
        <f>IF(C472="","",VLOOKUP(C472,'Number-Dozzen'!$A$2:$C$38,3,0))</f>
        <v>1</v>
      </c>
      <c r="E472" s="6">
        <f>IF(C472="","",VLOOKUP(C472,'[1]Number-Dozzen'!$A$2:$B$38,2,0))</f>
        <v>3</v>
      </c>
      <c r="F472" s="19">
        <f t="shared" si="137"/>
        <v>32</v>
      </c>
      <c r="G472" s="19" t="str">
        <f>IF(C472="","",IF(F472="","",VLOOKUP(F472,'Number-Dozzen'!$F$2:$L$10,7,0)))</f>
        <v>30-33-36</v>
      </c>
      <c r="H472" s="1" t="str">
        <f t="shared" si="153"/>
        <v/>
      </c>
      <c r="I472" s="1">
        <f t="shared" si="138"/>
        <v>11</v>
      </c>
      <c r="J472" s="1">
        <f t="shared" si="139"/>
        <v>1</v>
      </c>
      <c r="K472" s="1" t="str">
        <f t="shared" si="152"/>
        <v/>
      </c>
      <c r="L472" s="1">
        <f>IF(C472="","",SUM($K$2:K472))</f>
        <v>-28</v>
      </c>
      <c r="M472" s="11"/>
      <c r="N472" s="24" t="str">
        <f t="shared" si="155"/>
        <v/>
      </c>
      <c r="O472" s="25"/>
      <c r="P472" s="11"/>
      <c r="Q472" s="11"/>
      <c r="R472" s="11"/>
      <c r="S472" s="11"/>
      <c r="T472" s="11"/>
      <c r="U472" s="11"/>
      <c r="X472" s="11"/>
      <c r="Y472" s="11"/>
      <c r="Z472" s="80">
        <f t="shared" si="140"/>
        <v>3</v>
      </c>
      <c r="AA472" s="82" t="str">
        <f t="shared" si="141"/>
        <v/>
      </c>
      <c r="AB472" s="1" t="str">
        <f t="shared" si="142"/>
        <v/>
      </c>
      <c r="AC472" s="1" t="str">
        <f t="shared" si="143"/>
        <v/>
      </c>
      <c r="AD472" s="1" t="str">
        <f t="shared" si="144"/>
        <v/>
      </c>
      <c r="AE472" s="1" t="str">
        <f t="shared" si="145"/>
        <v/>
      </c>
      <c r="AG472" s="11"/>
      <c r="AH472" s="1" t="str">
        <f t="shared" si="146"/>
        <v/>
      </c>
      <c r="AI472" s="1" t="str">
        <f t="shared" si="147"/>
        <v/>
      </c>
      <c r="AJ472" s="1" t="str">
        <f t="shared" si="148"/>
        <v/>
      </c>
      <c r="AK472" s="1" t="str">
        <f t="shared" si="149"/>
        <v/>
      </c>
      <c r="AL472" s="1">
        <f t="shared" si="150"/>
        <v>2</v>
      </c>
      <c r="AM472" s="1" t="str">
        <f t="shared" si="151"/>
        <v/>
      </c>
      <c r="AN472" s="11"/>
      <c r="AO472" s="11"/>
      <c r="AP472" s="78">
        <f>IF(AND(SUM(AH472:AM472)&gt;0,SUM(Z472:AE472)&gt;0),1,"")</f>
        <v>1</v>
      </c>
      <c r="AQ472" s="78"/>
      <c r="AR472" s="78">
        <f>IF(AP472=1,SUM(Z472:AE472)*10+SUM(AH472:AM472),"")</f>
        <v>32</v>
      </c>
      <c r="AS472" s="78"/>
      <c r="AT472" s="11"/>
      <c r="AU472" s="11"/>
      <c r="AV472" s="80">
        <f>IF(AP472=1,VLOOKUP(AR472,'Number-Dozzen'!$F$2:$K$10,2,0),"")</f>
        <v>30</v>
      </c>
      <c r="AW472" s="80">
        <f>IF(AP472=1,VLOOKUP(AR472,'Number-Dozzen'!$F$2:$K$10,3,0),"")</f>
        <v>33</v>
      </c>
      <c r="AX472" s="80">
        <f>IF(AP472=1,VLOOKUP(AR472,'Number-Dozzen'!$F$2:$K$10,4,0),"")</f>
        <v>36</v>
      </c>
      <c r="AY472" s="80" t="str">
        <f>IF(AP472=1,VLOOKUP(AR472,'Number-Dozzen'!$F$2:$K$10,5,0),"")</f>
        <v xml:space="preserve"> </v>
      </c>
      <c r="AZ472" s="80" t="str">
        <f>IF(AP472=1,VLOOKUP(AR472,'Number-Dozzen'!$F$2:$K$10,6,0),"")</f>
        <v xml:space="preserve"> </v>
      </c>
      <c r="BA472" s="11"/>
      <c r="BB472" s="80">
        <f t="shared" si="154"/>
        <v>11</v>
      </c>
      <c r="BC472" s="11"/>
      <c r="BD472" s="11"/>
      <c r="BE472" s="11"/>
      <c r="BF472" s="11"/>
      <c r="BG472" s="11"/>
      <c r="BH472" s="11"/>
      <c r="BI472" s="11"/>
      <c r="BJ472" s="11"/>
      <c r="BK472" s="11"/>
      <c r="BL472" s="11"/>
      <c r="BM472" s="11"/>
      <c r="BN472" s="11"/>
    </row>
    <row r="473" spans="1:66">
      <c r="A473" s="7">
        <v>472</v>
      </c>
      <c r="B473" s="5"/>
      <c r="C473" s="97">
        <v>25</v>
      </c>
      <c r="D473" s="6">
        <f>IF(C473="","",VLOOKUP(C473,'Number-Dozzen'!$A$2:$C$38,3,0))</f>
        <v>3</v>
      </c>
      <c r="E473" s="6">
        <f>IF(C473="","",VLOOKUP(C473,'[1]Number-Dozzen'!$A$2:$B$38,2,0))</f>
        <v>1</v>
      </c>
      <c r="F473" s="19">
        <f t="shared" si="137"/>
        <v>22</v>
      </c>
      <c r="G473" s="19" t="str">
        <f>IF(C473="","",IF(F473="","",VLOOKUP(F473,'Number-Dozzen'!$F$2:$L$10,7,0)))</f>
        <v>16-20-23-24</v>
      </c>
      <c r="H473" s="1" t="str">
        <f t="shared" si="153"/>
        <v>L</v>
      </c>
      <c r="I473" s="1">
        <f t="shared" si="138"/>
        <v>11</v>
      </c>
      <c r="J473" s="1">
        <f t="shared" si="139"/>
        <v>1</v>
      </c>
      <c r="K473" s="1">
        <f t="shared" si="152"/>
        <v>-4</v>
      </c>
      <c r="L473" s="1">
        <f>IF(C473="","",SUM($K$2:K473))</f>
        <v>-32</v>
      </c>
      <c r="M473" s="11"/>
      <c r="N473" s="24" t="str">
        <f t="shared" si="155"/>
        <v/>
      </c>
      <c r="O473" s="25"/>
      <c r="P473" s="11"/>
      <c r="Q473" s="11"/>
      <c r="R473" s="11"/>
      <c r="S473" s="11"/>
      <c r="T473" s="11"/>
      <c r="U473" s="11"/>
      <c r="X473" s="11"/>
      <c r="Y473" s="11"/>
      <c r="Z473" s="80" t="str">
        <f t="shared" si="140"/>
        <v/>
      </c>
      <c r="AA473" s="82" t="str">
        <f t="shared" si="141"/>
        <v/>
      </c>
      <c r="AB473" s="1" t="str">
        <f t="shared" si="142"/>
        <v/>
      </c>
      <c r="AC473" s="1" t="str">
        <f t="shared" si="143"/>
        <v/>
      </c>
      <c r="AD473" s="1">
        <f t="shared" si="144"/>
        <v>2</v>
      </c>
      <c r="AE473" s="1" t="str">
        <f t="shared" si="145"/>
        <v/>
      </c>
      <c r="AG473" s="11"/>
      <c r="AH473" s="1" t="str">
        <f t="shared" si="146"/>
        <v/>
      </c>
      <c r="AI473" s="1">
        <f t="shared" si="147"/>
        <v>2</v>
      </c>
      <c r="AJ473" s="1" t="str">
        <f t="shared" si="148"/>
        <v/>
      </c>
      <c r="AK473" s="1" t="str">
        <f t="shared" si="149"/>
        <v/>
      </c>
      <c r="AL473" s="1" t="str">
        <f t="shared" si="150"/>
        <v/>
      </c>
      <c r="AM473" s="1" t="str">
        <f t="shared" si="151"/>
        <v/>
      </c>
      <c r="AN473" s="11"/>
      <c r="AO473" s="11"/>
      <c r="AP473" s="78">
        <f>IF(AND(SUM(AH473:AM473)&gt;0,SUM(Z473:AE473)&gt;0),1,"")</f>
        <v>1</v>
      </c>
      <c r="AQ473" s="78"/>
      <c r="AR473" s="78">
        <f>IF(AP473=1,SUM(Z473:AE473)*10+SUM(AH473:AM473),"")</f>
        <v>22</v>
      </c>
      <c r="AS473" s="78"/>
      <c r="AT473" s="11"/>
      <c r="AU473" s="11"/>
      <c r="AV473" s="80">
        <f>IF(AP473=1,VLOOKUP(AR473,'Number-Dozzen'!$F$2:$K$10,2,0),"")</f>
        <v>16</v>
      </c>
      <c r="AW473" s="80">
        <f>IF(AP473=1,VLOOKUP(AR473,'Number-Dozzen'!$F$2:$K$10,3,0),"")</f>
        <v>20</v>
      </c>
      <c r="AX473" s="80">
        <f>IF(AP473=1,VLOOKUP(AR473,'Number-Dozzen'!$F$2:$K$10,4,0),"")</f>
        <v>23</v>
      </c>
      <c r="AY473" s="80">
        <f>IF(AP473=1,VLOOKUP(AR473,'Number-Dozzen'!$F$2:$K$10,5,0),"")</f>
        <v>24</v>
      </c>
      <c r="AZ473" s="80" t="str">
        <f>IF(AP473=1,VLOOKUP(AR473,'Number-Dozzen'!$F$2:$K$10,6,0),"")</f>
        <v xml:space="preserve"> </v>
      </c>
      <c r="BA473" s="11"/>
      <c r="BB473" s="80">
        <f t="shared" si="154"/>
        <v>12</v>
      </c>
      <c r="BC473" s="11"/>
      <c r="BD473" s="11"/>
      <c r="BE473" s="11"/>
      <c r="BF473" s="11"/>
      <c r="BG473" s="11"/>
      <c r="BH473" s="11"/>
      <c r="BI473" s="11"/>
      <c r="BJ473" s="11"/>
      <c r="BK473" s="11"/>
      <c r="BL473" s="11"/>
      <c r="BM473" s="11"/>
      <c r="BN473" s="11"/>
    </row>
    <row r="474" spans="1:66">
      <c r="A474" s="7">
        <v>473</v>
      </c>
      <c r="B474" s="5"/>
      <c r="C474" s="97">
        <v>33</v>
      </c>
      <c r="D474" s="6">
        <f>IF(C474="","",VLOOKUP(C474,'Number-Dozzen'!$A$2:$C$38,3,0))</f>
        <v>3</v>
      </c>
      <c r="E474" s="6">
        <f>IF(C474="","",VLOOKUP(C474,'[1]Number-Dozzen'!$A$2:$B$38,2,0))</f>
        <v>2</v>
      </c>
      <c r="F474" s="19" t="str">
        <f t="shared" si="137"/>
        <v/>
      </c>
      <c r="G474" s="19" t="str">
        <f>IF(C474="","",IF(F474="","",VLOOKUP(F474,'Number-Dozzen'!$F$2:$L$10,7,0)))</f>
        <v/>
      </c>
      <c r="H474" s="1" t="str">
        <f t="shared" si="153"/>
        <v>L</v>
      </c>
      <c r="I474" s="1">
        <f t="shared" si="138"/>
        <v>12</v>
      </c>
      <c r="J474" s="1">
        <f t="shared" si="139"/>
        <v>1</v>
      </c>
      <c r="K474" s="1">
        <f t="shared" si="152"/>
        <v>-4</v>
      </c>
      <c r="L474" s="1">
        <f>IF(C474="","",SUM($K$2:K474))</f>
        <v>-36</v>
      </c>
      <c r="M474" s="11"/>
      <c r="N474" s="24" t="str">
        <f t="shared" si="155"/>
        <v/>
      </c>
      <c r="O474" s="25"/>
      <c r="P474" s="11"/>
      <c r="Q474" s="11"/>
      <c r="R474" s="11"/>
      <c r="S474" s="11"/>
      <c r="T474" s="11"/>
      <c r="U474" s="11"/>
      <c r="X474" s="11"/>
      <c r="Y474" s="11"/>
      <c r="Z474" s="80" t="str">
        <f t="shared" si="140"/>
        <v/>
      </c>
      <c r="AA474" s="82" t="str">
        <f t="shared" si="141"/>
        <v/>
      </c>
      <c r="AB474" s="1" t="str">
        <f t="shared" si="142"/>
        <v/>
      </c>
      <c r="AC474" s="1" t="str">
        <f t="shared" si="143"/>
        <v/>
      </c>
      <c r="AD474" s="1" t="str">
        <f t="shared" si="144"/>
        <v/>
      </c>
      <c r="AE474" s="1" t="str">
        <f t="shared" si="145"/>
        <v/>
      </c>
      <c r="AG474" s="11"/>
      <c r="AH474" s="1" t="str">
        <f t="shared" si="146"/>
        <v/>
      </c>
      <c r="AI474" s="1" t="str">
        <f t="shared" si="147"/>
        <v/>
      </c>
      <c r="AJ474" s="1">
        <f t="shared" si="148"/>
        <v>3</v>
      </c>
      <c r="AK474" s="1" t="str">
        <f t="shared" si="149"/>
        <v/>
      </c>
      <c r="AL474" s="1" t="str">
        <f t="shared" si="150"/>
        <v/>
      </c>
      <c r="AM474" s="1" t="str">
        <f t="shared" si="151"/>
        <v/>
      </c>
      <c r="AN474" s="11"/>
      <c r="AO474" s="11"/>
      <c r="AP474" s="78" t="str">
        <f>IF(AND(SUM(AH474:AM474)&gt;0,SUM(Z474:AE474)&gt;0),1,"")</f>
        <v/>
      </c>
      <c r="AQ474" s="78"/>
      <c r="AR474" s="78" t="str">
        <f>IF(AP474=1,SUM(Z474:AE474)*10+SUM(AH474:AM474),"")</f>
        <v/>
      </c>
      <c r="AS474" s="78"/>
      <c r="AT474" s="11"/>
      <c r="AU474" s="11"/>
      <c r="AV474" s="80" t="str">
        <f>IF(AP474=1,VLOOKUP(AR474,'Number-Dozzen'!$F$2:$K$10,2,0),"")</f>
        <v/>
      </c>
      <c r="AW474" s="80" t="str">
        <f>IF(AP474=1,VLOOKUP(AR474,'Number-Dozzen'!$F$2:$K$10,3,0),"")</f>
        <v/>
      </c>
      <c r="AX474" s="80" t="str">
        <f>IF(AP474=1,VLOOKUP(AR474,'Number-Dozzen'!$F$2:$K$10,4,0),"")</f>
        <v/>
      </c>
      <c r="AY474" s="80" t="str">
        <f>IF(AP474=1,VLOOKUP(AR474,'Number-Dozzen'!$F$2:$K$10,5,0),"")</f>
        <v/>
      </c>
      <c r="AZ474" s="80" t="str">
        <f>IF(AP474=1,VLOOKUP(AR474,'Number-Dozzen'!$F$2:$K$10,6,0),"")</f>
        <v/>
      </c>
      <c r="BA474" s="11"/>
      <c r="BB474" s="80">
        <f t="shared" si="154"/>
        <v>13</v>
      </c>
      <c r="BC474" s="11"/>
      <c r="BD474" s="11"/>
      <c r="BE474" s="11"/>
      <c r="BF474" s="11"/>
      <c r="BG474" s="11"/>
      <c r="BH474" s="11"/>
      <c r="BI474" s="11"/>
      <c r="BJ474" s="11"/>
      <c r="BK474" s="11"/>
      <c r="BL474" s="11"/>
      <c r="BM474" s="11"/>
      <c r="BN474" s="11"/>
    </row>
    <row r="475" spans="1:66">
      <c r="A475" s="7">
        <v>474</v>
      </c>
      <c r="B475" s="5"/>
      <c r="C475" s="97">
        <v>28</v>
      </c>
      <c r="D475" s="6">
        <f>IF(C475="","",VLOOKUP(C475,'Number-Dozzen'!$A$2:$C$38,3,0))</f>
        <v>3</v>
      </c>
      <c r="E475" s="6">
        <f>IF(C475="","",VLOOKUP(C475,'[1]Number-Dozzen'!$A$2:$B$38,2,0))</f>
        <v>3</v>
      </c>
      <c r="F475" s="19" t="str">
        <f t="shared" si="137"/>
        <v/>
      </c>
      <c r="G475" s="19" t="str">
        <f>IF(C475="","",IF(F475="","",VLOOKUP(F475,'Number-Dozzen'!$F$2:$L$10,7,0)))</f>
        <v/>
      </c>
      <c r="H475" s="1" t="str">
        <f t="shared" si="153"/>
        <v/>
      </c>
      <c r="I475" s="1">
        <f t="shared" si="138"/>
        <v>13</v>
      </c>
      <c r="J475" s="1">
        <f t="shared" si="139"/>
        <v>1</v>
      </c>
      <c r="K475" s="1" t="str">
        <f t="shared" si="152"/>
        <v/>
      </c>
      <c r="L475" s="1">
        <f>IF(C475="","",SUM($K$2:K475))</f>
        <v>-36</v>
      </c>
      <c r="M475" s="11"/>
      <c r="N475" s="24" t="str">
        <f t="shared" si="155"/>
        <v/>
      </c>
      <c r="O475" s="25"/>
      <c r="P475" s="11"/>
      <c r="Q475" s="11"/>
      <c r="R475" s="11"/>
      <c r="S475" s="11"/>
      <c r="T475" s="11"/>
      <c r="U475" s="11"/>
      <c r="X475" s="11"/>
      <c r="Y475" s="11"/>
      <c r="Z475" s="80" t="str">
        <f t="shared" si="140"/>
        <v/>
      </c>
      <c r="AA475" s="82" t="str">
        <f t="shared" si="141"/>
        <v/>
      </c>
      <c r="AB475" s="1" t="str">
        <f t="shared" si="142"/>
        <v/>
      </c>
      <c r="AC475" s="1" t="str">
        <f t="shared" si="143"/>
        <v/>
      </c>
      <c r="AD475" s="1" t="str">
        <f t="shared" si="144"/>
        <v/>
      </c>
      <c r="AE475" s="1" t="str">
        <f t="shared" si="145"/>
        <v/>
      </c>
      <c r="AG475" s="11"/>
      <c r="AH475" s="1" t="str">
        <f t="shared" si="146"/>
        <v/>
      </c>
      <c r="AI475" s="1" t="str">
        <f t="shared" si="147"/>
        <v/>
      </c>
      <c r="AJ475" s="1" t="str">
        <f t="shared" si="148"/>
        <v/>
      </c>
      <c r="AK475" s="1" t="str">
        <f t="shared" si="149"/>
        <v/>
      </c>
      <c r="AL475" s="1" t="str">
        <f t="shared" si="150"/>
        <v/>
      </c>
      <c r="AM475" s="1">
        <f t="shared" si="151"/>
        <v>1</v>
      </c>
      <c r="AN475" s="11"/>
      <c r="AO475" s="11"/>
      <c r="AP475" s="78" t="str">
        <f>IF(AND(SUM(AH475:AM475)&gt;0,SUM(Z475:AE475)&gt;0),1,"")</f>
        <v/>
      </c>
      <c r="AQ475" s="78"/>
      <c r="AR475" s="78" t="str">
        <f>IF(AP475=1,SUM(Z475:AE475)*10+SUM(AH475:AM475),"")</f>
        <v/>
      </c>
      <c r="AS475" s="78"/>
      <c r="AT475" s="11"/>
      <c r="AU475" s="11"/>
      <c r="AV475" s="80" t="str">
        <f>IF(AP475=1,VLOOKUP(AR475,'Number-Dozzen'!$F$2:$K$10,2,0),"")</f>
        <v/>
      </c>
      <c r="AW475" s="80" t="str">
        <f>IF(AP475=1,VLOOKUP(AR475,'Number-Dozzen'!$F$2:$K$10,3,0),"")</f>
        <v/>
      </c>
      <c r="AX475" s="80" t="str">
        <f>IF(AP475=1,VLOOKUP(AR475,'Number-Dozzen'!$F$2:$K$10,4,0),"")</f>
        <v/>
      </c>
      <c r="AY475" s="80" t="str">
        <f>IF(AP475=1,VLOOKUP(AR475,'Number-Dozzen'!$F$2:$K$10,5,0),"")</f>
        <v/>
      </c>
      <c r="AZ475" s="80" t="str">
        <f>IF(AP475=1,VLOOKUP(AR475,'Number-Dozzen'!$F$2:$K$10,6,0),"")</f>
        <v/>
      </c>
      <c r="BA475" s="11"/>
      <c r="BB475" s="80">
        <f t="shared" si="154"/>
        <v>13</v>
      </c>
      <c r="BC475" s="11"/>
      <c r="BD475" s="11"/>
      <c r="BE475" s="11"/>
      <c r="BF475" s="11"/>
      <c r="BG475" s="11"/>
      <c r="BH475" s="11"/>
      <c r="BI475" s="11"/>
      <c r="BJ475" s="11"/>
      <c r="BK475" s="11"/>
      <c r="BL475" s="11"/>
      <c r="BM475" s="11"/>
      <c r="BN475" s="11"/>
    </row>
    <row r="476" spans="1:66">
      <c r="A476" s="7">
        <v>475</v>
      </c>
      <c r="B476" s="5"/>
      <c r="C476" s="97">
        <v>28</v>
      </c>
      <c r="D476" s="6">
        <f>IF(C476="","",VLOOKUP(C476,'Number-Dozzen'!$A$2:$C$38,3,0))</f>
        <v>3</v>
      </c>
      <c r="E476" s="6">
        <f>IF(C476="","",VLOOKUP(C476,'[1]Number-Dozzen'!$A$2:$B$38,2,0))</f>
        <v>3</v>
      </c>
      <c r="F476" s="19" t="str">
        <f t="shared" si="137"/>
        <v/>
      </c>
      <c r="G476" s="19" t="str">
        <f>IF(C476="","",IF(F476="","",VLOOKUP(F476,'Number-Dozzen'!$F$2:$L$10,7,0)))</f>
        <v/>
      </c>
      <c r="H476" s="1" t="str">
        <f t="shared" si="153"/>
        <v/>
      </c>
      <c r="I476" s="1">
        <f t="shared" si="138"/>
        <v>13</v>
      </c>
      <c r="J476" s="1">
        <f t="shared" si="139"/>
        <v>1</v>
      </c>
      <c r="K476" s="1" t="str">
        <f t="shared" si="152"/>
        <v/>
      </c>
      <c r="L476" s="1">
        <f>IF(C476="","",SUM($K$2:K476))</f>
        <v>-36</v>
      </c>
      <c r="M476" s="11"/>
      <c r="N476" s="24" t="str">
        <f t="shared" si="155"/>
        <v/>
      </c>
      <c r="O476" s="25"/>
      <c r="P476" s="11"/>
      <c r="Q476" s="11"/>
      <c r="R476" s="11"/>
      <c r="S476" s="11"/>
      <c r="T476" s="11"/>
      <c r="U476" s="11"/>
      <c r="X476" s="11"/>
      <c r="Y476" s="11"/>
      <c r="Z476" s="80" t="str">
        <f t="shared" si="140"/>
        <v/>
      </c>
      <c r="AA476" s="82" t="str">
        <f t="shared" si="141"/>
        <v/>
      </c>
      <c r="AB476" s="1" t="str">
        <f t="shared" si="142"/>
        <v/>
      </c>
      <c r="AC476" s="1" t="str">
        <f t="shared" si="143"/>
        <v/>
      </c>
      <c r="AD476" s="1" t="str">
        <f t="shared" si="144"/>
        <v/>
      </c>
      <c r="AE476" s="1" t="str">
        <f t="shared" si="145"/>
        <v/>
      </c>
      <c r="AG476" s="11"/>
      <c r="AH476" s="1" t="str">
        <f t="shared" si="146"/>
        <v/>
      </c>
      <c r="AI476" s="1" t="str">
        <f t="shared" si="147"/>
        <v/>
      </c>
      <c r="AJ476" s="1" t="str">
        <f t="shared" si="148"/>
        <v/>
      </c>
      <c r="AK476" s="1" t="str">
        <f t="shared" si="149"/>
        <v/>
      </c>
      <c r="AL476" s="1" t="str">
        <f t="shared" si="150"/>
        <v/>
      </c>
      <c r="AM476" s="1" t="str">
        <f t="shared" si="151"/>
        <v/>
      </c>
      <c r="AN476" s="11"/>
      <c r="AO476" s="11"/>
      <c r="AP476" s="78" t="str">
        <f>IF(AND(SUM(AH476:AM476)&gt;0,SUM(Z476:AE476)&gt;0),1,"")</f>
        <v/>
      </c>
      <c r="AQ476" s="78"/>
      <c r="AR476" s="78" t="str">
        <f>IF(AP476=1,SUM(Z476:AE476)*10+SUM(AH476:AM476),"")</f>
        <v/>
      </c>
      <c r="AS476" s="78"/>
      <c r="AT476" s="11"/>
      <c r="AU476" s="11"/>
      <c r="AV476" s="80" t="str">
        <f>IF(AP476=1,VLOOKUP(AR476,'Number-Dozzen'!$F$2:$K$10,2,0),"")</f>
        <v/>
      </c>
      <c r="AW476" s="80" t="str">
        <f>IF(AP476=1,VLOOKUP(AR476,'Number-Dozzen'!$F$2:$K$10,3,0),"")</f>
        <v/>
      </c>
      <c r="AX476" s="80" t="str">
        <f>IF(AP476=1,VLOOKUP(AR476,'Number-Dozzen'!$F$2:$K$10,4,0),"")</f>
        <v/>
      </c>
      <c r="AY476" s="80" t="str">
        <f>IF(AP476=1,VLOOKUP(AR476,'Number-Dozzen'!$F$2:$K$10,5,0),"")</f>
        <v/>
      </c>
      <c r="AZ476" s="80" t="str">
        <f>IF(AP476=1,VLOOKUP(AR476,'Number-Dozzen'!$F$2:$K$10,6,0),"")</f>
        <v/>
      </c>
      <c r="BA476" s="11"/>
      <c r="BB476" s="80">
        <f t="shared" si="154"/>
        <v>13</v>
      </c>
      <c r="BC476" s="11"/>
      <c r="BD476" s="11"/>
      <c r="BE476" s="11"/>
      <c r="BF476" s="11"/>
      <c r="BG476" s="11"/>
      <c r="BH476" s="11"/>
      <c r="BI476" s="11"/>
      <c r="BJ476" s="11"/>
      <c r="BK476" s="11"/>
      <c r="BL476" s="11"/>
      <c r="BM476" s="11"/>
      <c r="BN476" s="11"/>
    </row>
    <row r="477" spans="1:66">
      <c r="A477" s="7">
        <v>476</v>
      </c>
      <c r="B477" s="5"/>
      <c r="C477" s="97">
        <v>5</v>
      </c>
      <c r="D477" s="6">
        <f>IF(C477="","",VLOOKUP(C477,'Number-Dozzen'!$A$2:$C$38,3,0))</f>
        <v>1</v>
      </c>
      <c r="E477" s="6">
        <f>IF(C477="","",VLOOKUP(C477,'[1]Number-Dozzen'!$A$2:$B$38,2,0))</f>
        <v>2</v>
      </c>
      <c r="F477" s="19">
        <f t="shared" ref="F477:F540" si="156">IF(C477="","",IF(AP477="","",AR477))</f>
        <v>21</v>
      </c>
      <c r="G477" s="19" t="str">
        <f>IF(C477="","",IF(F477="","",VLOOKUP(F477,'Number-Dozzen'!$F$2:$L$10,7,0)))</f>
        <v>13-15-17-19-21</v>
      </c>
      <c r="H477" s="1" t="str">
        <f t="shared" si="153"/>
        <v/>
      </c>
      <c r="I477" s="1">
        <f t="shared" si="138"/>
        <v>13</v>
      </c>
      <c r="J477" s="1">
        <f t="shared" si="139"/>
        <v>1</v>
      </c>
      <c r="K477" s="1" t="str">
        <f t="shared" si="152"/>
        <v/>
      </c>
      <c r="L477" s="1">
        <f>IF(C477="","",SUM($K$2:K477))</f>
        <v>-36</v>
      </c>
      <c r="M477" s="11"/>
      <c r="N477" s="24" t="str">
        <f t="shared" si="155"/>
        <v/>
      </c>
      <c r="O477" s="25"/>
      <c r="P477" s="11"/>
      <c r="Q477" s="11"/>
      <c r="R477" s="11"/>
      <c r="S477" s="11"/>
      <c r="T477" s="11"/>
      <c r="U477" s="11"/>
      <c r="X477" s="11"/>
      <c r="Y477" s="11"/>
      <c r="Z477" s="80" t="str">
        <f t="shared" si="140"/>
        <v/>
      </c>
      <c r="AA477" s="82">
        <f t="shared" si="141"/>
        <v>2</v>
      </c>
      <c r="AB477" s="1" t="str">
        <f t="shared" si="142"/>
        <v/>
      </c>
      <c r="AC477" s="1" t="str">
        <f t="shared" si="143"/>
        <v/>
      </c>
      <c r="AD477" s="1" t="str">
        <f t="shared" si="144"/>
        <v/>
      </c>
      <c r="AE477" s="1" t="str">
        <f t="shared" si="145"/>
        <v/>
      </c>
      <c r="AG477" s="11"/>
      <c r="AH477" s="1" t="str">
        <f t="shared" si="146"/>
        <v/>
      </c>
      <c r="AI477" s="1" t="str">
        <f t="shared" si="147"/>
        <v/>
      </c>
      <c r="AJ477" s="1" t="str">
        <f t="shared" si="148"/>
        <v/>
      </c>
      <c r="AK477" s="1">
        <f t="shared" si="149"/>
        <v>1</v>
      </c>
      <c r="AL477" s="1" t="str">
        <f t="shared" si="150"/>
        <v/>
      </c>
      <c r="AM477" s="1" t="str">
        <f t="shared" si="151"/>
        <v/>
      </c>
      <c r="AN477" s="11"/>
      <c r="AO477" s="11"/>
      <c r="AP477" s="78">
        <f>IF(AND(SUM(AH477:AM477)&gt;0,SUM(Z477:AE477)&gt;0),1,"")</f>
        <v>1</v>
      </c>
      <c r="AQ477" s="78"/>
      <c r="AR477" s="78">
        <f>IF(AP477=1,SUM(Z477:AE477)*10+SUM(AH477:AM477),"")</f>
        <v>21</v>
      </c>
      <c r="AS477" s="78"/>
      <c r="AT477" s="11"/>
      <c r="AU477" s="11"/>
      <c r="AV477" s="80">
        <f>IF(AP477=1,VLOOKUP(AR477,'Number-Dozzen'!$F$2:$K$10,2,0),"")</f>
        <v>13</v>
      </c>
      <c r="AW477" s="80">
        <f>IF(AP477=1,VLOOKUP(AR477,'Number-Dozzen'!$F$2:$K$10,3,0),"")</f>
        <v>15</v>
      </c>
      <c r="AX477" s="80">
        <f>IF(AP477=1,VLOOKUP(AR477,'Number-Dozzen'!$F$2:$K$10,4,0),"")</f>
        <v>17</v>
      </c>
      <c r="AY477" s="80">
        <f>IF(AP477=1,VLOOKUP(AR477,'Number-Dozzen'!$F$2:$K$10,5,0),"")</f>
        <v>19</v>
      </c>
      <c r="AZ477" s="80">
        <f>IF(AP477=1,VLOOKUP(AR477,'Number-Dozzen'!$F$2:$K$10,6,0),"")</f>
        <v>21</v>
      </c>
      <c r="BA477" s="11"/>
      <c r="BB477" s="80">
        <f t="shared" si="154"/>
        <v>13</v>
      </c>
      <c r="BC477" s="11"/>
      <c r="BD477" s="11"/>
      <c r="BE477" s="11"/>
      <c r="BF477" s="11"/>
      <c r="BG477" s="11"/>
      <c r="BH477" s="11"/>
      <c r="BI477" s="11"/>
      <c r="BJ477" s="11"/>
      <c r="BK477" s="11"/>
      <c r="BL477" s="11"/>
      <c r="BM477" s="11"/>
      <c r="BN477" s="11"/>
    </row>
    <row r="478" spans="1:66">
      <c r="A478" s="7">
        <v>477</v>
      </c>
      <c r="B478" s="5"/>
      <c r="C478" s="97">
        <v>28</v>
      </c>
      <c r="D478" s="6">
        <f>IF(C478="","",VLOOKUP(C478,'Number-Dozzen'!$A$2:$C$38,3,0))</f>
        <v>3</v>
      </c>
      <c r="E478" s="6">
        <f>IF(C478="","",VLOOKUP(C478,'[1]Number-Dozzen'!$A$2:$B$38,2,0))</f>
        <v>3</v>
      </c>
      <c r="F478" s="19">
        <f t="shared" si="156"/>
        <v>21</v>
      </c>
      <c r="G478" s="19" t="str">
        <f>IF(C478="","",IF(F478="","",VLOOKUP(F478,'Number-Dozzen'!$F$2:$L$10,7,0)))</f>
        <v>13-15-17-19-21</v>
      </c>
      <c r="H478" s="1" t="str">
        <f t="shared" si="153"/>
        <v>L</v>
      </c>
      <c r="I478" s="1">
        <f t="shared" si="138"/>
        <v>13</v>
      </c>
      <c r="J478" s="1">
        <f t="shared" si="139"/>
        <v>1</v>
      </c>
      <c r="K478" s="1">
        <f t="shared" si="152"/>
        <v>-4</v>
      </c>
      <c r="L478" s="1">
        <f>IF(C478="","",SUM($K$2:K478))</f>
        <v>-40</v>
      </c>
      <c r="M478" s="11"/>
      <c r="N478" s="24" t="str">
        <f t="shared" si="155"/>
        <v/>
      </c>
      <c r="O478" s="25"/>
      <c r="P478" s="11"/>
      <c r="Q478" s="11"/>
      <c r="R478" s="11"/>
      <c r="S478" s="11"/>
      <c r="T478" s="11"/>
      <c r="U478" s="11"/>
      <c r="X478" s="11"/>
      <c r="Y478" s="11"/>
      <c r="Z478" s="80" t="str">
        <f t="shared" si="140"/>
        <v/>
      </c>
      <c r="AA478" s="82" t="str">
        <f t="shared" si="141"/>
        <v/>
      </c>
      <c r="AB478" s="1" t="str">
        <f t="shared" si="142"/>
        <v/>
      </c>
      <c r="AC478" s="1" t="str">
        <f t="shared" si="143"/>
        <v/>
      </c>
      <c r="AD478" s="1">
        <f t="shared" si="144"/>
        <v>2</v>
      </c>
      <c r="AE478" s="1" t="str">
        <f t="shared" si="145"/>
        <v/>
      </c>
      <c r="AG478" s="11"/>
      <c r="AH478" s="1" t="str">
        <f t="shared" si="146"/>
        <v/>
      </c>
      <c r="AI478" s="1" t="str">
        <f t="shared" si="147"/>
        <v/>
      </c>
      <c r="AJ478" s="1" t="str">
        <f t="shared" si="148"/>
        <v/>
      </c>
      <c r="AK478" s="1" t="str">
        <f t="shared" si="149"/>
        <v/>
      </c>
      <c r="AL478" s="1" t="str">
        <f t="shared" si="150"/>
        <v/>
      </c>
      <c r="AM478" s="1">
        <f t="shared" si="151"/>
        <v>1</v>
      </c>
      <c r="AN478" s="11"/>
      <c r="AO478" s="11"/>
      <c r="AP478" s="78">
        <f>IF(AND(SUM(AH478:AM478)&gt;0,SUM(Z478:AE478)&gt;0),1,"")</f>
        <v>1</v>
      </c>
      <c r="AQ478" s="78"/>
      <c r="AR478" s="78">
        <f>IF(AP478=1,SUM(Z478:AE478)*10+SUM(AH478:AM478),"")</f>
        <v>21</v>
      </c>
      <c r="AS478" s="78"/>
      <c r="AT478" s="11"/>
      <c r="AU478" s="11"/>
      <c r="AV478" s="80">
        <f>IF(AP478=1,VLOOKUP(AR478,'Number-Dozzen'!$F$2:$K$10,2,0),"")</f>
        <v>13</v>
      </c>
      <c r="AW478" s="80">
        <f>IF(AP478=1,VLOOKUP(AR478,'Number-Dozzen'!$F$2:$K$10,3,0),"")</f>
        <v>15</v>
      </c>
      <c r="AX478" s="80">
        <f>IF(AP478=1,VLOOKUP(AR478,'Number-Dozzen'!$F$2:$K$10,4,0),"")</f>
        <v>17</v>
      </c>
      <c r="AY478" s="80">
        <f>IF(AP478=1,VLOOKUP(AR478,'Number-Dozzen'!$F$2:$K$10,5,0),"")</f>
        <v>19</v>
      </c>
      <c r="AZ478" s="80">
        <f>IF(AP478=1,VLOOKUP(AR478,'Number-Dozzen'!$F$2:$K$10,6,0),"")</f>
        <v>21</v>
      </c>
      <c r="BA478" s="11"/>
      <c r="BB478" s="80">
        <f t="shared" si="154"/>
        <v>14</v>
      </c>
      <c r="BC478" s="11"/>
      <c r="BD478" s="11"/>
      <c r="BE478" s="11"/>
      <c r="BF478" s="11"/>
      <c r="BG478" s="11"/>
      <c r="BH478" s="11"/>
      <c r="BI478" s="11"/>
      <c r="BJ478" s="11"/>
      <c r="BK478" s="11"/>
      <c r="BL478" s="11"/>
      <c r="BM478" s="11"/>
      <c r="BN478" s="11"/>
    </row>
    <row r="479" spans="1:66">
      <c r="A479" s="7">
        <v>478</v>
      </c>
      <c r="B479" s="5"/>
      <c r="C479" s="97">
        <v>19</v>
      </c>
      <c r="D479" s="6">
        <f>IF(C479="","",VLOOKUP(C479,'Number-Dozzen'!$A$2:$C$38,3,0))</f>
        <v>2</v>
      </c>
      <c r="E479" s="6">
        <f>IF(C479="","",VLOOKUP(C479,'[1]Number-Dozzen'!$A$2:$B$38,2,0))</f>
        <v>1</v>
      </c>
      <c r="F479" s="19">
        <f t="shared" si="156"/>
        <v>12</v>
      </c>
      <c r="G479" s="19" t="str">
        <f>IF(C479="","",IF(F479="","",VLOOKUP(F479,'Number-Dozzen'!$F$2:$L$10,7,0)))</f>
        <v>1-5-8-10-11</v>
      </c>
      <c r="H479" s="1" t="str">
        <f t="shared" si="153"/>
        <v>W</v>
      </c>
      <c r="I479" s="1">
        <f t="shared" si="138"/>
        <v>14</v>
      </c>
      <c r="J479" s="1">
        <f t="shared" si="139"/>
        <v>1</v>
      </c>
      <c r="K479" s="1">
        <f t="shared" si="152"/>
        <v>32</v>
      </c>
      <c r="L479" s="1">
        <f>IF(C479="","",SUM($K$2:K479))</f>
        <v>-8</v>
      </c>
      <c r="M479" s="11"/>
      <c r="N479" s="24" t="str">
        <f t="shared" si="155"/>
        <v/>
      </c>
      <c r="O479" s="25"/>
      <c r="P479" s="11"/>
      <c r="Q479" s="11"/>
      <c r="R479" s="11"/>
      <c r="S479" s="11"/>
      <c r="T479" s="11"/>
      <c r="U479" s="11"/>
      <c r="X479" s="11"/>
      <c r="Y479" s="11"/>
      <c r="Z479" s="80" t="str">
        <f t="shared" si="140"/>
        <v/>
      </c>
      <c r="AA479" s="82" t="str">
        <f t="shared" si="141"/>
        <v/>
      </c>
      <c r="AB479" s="1" t="str">
        <f t="shared" si="142"/>
        <v/>
      </c>
      <c r="AC479" s="1">
        <f t="shared" si="143"/>
        <v>1</v>
      </c>
      <c r="AD479" s="1" t="str">
        <f t="shared" si="144"/>
        <v/>
      </c>
      <c r="AE479" s="1" t="str">
        <f t="shared" si="145"/>
        <v/>
      </c>
      <c r="AG479" s="11"/>
      <c r="AH479" s="1" t="str">
        <f t="shared" si="146"/>
        <v/>
      </c>
      <c r="AI479" s="1">
        <f t="shared" si="147"/>
        <v>2</v>
      </c>
      <c r="AJ479" s="1" t="str">
        <f t="shared" si="148"/>
        <v/>
      </c>
      <c r="AK479" s="1" t="str">
        <f t="shared" si="149"/>
        <v/>
      </c>
      <c r="AL479" s="1" t="str">
        <f t="shared" si="150"/>
        <v/>
      </c>
      <c r="AM479" s="1" t="str">
        <f t="shared" si="151"/>
        <v/>
      </c>
      <c r="AN479" s="11"/>
      <c r="AO479" s="11"/>
      <c r="AP479" s="78">
        <f>IF(AND(SUM(AH479:AM479)&gt;0,SUM(Z479:AE479)&gt;0),1,"")</f>
        <v>1</v>
      </c>
      <c r="AQ479" s="78"/>
      <c r="AR479" s="78">
        <f>IF(AP479=1,SUM(Z479:AE479)*10+SUM(AH479:AM479),"")</f>
        <v>12</v>
      </c>
      <c r="AS479" s="78"/>
      <c r="AT479" s="11"/>
      <c r="AU479" s="11"/>
      <c r="AV479" s="80">
        <f>IF(AP479=1,VLOOKUP(AR479,'Number-Dozzen'!$F$2:$K$10,2,0),"")</f>
        <v>1</v>
      </c>
      <c r="AW479" s="80">
        <f>IF(AP479=1,VLOOKUP(AR479,'Number-Dozzen'!$F$2:$K$10,3,0),"")</f>
        <v>5</v>
      </c>
      <c r="AX479" s="80">
        <f>IF(AP479=1,VLOOKUP(AR479,'Number-Dozzen'!$F$2:$K$10,4,0),"")</f>
        <v>8</v>
      </c>
      <c r="AY479" s="80">
        <f>IF(AP479=1,VLOOKUP(AR479,'Number-Dozzen'!$F$2:$K$10,5,0),"")</f>
        <v>10</v>
      </c>
      <c r="AZ479" s="80">
        <f>IF(AP479=1,VLOOKUP(AR479,'Number-Dozzen'!$F$2:$K$10,6,0),"")</f>
        <v>11</v>
      </c>
      <c r="BA479" s="11"/>
      <c r="BB479" s="80">
        <f t="shared" si="154"/>
        <v>1</v>
      </c>
      <c r="BC479" s="11"/>
      <c r="BD479" s="11"/>
      <c r="BE479" s="11"/>
      <c r="BF479" s="11"/>
      <c r="BG479" s="11"/>
      <c r="BH479" s="11"/>
      <c r="BI479" s="11"/>
      <c r="BJ479" s="11"/>
      <c r="BK479" s="11"/>
      <c r="BL479" s="11"/>
      <c r="BM479" s="11"/>
      <c r="BN479" s="11"/>
    </row>
    <row r="480" spans="1:66">
      <c r="A480" s="7">
        <v>479</v>
      </c>
      <c r="B480" s="5"/>
      <c r="C480" s="97">
        <v>33</v>
      </c>
      <c r="D480" s="6">
        <f>IF(C480="","",VLOOKUP(C480,'Number-Dozzen'!$A$2:$C$38,3,0))</f>
        <v>3</v>
      </c>
      <c r="E480" s="6">
        <f>IF(C480="","",VLOOKUP(C480,'[1]Number-Dozzen'!$A$2:$B$38,2,0))</f>
        <v>2</v>
      </c>
      <c r="F480" s="19" t="str">
        <f t="shared" si="156"/>
        <v/>
      </c>
      <c r="G480" s="19" t="str">
        <f>IF(C480="","",IF(F480="","",VLOOKUP(F480,'Number-Dozzen'!$F$2:$L$10,7,0)))</f>
        <v/>
      </c>
      <c r="H480" s="1" t="str">
        <f t="shared" si="153"/>
        <v>L</v>
      </c>
      <c r="I480" s="1">
        <f t="shared" si="138"/>
        <v>1</v>
      </c>
      <c r="J480" s="1">
        <f t="shared" si="139"/>
        <v>1</v>
      </c>
      <c r="K480" s="1">
        <f t="shared" si="152"/>
        <v>-4</v>
      </c>
      <c r="L480" s="1">
        <f>IF(C480="","",SUM($K$2:K480))</f>
        <v>-12</v>
      </c>
      <c r="M480" s="11"/>
      <c r="N480" s="24" t="str">
        <f t="shared" si="155"/>
        <v/>
      </c>
      <c r="O480" s="25"/>
      <c r="P480" s="11"/>
      <c r="Q480" s="11"/>
      <c r="R480" s="11"/>
      <c r="S480" s="11"/>
      <c r="T480" s="11"/>
      <c r="U480" s="11"/>
      <c r="X480" s="11"/>
      <c r="Y480" s="11"/>
      <c r="Z480" s="80" t="str">
        <f t="shared" si="140"/>
        <v/>
      </c>
      <c r="AA480" s="82" t="str">
        <f t="shared" si="141"/>
        <v/>
      </c>
      <c r="AB480" s="1" t="str">
        <f t="shared" si="142"/>
        <v/>
      </c>
      <c r="AC480" s="1" t="str">
        <f t="shared" si="143"/>
        <v/>
      </c>
      <c r="AD480" s="1" t="str">
        <f t="shared" si="144"/>
        <v/>
      </c>
      <c r="AE480" s="1" t="str">
        <f t="shared" si="145"/>
        <v/>
      </c>
      <c r="AG480" s="11"/>
      <c r="AH480" s="1" t="str">
        <f t="shared" si="146"/>
        <v/>
      </c>
      <c r="AI480" s="1" t="str">
        <f t="shared" si="147"/>
        <v/>
      </c>
      <c r="AJ480" s="1">
        <f t="shared" si="148"/>
        <v>3</v>
      </c>
      <c r="AK480" s="1" t="str">
        <f t="shared" si="149"/>
        <v/>
      </c>
      <c r="AL480" s="1" t="str">
        <f t="shared" si="150"/>
        <v/>
      </c>
      <c r="AM480" s="1" t="str">
        <f t="shared" si="151"/>
        <v/>
      </c>
      <c r="AN480" s="11"/>
      <c r="AO480" s="11"/>
      <c r="AP480" s="78" t="str">
        <f>IF(AND(SUM(AH480:AM480)&gt;0,SUM(Z480:AE480)&gt;0),1,"")</f>
        <v/>
      </c>
      <c r="AQ480" s="78"/>
      <c r="AR480" s="78" t="str">
        <f>IF(AP480=1,SUM(Z480:AE480)*10+SUM(AH480:AM480),"")</f>
        <v/>
      </c>
      <c r="AS480" s="78"/>
      <c r="AT480" s="11"/>
      <c r="AU480" s="11"/>
      <c r="AV480" s="80" t="str">
        <f>IF(AP480=1,VLOOKUP(AR480,'Number-Dozzen'!$F$2:$K$10,2,0),"")</f>
        <v/>
      </c>
      <c r="AW480" s="80" t="str">
        <f>IF(AP480=1,VLOOKUP(AR480,'Number-Dozzen'!$F$2:$K$10,3,0),"")</f>
        <v/>
      </c>
      <c r="AX480" s="80" t="str">
        <f>IF(AP480=1,VLOOKUP(AR480,'Number-Dozzen'!$F$2:$K$10,4,0),"")</f>
        <v/>
      </c>
      <c r="AY480" s="80" t="str">
        <f>IF(AP480=1,VLOOKUP(AR480,'Number-Dozzen'!$F$2:$K$10,5,0),"")</f>
        <v/>
      </c>
      <c r="AZ480" s="80" t="str">
        <f>IF(AP480=1,VLOOKUP(AR480,'Number-Dozzen'!$F$2:$K$10,6,0),"")</f>
        <v/>
      </c>
      <c r="BA480" s="11"/>
      <c r="BB480" s="80">
        <f t="shared" si="154"/>
        <v>2</v>
      </c>
      <c r="BC480" s="11"/>
      <c r="BD480" s="11"/>
      <c r="BE480" s="11"/>
      <c r="BF480" s="11"/>
      <c r="BG480" s="11"/>
      <c r="BH480" s="11"/>
      <c r="BI480" s="11"/>
      <c r="BJ480" s="11"/>
      <c r="BK480" s="11"/>
      <c r="BL480" s="11"/>
      <c r="BM480" s="11"/>
      <c r="BN480" s="11"/>
    </row>
    <row r="481" spans="1:66">
      <c r="A481" s="7">
        <v>480</v>
      </c>
      <c r="B481" s="5"/>
      <c r="C481" s="97">
        <v>25</v>
      </c>
      <c r="D481" s="6">
        <f>IF(C481="","",VLOOKUP(C481,'Number-Dozzen'!$A$2:$C$38,3,0))</f>
        <v>3</v>
      </c>
      <c r="E481" s="6">
        <f>IF(C481="","",VLOOKUP(C481,'[1]Number-Dozzen'!$A$2:$B$38,2,0))</f>
        <v>1</v>
      </c>
      <c r="F481" s="19" t="str">
        <f t="shared" si="156"/>
        <v/>
      </c>
      <c r="G481" s="19" t="str">
        <f>IF(C481="","",IF(F481="","",VLOOKUP(F481,'Number-Dozzen'!$F$2:$L$10,7,0)))</f>
        <v/>
      </c>
      <c r="H481" s="1" t="str">
        <f t="shared" si="153"/>
        <v/>
      </c>
      <c r="I481" s="1">
        <f t="shared" si="138"/>
        <v>2</v>
      </c>
      <c r="J481" s="1">
        <f t="shared" si="139"/>
        <v>1</v>
      </c>
      <c r="K481" s="1" t="str">
        <f t="shared" si="152"/>
        <v/>
      </c>
      <c r="L481" s="1">
        <f>IF(C481="","",SUM($K$2:K481))</f>
        <v>-12</v>
      </c>
      <c r="M481" s="11"/>
      <c r="N481" s="24" t="str">
        <f t="shared" si="155"/>
        <v/>
      </c>
      <c r="O481" s="25"/>
      <c r="P481" s="11"/>
      <c r="Q481" s="11"/>
      <c r="R481" s="11"/>
      <c r="S481" s="11"/>
      <c r="T481" s="11"/>
      <c r="U481" s="11"/>
      <c r="X481" s="11"/>
      <c r="Y481" s="11"/>
      <c r="Z481" s="80" t="str">
        <f t="shared" si="140"/>
        <v/>
      </c>
      <c r="AA481" s="82" t="str">
        <f t="shared" si="141"/>
        <v/>
      </c>
      <c r="AB481" s="1" t="str">
        <f t="shared" si="142"/>
        <v/>
      </c>
      <c r="AC481" s="1" t="str">
        <f t="shared" si="143"/>
        <v/>
      </c>
      <c r="AD481" s="1" t="str">
        <f t="shared" si="144"/>
        <v/>
      </c>
      <c r="AE481" s="1" t="str">
        <f t="shared" si="145"/>
        <v/>
      </c>
      <c r="AG481" s="11"/>
      <c r="AH481" s="1">
        <f t="shared" si="146"/>
        <v>3</v>
      </c>
      <c r="AI481" s="1" t="str">
        <f t="shared" si="147"/>
        <v/>
      </c>
      <c r="AJ481" s="1" t="str">
        <f t="shared" si="148"/>
        <v/>
      </c>
      <c r="AK481" s="1" t="str">
        <f t="shared" si="149"/>
        <v/>
      </c>
      <c r="AL481" s="1" t="str">
        <f t="shared" si="150"/>
        <v/>
      </c>
      <c r="AM481" s="1" t="str">
        <f t="shared" si="151"/>
        <v/>
      </c>
      <c r="AN481" s="11"/>
      <c r="AO481" s="11"/>
      <c r="AP481" s="78" t="str">
        <f>IF(AND(SUM(AH481:AM481)&gt;0,SUM(Z481:AE481)&gt;0),1,"")</f>
        <v/>
      </c>
      <c r="AQ481" s="78"/>
      <c r="AR481" s="78" t="str">
        <f>IF(AP481=1,SUM(Z481:AE481)*10+SUM(AH481:AM481),"")</f>
        <v/>
      </c>
      <c r="AS481" s="78"/>
      <c r="AT481" s="11"/>
      <c r="AU481" s="11"/>
      <c r="AV481" s="80" t="str">
        <f>IF(AP481=1,VLOOKUP(AR481,'Number-Dozzen'!$F$2:$K$10,2,0),"")</f>
        <v/>
      </c>
      <c r="AW481" s="80" t="str">
        <f>IF(AP481=1,VLOOKUP(AR481,'Number-Dozzen'!$F$2:$K$10,3,0),"")</f>
        <v/>
      </c>
      <c r="AX481" s="80" t="str">
        <f>IF(AP481=1,VLOOKUP(AR481,'Number-Dozzen'!$F$2:$K$10,4,0),"")</f>
        <v/>
      </c>
      <c r="AY481" s="80" t="str">
        <f>IF(AP481=1,VLOOKUP(AR481,'Number-Dozzen'!$F$2:$K$10,5,0),"")</f>
        <v/>
      </c>
      <c r="AZ481" s="80" t="str">
        <f>IF(AP481=1,VLOOKUP(AR481,'Number-Dozzen'!$F$2:$K$10,6,0),"")</f>
        <v/>
      </c>
      <c r="BA481" s="11"/>
      <c r="BB481" s="80">
        <f t="shared" si="154"/>
        <v>2</v>
      </c>
      <c r="BC481" s="11"/>
      <c r="BD481" s="11"/>
      <c r="BE481" s="11"/>
      <c r="BF481" s="11"/>
      <c r="BG481" s="11"/>
      <c r="BH481" s="11"/>
      <c r="BI481" s="11"/>
      <c r="BJ481" s="11"/>
      <c r="BK481" s="11"/>
      <c r="BL481" s="11"/>
      <c r="BM481" s="11"/>
      <c r="BN481" s="11"/>
    </row>
    <row r="482" spans="1:66">
      <c r="A482" s="7">
        <v>481</v>
      </c>
      <c r="B482" s="5"/>
      <c r="C482" s="97">
        <v>16</v>
      </c>
      <c r="D482" s="6">
        <f>IF(C482="","",VLOOKUP(C482,'Number-Dozzen'!$A$2:$C$38,3,0))</f>
        <v>2</v>
      </c>
      <c r="E482" s="6">
        <f>IF(C482="","",VLOOKUP(C482,'[1]Number-Dozzen'!$A$2:$B$38,2,0))</f>
        <v>2</v>
      </c>
      <c r="F482" s="19">
        <f t="shared" si="156"/>
        <v>13</v>
      </c>
      <c r="G482" s="19" t="str">
        <f>IF(C482="","",IF(F482="","",VLOOKUP(F482,'Number-Dozzen'!$F$2:$L$10,7,0)))</f>
        <v>3-7-9-12</v>
      </c>
      <c r="H482" s="1" t="str">
        <f t="shared" si="153"/>
        <v/>
      </c>
      <c r="I482" s="1">
        <f t="shared" si="138"/>
        <v>2</v>
      </c>
      <c r="J482" s="1">
        <f t="shared" si="139"/>
        <v>1</v>
      </c>
      <c r="K482" s="1" t="str">
        <f t="shared" si="152"/>
        <v/>
      </c>
      <c r="L482" s="1">
        <f>IF(C482="","",SUM($K$2:K482))</f>
        <v>-12</v>
      </c>
      <c r="M482" s="11"/>
      <c r="N482" s="24" t="str">
        <f t="shared" si="155"/>
        <v/>
      </c>
      <c r="O482" s="25"/>
      <c r="P482" s="11"/>
      <c r="Q482" s="11"/>
      <c r="R482" s="11"/>
      <c r="S482" s="11"/>
      <c r="T482" s="11"/>
      <c r="U482" s="11"/>
      <c r="X482" s="11"/>
      <c r="Y482" s="11"/>
      <c r="Z482" s="80" t="str">
        <f t="shared" si="140"/>
        <v/>
      </c>
      <c r="AA482" s="82" t="str">
        <f t="shared" si="141"/>
        <v/>
      </c>
      <c r="AB482" s="1" t="str">
        <f t="shared" si="142"/>
        <v/>
      </c>
      <c r="AC482" s="1">
        <f t="shared" si="143"/>
        <v>1</v>
      </c>
      <c r="AD482" s="1" t="str">
        <f t="shared" si="144"/>
        <v/>
      </c>
      <c r="AE482" s="1" t="str">
        <f t="shared" si="145"/>
        <v/>
      </c>
      <c r="AG482" s="11"/>
      <c r="AH482" s="1" t="str">
        <f t="shared" si="146"/>
        <v/>
      </c>
      <c r="AI482" s="1" t="str">
        <f t="shared" si="147"/>
        <v/>
      </c>
      <c r="AJ482" s="1">
        <f t="shared" si="148"/>
        <v>3</v>
      </c>
      <c r="AK482" s="1" t="str">
        <f t="shared" si="149"/>
        <v/>
      </c>
      <c r="AL482" s="1" t="str">
        <f t="shared" si="150"/>
        <v/>
      </c>
      <c r="AM482" s="1" t="str">
        <f t="shared" si="151"/>
        <v/>
      </c>
      <c r="AN482" s="11"/>
      <c r="AO482" s="11"/>
      <c r="AP482" s="78">
        <f>IF(AND(SUM(AH482:AM482)&gt;0,SUM(Z482:AE482)&gt;0),1,"")</f>
        <v>1</v>
      </c>
      <c r="AQ482" s="78"/>
      <c r="AR482" s="78">
        <f>IF(AP482=1,SUM(Z482:AE482)*10+SUM(AH482:AM482),"")</f>
        <v>13</v>
      </c>
      <c r="AS482" s="78"/>
      <c r="AT482" s="11"/>
      <c r="AU482" s="11"/>
      <c r="AV482" s="80">
        <f>IF(AP482=1,VLOOKUP(AR482,'Number-Dozzen'!$F$2:$K$10,2,0),"")</f>
        <v>3</v>
      </c>
      <c r="AW482" s="80">
        <f>IF(AP482=1,VLOOKUP(AR482,'Number-Dozzen'!$F$2:$K$10,3,0),"")</f>
        <v>7</v>
      </c>
      <c r="AX482" s="80">
        <f>IF(AP482=1,VLOOKUP(AR482,'Number-Dozzen'!$F$2:$K$10,4,0),"")</f>
        <v>9</v>
      </c>
      <c r="AY482" s="80">
        <f>IF(AP482=1,VLOOKUP(AR482,'Number-Dozzen'!$F$2:$K$10,5,0),"")</f>
        <v>12</v>
      </c>
      <c r="AZ482" s="80" t="str">
        <f>IF(AP482=1,VLOOKUP(AR482,'Number-Dozzen'!$F$2:$K$10,6,0),"")</f>
        <v xml:space="preserve"> </v>
      </c>
      <c r="BA482" s="11"/>
      <c r="BB482" s="80">
        <f t="shared" si="154"/>
        <v>2</v>
      </c>
      <c r="BC482" s="11"/>
      <c r="BD482" s="11"/>
      <c r="BE482" s="11"/>
      <c r="BF482" s="11"/>
      <c r="BG482" s="11"/>
      <c r="BH482" s="11"/>
      <c r="BI482" s="11"/>
      <c r="BJ482" s="11"/>
      <c r="BK482" s="11"/>
      <c r="BL482" s="11"/>
      <c r="BM482" s="11"/>
      <c r="BN482" s="11"/>
    </row>
    <row r="483" spans="1:66">
      <c r="A483" s="7">
        <v>482</v>
      </c>
      <c r="B483" s="5"/>
      <c r="C483" s="97">
        <v>27</v>
      </c>
      <c r="D483" s="6">
        <f>IF(C483="","",VLOOKUP(C483,'Number-Dozzen'!$A$2:$C$38,3,0))</f>
        <v>3</v>
      </c>
      <c r="E483" s="6">
        <f>IF(C483="","",VLOOKUP(C483,'[1]Number-Dozzen'!$A$2:$B$38,2,0))</f>
        <v>1</v>
      </c>
      <c r="F483" s="19" t="str">
        <f t="shared" si="156"/>
        <v/>
      </c>
      <c r="G483" s="19" t="str">
        <f>IF(C483="","",IF(F483="","",VLOOKUP(F483,'Number-Dozzen'!$F$2:$L$10,7,0)))</f>
        <v/>
      </c>
      <c r="H483" s="1" t="str">
        <f t="shared" si="153"/>
        <v>L</v>
      </c>
      <c r="I483" s="1">
        <f t="shared" si="138"/>
        <v>2</v>
      </c>
      <c r="J483" s="1">
        <f t="shared" si="139"/>
        <v>1</v>
      </c>
      <c r="K483" s="1">
        <f t="shared" si="152"/>
        <v>-4</v>
      </c>
      <c r="L483" s="1">
        <f>IF(C483="","",SUM($K$2:K483))</f>
        <v>-16</v>
      </c>
      <c r="M483" s="11"/>
      <c r="N483" s="24" t="str">
        <f t="shared" si="155"/>
        <v/>
      </c>
      <c r="O483" s="25"/>
      <c r="P483" s="11"/>
      <c r="Q483" s="11"/>
      <c r="R483" s="11"/>
      <c r="S483" s="11"/>
      <c r="T483" s="11"/>
      <c r="U483" s="11"/>
      <c r="X483" s="11"/>
      <c r="Y483" s="11"/>
      <c r="Z483" s="80" t="str">
        <f t="shared" si="140"/>
        <v/>
      </c>
      <c r="AA483" s="82" t="str">
        <f t="shared" si="141"/>
        <v/>
      </c>
      <c r="AB483" s="1" t="str">
        <f t="shared" si="142"/>
        <v/>
      </c>
      <c r="AC483" s="1" t="str">
        <f t="shared" si="143"/>
        <v/>
      </c>
      <c r="AD483" s="1" t="str">
        <f t="shared" si="144"/>
        <v/>
      </c>
      <c r="AE483" s="1" t="str">
        <f t="shared" si="145"/>
        <v/>
      </c>
      <c r="AG483" s="11"/>
      <c r="AH483" s="1">
        <f t="shared" si="146"/>
        <v>3</v>
      </c>
      <c r="AI483" s="1" t="str">
        <f t="shared" si="147"/>
        <v/>
      </c>
      <c r="AJ483" s="1" t="str">
        <f t="shared" si="148"/>
        <v/>
      </c>
      <c r="AK483" s="1" t="str">
        <f t="shared" si="149"/>
        <v/>
      </c>
      <c r="AL483" s="1" t="str">
        <f t="shared" si="150"/>
        <v/>
      </c>
      <c r="AM483" s="1" t="str">
        <f t="shared" si="151"/>
        <v/>
      </c>
      <c r="AN483" s="11"/>
      <c r="AO483" s="11"/>
      <c r="AP483" s="78" t="str">
        <f>IF(AND(SUM(AH483:AM483)&gt;0,SUM(Z483:AE483)&gt;0),1,"")</f>
        <v/>
      </c>
      <c r="AQ483" s="78"/>
      <c r="AR483" s="78" t="str">
        <f>IF(AP483=1,SUM(Z483:AE483)*10+SUM(AH483:AM483),"")</f>
        <v/>
      </c>
      <c r="AS483" s="78"/>
      <c r="AT483" s="11"/>
      <c r="AU483" s="11"/>
      <c r="AV483" s="80" t="str">
        <f>IF(AP483=1,VLOOKUP(AR483,'Number-Dozzen'!$F$2:$K$10,2,0),"")</f>
        <v/>
      </c>
      <c r="AW483" s="80" t="str">
        <f>IF(AP483=1,VLOOKUP(AR483,'Number-Dozzen'!$F$2:$K$10,3,0),"")</f>
        <v/>
      </c>
      <c r="AX483" s="80" t="str">
        <f>IF(AP483=1,VLOOKUP(AR483,'Number-Dozzen'!$F$2:$K$10,4,0),"")</f>
        <v/>
      </c>
      <c r="AY483" s="80" t="str">
        <f>IF(AP483=1,VLOOKUP(AR483,'Number-Dozzen'!$F$2:$K$10,5,0),"")</f>
        <v/>
      </c>
      <c r="AZ483" s="80" t="str">
        <f>IF(AP483=1,VLOOKUP(AR483,'Number-Dozzen'!$F$2:$K$10,6,0),"")</f>
        <v/>
      </c>
      <c r="BA483" s="11"/>
      <c r="BB483" s="80">
        <f t="shared" si="154"/>
        <v>3</v>
      </c>
      <c r="BC483" s="11"/>
      <c r="BD483" s="11"/>
      <c r="BE483" s="11"/>
      <c r="BF483" s="11"/>
      <c r="BG483" s="11"/>
      <c r="BH483" s="11"/>
      <c r="BI483" s="11"/>
      <c r="BJ483" s="11"/>
      <c r="BK483" s="11"/>
      <c r="BL483" s="11"/>
      <c r="BM483" s="11"/>
      <c r="BN483" s="11"/>
    </row>
    <row r="484" spans="1:66">
      <c r="A484" s="7">
        <v>483</v>
      </c>
      <c r="B484" s="5"/>
      <c r="C484" s="97">
        <v>22</v>
      </c>
      <c r="D484" s="6">
        <f>IF(C484="","",VLOOKUP(C484,'Number-Dozzen'!$A$2:$C$38,3,0))</f>
        <v>2</v>
      </c>
      <c r="E484" s="6">
        <f>IF(C484="","",VLOOKUP(C484,'[1]Number-Dozzen'!$A$2:$B$38,2,0))</f>
        <v>3</v>
      </c>
      <c r="F484" s="19">
        <f t="shared" si="156"/>
        <v>12</v>
      </c>
      <c r="G484" s="19" t="str">
        <f>IF(C484="","",IF(F484="","",VLOOKUP(F484,'Number-Dozzen'!$F$2:$L$10,7,0)))</f>
        <v>1-5-8-10-11</v>
      </c>
      <c r="H484" s="1" t="str">
        <f t="shared" si="153"/>
        <v/>
      </c>
      <c r="I484" s="1">
        <f t="shared" si="138"/>
        <v>3</v>
      </c>
      <c r="J484" s="1">
        <f t="shared" si="139"/>
        <v>1</v>
      </c>
      <c r="K484" s="1" t="str">
        <f t="shared" si="152"/>
        <v/>
      </c>
      <c r="L484" s="1">
        <f>IF(C484="","",SUM($K$2:K484))</f>
        <v>-16</v>
      </c>
      <c r="M484" s="11"/>
      <c r="N484" s="24" t="str">
        <f t="shared" si="155"/>
        <v/>
      </c>
      <c r="O484" s="25"/>
      <c r="P484" s="11"/>
      <c r="Q484" s="11"/>
      <c r="R484" s="11"/>
      <c r="S484" s="11"/>
      <c r="T484" s="11"/>
      <c r="U484" s="11"/>
      <c r="X484" s="11"/>
      <c r="Y484" s="11"/>
      <c r="Z484" s="80" t="str">
        <f t="shared" si="140"/>
        <v/>
      </c>
      <c r="AA484" s="82" t="str">
        <f t="shared" si="141"/>
        <v/>
      </c>
      <c r="AB484" s="1" t="str">
        <f t="shared" si="142"/>
        <v/>
      </c>
      <c r="AC484" s="1">
        <f t="shared" si="143"/>
        <v>1</v>
      </c>
      <c r="AD484" s="1" t="str">
        <f t="shared" si="144"/>
        <v/>
      </c>
      <c r="AE484" s="1" t="str">
        <f t="shared" si="145"/>
        <v/>
      </c>
      <c r="AG484" s="11"/>
      <c r="AH484" s="1" t="str">
        <f t="shared" si="146"/>
        <v/>
      </c>
      <c r="AI484" s="1" t="str">
        <f t="shared" si="147"/>
        <v/>
      </c>
      <c r="AJ484" s="1" t="str">
        <f t="shared" si="148"/>
        <v/>
      </c>
      <c r="AK484" s="1" t="str">
        <f t="shared" si="149"/>
        <v/>
      </c>
      <c r="AL484" s="1">
        <f t="shared" si="150"/>
        <v>2</v>
      </c>
      <c r="AM484" s="1" t="str">
        <f t="shared" si="151"/>
        <v/>
      </c>
      <c r="AN484" s="11"/>
      <c r="AO484" s="11"/>
      <c r="AP484" s="78">
        <f>IF(AND(SUM(AH484:AM484)&gt;0,SUM(Z484:AE484)&gt;0),1,"")</f>
        <v>1</v>
      </c>
      <c r="AQ484" s="78"/>
      <c r="AR484" s="78">
        <f>IF(AP484=1,SUM(Z484:AE484)*10+SUM(AH484:AM484),"")</f>
        <v>12</v>
      </c>
      <c r="AS484" s="78"/>
      <c r="AT484" s="11"/>
      <c r="AU484" s="11"/>
      <c r="AV484" s="80">
        <f>IF(AP484=1,VLOOKUP(AR484,'Number-Dozzen'!$F$2:$K$10,2,0),"")</f>
        <v>1</v>
      </c>
      <c r="AW484" s="80">
        <f>IF(AP484=1,VLOOKUP(AR484,'Number-Dozzen'!$F$2:$K$10,3,0),"")</f>
        <v>5</v>
      </c>
      <c r="AX484" s="80">
        <f>IF(AP484=1,VLOOKUP(AR484,'Number-Dozzen'!$F$2:$K$10,4,0),"")</f>
        <v>8</v>
      </c>
      <c r="AY484" s="80">
        <f>IF(AP484=1,VLOOKUP(AR484,'Number-Dozzen'!$F$2:$K$10,5,0),"")</f>
        <v>10</v>
      </c>
      <c r="AZ484" s="80">
        <f>IF(AP484=1,VLOOKUP(AR484,'Number-Dozzen'!$F$2:$K$10,6,0),"")</f>
        <v>11</v>
      </c>
      <c r="BA484" s="11"/>
      <c r="BB484" s="80">
        <f t="shared" si="154"/>
        <v>3</v>
      </c>
      <c r="BC484" s="11"/>
      <c r="BD484" s="11"/>
      <c r="BE484" s="11"/>
      <c r="BF484" s="11"/>
      <c r="BG484" s="11"/>
      <c r="BH484" s="11"/>
      <c r="BI484" s="11"/>
      <c r="BJ484" s="11"/>
      <c r="BK484" s="11"/>
      <c r="BL484" s="11"/>
      <c r="BM484" s="11"/>
      <c r="BN484" s="11"/>
    </row>
    <row r="485" spans="1:66">
      <c r="A485" s="7">
        <v>484</v>
      </c>
      <c r="B485" s="5"/>
      <c r="C485" s="97">
        <v>21</v>
      </c>
      <c r="D485" s="6">
        <f>IF(C485="","",VLOOKUP(C485,'Number-Dozzen'!$A$2:$C$38,3,0))</f>
        <v>2</v>
      </c>
      <c r="E485" s="6">
        <f>IF(C485="","",VLOOKUP(C485,'[1]Number-Dozzen'!$A$2:$B$38,2,0))</f>
        <v>1</v>
      </c>
      <c r="F485" s="19" t="str">
        <f t="shared" si="156"/>
        <v/>
      </c>
      <c r="G485" s="19" t="str">
        <f>IF(C485="","",IF(F485="","",VLOOKUP(F485,'Number-Dozzen'!$F$2:$L$10,7,0)))</f>
        <v/>
      </c>
      <c r="H485" s="1" t="str">
        <f t="shared" si="153"/>
        <v>L</v>
      </c>
      <c r="I485" s="1">
        <f t="shared" si="138"/>
        <v>3</v>
      </c>
      <c r="J485" s="1">
        <f t="shared" si="139"/>
        <v>1</v>
      </c>
      <c r="K485" s="1">
        <f t="shared" si="152"/>
        <v>-4</v>
      </c>
      <c r="L485" s="1">
        <f>IF(C485="","",SUM($K$2:K485))</f>
        <v>-20</v>
      </c>
      <c r="M485" s="11"/>
      <c r="N485" s="24" t="str">
        <f t="shared" si="155"/>
        <v/>
      </c>
      <c r="O485" s="25"/>
      <c r="P485" s="11"/>
      <c r="Q485" s="11"/>
      <c r="R485" s="11"/>
      <c r="S485" s="11"/>
      <c r="T485" s="11"/>
      <c r="U485" s="11"/>
      <c r="X485" s="11"/>
      <c r="Y485" s="11"/>
      <c r="Z485" s="80" t="str">
        <f t="shared" si="140"/>
        <v/>
      </c>
      <c r="AA485" s="82" t="str">
        <f t="shared" si="141"/>
        <v/>
      </c>
      <c r="AB485" s="1" t="str">
        <f t="shared" si="142"/>
        <v/>
      </c>
      <c r="AC485" s="1" t="str">
        <f t="shared" si="143"/>
        <v/>
      </c>
      <c r="AD485" s="1" t="str">
        <f t="shared" si="144"/>
        <v/>
      </c>
      <c r="AE485" s="1" t="str">
        <f t="shared" si="145"/>
        <v/>
      </c>
      <c r="AG485" s="11"/>
      <c r="AH485" s="1" t="str">
        <f t="shared" si="146"/>
        <v/>
      </c>
      <c r="AI485" s="1">
        <f t="shared" si="147"/>
        <v>2</v>
      </c>
      <c r="AJ485" s="1" t="str">
        <f t="shared" si="148"/>
        <v/>
      </c>
      <c r="AK485" s="1" t="str">
        <f t="shared" si="149"/>
        <v/>
      </c>
      <c r="AL485" s="1" t="str">
        <f t="shared" si="150"/>
        <v/>
      </c>
      <c r="AM485" s="1" t="str">
        <f t="shared" si="151"/>
        <v/>
      </c>
      <c r="AN485" s="11"/>
      <c r="AO485" s="11"/>
      <c r="AP485" s="78" t="str">
        <f>IF(AND(SUM(AH485:AM485)&gt;0,SUM(Z485:AE485)&gt;0),1,"")</f>
        <v/>
      </c>
      <c r="AQ485" s="78"/>
      <c r="AR485" s="78" t="str">
        <f>IF(AP485=1,SUM(Z485:AE485)*10+SUM(AH485:AM485),"")</f>
        <v/>
      </c>
      <c r="AS485" s="78"/>
      <c r="AT485" s="11"/>
      <c r="AU485" s="11"/>
      <c r="AV485" s="80" t="str">
        <f>IF(AP485=1,VLOOKUP(AR485,'Number-Dozzen'!$F$2:$K$10,2,0),"")</f>
        <v/>
      </c>
      <c r="AW485" s="80" t="str">
        <f>IF(AP485=1,VLOOKUP(AR485,'Number-Dozzen'!$F$2:$K$10,3,0),"")</f>
        <v/>
      </c>
      <c r="AX485" s="80" t="str">
        <f>IF(AP485=1,VLOOKUP(AR485,'Number-Dozzen'!$F$2:$K$10,4,0),"")</f>
        <v/>
      </c>
      <c r="AY485" s="80" t="str">
        <f>IF(AP485=1,VLOOKUP(AR485,'Number-Dozzen'!$F$2:$K$10,5,0),"")</f>
        <v/>
      </c>
      <c r="AZ485" s="80" t="str">
        <f>IF(AP485=1,VLOOKUP(AR485,'Number-Dozzen'!$F$2:$K$10,6,0),"")</f>
        <v/>
      </c>
      <c r="BA485" s="11"/>
      <c r="BB485" s="80">
        <f t="shared" si="154"/>
        <v>4</v>
      </c>
      <c r="BC485" s="11"/>
      <c r="BD485" s="11"/>
      <c r="BE485" s="11"/>
      <c r="BF485" s="11"/>
      <c r="BG485" s="11"/>
      <c r="BH485" s="11"/>
      <c r="BI485" s="11"/>
      <c r="BJ485" s="11"/>
      <c r="BK485" s="11"/>
      <c r="BL485" s="11"/>
      <c r="BM485" s="11"/>
      <c r="BN485" s="11"/>
    </row>
    <row r="486" spans="1:66">
      <c r="A486" s="7">
        <v>485</v>
      </c>
      <c r="B486" s="5"/>
      <c r="C486" s="97">
        <v>16</v>
      </c>
      <c r="D486" s="6">
        <f>IF(C486="","",VLOOKUP(C486,'Number-Dozzen'!$A$2:$C$38,3,0))</f>
        <v>2</v>
      </c>
      <c r="E486" s="6">
        <f>IF(C486="","",VLOOKUP(C486,'[1]Number-Dozzen'!$A$2:$B$38,2,0))</f>
        <v>2</v>
      </c>
      <c r="F486" s="19" t="str">
        <f t="shared" si="156"/>
        <v/>
      </c>
      <c r="G486" s="19" t="str">
        <f>IF(C486="","",IF(F486="","",VLOOKUP(F486,'Number-Dozzen'!$F$2:$L$10,7,0)))</f>
        <v/>
      </c>
      <c r="H486" s="1" t="str">
        <f t="shared" si="153"/>
        <v/>
      </c>
      <c r="I486" s="1">
        <f t="shared" si="138"/>
        <v>4</v>
      </c>
      <c r="J486" s="1">
        <f t="shared" si="139"/>
        <v>1</v>
      </c>
      <c r="K486" s="1" t="str">
        <f t="shared" si="152"/>
        <v/>
      </c>
      <c r="L486" s="1">
        <f>IF(C486="","",SUM($K$2:K486))</f>
        <v>-20</v>
      </c>
      <c r="M486" s="11"/>
      <c r="N486" s="24" t="str">
        <f t="shared" si="155"/>
        <v/>
      </c>
      <c r="O486" s="25"/>
      <c r="P486" s="11"/>
      <c r="Q486" s="11"/>
      <c r="R486" s="11"/>
      <c r="S486" s="11"/>
      <c r="T486" s="11"/>
      <c r="U486" s="11"/>
      <c r="X486" s="11"/>
      <c r="Y486" s="11"/>
      <c r="Z486" s="80" t="str">
        <f t="shared" si="140"/>
        <v/>
      </c>
      <c r="AA486" s="82" t="str">
        <f t="shared" si="141"/>
        <v/>
      </c>
      <c r="AB486" s="1" t="str">
        <f t="shared" si="142"/>
        <v/>
      </c>
      <c r="AC486" s="1" t="str">
        <f t="shared" si="143"/>
        <v/>
      </c>
      <c r="AD486" s="1" t="str">
        <f t="shared" si="144"/>
        <v/>
      </c>
      <c r="AE486" s="1" t="str">
        <f t="shared" si="145"/>
        <v/>
      </c>
      <c r="AG486" s="11"/>
      <c r="AH486" s="1" t="str">
        <f t="shared" si="146"/>
        <v/>
      </c>
      <c r="AI486" s="1" t="str">
        <f t="shared" si="147"/>
        <v/>
      </c>
      <c r="AJ486" s="1">
        <f t="shared" si="148"/>
        <v>3</v>
      </c>
      <c r="AK486" s="1" t="str">
        <f t="shared" si="149"/>
        <v/>
      </c>
      <c r="AL486" s="1" t="str">
        <f t="shared" si="150"/>
        <v/>
      </c>
      <c r="AM486" s="1" t="str">
        <f t="shared" si="151"/>
        <v/>
      </c>
      <c r="AN486" s="11"/>
      <c r="AO486" s="11"/>
      <c r="AP486" s="78" t="str">
        <f>IF(AND(SUM(AH486:AM486)&gt;0,SUM(Z486:AE486)&gt;0),1,"")</f>
        <v/>
      </c>
      <c r="AQ486" s="78"/>
      <c r="AR486" s="78" t="str">
        <f>IF(AP486=1,SUM(Z486:AE486)*10+SUM(AH486:AM486),"")</f>
        <v/>
      </c>
      <c r="AS486" s="78"/>
      <c r="AT486" s="11"/>
      <c r="AU486" s="11"/>
      <c r="AV486" s="80" t="str">
        <f>IF(AP486=1,VLOOKUP(AR486,'Number-Dozzen'!$F$2:$K$10,2,0),"")</f>
        <v/>
      </c>
      <c r="AW486" s="80" t="str">
        <f>IF(AP486=1,VLOOKUP(AR486,'Number-Dozzen'!$F$2:$K$10,3,0),"")</f>
        <v/>
      </c>
      <c r="AX486" s="80" t="str">
        <f>IF(AP486=1,VLOOKUP(AR486,'Number-Dozzen'!$F$2:$K$10,4,0),"")</f>
        <v/>
      </c>
      <c r="AY486" s="80" t="str">
        <f>IF(AP486=1,VLOOKUP(AR486,'Number-Dozzen'!$F$2:$K$10,5,0),"")</f>
        <v/>
      </c>
      <c r="AZ486" s="80" t="str">
        <f>IF(AP486=1,VLOOKUP(AR486,'Number-Dozzen'!$F$2:$K$10,6,0),"")</f>
        <v/>
      </c>
      <c r="BA486" s="11"/>
      <c r="BB486" s="80">
        <f t="shared" si="154"/>
        <v>4</v>
      </c>
      <c r="BC486" s="11"/>
      <c r="BD486" s="11"/>
      <c r="BE486" s="11"/>
      <c r="BF486" s="11"/>
      <c r="BG486" s="11"/>
      <c r="BH486" s="11"/>
      <c r="BI486" s="11"/>
      <c r="BJ486" s="11"/>
      <c r="BK486" s="11"/>
      <c r="BL486" s="11"/>
      <c r="BM486" s="11"/>
      <c r="BN486" s="11"/>
    </row>
    <row r="487" spans="1:66">
      <c r="A487" s="7">
        <v>486</v>
      </c>
      <c r="B487" s="5"/>
      <c r="C487" s="97">
        <v>14</v>
      </c>
      <c r="D487" s="6">
        <f>IF(C487="","",VLOOKUP(C487,'Number-Dozzen'!$A$2:$C$38,3,0))</f>
        <v>2</v>
      </c>
      <c r="E487" s="6">
        <f>IF(C487="","",VLOOKUP(C487,'[1]Number-Dozzen'!$A$2:$B$38,2,0))</f>
        <v>3</v>
      </c>
      <c r="F487" s="19" t="str">
        <f t="shared" si="156"/>
        <v/>
      </c>
      <c r="G487" s="19" t="str">
        <f>IF(C487="","",IF(F487="","",VLOOKUP(F487,'Number-Dozzen'!$F$2:$L$10,7,0)))</f>
        <v/>
      </c>
      <c r="H487" s="1" t="str">
        <f t="shared" si="153"/>
        <v/>
      </c>
      <c r="I487" s="1">
        <f t="shared" si="138"/>
        <v>4</v>
      </c>
      <c r="J487" s="1">
        <f t="shared" si="139"/>
        <v>1</v>
      </c>
      <c r="K487" s="1" t="str">
        <f t="shared" si="152"/>
        <v/>
      </c>
      <c r="L487" s="1">
        <f>IF(C487="","",SUM($K$2:K487))</f>
        <v>-20</v>
      </c>
      <c r="M487" s="11"/>
      <c r="N487" s="24" t="str">
        <f t="shared" si="155"/>
        <v/>
      </c>
      <c r="O487" s="25"/>
      <c r="P487" s="11"/>
      <c r="Q487" s="11"/>
      <c r="R487" s="11"/>
      <c r="S487" s="11"/>
      <c r="T487" s="11"/>
      <c r="U487" s="11"/>
      <c r="X487" s="11"/>
      <c r="Y487" s="11"/>
      <c r="Z487" s="80" t="str">
        <f t="shared" si="140"/>
        <v/>
      </c>
      <c r="AA487" s="82" t="str">
        <f t="shared" si="141"/>
        <v/>
      </c>
      <c r="AB487" s="1" t="str">
        <f t="shared" si="142"/>
        <v/>
      </c>
      <c r="AC487" s="1" t="str">
        <f t="shared" si="143"/>
        <v/>
      </c>
      <c r="AD487" s="1" t="str">
        <f t="shared" si="144"/>
        <v/>
      </c>
      <c r="AE487" s="1" t="str">
        <f t="shared" si="145"/>
        <v/>
      </c>
      <c r="AG487" s="11"/>
      <c r="AH487" s="1" t="str">
        <f t="shared" si="146"/>
        <v/>
      </c>
      <c r="AI487" s="1" t="str">
        <f t="shared" si="147"/>
        <v/>
      </c>
      <c r="AJ487" s="1" t="str">
        <f t="shared" si="148"/>
        <v/>
      </c>
      <c r="AK487" s="1" t="str">
        <f t="shared" si="149"/>
        <v/>
      </c>
      <c r="AL487" s="1" t="str">
        <f t="shared" si="150"/>
        <v/>
      </c>
      <c r="AM487" s="1">
        <f t="shared" si="151"/>
        <v>1</v>
      </c>
      <c r="AN487" s="11"/>
      <c r="AO487" s="11"/>
      <c r="AP487" s="78" t="str">
        <f>IF(AND(SUM(AH487:AM487)&gt;0,SUM(Z487:AE487)&gt;0),1,"")</f>
        <v/>
      </c>
      <c r="AQ487" s="78"/>
      <c r="AR487" s="78" t="str">
        <f>IF(AP487=1,SUM(Z487:AE487)*10+SUM(AH487:AM487),"")</f>
        <v/>
      </c>
      <c r="AS487" s="78"/>
      <c r="AT487" s="11"/>
      <c r="AU487" s="11"/>
      <c r="AV487" s="80" t="str">
        <f>IF(AP487=1,VLOOKUP(AR487,'Number-Dozzen'!$F$2:$K$10,2,0),"")</f>
        <v/>
      </c>
      <c r="AW487" s="80" t="str">
        <f>IF(AP487=1,VLOOKUP(AR487,'Number-Dozzen'!$F$2:$K$10,3,0),"")</f>
        <v/>
      </c>
      <c r="AX487" s="80" t="str">
        <f>IF(AP487=1,VLOOKUP(AR487,'Number-Dozzen'!$F$2:$K$10,4,0),"")</f>
        <v/>
      </c>
      <c r="AY487" s="80" t="str">
        <f>IF(AP487=1,VLOOKUP(AR487,'Number-Dozzen'!$F$2:$K$10,5,0),"")</f>
        <v/>
      </c>
      <c r="AZ487" s="80" t="str">
        <f>IF(AP487=1,VLOOKUP(AR487,'Number-Dozzen'!$F$2:$K$10,6,0),"")</f>
        <v/>
      </c>
      <c r="BA487" s="11"/>
      <c r="BB487" s="80">
        <f t="shared" si="154"/>
        <v>4</v>
      </c>
      <c r="BC487" s="11"/>
      <c r="BD487" s="11"/>
      <c r="BE487" s="11"/>
      <c r="BF487" s="11"/>
      <c r="BG487" s="11"/>
      <c r="BH487" s="11"/>
      <c r="BI487" s="11"/>
      <c r="BJ487" s="11"/>
      <c r="BK487" s="11"/>
      <c r="BL487" s="11"/>
      <c r="BM487" s="11"/>
      <c r="BN487" s="11"/>
    </row>
    <row r="488" spans="1:66">
      <c r="A488" s="7">
        <v>487</v>
      </c>
      <c r="B488" s="5"/>
      <c r="C488" s="97">
        <v>29</v>
      </c>
      <c r="D488" s="6">
        <f>IF(C488="","",VLOOKUP(C488,'Number-Dozzen'!$A$2:$C$38,3,0))</f>
        <v>3</v>
      </c>
      <c r="E488" s="6">
        <f>IF(C488="","",VLOOKUP(C488,'[1]Number-Dozzen'!$A$2:$B$38,2,0))</f>
        <v>3</v>
      </c>
      <c r="F488" s="19" t="str">
        <f t="shared" si="156"/>
        <v/>
      </c>
      <c r="G488" s="19" t="str">
        <f>IF(C488="","",IF(F488="","",VLOOKUP(F488,'Number-Dozzen'!$F$2:$L$10,7,0)))</f>
        <v/>
      </c>
      <c r="H488" s="1" t="str">
        <f t="shared" si="153"/>
        <v/>
      </c>
      <c r="I488" s="1">
        <f t="shared" si="138"/>
        <v>4</v>
      </c>
      <c r="J488" s="1">
        <f t="shared" si="139"/>
        <v>1</v>
      </c>
      <c r="K488" s="1" t="str">
        <f t="shared" si="152"/>
        <v/>
      </c>
      <c r="L488" s="1">
        <f>IF(C488="","",SUM($K$2:K488))</f>
        <v>-20</v>
      </c>
      <c r="M488" s="11"/>
      <c r="N488" s="24" t="str">
        <f t="shared" si="155"/>
        <v/>
      </c>
      <c r="O488" s="25"/>
      <c r="P488" s="11"/>
      <c r="Q488" s="11"/>
      <c r="R488" s="11"/>
      <c r="S488" s="11"/>
      <c r="T488" s="11"/>
      <c r="U488" s="11"/>
      <c r="X488" s="11"/>
      <c r="Y488" s="11"/>
      <c r="Z488" s="80" t="str">
        <f t="shared" si="140"/>
        <v/>
      </c>
      <c r="AA488" s="82" t="str">
        <f t="shared" si="141"/>
        <v/>
      </c>
      <c r="AB488" s="1" t="str">
        <f t="shared" si="142"/>
        <v/>
      </c>
      <c r="AC488" s="1" t="str">
        <f t="shared" si="143"/>
        <v/>
      </c>
      <c r="AD488" s="1" t="str">
        <f t="shared" si="144"/>
        <v/>
      </c>
      <c r="AE488" s="1" t="str">
        <f t="shared" si="145"/>
        <v/>
      </c>
      <c r="AG488" s="11"/>
      <c r="AH488" s="1" t="str">
        <f t="shared" si="146"/>
        <v/>
      </c>
      <c r="AI488" s="1" t="str">
        <f t="shared" si="147"/>
        <v/>
      </c>
      <c r="AJ488" s="1" t="str">
        <f t="shared" si="148"/>
        <v/>
      </c>
      <c r="AK488" s="1" t="str">
        <f t="shared" si="149"/>
        <v/>
      </c>
      <c r="AL488" s="1" t="str">
        <f t="shared" si="150"/>
        <v/>
      </c>
      <c r="AM488" s="1" t="str">
        <f t="shared" si="151"/>
        <v/>
      </c>
      <c r="AN488" s="11"/>
      <c r="AO488" s="11"/>
      <c r="AP488" s="78" t="str">
        <f>IF(AND(SUM(AH488:AM488)&gt;0,SUM(Z488:AE488)&gt;0),1,"")</f>
        <v/>
      </c>
      <c r="AQ488" s="78"/>
      <c r="AR488" s="78" t="str">
        <f>IF(AP488=1,SUM(Z488:AE488)*10+SUM(AH488:AM488),"")</f>
        <v/>
      </c>
      <c r="AS488" s="78"/>
      <c r="AT488" s="11"/>
      <c r="AU488" s="11"/>
      <c r="AV488" s="80" t="str">
        <f>IF(AP488=1,VLOOKUP(AR488,'Number-Dozzen'!$F$2:$K$10,2,0),"")</f>
        <v/>
      </c>
      <c r="AW488" s="80" t="str">
        <f>IF(AP488=1,VLOOKUP(AR488,'Number-Dozzen'!$F$2:$K$10,3,0),"")</f>
        <v/>
      </c>
      <c r="AX488" s="80" t="str">
        <f>IF(AP488=1,VLOOKUP(AR488,'Number-Dozzen'!$F$2:$K$10,4,0),"")</f>
        <v/>
      </c>
      <c r="AY488" s="80" t="str">
        <f>IF(AP488=1,VLOOKUP(AR488,'Number-Dozzen'!$F$2:$K$10,5,0),"")</f>
        <v/>
      </c>
      <c r="AZ488" s="80" t="str">
        <f>IF(AP488=1,VLOOKUP(AR488,'Number-Dozzen'!$F$2:$K$10,6,0),"")</f>
        <v/>
      </c>
      <c r="BA488" s="11"/>
      <c r="BB488" s="80">
        <f t="shared" si="154"/>
        <v>4</v>
      </c>
      <c r="BC488" s="11"/>
      <c r="BD488" s="11"/>
      <c r="BE488" s="11"/>
      <c r="BF488" s="11"/>
      <c r="BG488" s="11"/>
      <c r="BH488" s="11"/>
      <c r="BI488" s="11"/>
      <c r="BJ488" s="11"/>
      <c r="BK488" s="11"/>
      <c r="BL488" s="11"/>
      <c r="BM488" s="11"/>
      <c r="BN488" s="11"/>
    </row>
    <row r="489" spans="1:66">
      <c r="A489" s="7">
        <v>488</v>
      </c>
      <c r="B489" s="5"/>
      <c r="C489" s="97">
        <v>18</v>
      </c>
      <c r="D489" s="6">
        <f>IF(C489="","",VLOOKUP(C489,'Number-Dozzen'!$A$2:$C$38,3,0))</f>
        <v>2</v>
      </c>
      <c r="E489" s="6">
        <f>IF(C489="","",VLOOKUP(C489,'[1]Number-Dozzen'!$A$2:$B$38,2,0))</f>
        <v>3</v>
      </c>
      <c r="F489" s="19" t="str">
        <f t="shared" si="156"/>
        <v/>
      </c>
      <c r="G489" s="19" t="str">
        <f>IF(C489="","",IF(F489="","",VLOOKUP(F489,'Number-Dozzen'!$F$2:$L$10,7,0)))</f>
        <v/>
      </c>
      <c r="H489" s="1" t="str">
        <f t="shared" si="153"/>
        <v/>
      </c>
      <c r="I489" s="1">
        <f t="shared" si="138"/>
        <v>4</v>
      </c>
      <c r="J489" s="1">
        <f t="shared" si="139"/>
        <v>1</v>
      </c>
      <c r="K489" s="1" t="str">
        <f t="shared" si="152"/>
        <v/>
      </c>
      <c r="L489" s="1">
        <f>IF(C489="","",SUM($K$2:K489))</f>
        <v>-20</v>
      </c>
      <c r="M489" s="11"/>
      <c r="N489" s="24" t="str">
        <f t="shared" si="155"/>
        <v/>
      </c>
      <c r="O489" s="25"/>
      <c r="P489" s="11"/>
      <c r="Q489" s="11"/>
      <c r="R489" s="11"/>
      <c r="S489" s="11"/>
      <c r="T489" s="11"/>
      <c r="U489" s="11"/>
      <c r="X489" s="11"/>
      <c r="Y489" s="11"/>
      <c r="Z489" s="80" t="str">
        <f t="shared" si="140"/>
        <v/>
      </c>
      <c r="AA489" s="82" t="str">
        <f t="shared" si="141"/>
        <v/>
      </c>
      <c r="AB489" s="1" t="str">
        <f t="shared" si="142"/>
        <v/>
      </c>
      <c r="AC489" s="1">
        <f t="shared" si="143"/>
        <v>1</v>
      </c>
      <c r="AD489" s="1" t="str">
        <f t="shared" si="144"/>
        <v/>
      </c>
      <c r="AE489" s="1" t="str">
        <f t="shared" si="145"/>
        <v/>
      </c>
      <c r="AG489" s="11"/>
      <c r="AH489" s="1" t="str">
        <f t="shared" si="146"/>
        <v/>
      </c>
      <c r="AI489" s="1" t="str">
        <f t="shared" si="147"/>
        <v/>
      </c>
      <c r="AJ489" s="1" t="str">
        <f t="shared" si="148"/>
        <v/>
      </c>
      <c r="AK489" s="1" t="str">
        <f t="shared" si="149"/>
        <v/>
      </c>
      <c r="AL489" s="1" t="str">
        <f t="shared" si="150"/>
        <v/>
      </c>
      <c r="AM489" s="1" t="str">
        <f t="shared" si="151"/>
        <v/>
      </c>
      <c r="AN489" s="11"/>
      <c r="AO489" s="11"/>
      <c r="AP489" s="78" t="str">
        <f>IF(AND(SUM(AH489:AM489)&gt;0,SUM(Z489:AE489)&gt;0),1,"")</f>
        <v/>
      </c>
      <c r="AQ489" s="78"/>
      <c r="AR489" s="78" t="str">
        <f>IF(AP489=1,SUM(Z489:AE489)*10+SUM(AH489:AM489),"")</f>
        <v/>
      </c>
      <c r="AS489" s="78"/>
      <c r="AT489" s="11"/>
      <c r="AU489" s="11"/>
      <c r="AV489" s="80" t="str">
        <f>IF(AP489=1,VLOOKUP(AR489,'Number-Dozzen'!$F$2:$K$10,2,0),"")</f>
        <v/>
      </c>
      <c r="AW489" s="80" t="str">
        <f>IF(AP489=1,VLOOKUP(AR489,'Number-Dozzen'!$F$2:$K$10,3,0),"")</f>
        <v/>
      </c>
      <c r="AX489" s="80" t="str">
        <f>IF(AP489=1,VLOOKUP(AR489,'Number-Dozzen'!$F$2:$K$10,4,0),"")</f>
        <v/>
      </c>
      <c r="AY489" s="80" t="str">
        <f>IF(AP489=1,VLOOKUP(AR489,'Number-Dozzen'!$F$2:$K$10,5,0),"")</f>
        <v/>
      </c>
      <c r="AZ489" s="80" t="str">
        <f>IF(AP489=1,VLOOKUP(AR489,'Number-Dozzen'!$F$2:$K$10,6,0),"")</f>
        <v/>
      </c>
      <c r="BA489" s="11"/>
      <c r="BB489" s="80">
        <f t="shared" si="154"/>
        <v>4</v>
      </c>
      <c r="BC489" s="11"/>
      <c r="BD489" s="11"/>
      <c r="BE489" s="11"/>
      <c r="BF489" s="11"/>
      <c r="BG489" s="11"/>
      <c r="BH489" s="11"/>
      <c r="BI489" s="11"/>
      <c r="BJ489" s="11"/>
      <c r="BK489" s="11"/>
      <c r="BL489" s="11"/>
      <c r="BM489" s="11"/>
      <c r="BN489" s="11"/>
    </row>
    <row r="490" spans="1:66">
      <c r="A490" s="7">
        <v>489</v>
      </c>
      <c r="B490" s="5"/>
      <c r="C490" s="97">
        <v>1</v>
      </c>
      <c r="D490" s="6">
        <f>IF(C490="","",VLOOKUP(C490,'Number-Dozzen'!$A$2:$C$38,3,0))</f>
        <v>1</v>
      </c>
      <c r="E490" s="6">
        <f>IF(C490="","",VLOOKUP(C490,'[1]Number-Dozzen'!$A$2:$B$38,2,0))</f>
        <v>2</v>
      </c>
      <c r="F490" s="19">
        <f t="shared" si="156"/>
        <v>31</v>
      </c>
      <c r="G490" s="19" t="str">
        <f>IF(C490="","",IF(F490="","",VLOOKUP(F490,'Number-Dozzen'!$F$2:$L$10,7,0)))</f>
        <v>25-27-32-34</v>
      </c>
      <c r="H490" s="1" t="str">
        <f t="shared" si="153"/>
        <v/>
      </c>
      <c r="I490" s="1">
        <f t="shared" si="138"/>
        <v>4</v>
      </c>
      <c r="J490" s="1">
        <f t="shared" si="139"/>
        <v>1</v>
      </c>
      <c r="K490" s="1" t="str">
        <f t="shared" si="152"/>
        <v/>
      </c>
      <c r="L490" s="1">
        <f>IF(C490="","",SUM($K$2:K490))</f>
        <v>-20</v>
      </c>
      <c r="M490" s="11"/>
      <c r="N490" s="24" t="str">
        <f t="shared" si="155"/>
        <v/>
      </c>
      <c r="O490" s="25"/>
      <c r="P490" s="11"/>
      <c r="Q490" s="11"/>
      <c r="R490" s="11"/>
      <c r="S490" s="11"/>
      <c r="T490" s="11"/>
      <c r="U490" s="11"/>
      <c r="X490" s="11"/>
      <c r="Y490" s="11"/>
      <c r="Z490" s="80">
        <f t="shared" si="140"/>
        <v>3</v>
      </c>
      <c r="AA490" s="82" t="str">
        <f t="shared" si="141"/>
        <v/>
      </c>
      <c r="AB490" s="1" t="str">
        <f t="shared" si="142"/>
        <v/>
      </c>
      <c r="AC490" s="1" t="str">
        <f t="shared" si="143"/>
        <v/>
      </c>
      <c r="AD490" s="1" t="str">
        <f t="shared" si="144"/>
        <v/>
      </c>
      <c r="AE490" s="1" t="str">
        <f t="shared" si="145"/>
        <v/>
      </c>
      <c r="AG490" s="11"/>
      <c r="AH490" s="1" t="str">
        <f t="shared" si="146"/>
        <v/>
      </c>
      <c r="AI490" s="1" t="str">
        <f t="shared" si="147"/>
        <v/>
      </c>
      <c r="AJ490" s="1" t="str">
        <f t="shared" si="148"/>
        <v/>
      </c>
      <c r="AK490" s="1">
        <f t="shared" si="149"/>
        <v>1</v>
      </c>
      <c r="AL490" s="1" t="str">
        <f t="shared" si="150"/>
        <v/>
      </c>
      <c r="AM490" s="1" t="str">
        <f t="shared" si="151"/>
        <v/>
      </c>
      <c r="AN490" s="11"/>
      <c r="AO490" s="11"/>
      <c r="AP490" s="78">
        <f>IF(AND(SUM(AH490:AM490)&gt;0,SUM(Z490:AE490)&gt;0),1,"")</f>
        <v>1</v>
      </c>
      <c r="AQ490" s="78"/>
      <c r="AR490" s="78">
        <f>IF(AP490=1,SUM(Z490:AE490)*10+SUM(AH490:AM490),"")</f>
        <v>31</v>
      </c>
      <c r="AS490" s="78"/>
      <c r="AT490" s="11"/>
      <c r="AU490" s="11"/>
      <c r="AV490" s="80">
        <f>IF(AP490=1,VLOOKUP(AR490,'Number-Dozzen'!$F$2:$K$10,2,0),"")</f>
        <v>25</v>
      </c>
      <c r="AW490" s="80">
        <f>IF(AP490=1,VLOOKUP(AR490,'Number-Dozzen'!$F$2:$K$10,3,0),"")</f>
        <v>27</v>
      </c>
      <c r="AX490" s="80">
        <f>IF(AP490=1,VLOOKUP(AR490,'Number-Dozzen'!$F$2:$K$10,4,0),"")</f>
        <v>32</v>
      </c>
      <c r="AY490" s="80">
        <f>IF(AP490=1,VLOOKUP(AR490,'Number-Dozzen'!$F$2:$K$10,5,0),"")</f>
        <v>34</v>
      </c>
      <c r="AZ490" s="80" t="str">
        <f>IF(AP490=1,VLOOKUP(AR490,'Number-Dozzen'!$F$2:$K$10,6,0),"")</f>
        <v xml:space="preserve"> </v>
      </c>
      <c r="BA490" s="11"/>
      <c r="BB490" s="80">
        <f t="shared" si="154"/>
        <v>4</v>
      </c>
      <c r="BC490" s="11"/>
      <c r="BD490" s="11"/>
      <c r="BE490" s="11"/>
      <c r="BF490" s="11"/>
      <c r="BG490" s="11"/>
      <c r="BH490" s="11"/>
      <c r="BI490" s="11"/>
      <c r="BJ490" s="11"/>
      <c r="BK490" s="11"/>
      <c r="BL490" s="11"/>
      <c r="BM490" s="11"/>
      <c r="BN490" s="11"/>
    </row>
    <row r="491" spans="1:66">
      <c r="A491" s="7">
        <v>490</v>
      </c>
      <c r="B491" s="5"/>
      <c r="C491" s="97">
        <v>2</v>
      </c>
      <c r="D491" s="6">
        <f>IF(C491="","",VLOOKUP(C491,'Number-Dozzen'!$A$2:$C$38,3,0))</f>
        <v>1</v>
      </c>
      <c r="E491" s="6">
        <f>IF(C491="","",VLOOKUP(C491,'[1]Number-Dozzen'!$A$2:$B$38,2,0))</f>
        <v>1</v>
      </c>
      <c r="F491" s="19" t="str">
        <f t="shared" si="156"/>
        <v/>
      </c>
      <c r="G491" s="19" t="str">
        <f>IF(C491="","",IF(F491="","",VLOOKUP(F491,'Number-Dozzen'!$F$2:$L$10,7,0)))</f>
        <v/>
      </c>
      <c r="H491" s="1" t="str">
        <f t="shared" si="153"/>
        <v>L</v>
      </c>
      <c r="I491" s="1">
        <f t="shared" si="138"/>
        <v>4</v>
      </c>
      <c r="J491" s="1">
        <f t="shared" si="139"/>
        <v>1</v>
      </c>
      <c r="K491" s="1">
        <f t="shared" si="152"/>
        <v>-4</v>
      </c>
      <c r="L491" s="1">
        <f>IF(C491="","",SUM($K$2:K491))</f>
        <v>-24</v>
      </c>
      <c r="M491" s="11"/>
      <c r="N491" s="24" t="str">
        <f t="shared" si="155"/>
        <v/>
      </c>
      <c r="O491" s="25"/>
      <c r="P491" s="11"/>
      <c r="Q491" s="11"/>
      <c r="R491" s="11"/>
      <c r="S491" s="11"/>
      <c r="T491" s="11"/>
      <c r="U491" s="11"/>
      <c r="X491" s="11"/>
      <c r="Y491" s="11"/>
      <c r="Z491" s="80" t="str">
        <f t="shared" si="140"/>
        <v/>
      </c>
      <c r="AA491" s="82" t="str">
        <f t="shared" si="141"/>
        <v/>
      </c>
      <c r="AB491" s="1" t="str">
        <f t="shared" si="142"/>
        <v/>
      </c>
      <c r="AC491" s="1" t="str">
        <f t="shared" si="143"/>
        <v/>
      </c>
      <c r="AD491" s="1" t="str">
        <f t="shared" si="144"/>
        <v/>
      </c>
      <c r="AE491" s="1" t="str">
        <f t="shared" si="145"/>
        <v/>
      </c>
      <c r="AG491" s="11"/>
      <c r="AH491" s="1">
        <f t="shared" si="146"/>
        <v>3</v>
      </c>
      <c r="AI491" s="1" t="str">
        <f t="shared" si="147"/>
        <v/>
      </c>
      <c r="AJ491" s="1" t="str">
        <f t="shared" si="148"/>
        <v/>
      </c>
      <c r="AK491" s="1" t="str">
        <f t="shared" si="149"/>
        <v/>
      </c>
      <c r="AL491" s="1" t="str">
        <f t="shared" si="150"/>
        <v/>
      </c>
      <c r="AM491" s="1" t="str">
        <f t="shared" si="151"/>
        <v/>
      </c>
      <c r="AN491" s="11"/>
      <c r="AO491" s="11"/>
      <c r="AP491" s="78" t="str">
        <f>IF(AND(SUM(AH491:AM491)&gt;0,SUM(Z491:AE491)&gt;0),1,"")</f>
        <v/>
      </c>
      <c r="AQ491" s="78"/>
      <c r="AR491" s="78" t="str">
        <f>IF(AP491=1,SUM(Z491:AE491)*10+SUM(AH491:AM491),"")</f>
        <v/>
      </c>
      <c r="AS491" s="78"/>
      <c r="AT491" s="11"/>
      <c r="AU491" s="11"/>
      <c r="AV491" s="80" t="str">
        <f>IF(AP491=1,VLOOKUP(AR491,'Number-Dozzen'!$F$2:$K$10,2,0),"")</f>
        <v/>
      </c>
      <c r="AW491" s="80" t="str">
        <f>IF(AP491=1,VLOOKUP(AR491,'Number-Dozzen'!$F$2:$K$10,3,0),"")</f>
        <v/>
      </c>
      <c r="AX491" s="80" t="str">
        <f>IF(AP491=1,VLOOKUP(AR491,'Number-Dozzen'!$F$2:$K$10,4,0),"")</f>
        <v/>
      </c>
      <c r="AY491" s="80" t="str">
        <f>IF(AP491=1,VLOOKUP(AR491,'Number-Dozzen'!$F$2:$K$10,5,0),"")</f>
        <v/>
      </c>
      <c r="AZ491" s="80" t="str">
        <f>IF(AP491=1,VLOOKUP(AR491,'Number-Dozzen'!$F$2:$K$10,6,0),"")</f>
        <v/>
      </c>
      <c r="BA491" s="11"/>
      <c r="BB491" s="80">
        <f t="shared" si="154"/>
        <v>5</v>
      </c>
      <c r="BC491" s="11"/>
      <c r="BD491" s="11"/>
      <c r="BE491" s="11"/>
      <c r="BF491" s="11"/>
      <c r="BG491" s="11"/>
      <c r="BH491" s="11"/>
      <c r="BI491" s="11"/>
      <c r="BJ491" s="11"/>
      <c r="BK491" s="11"/>
      <c r="BL491" s="11"/>
      <c r="BM491" s="11"/>
      <c r="BN491" s="11"/>
    </row>
    <row r="492" spans="1:66">
      <c r="A492" s="7">
        <v>491</v>
      </c>
      <c r="B492" s="5"/>
      <c r="C492" s="97">
        <v>18</v>
      </c>
      <c r="D492" s="6">
        <f>IF(C492="","",VLOOKUP(C492,'Number-Dozzen'!$A$2:$C$38,3,0))</f>
        <v>2</v>
      </c>
      <c r="E492" s="6">
        <f>IF(C492="","",VLOOKUP(C492,'[1]Number-Dozzen'!$A$2:$B$38,2,0))</f>
        <v>3</v>
      </c>
      <c r="F492" s="19">
        <f t="shared" si="156"/>
        <v>32</v>
      </c>
      <c r="G492" s="19" t="str">
        <f>IF(C492="","",IF(F492="","",VLOOKUP(F492,'Number-Dozzen'!$F$2:$L$10,7,0)))</f>
        <v>30-33-36</v>
      </c>
      <c r="H492" s="1" t="str">
        <f t="shared" si="153"/>
        <v/>
      </c>
      <c r="I492" s="1">
        <f t="shared" si="138"/>
        <v>5</v>
      </c>
      <c r="J492" s="1">
        <f t="shared" si="139"/>
        <v>1</v>
      </c>
      <c r="K492" s="1" t="str">
        <f t="shared" si="152"/>
        <v/>
      </c>
      <c r="L492" s="1">
        <f>IF(C492="","",SUM($K$2:K492))</f>
        <v>-24</v>
      </c>
      <c r="M492" s="11"/>
      <c r="N492" s="24" t="str">
        <f t="shared" si="155"/>
        <v/>
      </c>
      <c r="O492" s="25"/>
      <c r="P492" s="11"/>
      <c r="Q492" s="11"/>
      <c r="R492" s="11"/>
      <c r="S492" s="11"/>
      <c r="T492" s="11"/>
      <c r="U492" s="11"/>
      <c r="X492" s="11"/>
      <c r="Y492" s="11"/>
      <c r="Z492" s="80" t="str">
        <f t="shared" si="140"/>
        <v/>
      </c>
      <c r="AA492" s="82" t="str">
        <f t="shared" si="141"/>
        <v/>
      </c>
      <c r="AB492" s="1">
        <f t="shared" si="142"/>
        <v>3</v>
      </c>
      <c r="AC492" s="1" t="str">
        <f t="shared" si="143"/>
        <v/>
      </c>
      <c r="AD492" s="1" t="str">
        <f t="shared" si="144"/>
        <v/>
      </c>
      <c r="AE492" s="1" t="str">
        <f t="shared" si="145"/>
        <v/>
      </c>
      <c r="AG492" s="11"/>
      <c r="AH492" s="1" t="str">
        <f t="shared" si="146"/>
        <v/>
      </c>
      <c r="AI492" s="1" t="str">
        <f t="shared" si="147"/>
        <v/>
      </c>
      <c r="AJ492" s="1" t="str">
        <f t="shared" si="148"/>
        <v/>
      </c>
      <c r="AK492" s="1" t="str">
        <f t="shared" si="149"/>
        <v/>
      </c>
      <c r="AL492" s="1">
        <f t="shared" si="150"/>
        <v>2</v>
      </c>
      <c r="AM492" s="1" t="str">
        <f t="shared" si="151"/>
        <v/>
      </c>
      <c r="AN492" s="11"/>
      <c r="AO492" s="11"/>
      <c r="AP492" s="78">
        <f>IF(AND(SUM(AH492:AM492)&gt;0,SUM(Z492:AE492)&gt;0),1,"")</f>
        <v>1</v>
      </c>
      <c r="AQ492" s="78"/>
      <c r="AR492" s="78">
        <f>IF(AP492=1,SUM(Z492:AE492)*10+SUM(AH492:AM492),"")</f>
        <v>32</v>
      </c>
      <c r="AS492" s="78"/>
      <c r="AT492" s="11"/>
      <c r="AU492" s="11"/>
      <c r="AV492" s="80">
        <f>IF(AP492=1,VLOOKUP(AR492,'Number-Dozzen'!$F$2:$K$10,2,0),"")</f>
        <v>30</v>
      </c>
      <c r="AW492" s="80">
        <f>IF(AP492=1,VLOOKUP(AR492,'Number-Dozzen'!$F$2:$K$10,3,0),"")</f>
        <v>33</v>
      </c>
      <c r="AX492" s="80">
        <f>IF(AP492=1,VLOOKUP(AR492,'Number-Dozzen'!$F$2:$K$10,4,0),"")</f>
        <v>36</v>
      </c>
      <c r="AY492" s="80" t="str">
        <f>IF(AP492=1,VLOOKUP(AR492,'Number-Dozzen'!$F$2:$K$10,5,0),"")</f>
        <v xml:space="preserve"> </v>
      </c>
      <c r="AZ492" s="80" t="str">
        <f>IF(AP492=1,VLOOKUP(AR492,'Number-Dozzen'!$F$2:$K$10,6,0),"")</f>
        <v xml:space="preserve"> </v>
      </c>
      <c r="BA492" s="11"/>
      <c r="BB492" s="80">
        <f t="shared" si="154"/>
        <v>5</v>
      </c>
      <c r="BC492" s="11"/>
      <c r="BD492" s="11"/>
      <c r="BE492" s="11"/>
      <c r="BF492" s="11"/>
      <c r="BG492" s="11"/>
      <c r="BH492" s="11"/>
      <c r="BI492" s="11"/>
      <c r="BJ492" s="11"/>
      <c r="BK492" s="11"/>
      <c r="BL492" s="11"/>
      <c r="BM492" s="11"/>
      <c r="BN492" s="11"/>
    </row>
    <row r="493" spans="1:66">
      <c r="A493" s="7">
        <v>492</v>
      </c>
      <c r="B493" s="5"/>
      <c r="C493" s="97">
        <v>6</v>
      </c>
      <c r="D493" s="6">
        <f>IF(C493="","",VLOOKUP(C493,'Number-Dozzen'!$A$2:$C$38,3,0))</f>
        <v>1</v>
      </c>
      <c r="E493" s="6">
        <f>IF(C493="","",VLOOKUP(C493,'[1]Number-Dozzen'!$A$2:$B$38,2,0))</f>
        <v>1</v>
      </c>
      <c r="F493" s="19">
        <f t="shared" si="156"/>
        <v>32</v>
      </c>
      <c r="G493" s="19" t="str">
        <f>IF(C493="","",IF(F493="","",VLOOKUP(F493,'Number-Dozzen'!$F$2:$L$10,7,0)))</f>
        <v>30-33-36</v>
      </c>
      <c r="H493" s="1" t="str">
        <f t="shared" si="153"/>
        <v>L</v>
      </c>
      <c r="I493" s="1">
        <f t="shared" si="138"/>
        <v>5</v>
      </c>
      <c r="J493" s="1">
        <f t="shared" si="139"/>
        <v>1</v>
      </c>
      <c r="K493" s="1">
        <f t="shared" si="152"/>
        <v>-4</v>
      </c>
      <c r="L493" s="1">
        <f>IF(C493="","",SUM($K$2:K493))</f>
        <v>-28</v>
      </c>
      <c r="M493" s="11"/>
      <c r="N493" s="24" t="str">
        <f t="shared" si="155"/>
        <v/>
      </c>
      <c r="O493" s="25"/>
      <c r="P493" s="11"/>
      <c r="Q493" s="11"/>
      <c r="R493" s="11"/>
      <c r="S493" s="11"/>
      <c r="T493" s="11"/>
      <c r="U493" s="11"/>
      <c r="X493" s="11"/>
      <c r="Y493" s="11"/>
      <c r="Z493" s="80">
        <f t="shared" si="140"/>
        <v>3</v>
      </c>
      <c r="AA493" s="82" t="str">
        <f t="shared" si="141"/>
        <v/>
      </c>
      <c r="AB493" s="1" t="str">
        <f t="shared" si="142"/>
        <v/>
      </c>
      <c r="AC493" s="1" t="str">
        <f t="shared" si="143"/>
        <v/>
      </c>
      <c r="AD493" s="1" t="str">
        <f t="shared" si="144"/>
        <v/>
      </c>
      <c r="AE493" s="1" t="str">
        <f t="shared" si="145"/>
        <v/>
      </c>
      <c r="AG493" s="11"/>
      <c r="AH493" s="1" t="str">
        <f t="shared" si="146"/>
        <v/>
      </c>
      <c r="AI493" s="1">
        <f t="shared" si="147"/>
        <v>2</v>
      </c>
      <c r="AJ493" s="1" t="str">
        <f t="shared" si="148"/>
        <v/>
      </c>
      <c r="AK493" s="1" t="str">
        <f t="shared" si="149"/>
        <v/>
      </c>
      <c r="AL493" s="1" t="str">
        <f t="shared" si="150"/>
        <v/>
      </c>
      <c r="AM493" s="1" t="str">
        <f t="shared" si="151"/>
        <v/>
      </c>
      <c r="AN493" s="11"/>
      <c r="AO493" s="11"/>
      <c r="AP493" s="78">
        <f>IF(AND(SUM(AH493:AM493)&gt;0,SUM(Z493:AE493)&gt;0),1,"")</f>
        <v>1</v>
      </c>
      <c r="AQ493" s="78"/>
      <c r="AR493" s="78">
        <f>IF(AP493=1,SUM(Z493:AE493)*10+SUM(AH493:AM493),"")</f>
        <v>32</v>
      </c>
      <c r="AS493" s="78"/>
      <c r="AT493" s="11"/>
      <c r="AU493" s="11"/>
      <c r="AV493" s="80">
        <f>IF(AP493=1,VLOOKUP(AR493,'Number-Dozzen'!$F$2:$K$10,2,0),"")</f>
        <v>30</v>
      </c>
      <c r="AW493" s="80">
        <f>IF(AP493=1,VLOOKUP(AR493,'Number-Dozzen'!$F$2:$K$10,3,0),"")</f>
        <v>33</v>
      </c>
      <c r="AX493" s="80">
        <f>IF(AP493=1,VLOOKUP(AR493,'Number-Dozzen'!$F$2:$K$10,4,0),"")</f>
        <v>36</v>
      </c>
      <c r="AY493" s="80" t="str">
        <f>IF(AP493=1,VLOOKUP(AR493,'Number-Dozzen'!$F$2:$K$10,5,0),"")</f>
        <v xml:space="preserve"> </v>
      </c>
      <c r="AZ493" s="80" t="str">
        <f>IF(AP493=1,VLOOKUP(AR493,'Number-Dozzen'!$F$2:$K$10,6,0),"")</f>
        <v xml:space="preserve"> </v>
      </c>
      <c r="BA493" s="11"/>
      <c r="BB493" s="80">
        <f t="shared" si="154"/>
        <v>6</v>
      </c>
      <c r="BC493" s="11"/>
      <c r="BD493" s="11"/>
      <c r="BE493" s="11"/>
      <c r="BF493" s="11"/>
      <c r="BG493" s="11"/>
      <c r="BH493" s="11"/>
      <c r="BI493" s="11"/>
      <c r="BJ493" s="11"/>
      <c r="BK493" s="11"/>
      <c r="BL493" s="11"/>
      <c r="BM493" s="11"/>
      <c r="BN493" s="11"/>
    </row>
    <row r="494" spans="1:66">
      <c r="A494" s="7">
        <v>493</v>
      </c>
      <c r="B494" s="5"/>
      <c r="C494" s="97">
        <v>20</v>
      </c>
      <c r="D494" s="6">
        <f>IF(C494="","",VLOOKUP(C494,'Number-Dozzen'!$A$2:$C$38,3,0))</f>
        <v>2</v>
      </c>
      <c r="E494" s="6">
        <f>IF(C494="","",VLOOKUP(C494,'[1]Number-Dozzen'!$A$2:$B$38,2,0))</f>
        <v>2</v>
      </c>
      <c r="F494" s="19">
        <f t="shared" si="156"/>
        <v>33</v>
      </c>
      <c r="G494" s="19" t="str">
        <f>IF(C494="","",IF(F494="","",VLOOKUP(F494,'Number-Dozzen'!$F$2:$L$10,7,0)))</f>
        <v>26-28-29-31-35</v>
      </c>
      <c r="H494" s="1" t="str">
        <f t="shared" si="153"/>
        <v>L</v>
      </c>
      <c r="I494" s="1">
        <f t="shared" si="138"/>
        <v>6</v>
      </c>
      <c r="J494" s="1">
        <f t="shared" si="139"/>
        <v>1</v>
      </c>
      <c r="K494" s="1">
        <f t="shared" si="152"/>
        <v>-4</v>
      </c>
      <c r="L494" s="1">
        <f>IF(C494="","",SUM($K$2:K494))</f>
        <v>-32</v>
      </c>
      <c r="M494" s="11"/>
      <c r="N494" s="24" t="str">
        <f t="shared" si="155"/>
        <v/>
      </c>
      <c r="O494" s="25"/>
      <c r="P494" s="11"/>
      <c r="Q494" s="11"/>
      <c r="R494" s="11"/>
      <c r="S494" s="11"/>
      <c r="T494" s="11"/>
      <c r="U494" s="11"/>
      <c r="X494" s="11"/>
      <c r="Y494" s="11"/>
      <c r="Z494" s="80" t="str">
        <f t="shared" si="140"/>
        <v/>
      </c>
      <c r="AA494" s="82" t="str">
        <f t="shared" si="141"/>
        <v/>
      </c>
      <c r="AB494" s="1">
        <f t="shared" si="142"/>
        <v>3</v>
      </c>
      <c r="AC494" s="1" t="str">
        <f t="shared" si="143"/>
        <v/>
      </c>
      <c r="AD494" s="1" t="str">
        <f t="shared" si="144"/>
        <v/>
      </c>
      <c r="AE494" s="1" t="str">
        <f t="shared" si="145"/>
        <v/>
      </c>
      <c r="AG494" s="11"/>
      <c r="AH494" s="1" t="str">
        <f t="shared" si="146"/>
        <v/>
      </c>
      <c r="AI494" s="1" t="str">
        <f t="shared" si="147"/>
        <v/>
      </c>
      <c r="AJ494" s="1">
        <f t="shared" si="148"/>
        <v>3</v>
      </c>
      <c r="AK494" s="1" t="str">
        <f t="shared" si="149"/>
        <v/>
      </c>
      <c r="AL494" s="1" t="str">
        <f t="shared" si="150"/>
        <v/>
      </c>
      <c r="AM494" s="1" t="str">
        <f t="shared" si="151"/>
        <v/>
      </c>
      <c r="AN494" s="11"/>
      <c r="AO494" s="11"/>
      <c r="AP494" s="78">
        <f>IF(AND(SUM(AH494:AM494)&gt;0,SUM(Z494:AE494)&gt;0),1,"")</f>
        <v>1</v>
      </c>
      <c r="AQ494" s="78"/>
      <c r="AR494" s="78">
        <f>IF(AP494=1,SUM(Z494:AE494)*10+SUM(AH494:AM494),"")</f>
        <v>33</v>
      </c>
      <c r="AS494" s="78"/>
      <c r="AT494" s="11"/>
      <c r="AU494" s="11"/>
      <c r="AV494" s="80">
        <f>IF(AP494=1,VLOOKUP(AR494,'Number-Dozzen'!$F$2:$K$10,2,0),"")</f>
        <v>26</v>
      </c>
      <c r="AW494" s="80">
        <f>IF(AP494=1,VLOOKUP(AR494,'Number-Dozzen'!$F$2:$K$10,3,0),"")</f>
        <v>28</v>
      </c>
      <c r="AX494" s="80">
        <f>IF(AP494=1,VLOOKUP(AR494,'Number-Dozzen'!$F$2:$K$10,4,0),"")</f>
        <v>29</v>
      </c>
      <c r="AY494" s="80">
        <f>IF(AP494=1,VLOOKUP(AR494,'Number-Dozzen'!$F$2:$K$10,5,0),"")</f>
        <v>31</v>
      </c>
      <c r="AZ494" s="80">
        <f>IF(AP494=1,VLOOKUP(AR494,'Number-Dozzen'!$F$2:$K$10,6,0),"")</f>
        <v>35</v>
      </c>
      <c r="BA494" s="11"/>
      <c r="BB494" s="80">
        <f t="shared" si="154"/>
        <v>7</v>
      </c>
      <c r="BC494" s="11"/>
      <c r="BD494" s="11"/>
      <c r="BE494" s="11"/>
      <c r="BF494" s="11"/>
      <c r="BG494" s="11"/>
      <c r="BH494" s="11"/>
      <c r="BI494" s="11"/>
      <c r="BJ494" s="11"/>
      <c r="BK494" s="11"/>
      <c r="BL494" s="11"/>
      <c r="BM494" s="11"/>
      <c r="BN494" s="11"/>
    </row>
    <row r="495" spans="1:66">
      <c r="A495" s="7">
        <v>494</v>
      </c>
      <c r="B495" s="5"/>
      <c r="C495" s="97">
        <v>36</v>
      </c>
      <c r="D495" s="6">
        <f>IF(C495="","",VLOOKUP(C495,'Number-Dozzen'!$A$2:$C$38,3,0))</f>
        <v>3</v>
      </c>
      <c r="E495" s="6">
        <f>IF(C495="","",VLOOKUP(C495,'[1]Number-Dozzen'!$A$2:$B$38,2,0))</f>
        <v>2</v>
      </c>
      <c r="F495" s="19" t="str">
        <f t="shared" si="156"/>
        <v/>
      </c>
      <c r="G495" s="19" t="str">
        <f>IF(C495="","",IF(F495="","",VLOOKUP(F495,'Number-Dozzen'!$F$2:$L$10,7,0)))</f>
        <v/>
      </c>
      <c r="H495" s="1" t="str">
        <f t="shared" si="153"/>
        <v>L</v>
      </c>
      <c r="I495" s="1">
        <f t="shared" si="138"/>
        <v>7</v>
      </c>
      <c r="J495" s="1">
        <f t="shared" si="139"/>
        <v>1</v>
      </c>
      <c r="K495" s="1">
        <f t="shared" si="152"/>
        <v>-4</v>
      </c>
      <c r="L495" s="1">
        <f>IF(C495="","",SUM($K$2:K495))</f>
        <v>-36</v>
      </c>
      <c r="M495" s="11"/>
      <c r="N495" s="24" t="str">
        <f t="shared" si="155"/>
        <v/>
      </c>
      <c r="O495" s="25"/>
      <c r="P495" s="11"/>
      <c r="Q495" s="11"/>
      <c r="R495" s="11"/>
      <c r="S495" s="11"/>
      <c r="T495" s="11"/>
      <c r="U495" s="11"/>
      <c r="X495" s="11"/>
      <c r="Y495" s="11"/>
      <c r="Z495" s="80" t="str">
        <f t="shared" si="140"/>
        <v/>
      </c>
      <c r="AA495" s="82" t="str">
        <f t="shared" si="141"/>
        <v/>
      </c>
      <c r="AB495" s="1" t="str">
        <f t="shared" si="142"/>
        <v/>
      </c>
      <c r="AC495" s="1" t="str">
        <f t="shared" si="143"/>
        <v/>
      </c>
      <c r="AD495" s="1" t="str">
        <f t="shared" si="144"/>
        <v/>
      </c>
      <c r="AE495" s="1" t="str">
        <f t="shared" si="145"/>
        <v/>
      </c>
      <c r="AG495" s="11"/>
      <c r="AH495" s="1" t="str">
        <f t="shared" si="146"/>
        <v/>
      </c>
      <c r="AI495" s="1" t="str">
        <f t="shared" si="147"/>
        <v/>
      </c>
      <c r="AJ495" s="1" t="str">
        <f t="shared" si="148"/>
        <v/>
      </c>
      <c r="AK495" s="1" t="str">
        <f t="shared" si="149"/>
        <v/>
      </c>
      <c r="AL495" s="1" t="str">
        <f t="shared" si="150"/>
        <v/>
      </c>
      <c r="AM495" s="1" t="str">
        <f t="shared" si="151"/>
        <v/>
      </c>
      <c r="AN495" s="11"/>
      <c r="AO495" s="11"/>
      <c r="AP495" s="78" t="str">
        <f>IF(AND(SUM(AH495:AM495)&gt;0,SUM(Z495:AE495)&gt;0),1,"")</f>
        <v/>
      </c>
      <c r="AQ495" s="78"/>
      <c r="AR495" s="78" t="str">
        <f>IF(AP495=1,SUM(Z495:AE495)*10+SUM(AH495:AM495),"")</f>
        <v/>
      </c>
      <c r="AS495" s="78"/>
      <c r="AT495" s="11"/>
      <c r="AU495" s="11"/>
      <c r="AV495" s="80" t="str">
        <f>IF(AP495=1,VLOOKUP(AR495,'Number-Dozzen'!$F$2:$K$10,2,0),"")</f>
        <v/>
      </c>
      <c r="AW495" s="80" t="str">
        <f>IF(AP495=1,VLOOKUP(AR495,'Number-Dozzen'!$F$2:$K$10,3,0),"")</f>
        <v/>
      </c>
      <c r="AX495" s="80" t="str">
        <f>IF(AP495=1,VLOOKUP(AR495,'Number-Dozzen'!$F$2:$K$10,4,0),"")</f>
        <v/>
      </c>
      <c r="AY495" s="80" t="str">
        <f>IF(AP495=1,VLOOKUP(AR495,'Number-Dozzen'!$F$2:$K$10,5,0),"")</f>
        <v/>
      </c>
      <c r="AZ495" s="80" t="str">
        <f>IF(AP495=1,VLOOKUP(AR495,'Number-Dozzen'!$F$2:$K$10,6,0),"")</f>
        <v/>
      </c>
      <c r="BA495" s="11"/>
      <c r="BB495" s="80">
        <f t="shared" si="154"/>
        <v>8</v>
      </c>
      <c r="BC495" s="11"/>
      <c r="BD495" s="11"/>
      <c r="BE495" s="11"/>
      <c r="BF495" s="11"/>
      <c r="BG495" s="11"/>
      <c r="BH495" s="11"/>
      <c r="BI495" s="11"/>
      <c r="BJ495" s="11"/>
      <c r="BK495" s="11"/>
      <c r="BL495" s="11"/>
      <c r="BM495" s="11"/>
      <c r="BN495" s="11"/>
    </row>
    <row r="496" spans="1:66">
      <c r="A496" s="7">
        <v>495</v>
      </c>
      <c r="B496" s="5"/>
      <c r="C496" s="97">
        <v>5</v>
      </c>
      <c r="D496" s="6">
        <f>IF(C496="","",VLOOKUP(C496,'Number-Dozzen'!$A$2:$C$38,3,0))</f>
        <v>1</v>
      </c>
      <c r="E496" s="6">
        <f>IF(C496="","",VLOOKUP(C496,'[1]Number-Dozzen'!$A$2:$B$38,2,0))</f>
        <v>2</v>
      </c>
      <c r="F496" s="19" t="str">
        <f t="shared" si="156"/>
        <v/>
      </c>
      <c r="G496" s="19" t="str">
        <f>IF(C496="","",IF(F496="","",VLOOKUP(F496,'Number-Dozzen'!$F$2:$L$10,7,0)))</f>
        <v/>
      </c>
      <c r="H496" s="1" t="str">
        <f t="shared" si="153"/>
        <v/>
      </c>
      <c r="I496" s="1">
        <f t="shared" si="138"/>
        <v>8</v>
      </c>
      <c r="J496" s="1">
        <f t="shared" si="139"/>
        <v>1</v>
      </c>
      <c r="K496" s="1" t="str">
        <f t="shared" si="152"/>
        <v/>
      </c>
      <c r="L496" s="1">
        <f>IF(C496="","",SUM($K$2:K496))</f>
        <v>-36</v>
      </c>
      <c r="M496" s="11"/>
      <c r="N496" s="24" t="str">
        <f t="shared" si="155"/>
        <v/>
      </c>
      <c r="O496" s="25"/>
      <c r="P496" s="11"/>
      <c r="Q496" s="11"/>
      <c r="R496" s="11"/>
      <c r="S496" s="11"/>
      <c r="T496" s="11"/>
      <c r="U496" s="11"/>
      <c r="X496" s="11"/>
      <c r="Y496" s="11"/>
      <c r="Z496" s="80" t="str">
        <f t="shared" si="140"/>
        <v/>
      </c>
      <c r="AA496" s="82">
        <f t="shared" si="141"/>
        <v>2</v>
      </c>
      <c r="AB496" s="1" t="str">
        <f t="shared" si="142"/>
        <v/>
      </c>
      <c r="AC496" s="1" t="str">
        <f t="shared" si="143"/>
        <v/>
      </c>
      <c r="AD496" s="1" t="str">
        <f t="shared" si="144"/>
        <v/>
      </c>
      <c r="AE496" s="1" t="str">
        <f t="shared" si="145"/>
        <v/>
      </c>
      <c r="AG496" s="11"/>
      <c r="AH496" s="1" t="str">
        <f t="shared" si="146"/>
        <v/>
      </c>
      <c r="AI496" s="1" t="str">
        <f t="shared" si="147"/>
        <v/>
      </c>
      <c r="AJ496" s="1" t="str">
        <f t="shared" si="148"/>
        <v/>
      </c>
      <c r="AK496" s="1" t="str">
        <f t="shared" si="149"/>
        <v/>
      </c>
      <c r="AL496" s="1" t="str">
        <f t="shared" si="150"/>
        <v/>
      </c>
      <c r="AM496" s="1" t="str">
        <f t="shared" si="151"/>
        <v/>
      </c>
      <c r="AN496" s="11"/>
      <c r="AO496" s="11"/>
      <c r="AP496" s="78" t="str">
        <f>IF(AND(SUM(AH496:AM496)&gt;0,SUM(Z496:AE496)&gt;0),1,"")</f>
        <v/>
      </c>
      <c r="AQ496" s="78"/>
      <c r="AR496" s="78" t="str">
        <f>IF(AP496=1,SUM(Z496:AE496)*10+SUM(AH496:AM496),"")</f>
        <v/>
      </c>
      <c r="AS496" s="78"/>
      <c r="AT496" s="11"/>
      <c r="AU496" s="11"/>
      <c r="AV496" s="80" t="str">
        <f>IF(AP496=1,VLOOKUP(AR496,'Number-Dozzen'!$F$2:$K$10,2,0),"")</f>
        <v/>
      </c>
      <c r="AW496" s="80" t="str">
        <f>IF(AP496=1,VLOOKUP(AR496,'Number-Dozzen'!$F$2:$K$10,3,0),"")</f>
        <v/>
      </c>
      <c r="AX496" s="80" t="str">
        <f>IF(AP496=1,VLOOKUP(AR496,'Number-Dozzen'!$F$2:$K$10,4,0),"")</f>
        <v/>
      </c>
      <c r="AY496" s="80" t="str">
        <f>IF(AP496=1,VLOOKUP(AR496,'Number-Dozzen'!$F$2:$K$10,5,0),"")</f>
        <v/>
      </c>
      <c r="AZ496" s="80" t="str">
        <f>IF(AP496=1,VLOOKUP(AR496,'Number-Dozzen'!$F$2:$K$10,6,0),"")</f>
        <v/>
      </c>
      <c r="BA496" s="11"/>
      <c r="BB496" s="80">
        <f t="shared" si="154"/>
        <v>8</v>
      </c>
      <c r="BC496" s="11"/>
      <c r="BD496" s="11"/>
      <c r="BE496" s="11"/>
      <c r="BF496" s="11"/>
      <c r="BG496" s="11"/>
      <c r="BH496" s="11"/>
      <c r="BI496" s="11"/>
      <c r="BJ496" s="11"/>
      <c r="BK496" s="11"/>
      <c r="BL496" s="11"/>
      <c r="BM496" s="11"/>
      <c r="BN496" s="11"/>
    </row>
    <row r="497" spans="1:66">
      <c r="A497" s="7">
        <v>496</v>
      </c>
      <c r="B497" s="5"/>
      <c r="C497" s="97">
        <v>35</v>
      </c>
      <c r="D497" s="6">
        <f>IF(C497="","",VLOOKUP(C497,'Number-Dozzen'!$A$2:$C$38,3,0))</f>
        <v>3</v>
      </c>
      <c r="E497" s="6">
        <f>IF(C497="","",VLOOKUP(C497,'[1]Number-Dozzen'!$A$2:$B$38,2,0))</f>
        <v>3</v>
      </c>
      <c r="F497" s="19">
        <f t="shared" si="156"/>
        <v>21</v>
      </c>
      <c r="G497" s="19" t="str">
        <f>IF(C497="","",IF(F497="","",VLOOKUP(F497,'Number-Dozzen'!$F$2:$L$10,7,0)))</f>
        <v>13-15-17-19-21</v>
      </c>
      <c r="H497" s="1" t="str">
        <f t="shared" si="153"/>
        <v/>
      </c>
      <c r="I497" s="1">
        <f t="shared" si="138"/>
        <v>8</v>
      </c>
      <c r="J497" s="1">
        <f t="shared" si="139"/>
        <v>1</v>
      </c>
      <c r="K497" s="1" t="str">
        <f t="shared" si="152"/>
        <v/>
      </c>
      <c r="L497" s="1">
        <f>IF(C497="","",SUM($K$2:K497))</f>
        <v>-36</v>
      </c>
      <c r="M497" s="11"/>
      <c r="N497" s="24" t="str">
        <f t="shared" si="155"/>
        <v/>
      </c>
      <c r="O497" s="25"/>
      <c r="P497" s="11"/>
      <c r="Q497" s="11"/>
      <c r="R497" s="11"/>
      <c r="S497" s="11"/>
      <c r="T497" s="11"/>
      <c r="U497" s="11"/>
      <c r="X497" s="11"/>
      <c r="Y497" s="11"/>
      <c r="Z497" s="80" t="str">
        <f t="shared" si="140"/>
        <v/>
      </c>
      <c r="AA497" s="82" t="str">
        <f t="shared" si="141"/>
        <v/>
      </c>
      <c r="AB497" s="1" t="str">
        <f t="shared" si="142"/>
        <v/>
      </c>
      <c r="AC497" s="1" t="str">
        <f t="shared" si="143"/>
        <v/>
      </c>
      <c r="AD497" s="1">
        <f t="shared" si="144"/>
        <v>2</v>
      </c>
      <c r="AE497" s="1" t="str">
        <f t="shared" si="145"/>
        <v/>
      </c>
      <c r="AG497" s="11"/>
      <c r="AH497" s="1" t="str">
        <f t="shared" si="146"/>
        <v/>
      </c>
      <c r="AI497" s="1" t="str">
        <f t="shared" si="147"/>
        <v/>
      </c>
      <c r="AJ497" s="1" t="str">
        <f t="shared" si="148"/>
        <v/>
      </c>
      <c r="AK497" s="1" t="str">
        <f t="shared" si="149"/>
        <v/>
      </c>
      <c r="AL497" s="1" t="str">
        <f t="shared" si="150"/>
        <v/>
      </c>
      <c r="AM497" s="1">
        <f t="shared" si="151"/>
        <v>1</v>
      </c>
      <c r="AN497" s="11"/>
      <c r="AO497" s="11"/>
      <c r="AP497" s="78">
        <f>IF(AND(SUM(AH497:AM497)&gt;0,SUM(Z497:AE497)&gt;0),1,"")</f>
        <v>1</v>
      </c>
      <c r="AQ497" s="78"/>
      <c r="AR497" s="78">
        <f>IF(AP497=1,SUM(Z497:AE497)*10+SUM(AH497:AM497),"")</f>
        <v>21</v>
      </c>
      <c r="AS497" s="78"/>
      <c r="AT497" s="11"/>
      <c r="AU497" s="11"/>
      <c r="AV497" s="80">
        <f>IF(AP497=1,VLOOKUP(AR497,'Number-Dozzen'!$F$2:$K$10,2,0),"")</f>
        <v>13</v>
      </c>
      <c r="AW497" s="80">
        <f>IF(AP497=1,VLOOKUP(AR497,'Number-Dozzen'!$F$2:$K$10,3,0),"")</f>
        <v>15</v>
      </c>
      <c r="AX497" s="80">
        <f>IF(AP497=1,VLOOKUP(AR497,'Number-Dozzen'!$F$2:$K$10,4,0),"")</f>
        <v>17</v>
      </c>
      <c r="AY497" s="80">
        <f>IF(AP497=1,VLOOKUP(AR497,'Number-Dozzen'!$F$2:$K$10,5,0),"")</f>
        <v>19</v>
      </c>
      <c r="AZ497" s="80">
        <f>IF(AP497=1,VLOOKUP(AR497,'Number-Dozzen'!$F$2:$K$10,6,0),"")</f>
        <v>21</v>
      </c>
      <c r="BA497" s="11"/>
      <c r="BB497" s="80">
        <f t="shared" si="154"/>
        <v>8</v>
      </c>
      <c r="BC497" s="11"/>
      <c r="BD497" s="11"/>
      <c r="BE497" s="11"/>
      <c r="BF497" s="11"/>
      <c r="BG497" s="11"/>
      <c r="BH497" s="11"/>
      <c r="BI497" s="11"/>
      <c r="BJ497" s="11"/>
      <c r="BK497" s="11"/>
      <c r="BL497" s="11"/>
      <c r="BM497" s="11"/>
      <c r="BN497" s="11"/>
    </row>
    <row r="498" spans="1:66">
      <c r="A498" s="7">
        <v>497</v>
      </c>
      <c r="B498" s="5"/>
      <c r="C498" s="97">
        <v>5</v>
      </c>
      <c r="D498" s="6">
        <f>IF(C498="","",VLOOKUP(C498,'Number-Dozzen'!$A$2:$C$38,3,0))</f>
        <v>1</v>
      </c>
      <c r="E498" s="6">
        <f>IF(C498="","",VLOOKUP(C498,'[1]Number-Dozzen'!$A$2:$B$38,2,0))</f>
        <v>2</v>
      </c>
      <c r="F498" s="19">
        <f t="shared" si="156"/>
        <v>21</v>
      </c>
      <c r="G498" s="19" t="str">
        <f>IF(C498="","",IF(F498="","",VLOOKUP(F498,'Number-Dozzen'!$F$2:$L$10,7,0)))</f>
        <v>13-15-17-19-21</v>
      </c>
      <c r="H498" s="1" t="str">
        <f t="shared" si="153"/>
        <v>L</v>
      </c>
      <c r="I498" s="1">
        <f t="shared" si="138"/>
        <v>8</v>
      </c>
      <c r="J498" s="1">
        <f t="shared" si="139"/>
        <v>1</v>
      </c>
      <c r="K498" s="1">
        <f t="shared" si="152"/>
        <v>-4</v>
      </c>
      <c r="L498" s="1">
        <f>IF(C498="","",SUM($K$2:K498))</f>
        <v>-40</v>
      </c>
      <c r="M498" s="11"/>
      <c r="N498" s="24" t="str">
        <f t="shared" si="155"/>
        <v/>
      </c>
      <c r="O498" s="25"/>
      <c r="P498" s="11"/>
      <c r="Q498" s="11"/>
      <c r="R498" s="11"/>
      <c r="S498" s="11"/>
      <c r="T498" s="11"/>
      <c r="U498" s="11"/>
      <c r="X498" s="11"/>
      <c r="Y498" s="11"/>
      <c r="Z498" s="80" t="str">
        <f t="shared" si="140"/>
        <v/>
      </c>
      <c r="AA498" s="82">
        <f t="shared" si="141"/>
        <v>2</v>
      </c>
      <c r="AB498" s="1" t="str">
        <f t="shared" si="142"/>
        <v/>
      </c>
      <c r="AC498" s="1" t="str">
        <f t="shared" si="143"/>
        <v/>
      </c>
      <c r="AD498" s="1" t="str">
        <f t="shared" si="144"/>
        <v/>
      </c>
      <c r="AE498" s="1" t="str">
        <f t="shared" si="145"/>
        <v/>
      </c>
      <c r="AG498" s="11"/>
      <c r="AH498" s="1" t="str">
        <f t="shared" si="146"/>
        <v/>
      </c>
      <c r="AI498" s="1" t="str">
        <f t="shared" si="147"/>
        <v/>
      </c>
      <c r="AJ498" s="1" t="str">
        <f t="shared" si="148"/>
        <v/>
      </c>
      <c r="AK498" s="1">
        <f t="shared" si="149"/>
        <v>1</v>
      </c>
      <c r="AL498" s="1" t="str">
        <f t="shared" si="150"/>
        <v/>
      </c>
      <c r="AM498" s="1" t="str">
        <f t="shared" si="151"/>
        <v/>
      </c>
      <c r="AN498" s="11"/>
      <c r="AO498" s="11"/>
      <c r="AP498" s="78">
        <f>IF(AND(SUM(AH498:AM498)&gt;0,SUM(Z498:AE498)&gt;0),1,"")</f>
        <v>1</v>
      </c>
      <c r="AQ498" s="78"/>
      <c r="AR498" s="78">
        <f>IF(AP498=1,SUM(Z498:AE498)*10+SUM(AH498:AM498),"")</f>
        <v>21</v>
      </c>
      <c r="AS498" s="78"/>
      <c r="AT498" s="11"/>
      <c r="AU498" s="11"/>
      <c r="AV498" s="80">
        <f>IF(AP498=1,VLOOKUP(AR498,'Number-Dozzen'!$F$2:$K$10,2,0),"")</f>
        <v>13</v>
      </c>
      <c r="AW498" s="80">
        <f>IF(AP498=1,VLOOKUP(AR498,'Number-Dozzen'!$F$2:$K$10,3,0),"")</f>
        <v>15</v>
      </c>
      <c r="AX498" s="80">
        <f>IF(AP498=1,VLOOKUP(AR498,'Number-Dozzen'!$F$2:$K$10,4,0),"")</f>
        <v>17</v>
      </c>
      <c r="AY498" s="80">
        <f>IF(AP498=1,VLOOKUP(AR498,'Number-Dozzen'!$F$2:$K$10,5,0),"")</f>
        <v>19</v>
      </c>
      <c r="AZ498" s="80">
        <f>IF(AP498=1,VLOOKUP(AR498,'Number-Dozzen'!$F$2:$K$10,6,0),"")</f>
        <v>21</v>
      </c>
      <c r="BA498" s="11"/>
      <c r="BB498" s="80">
        <f t="shared" si="154"/>
        <v>9</v>
      </c>
      <c r="BC498" s="11"/>
      <c r="BD498" s="11"/>
      <c r="BE498" s="11"/>
      <c r="BF498" s="11"/>
      <c r="BG498" s="11"/>
      <c r="BH498" s="11"/>
      <c r="BI498" s="11"/>
      <c r="BJ498" s="11"/>
      <c r="BK498" s="11"/>
      <c r="BL498" s="11"/>
      <c r="BM498" s="11"/>
      <c r="BN498" s="11"/>
    </row>
    <row r="499" spans="1:66">
      <c r="A499" s="7">
        <v>498</v>
      </c>
      <c r="B499" s="5"/>
      <c r="C499" s="97">
        <v>28</v>
      </c>
      <c r="D499" s="6">
        <f>IF(C499="","",VLOOKUP(C499,'Number-Dozzen'!$A$2:$C$38,3,0))</f>
        <v>3</v>
      </c>
      <c r="E499" s="6">
        <f>IF(C499="","",VLOOKUP(C499,'[1]Number-Dozzen'!$A$2:$B$38,2,0))</f>
        <v>3</v>
      </c>
      <c r="F499" s="19">
        <f t="shared" si="156"/>
        <v>21</v>
      </c>
      <c r="G499" s="19" t="str">
        <f>IF(C499="","",IF(F499="","",VLOOKUP(F499,'Number-Dozzen'!$F$2:$L$10,7,0)))</f>
        <v>13-15-17-19-21</v>
      </c>
      <c r="H499" s="1" t="str">
        <f t="shared" si="153"/>
        <v>L</v>
      </c>
      <c r="I499" s="1">
        <f t="shared" si="138"/>
        <v>9</v>
      </c>
      <c r="J499" s="1">
        <f t="shared" si="139"/>
        <v>1</v>
      </c>
      <c r="K499" s="1">
        <f t="shared" si="152"/>
        <v>-4</v>
      </c>
      <c r="L499" s="1">
        <f>IF(C499="","",SUM($K$2:K499))</f>
        <v>-44</v>
      </c>
      <c r="M499" s="11"/>
      <c r="N499" s="24" t="str">
        <f t="shared" si="155"/>
        <v/>
      </c>
      <c r="O499" s="25"/>
      <c r="P499" s="11"/>
      <c r="Q499" s="11"/>
      <c r="R499" s="11"/>
      <c r="S499" s="11"/>
      <c r="T499" s="11"/>
      <c r="U499" s="11"/>
      <c r="X499" s="11"/>
      <c r="Y499" s="11"/>
      <c r="Z499" s="80" t="str">
        <f t="shared" si="140"/>
        <v/>
      </c>
      <c r="AA499" s="82" t="str">
        <f t="shared" si="141"/>
        <v/>
      </c>
      <c r="AB499" s="1" t="str">
        <f t="shared" si="142"/>
        <v/>
      </c>
      <c r="AC499" s="1" t="str">
        <f t="shared" si="143"/>
        <v/>
      </c>
      <c r="AD499" s="1">
        <f t="shared" si="144"/>
        <v>2</v>
      </c>
      <c r="AE499" s="1" t="str">
        <f t="shared" si="145"/>
        <v/>
      </c>
      <c r="AG499" s="11"/>
      <c r="AH499" s="1" t="str">
        <f t="shared" si="146"/>
        <v/>
      </c>
      <c r="AI499" s="1" t="str">
        <f t="shared" si="147"/>
        <v/>
      </c>
      <c r="AJ499" s="1" t="str">
        <f t="shared" si="148"/>
        <v/>
      </c>
      <c r="AK499" s="1" t="str">
        <f t="shared" si="149"/>
        <v/>
      </c>
      <c r="AL499" s="1" t="str">
        <f t="shared" si="150"/>
        <v/>
      </c>
      <c r="AM499" s="1">
        <f t="shared" si="151"/>
        <v>1</v>
      </c>
      <c r="AN499" s="11"/>
      <c r="AO499" s="11"/>
      <c r="AP499" s="78">
        <f>IF(AND(SUM(AH499:AM499)&gt;0,SUM(Z499:AE499)&gt;0),1,"")</f>
        <v>1</v>
      </c>
      <c r="AQ499" s="78"/>
      <c r="AR499" s="78">
        <f>IF(AP499=1,SUM(Z499:AE499)*10+SUM(AH499:AM499),"")</f>
        <v>21</v>
      </c>
      <c r="AS499" s="78"/>
      <c r="AT499" s="11"/>
      <c r="AU499" s="11"/>
      <c r="AV499" s="80">
        <f>IF(AP499=1,VLOOKUP(AR499,'Number-Dozzen'!$F$2:$K$10,2,0),"")</f>
        <v>13</v>
      </c>
      <c r="AW499" s="80">
        <f>IF(AP499=1,VLOOKUP(AR499,'Number-Dozzen'!$F$2:$K$10,3,0),"")</f>
        <v>15</v>
      </c>
      <c r="AX499" s="80">
        <f>IF(AP499=1,VLOOKUP(AR499,'Number-Dozzen'!$F$2:$K$10,4,0),"")</f>
        <v>17</v>
      </c>
      <c r="AY499" s="80">
        <f>IF(AP499=1,VLOOKUP(AR499,'Number-Dozzen'!$F$2:$K$10,5,0),"")</f>
        <v>19</v>
      </c>
      <c r="AZ499" s="80">
        <f>IF(AP499=1,VLOOKUP(AR499,'Number-Dozzen'!$F$2:$K$10,6,0),"")</f>
        <v>21</v>
      </c>
      <c r="BA499" s="11"/>
      <c r="BB499" s="80">
        <f t="shared" si="154"/>
        <v>10</v>
      </c>
      <c r="BC499" s="11"/>
      <c r="BD499" s="11"/>
      <c r="BE499" s="11"/>
      <c r="BF499" s="11"/>
      <c r="BG499" s="11"/>
      <c r="BH499" s="11"/>
      <c r="BI499" s="11"/>
      <c r="BJ499" s="11"/>
      <c r="BK499" s="11"/>
      <c r="BL499" s="11"/>
      <c r="BM499" s="11"/>
      <c r="BN499" s="11"/>
    </row>
    <row r="500" spans="1:66">
      <c r="A500" s="7">
        <v>499</v>
      </c>
      <c r="B500" s="5"/>
      <c r="C500" s="97">
        <v>30</v>
      </c>
      <c r="D500" s="6">
        <f>IF(C500="","",VLOOKUP(C500,'Number-Dozzen'!$A$2:$C$38,3,0))</f>
        <v>3</v>
      </c>
      <c r="E500" s="6">
        <f>IF(C500="","",VLOOKUP(C500,'[1]Number-Dozzen'!$A$2:$B$38,2,0))</f>
        <v>2</v>
      </c>
      <c r="F500" s="19" t="str">
        <f t="shared" si="156"/>
        <v/>
      </c>
      <c r="G500" s="19" t="str">
        <f>IF(C500="","",IF(F500="","",VLOOKUP(F500,'Number-Dozzen'!$F$2:$L$10,7,0)))</f>
        <v/>
      </c>
      <c r="H500" s="1" t="str">
        <f t="shared" si="153"/>
        <v>L</v>
      </c>
      <c r="I500" s="1">
        <f t="shared" si="138"/>
        <v>10</v>
      </c>
      <c r="J500" s="1">
        <f t="shared" si="139"/>
        <v>1</v>
      </c>
      <c r="K500" s="1">
        <f t="shared" si="152"/>
        <v>-4</v>
      </c>
      <c r="L500" s="1">
        <f>IF(C500="","",SUM($K$2:K500))</f>
        <v>-48</v>
      </c>
      <c r="M500" s="11"/>
      <c r="N500" s="24" t="str">
        <f t="shared" si="155"/>
        <v/>
      </c>
      <c r="O500" s="25"/>
      <c r="P500" s="11"/>
      <c r="Q500" s="11"/>
      <c r="R500" s="11"/>
      <c r="S500" s="11"/>
      <c r="T500" s="11"/>
      <c r="U500" s="11"/>
      <c r="X500" s="11"/>
      <c r="Y500" s="11"/>
      <c r="Z500" s="80" t="str">
        <f t="shared" si="140"/>
        <v/>
      </c>
      <c r="AA500" s="82" t="str">
        <f t="shared" si="141"/>
        <v/>
      </c>
      <c r="AB500" s="1" t="str">
        <f t="shared" si="142"/>
        <v/>
      </c>
      <c r="AC500" s="1" t="str">
        <f t="shared" si="143"/>
        <v/>
      </c>
      <c r="AD500" s="1" t="str">
        <f t="shared" si="144"/>
        <v/>
      </c>
      <c r="AE500" s="1" t="str">
        <f t="shared" si="145"/>
        <v/>
      </c>
      <c r="AG500" s="11"/>
      <c r="AH500" s="1" t="str">
        <f t="shared" si="146"/>
        <v/>
      </c>
      <c r="AI500" s="1" t="str">
        <f t="shared" si="147"/>
        <v/>
      </c>
      <c r="AJ500" s="1" t="str">
        <f t="shared" si="148"/>
        <v/>
      </c>
      <c r="AK500" s="1">
        <f t="shared" si="149"/>
        <v>1</v>
      </c>
      <c r="AL500" s="1" t="str">
        <f t="shared" si="150"/>
        <v/>
      </c>
      <c r="AM500" s="1" t="str">
        <f t="shared" si="151"/>
        <v/>
      </c>
      <c r="AN500" s="11"/>
      <c r="AO500" s="11"/>
      <c r="AP500" s="78" t="str">
        <f>IF(AND(SUM(AH500:AM500)&gt;0,SUM(Z500:AE500)&gt;0),1,"")</f>
        <v/>
      </c>
      <c r="AQ500" s="78"/>
      <c r="AR500" s="78" t="str">
        <f>IF(AP500=1,SUM(Z500:AE500)*10+SUM(AH500:AM500),"")</f>
        <v/>
      </c>
      <c r="AS500" s="78"/>
      <c r="AT500" s="11"/>
      <c r="AU500" s="11"/>
      <c r="AV500" s="80" t="str">
        <f>IF(AP500=1,VLOOKUP(AR500,'Number-Dozzen'!$F$2:$K$10,2,0),"")</f>
        <v/>
      </c>
      <c r="AW500" s="80" t="str">
        <f>IF(AP500=1,VLOOKUP(AR500,'Number-Dozzen'!$F$2:$K$10,3,0),"")</f>
        <v/>
      </c>
      <c r="AX500" s="80" t="str">
        <f>IF(AP500=1,VLOOKUP(AR500,'Number-Dozzen'!$F$2:$K$10,4,0),"")</f>
        <v/>
      </c>
      <c r="AY500" s="80" t="str">
        <f>IF(AP500=1,VLOOKUP(AR500,'Number-Dozzen'!$F$2:$K$10,5,0),"")</f>
        <v/>
      </c>
      <c r="AZ500" s="80" t="str">
        <f>IF(AP500=1,VLOOKUP(AR500,'Number-Dozzen'!$F$2:$K$10,6,0),"")</f>
        <v/>
      </c>
      <c r="BA500" s="11"/>
      <c r="BB500" s="80">
        <f t="shared" si="154"/>
        <v>11</v>
      </c>
      <c r="BC500" s="11"/>
      <c r="BD500" s="11"/>
      <c r="BE500" s="11"/>
      <c r="BF500" s="11"/>
      <c r="BG500" s="11"/>
      <c r="BH500" s="11"/>
      <c r="BI500" s="11"/>
      <c r="BJ500" s="11"/>
      <c r="BK500" s="11"/>
      <c r="BL500" s="11"/>
      <c r="BM500" s="11"/>
      <c r="BN500" s="11"/>
    </row>
    <row r="501" spans="1:66">
      <c r="A501" s="7">
        <v>500</v>
      </c>
      <c r="B501" s="5"/>
      <c r="C501" s="97">
        <v>27</v>
      </c>
      <c r="D501" s="6">
        <f>IF(C501="","",VLOOKUP(C501,'Number-Dozzen'!$A$2:$C$38,3,0))</f>
        <v>3</v>
      </c>
      <c r="E501" s="6">
        <f>IF(C501="","",VLOOKUP(C501,'[1]Number-Dozzen'!$A$2:$B$38,2,0))</f>
        <v>1</v>
      </c>
      <c r="F501" s="19" t="str">
        <f t="shared" si="156"/>
        <v/>
      </c>
      <c r="G501" s="19" t="str">
        <f>IF(C501="","",IF(F501="","",VLOOKUP(F501,'Number-Dozzen'!$F$2:$L$10,7,0)))</f>
        <v/>
      </c>
      <c r="H501" s="1" t="str">
        <f t="shared" si="153"/>
        <v/>
      </c>
      <c r="I501" s="1">
        <f t="shared" si="138"/>
        <v>11</v>
      </c>
      <c r="J501" s="1">
        <f t="shared" si="139"/>
        <v>1</v>
      </c>
      <c r="K501" s="1" t="str">
        <f t="shared" si="152"/>
        <v/>
      </c>
      <c r="L501" s="1">
        <f>IF(C501="","",SUM($K$2:K501))</f>
        <v>-48</v>
      </c>
      <c r="M501" s="11"/>
      <c r="N501" s="24" t="str">
        <f t="shared" si="155"/>
        <v/>
      </c>
      <c r="O501" s="25"/>
      <c r="P501" s="11"/>
      <c r="Q501" s="11"/>
      <c r="R501" s="11"/>
      <c r="S501" s="11"/>
      <c r="T501" s="11"/>
      <c r="U501" s="11"/>
      <c r="X501" s="11"/>
      <c r="Y501" s="11"/>
      <c r="Z501" s="80" t="str">
        <f t="shared" si="140"/>
        <v/>
      </c>
      <c r="AA501" s="82" t="str">
        <f t="shared" si="141"/>
        <v/>
      </c>
      <c r="AB501" s="1" t="str">
        <f t="shared" si="142"/>
        <v/>
      </c>
      <c r="AC501" s="1" t="str">
        <f t="shared" si="143"/>
        <v/>
      </c>
      <c r="AD501" s="1" t="str">
        <f t="shared" si="144"/>
        <v/>
      </c>
      <c r="AE501" s="1" t="str">
        <f t="shared" si="145"/>
        <v/>
      </c>
      <c r="AG501" s="11"/>
      <c r="AH501" s="1">
        <f t="shared" si="146"/>
        <v>3</v>
      </c>
      <c r="AI501" s="1" t="str">
        <f t="shared" si="147"/>
        <v/>
      </c>
      <c r="AJ501" s="1" t="str">
        <f t="shared" si="148"/>
        <v/>
      </c>
      <c r="AK501" s="1" t="str">
        <f t="shared" si="149"/>
        <v/>
      </c>
      <c r="AL501" s="1" t="str">
        <f t="shared" si="150"/>
        <v/>
      </c>
      <c r="AM501" s="1" t="str">
        <f t="shared" si="151"/>
        <v/>
      </c>
      <c r="AN501" s="11"/>
      <c r="AO501" s="11"/>
      <c r="AP501" s="78" t="str">
        <f>IF(AND(SUM(AH501:AM501)&gt;0,SUM(Z501:AE501)&gt;0),1,"")</f>
        <v/>
      </c>
      <c r="AQ501" s="78"/>
      <c r="AR501" s="78" t="str">
        <f>IF(AP501=1,SUM(Z501:AE501)*10+SUM(AH501:AM501),"")</f>
        <v/>
      </c>
      <c r="AS501" s="78"/>
      <c r="AT501" s="11"/>
      <c r="AU501" s="11"/>
      <c r="AV501" s="80" t="str">
        <f>IF(AP501=1,VLOOKUP(AR501,'Number-Dozzen'!$F$2:$K$10,2,0),"")</f>
        <v/>
      </c>
      <c r="AW501" s="80" t="str">
        <f>IF(AP501=1,VLOOKUP(AR501,'Number-Dozzen'!$F$2:$K$10,3,0),"")</f>
        <v/>
      </c>
      <c r="AX501" s="80" t="str">
        <f>IF(AP501=1,VLOOKUP(AR501,'Number-Dozzen'!$F$2:$K$10,4,0),"")</f>
        <v/>
      </c>
      <c r="AY501" s="80" t="str">
        <f>IF(AP501=1,VLOOKUP(AR501,'Number-Dozzen'!$F$2:$K$10,5,0),"")</f>
        <v/>
      </c>
      <c r="AZ501" s="80" t="str">
        <f>IF(AP501=1,VLOOKUP(AR501,'Number-Dozzen'!$F$2:$K$10,6,0),"")</f>
        <v/>
      </c>
      <c r="BA501" s="11"/>
      <c r="BB501" s="80">
        <f t="shared" si="154"/>
        <v>11</v>
      </c>
      <c r="BC501" s="11"/>
      <c r="BD501" s="11"/>
      <c r="BE501" s="11"/>
      <c r="BF501" s="11"/>
      <c r="BG501" s="11"/>
      <c r="BH501" s="11"/>
      <c r="BI501" s="11"/>
      <c r="BJ501" s="11"/>
      <c r="BK501" s="11"/>
      <c r="BL501" s="11"/>
      <c r="BM501" s="11"/>
      <c r="BN501" s="11"/>
    </row>
    <row r="502" spans="1:66">
      <c r="A502" s="7">
        <v>501</v>
      </c>
      <c r="B502" s="5"/>
      <c r="C502" s="97">
        <v>27</v>
      </c>
      <c r="D502" s="6">
        <f>IF(C502="","",VLOOKUP(C502,'Number-Dozzen'!$A$2:$C$38,3,0))</f>
        <v>3</v>
      </c>
      <c r="E502" s="6">
        <f>IF(C502="","",VLOOKUP(C502,'[1]Number-Dozzen'!$A$2:$B$38,2,0))</f>
        <v>1</v>
      </c>
      <c r="F502" s="19" t="str">
        <f t="shared" si="156"/>
        <v/>
      </c>
      <c r="G502" s="19" t="str">
        <f>IF(C502="","",IF(F502="","",VLOOKUP(F502,'Number-Dozzen'!$F$2:$L$10,7,0)))</f>
        <v/>
      </c>
      <c r="H502" s="1" t="str">
        <f t="shared" si="153"/>
        <v/>
      </c>
      <c r="I502" s="1">
        <f t="shared" si="138"/>
        <v>11</v>
      </c>
      <c r="J502" s="1">
        <f t="shared" si="139"/>
        <v>1</v>
      </c>
      <c r="K502" s="1" t="str">
        <f t="shared" si="152"/>
        <v/>
      </c>
      <c r="L502" s="1">
        <f>IF(C502="","",SUM($K$2:K502))</f>
        <v>-48</v>
      </c>
      <c r="M502" s="11"/>
      <c r="N502" s="24" t="str">
        <f t="shared" si="155"/>
        <v/>
      </c>
      <c r="O502" s="25"/>
      <c r="P502" s="11"/>
      <c r="Q502" s="11"/>
      <c r="R502" s="11"/>
      <c r="S502" s="11"/>
      <c r="T502" s="11"/>
      <c r="U502" s="11"/>
      <c r="X502" s="11"/>
      <c r="Y502" s="11"/>
      <c r="Z502" s="80" t="str">
        <f t="shared" si="140"/>
        <v/>
      </c>
      <c r="AA502" s="82" t="str">
        <f t="shared" si="141"/>
        <v/>
      </c>
      <c r="AB502" s="1" t="str">
        <f t="shared" si="142"/>
        <v/>
      </c>
      <c r="AC502" s="1" t="str">
        <f t="shared" si="143"/>
        <v/>
      </c>
      <c r="AD502" s="1" t="str">
        <f t="shared" si="144"/>
        <v/>
      </c>
      <c r="AE502" s="1" t="str">
        <f t="shared" si="145"/>
        <v/>
      </c>
      <c r="AG502" s="11"/>
      <c r="AH502" s="1" t="str">
        <f t="shared" si="146"/>
        <v/>
      </c>
      <c r="AI502" s="1" t="str">
        <f t="shared" si="147"/>
        <v/>
      </c>
      <c r="AJ502" s="1" t="str">
        <f t="shared" si="148"/>
        <v/>
      </c>
      <c r="AK502" s="1" t="str">
        <f t="shared" si="149"/>
        <v/>
      </c>
      <c r="AL502" s="1" t="str">
        <f t="shared" si="150"/>
        <v/>
      </c>
      <c r="AM502" s="1" t="str">
        <f t="shared" si="151"/>
        <v/>
      </c>
      <c r="AN502" s="11"/>
      <c r="AO502" s="11"/>
      <c r="AP502" s="78" t="str">
        <f>IF(AND(SUM(AH502:AM502)&gt;0,SUM(Z502:AE502)&gt;0),1,"")</f>
        <v/>
      </c>
      <c r="AQ502" s="78"/>
      <c r="AR502" s="78" t="str">
        <f>IF(AP502=1,SUM(Z502:AE502)*10+SUM(AH502:AM502),"")</f>
        <v/>
      </c>
      <c r="AS502" s="78"/>
      <c r="AT502" s="11"/>
      <c r="AU502" s="11"/>
      <c r="AV502" s="80" t="str">
        <f>IF(AP502=1,VLOOKUP(AR502,'Number-Dozzen'!$F$2:$K$10,2,0),"")</f>
        <v/>
      </c>
      <c r="AW502" s="80" t="str">
        <f>IF(AP502=1,VLOOKUP(AR502,'Number-Dozzen'!$F$2:$K$10,3,0),"")</f>
        <v/>
      </c>
      <c r="AX502" s="80" t="str">
        <f>IF(AP502=1,VLOOKUP(AR502,'Number-Dozzen'!$F$2:$K$10,4,0),"")</f>
        <v/>
      </c>
      <c r="AY502" s="80" t="str">
        <f>IF(AP502=1,VLOOKUP(AR502,'Number-Dozzen'!$F$2:$K$10,5,0),"")</f>
        <v/>
      </c>
      <c r="AZ502" s="80" t="str">
        <f>IF(AP502=1,VLOOKUP(AR502,'Number-Dozzen'!$F$2:$K$10,6,0),"")</f>
        <v/>
      </c>
      <c r="BA502" s="11"/>
      <c r="BB502" s="80">
        <f t="shared" si="154"/>
        <v>11</v>
      </c>
      <c r="BC502" s="11"/>
      <c r="BD502" s="11"/>
      <c r="BE502" s="11"/>
      <c r="BF502" s="11"/>
      <c r="BG502" s="11"/>
      <c r="BH502" s="11"/>
      <c r="BI502" s="11"/>
      <c r="BJ502" s="11"/>
      <c r="BK502" s="11"/>
      <c r="BL502" s="11"/>
      <c r="BM502" s="11"/>
      <c r="BN502" s="11"/>
    </row>
    <row r="503" spans="1:66">
      <c r="A503" s="7">
        <v>502</v>
      </c>
      <c r="B503" s="5"/>
      <c r="C503" s="97">
        <v>35</v>
      </c>
      <c r="D503" s="6">
        <f>IF(C503="","",VLOOKUP(C503,'Number-Dozzen'!$A$2:$C$38,3,0))</f>
        <v>3</v>
      </c>
      <c r="E503" s="6">
        <f>IF(C503="","",VLOOKUP(C503,'[1]Number-Dozzen'!$A$2:$B$38,2,0))</f>
        <v>3</v>
      </c>
      <c r="F503" s="19" t="str">
        <f t="shared" si="156"/>
        <v/>
      </c>
      <c r="G503" s="19" t="str">
        <f>IF(C503="","",IF(F503="","",VLOOKUP(F503,'Number-Dozzen'!$F$2:$L$10,7,0)))</f>
        <v/>
      </c>
      <c r="H503" s="1" t="str">
        <f t="shared" si="153"/>
        <v/>
      </c>
      <c r="I503" s="1">
        <f t="shared" si="138"/>
        <v>11</v>
      </c>
      <c r="J503" s="1">
        <f t="shared" si="139"/>
        <v>1</v>
      </c>
      <c r="K503" s="1" t="str">
        <f t="shared" si="152"/>
        <v/>
      </c>
      <c r="L503" s="1">
        <f>IF(C503="","",SUM($K$2:K503))</f>
        <v>-48</v>
      </c>
      <c r="M503" s="11"/>
      <c r="N503" s="24" t="str">
        <f t="shared" si="155"/>
        <v/>
      </c>
      <c r="O503" s="25"/>
      <c r="P503" s="11"/>
      <c r="Q503" s="11"/>
      <c r="R503" s="11"/>
      <c r="S503" s="11"/>
      <c r="T503" s="11"/>
      <c r="U503" s="11"/>
      <c r="X503" s="11"/>
      <c r="Y503" s="11"/>
      <c r="Z503" s="80" t="str">
        <f t="shared" si="140"/>
        <v/>
      </c>
      <c r="AA503" s="82" t="str">
        <f t="shared" si="141"/>
        <v/>
      </c>
      <c r="AB503" s="1" t="str">
        <f t="shared" si="142"/>
        <v/>
      </c>
      <c r="AC503" s="1" t="str">
        <f t="shared" si="143"/>
        <v/>
      </c>
      <c r="AD503" s="1" t="str">
        <f t="shared" si="144"/>
        <v/>
      </c>
      <c r="AE503" s="1" t="str">
        <f t="shared" si="145"/>
        <v/>
      </c>
      <c r="AG503" s="11"/>
      <c r="AH503" s="1" t="str">
        <f t="shared" si="146"/>
        <v/>
      </c>
      <c r="AI503" s="1" t="str">
        <f t="shared" si="147"/>
        <v/>
      </c>
      <c r="AJ503" s="1" t="str">
        <f t="shared" si="148"/>
        <v/>
      </c>
      <c r="AK503" s="1" t="str">
        <f t="shared" si="149"/>
        <v/>
      </c>
      <c r="AL503" s="1">
        <f t="shared" si="150"/>
        <v>2</v>
      </c>
      <c r="AM503" s="1" t="str">
        <f t="shared" si="151"/>
        <v/>
      </c>
      <c r="AN503" s="11"/>
      <c r="AO503" s="11"/>
      <c r="AP503" s="78" t="str">
        <f>IF(AND(SUM(AH503:AM503)&gt;0,SUM(Z503:AE503)&gt;0),1,"")</f>
        <v/>
      </c>
      <c r="AQ503" s="78"/>
      <c r="AR503" s="78" t="str">
        <f>IF(AP503=1,SUM(Z503:AE503)*10+SUM(AH503:AM503),"")</f>
        <v/>
      </c>
      <c r="AS503" s="78"/>
      <c r="AT503" s="11"/>
      <c r="AU503" s="11"/>
      <c r="AV503" s="80" t="str">
        <f>IF(AP503=1,VLOOKUP(AR503,'Number-Dozzen'!$F$2:$K$10,2,0),"")</f>
        <v/>
      </c>
      <c r="AW503" s="80" t="str">
        <f>IF(AP503=1,VLOOKUP(AR503,'Number-Dozzen'!$F$2:$K$10,3,0),"")</f>
        <v/>
      </c>
      <c r="AX503" s="80" t="str">
        <f>IF(AP503=1,VLOOKUP(AR503,'Number-Dozzen'!$F$2:$K$10,4,0),"")</f>
        <v/>
      </c>
      <c r="AY503" s="80" t="str">
        <f>IF(AP503=1,VLOOKUP(AR503,'Number-Dozzen'!$F$2:$K$10,5,0),"")</f>
        <v/>
      </c>
      <c r="AZ503" s="80" t="str">
        <f>IF(AP503=1,VLOOKUP(AR503,'Number-Dozzen'!$F$2:$K$10,6,0),"")</f>
        <v/>
      </c>
      <c r="BA503" s="11"/>
      <c r="BB503" s="80">
        <f t="shared" si="154"/>
        <v>11</v>
      </c>
      <c r="BC503" s="11"/>
      <c r="BD503" s="11"/>
      <c r="BE503" s="11"/>
      <c r="BF503" s="11"/>
      <c r="BG503" s="11"/>
      <c r="BH503" s="11"/>
      <c r="BI503" s="11"/>
      <c r="BJ503" s="11"/>
      <c r="BK503" s="11"/>
      <c r="BL503" s="11"/>
      <c r="BM503" s="11"/>
      <c r="BN503" s="11"/>
    </row>
    <row r="504" spans="1:66">
      <c r="A504" s="7">
        <v>503</v>
      </c>
      <c r="B504" s="5"/>
      <c r="C504" s="97">
        <v>27</v>
      </c>
      <c r="D504" s="6">
        <f>IF(C504="","",VLOOKUP(C504,'Number-Dozzen'!$A$2:$C$38,3,0))</f>
        <v>3</v>
      </c>
      <c r="E504" s="6">
        <f>IF(C504="","",VLOOKUP(C504,'[1]Number-Dozzen'!$A$2:$B$38,2,0))</f>
        <v>1</v>
      </c>
      <c r="F504" s="19" t="str">
        <f t="shared" si="156"/>
        <v/>
      </c>
      <c r="G504" s="19" t="str">
        <f>IF(C504="","",IF(F504="","",VLOOKUP(F504,'Number-Dozzen'!$F$2:$L$10,7,0)))</f>
        <v/>
      </c>
      <c r="H504" s="1" t="str">
        <f t="shared" si="153"/>
        <v/>
      </c>
      <c r="I504" s="1">
        <f t="shared" si="138"/>
        <v>11</v>
      </c>
      <c r="J504" s="1">
        <f t="shared" si="139"/>
        <v>1</v>
      </c>
      <c r="K504" s="1" t="str">
        <f t="shared" si="152"/>
        <v/>
      </c>
      <c r="L504" s="1">
        <f>IF(C504="","",SUM($K$2:K504))</f>
        <v>-48</v>
      </c>
      <c r="M504" s="11"/>
      <c r="N504" s="24" t="str">
        <f t="shared" si="155"/>
        <v/>
      </c>
      <c r="O504" s="25"/>
      <c r="P504" s="11"/>
      <c r="Q504" s="11"/>
      <c r="R504" s="11"/>
      <c r="S504" s="11"/>
      <c r="T504" s="11"/>
      <c r="U504" s="11"/>
      <c r="X504" s="11"/>
      <c r="Y504" s="11"/>
      <c r="Z504" s="80" t="str">
        <f t="shared" si="140"/>
        <v/>
      </c>
      <c r="AA504" s="82" t="str">
        <f t="shared" si="141"/>
        <v/>
      </c>
      <c r="AB504" s="1" t="str">
        <f t="shared" si="142"/>
        <v/>
      </c>
      <c r="AC504" s="1" t="str">
        <f t="shared" si="143"/>
        <v/>
      </c>
      <c r="AD504" s="1" t="str">
        <f t="shared" si="144"/>
        <v/>
      </c>
      <c r="AE504" s="1" t="str">
        <f t="shared" si="145"/>
        <v/>
      </c>
      <c r="AG504" s="11"/>
      <c r="AH504" s="1" t="str">
        <f t="shared" si="146"/>
        <v/>
      </c>
      <c r="AI504" s="1">
        <f t="shared" si="147"/>
        <v>2</v>
      </c>
      <c r="AJ504" s="1" t="str">
        <f t="shared" si="148"/>
        <v/>
      </c>
      <c r="AK504" s="1" t="str">
        <f t="shared" si="149"/>
        <v/>
      </c>
      <c r="AL504" s="1" t="str">
        <f t="shared" si="150"/>
        <v/>
      </c>
      <c r="AM504" s="1" t="str">
        <f t="shared" si="151"/>
        <v/>
      </c>
      <c r="AN504" s="11"/>
      <c r="AO504" s="11"/>
      <c r="AP504" s="78" t="str">
        <f>IF(AND(SUM(AH504:AM504)&gt;0,SUM(Z504:AE504)&gt;0),1,"")</f>
        <v/>
      </c>
      <c r="AQ504" s="78"/>
      <c r="AR504" s="78" t="str">
        <f>IF(AP504=1,SUM(Z504:AE504)*10+SUM(AH504:AM504),"")</f>
        <v/>
      </c>
      <c r="AS504" s="78"/>
      <c r="AT504" s="11"/>
      <c r="AU504" s="11"/>
      <c r="AV504" s="80" t="str">
        <f>IF(AP504=1,VLOOKUP(AR504,'Number-Dozzen'!$F$2:$K$10,2,0),"")</f>
        <v/>
      </c>
      <c r="AW504" s="80" t="str">
        <f>IF(AP504=1,VLOOKUP(AR504,'Number-Dozzen'!$F$2:$K$10,3,0),"")</f>
        <v/>
      </c>
      <c r="AX504" s="80" t="str">
        <f>IF(AP504=1,VLOOKUP(AR504,'Number-Dozzen'!$F$2:$K$10,4,0),"")</f>
        <v/>
      </c>
      <c r="AY504" s="80" t="str">
        <f>IF(AP504=1,VLOOKUP(AR504,'Number-Dozzen'!$F$2:$K$10,5,0),"")</f>
        <v/>
      </c>
      <c r="AZ504" s="80" t="str">
        <f>IF(AP504=1,VLOOKUP(AR504,'Number-Dozzen'!$F$2:$K$10,6,0),"")</f>
        <v/>
      </c>
      <c r="BA504" s="11"/>
      <c r="BB504" s="80">
        <f t="shared" si="154"/>
        <v>11</v>
      </c>
      <c r="BC504" s="11"/>
      <c r="BD504" s="11"/>
      <c r="BE504" s="11"/>
      <c r="BF504" s="11"/>
      <c r="BG504" s="11"/>
      <c r="BH504" s="11"/>
      <c r="BI504" s="11"/>
      <c r="BJ504" s="11"/>
      <c r="BK504" s="11"/>
      <c r="BL504" s="11"/>
      <c r="BM504" s="11"/>
      <c r="BN504" s="11"/>
    </row>
    <row r="505" spans="1:66">
      <c r="A505" s="7">
        <v>504</v>
      </c>
      <c r="B505" s="5"/>
      <c r="C505" s="97">
        <v>2</v>
      </c>
      <c r="D505" s="6">
        <f>IF(C505="","",VLOOKUP(C505,'Number-Dozzen'!$A$2:$C$38,3,0))</f>
        <v>1</v>
      </c>
      <c r="E505" s="6">
        <f>IF(C505="","",VLOOKUP(C505,'[1]Number-Dozzen'!$A$2:$B$38,2,0))</f>
        <v>1</v>
      </c>
      <c r="F505" s="19" t="str">
        <f t="shared" si="156"/>
        <v/>
      </c>
      <c r="G505" s="19" t="str">
        <f>IF(C505="","",IF(F505="","",VLOOKUP(F505,'Number-Dozzen'!$F$2:$L$10,7,0)))</f>
        <v/>
      </c>
      <c r="H505" s="1" t="str">
        <f t="shared" si="153"/>
        <v/>
      </c>
      <c r="I505" s="1">
        <f t="shared" si="138"/>
        <v>11</v>
      </c>
      <c r="J505" s="1">
        <f t="shared" si="139"/>
        <v>1</v>
      </c>
      <c r="K505" s="1" t="str">
        <f t="shared" si="152"/>
        <v/>
      </c>
      <c r="L505" s="1">
        <f>IF(C505="","",SUM($K$2:K505))</f>
        <v>-48</v>
      </c>
      <c r="M505" s="11"/>
      <c r="N505" s="24" t="str">
        <f t="shared" si="155"/>
        <v/>
      </c>
      <c r="O505" s="25"/>
      <c r="P505" s="11"/>
      <c r="Q505" s="11"/>
      <c r="R505" s="11"/>
      <c r="S505" s="11"/>
      <c r="T505" s="11"/>
      <c r="U505" s="11"/>
      <c r="X505" s="11"/>
      <c r="Y505" s="11"/>
      <c r="Z505" s="80" t="str">
        <f t="shared" si="140"/>
        <v/>
      </c>
      <c r="AA505" s="82">
        <f t="shared" si="141"/>
        <v>2</v>
      </c>
      <c r="AB505" s="1" t="str">
        <f t="shared" si="142"/>
        <v/>
      </c>
      <c r="AC505" s="1" t="str">
        <f t="shared" si="143"/>
        <v/>
      </c>
      <c r="AD505" s="1" t="str">
        <f t="shared" si="144"/>
        <v/>
      </c>
      <c r="AE505" s="1" t="str">
        <f t="shared" si="145"/>
        <v/>
      </c>
      <c r="AG505" s="11"/>
      <c r="AH505" s="1" t="str">
        <f t="shared" si="146"/>
        <v/>
      </c>
      <c r="AI505" s="1" t="str">
        <f t="shared" si="147"/>
        <v/>
      </c>
      <c r="AJ505" s="1" t="str">
        <f t="shared" si="148"/>
        <v/>
      </c>
      <c r="AK505" s="1" t="str">
        <f t="shared" si="149"/>
        <v/>
      </c>
      <c r="AL505" s="1" t="str">
        <f t="shared" si="150"/>
        <v/>
      </c>
      <c r="AM505" s="1" t="str">
        <f t="shared" si="151"/>
        <v/>
      </c>
      <c r="AN505" s="11"/>
      <c r="AO505" s="11"/>
      <c r="AP505" s="78" t="str">
        <f>IF(AND(SUM(AH505:AM505)&gt;0,SUM(Z505:AE505)&gt;0),1,"")</f>
        <v/>
      </c>
      <c r="AQ505" s="78"/>
      <c r="AR505" s="78" t="str">
        <f>IF(AP505=1,SUM(Z505:AE505)*10+SUM(AH505:AM505),"")</f>
        <v/>
      </c>
      <c r="AS505" s="78"/>
      <c r="AT505" s="11"/>
      <c r="AU505" s="11"/>
      <c r="AV505" s="80" t="str">
        <f>IF(AP505=1,VLOOKUP(AR505,'Number-Dozzen'!$F$2:$K$10,2,0),"")</f>
        <v/>
      </c>
      <c r="AW505" s="80" t="str">
        <f>IF(AP505=1,VLOOKUP(AR505,'Number-Dozzen'!$F$2:$K$10,3,0),"")</f>
        <v/>
      </c>
      <c r="AX505" s="80" t="str">
        <f>IF(AP505=1,VLOOKUP(AR505,'Number-Dozzen'!$F$2:$K$10,4,0),"")</f>
        <v/>
      </c>
      <c r="AY505" s="80" t="str">
        <f>IF(AP505=1,VLOOKUP(AR505,'Number-Dozzen'!$F$2:$K$10,5,0),"")</f>
        <v/>
      </c>
      <c r="AZ505" s="80" t="str">
        <f>IF(AP505=1,VLOOKUP(AR505,'Number-Dozzen'!$F$2:$K$10,6,0),"")</f>
        <v/>
      </c>
      <c r="BA505" s="11"/>
      <c r="BB505" s="80">
        <f t="shared" si="154"/>
        <v>11</v>
      </c>
      <c r="BC505" s="11"/>
      <c r="BD505" s="11"/>
      <c r="BE505" s="11"/>
      <c r="BF505" s="11"/>
      <c r="BG505" s="11"/>
      <c r="BH505" s="11"/>
      <c r="BI505" s="11"/>
      <c r="BJ505" s="11"/>
      <c r="BK505" s="11"/>
      <c r="BL505" s="11"/>
      <c r="BM505" s="11"/>
      <c r="BN505" s="11"/>
    </row>
    <row r="506" spans="1:66">
      <c r="A506" s="7">
        <v>505</v>
      </c>
      <c r="B506" s="5"/>
      <c r="C506" s="97">
        <v>22</v>
      </c>
      <c r="D506" s="6">
        <f>IF(C506="","",VLOOKUP(C506,'Number-Dozzen'!$A$2:$C$38,3,0))</f>
        <v>2</v>
      </c>
      <c r="E506" s="6">
        <f>IF(C506="","",VLOOKUP(C506,'[1]Number-Dozzen'!$A$2:$B$38,2,0))</f>
        <v>3</v>
      </c>
      <c r="F506" s="19">
        <f t="shared" si="156"/>
        <v>32</v>
      </c>
      <c r="G506" s="19" t="str">
        <f>IF(C506="","",IF(F506="","",VLOOKUP(F506,'Number-Dozzen'!$F$2:$L$10,7,0)))</f>
        <v>30-33-36</v>
      </c>
      <c r="H506" s="1" t="str">
        <f t="shared" si="153"/>
        <v/>
      </c>
      <c r="I506" s="1">
        <f t="shared" si="138"/>
        <v>11</v>
      </c>
      <c r="J506" s="1">
        <f t="shared" si="139"/>
        <v>1</v>
      </c>
      <c r="K506" s="1" t="str">
        <f t="shared" si="152"/>
        <v/>
      </c>
      <c r="L506" s="1">
        <f>IF(C506="","",SUM($K$2:K506))</f>
        <v>-48</v>
      </c>
      <c r="M506" s="11"/>
      <c r="N506" s="24" t="str">
        <f t="shared" si="155"/>
        <v/>
      </c>
      <c r="O506" s="25"/>
      <c r="P506" s="11"/>
      <c r="Q506" s="11"/>
      <c r="R506" s="11"/>
      <c r="S506" s="11"/>
      <c r="T506" s="11"/>
      <c r="U506" s="11"/>
      <c r="X506" s="11"/>
      <c r="Y506" s="11"/>
      <c r="Z506" s="80" t="str">
        <f t="shared" si="140"/>
        <v/>
      </c>
      <c r="AA506" s="82" t="str">
        <f t="shared" si="141"/>
        <v/>
      </c>
      <c r="AB506" s="1">
        <f t="shared" si="142"/>
        <v>3</v>
      </c>
      <c r="AC506" s="1" t="str">
        <f t="shared" si="143"/>
        <v/>
      </c>
      <c r="AD506" s="1" t="str">
        <f t="shared" si="144"/>
        <v/>
      </c>
      <c r="AE506" s="1" t="str">
        <f t="shared" si="145"/>
        <v/>
      </c>
      <c r="AG506" s="11"/>
      <c r="AH506" s="1" t="str">
        <f t="shared" si="146"/>
        <v/>
      </c>
      <c r="AI506" s="1" t="str">
        <f t="shared" si="147"/>
        <v/>
      </c>
      <c r="AJ506" s="1" t="str">
        <f t="shared" si="148"/>
        <v/>
      </c>
      <c r="AK506" s="1" t="str">
        <f t="shared" si="149"/>
        <v/>
      </c>
      <c r="AL506" s="1">
        <f t="shared" si="150"/>
        <v>2</v>
      </c>
      <c r="AM506" s="1" t="str">
        <f t="shared" si="151"/>
        <v/>
      </c>
      <c r="AN506" s="11"/>
      <c r="AO506" s="11"/>
      <c r="AP506" s="78">
        <f>IF(AND(SUM(AH506:AM506)&gt;0,SUM(Z506:AE506)&gt;0),1,"")</f>
        <v>1</v>
      </c>
      <c r="AQ506" s="78"/>
      <c r="AR506" s="78">
        <f>IF(AP506=1,SUM(Z506:AE506)*10+SUM(AH506:AM506),"")</f>
        <v>32</v>
      </c>
      <c r="AS506" s="78"/>
      <c r="AT506" s="11"/>
      <c r="AU506" s="11"/>
      <c r="AV506" s="80">
        <f>IF(AP506=1,VLOOKUP(AR506,'Number-Dozzen'!$F$2:$K$10,2,0),"")</f>
        <v>30</v>
      </c>
      <c r="AW506" s="80">
        <f>IF(AP506=1,VLOOKUP(AR506,'Number-Dozzen'!$F$2:$K$10,3,0),"")</f>
        <v>33</v>
      </c>
      <c r="AX506" s="80">
        <f>IF(AP506=1,VLOOKUP(AR506,'Number-Dozzen'!$F$2:$K$10,4,0),"")</f>
        <v>36</v>
      </c>
      <c r="AY506" s="80" t="str">
        <f>IF(AP506=1,VLOOKUP(AR506,'Number-Dozzen'!$F$2:$K$10,5,0),"")</f>
        <v xml:space="preserve"> </v>
      </c>
      <c r="AZ506" s="80" t="str">
        <f>IF(AP506=1,VLOOKUP(AR506,'Number-Dozzen'!$F$2:$K$10,6,0),"")</f>
        <v xml:space="preserve"> </v>
      </c>
      <c r="BA506" s="11"/>
      <c r="BB506" s="80">
        <f t="shared" si="154"/>
        <v>11</v>
      </c>
      <c r="BC506" s="11"/>
      <c r="BD506" s="11"/>
      <c r="BE506" s="11"/>
      <c r="BF506" s="11"/>
      <c r="BG506" s="11"/>
      <c r="BH506" s="11"/>
      <c r="BI506" s="11"/>
      <c r="BJ506" s="11"/>
      <c r="BK506" s="11"/>
      <c r="BL506" s="11"/>
      <c r="BM506" s="11"/>
      <c r="BN506" s="11"/>
    </row>
    <row r="507" spans="1:66">
      <c r="A507" s="7">
        <v>506</v>
      </c>
      <c r="B507" s="5"/>
      <c r="C507" s="97">
        <v>34</v>
      </c>
      <c r="D507" s="6">
        <f>IF(C507="","",VLOOKUP(C507,'Number-Dozzen'!$A$2:$C$38,3,0))</f>
        <v>3</v>
      </c>
      <c r="E507" s="6">
        <f>IF(C507="","",VLOOKUP(C507,'[1]Number-Dozzen'!$A$2:$B$38,2,0))</f>
        <v>1</v>
      </c>
      <c r="F507" s="19" t="str">
        <f t="shared" si="156"/>
        <v/>
      </c>
      <c r="G507" s="19" t="str">
        <f>IF(C507="","",IF(F507="","",VLOOKUP(F507,'Number-Dozzen'!$F$2:$L$10,7,0)))</f>
        <v/>
      </c>
      <c r="H507" s="1" t="str">
        <f t="shared" si="153"/>
        <v>L</v>
      </c>
      <c r="I507" s="1">
        <f t="shared" si="138"/>
        <v>11</v>
      </c>
      <c r="J507" s="1">
        <f t="shared" si="139"/>
        <v>1</v>
      </c>
      <c r="K507" s="1">
        <f t="shared" si="152"/>
        <v>-4</v>
      </c>
      <c r="L507" s="1">
        <f>IF(C507="","",SUM($K$2:K507))</f>
        <v>-52</v>
      </c>
      <c r="M507" s="11"/>
      <c r="N507" s="24" t="str">
        <f t="shared" si="155"/>
        <v/>
      </c>
      <c r="O507" s="25"/>
      <c r="P507" s="11"/>
      <c r="Q507" s="11"/>
      <c r="R507" s="11"/>
      <c r="S507" s="11"/>
      <c r="T507" s="11"/>
      <c r="U507" s="11"/>
      <c r="X507" s="11"/>
      <c r="Y507" s="11"/>
      <c r="Z507" s="80" t="str">
        <f t="shared" si="140"/>
        <v/>
      </c>
      <c r="AA507" s="82" t="str">
        <f t="shared" si="141"/>
        <v/>
      </c>
      <c r="AB507" s="1" t="str">
        <f t="shared" si="142"/>
        <v/>
      </c>
      <c r="AC507" s="1" t="str">
        <f t="shared" si="143"/>
        <v/>
      </c>
      <c r="AD507" s="1" t="str">
        <f t="shared" si="144"/>
        <v/>
      </c>
      <c r="AE507" s="1" t="str">
        <f t="shared" si="145"/>
        <v/>
      </c>
      <c r="AG507" s="11"/>
      <c r="AH507" s="1" t="str">
        <f t="shared" si="146"/>
        <v/>
      </c>
      <c r="AI507" s="1">
        <f t="shared" si="147"/>
        <v>2</v>
      </c>
      <c r="AJ507" s="1" t="str">
        <f t="shared" si="148"/>
        <v/>
      </c>
      <c r="AK507" s="1" t="str">
        <f t="shared" si="149"/>
        <v/>
      </c>
      <c r="AL507" s="1" t="str">
        <f t="shared" si="150"/>
        <v/>
      </c>
      <c r="AM507" s="1" t="str">
        <f t="shared" si="151"/>
        <v/>
      </c>
      <c r="AN507" s="11"/>
      <c r="AO507" s="11"/>
      <c r="AP507" s="78" t="str">
        <f>IF(AND(SUM(AH507:AM507)&gt;0,SUM(Z507:AE507)&gt;0),1,"")</f>
        <v/>
      </c>
      <c r="AQ507" s="78"/>
      <c r="AR507" s="78" t="str">
        <f>IF(AP507=1,SUM(Z507:AE507)*10+SUM(AH507:AM507),"")</f>
        <v/>
      </c>
      <c r="AS507" s="78"/>
      <c r="AT507" s="11"/>
      <c r="AU507" s="11"/>
      <c r="AV507" s="80" t="str">
        <f>IF(AP507=1,VLOOKUP(AR507,'Number-Dozzen'!$F$2:$K$10,2,0),"")</f>
        <v/>
      </c>
      <c r="AW507" s="80" t="str">
        <f>IF(AP507=1,VLOOKUP(AR507,'Number-Dozzen'!$F$2:$K$10,3,0),"")</f>
        <v/>
      </c>
      <c r="AX507" s="80" t="str">
        <f>IF(AP507=1,VLOOKUP(AR507,'Number-Dozzen'!$F$2:$K$10,4,0),"")</f>
        <v/>
      </c>
      <c r="AY507" s="80" t="str">
        <f>IF(AP507=1,VLOOKUP(AR507,'Number-Dozzen'!$F$2:$K$10,5,0),"")</f>
        <v/>
      </c>
      <c r="AZ507" s="80" t="str">
        <f>IF(AP507=1,VLOOKUP(AR507,'Number-Dozzen'!$F$2:$K$10,6,0),"")</f>
        <v/>
      </c>
      <c r="BA507" s="11"/>
      <c r="BB507" s="80">
        <f t="shared" si="154"/>
        <v>12</v>
      </c>
      <c r="BC507" s="11"/>
      <c r="BD507" s="11"/>
      <c r="BE507" s="11"/>
      <c r="BF507" s="11"/>
      <c r="BG507" s="11"/>
      <c r="BH507" s="11"/>
      <c r="BI507" s="11"/>
      <c r="BJ507" s="11"/>
      <c r="BK507" s="11"/>
      <c r="BL507" s="11"/>
      <c r="BM507" s="11"/>
      <c r="BN507" s="11"/>
    </row>
    <row r="508" spans="1:66">
      <c r="A508" s="7">
        <v>507</v>
      </c>
      <c r="B508" s="5"/>
      <c r="C508" s="97">
        <v>20</v>
      </c>
      <c r="D508" s="6">
        <f>IF(C508="","",VLOOKUP(C508,'Number-Dozzen'!$A$2:$C$38,3,0))</f>
        <v>2</v>
      </c>
      <c r="E508" s="6">
        <f>IF(C508="","",VLOOKUP(C508,'[1]Number-Dozzen'!$A$2:$B$38,2,0))</f>
        <v>2</v>
      </c>
      <c r="F508" s="19">
        <f t="shared" si="156"/>
        <v>13</v>
      </c>
      <c r="G508" s="19" t="str">
        <f>IF(C508="","",IF(F508="","",VLOOKUP(F508,'Number-Dozzen'!$F$2:$L$10,7,0)))</f>
        <v>3-7-9-12</v>
      </c>
      <c r="H508" s="1" t="str">
        <f t="shared" si="153"/>
        <v/>
      </c>
      <c r="I508" s="1">
        <f t="shared" si="138"/>
        <v>12</v>
      </c>
      <c r="J508" s="1">
        <f t="shared" si="139"/>
        <v>1</v>
      </c>
      <c r="K508" s="1" t="str">
        <f t="shared" si="152"/>
        <v/>
      </c>
      <c r="L508" s="1">
        <f>IF(C508="","",SUM($K$2:K508))</f>
        <v>-52</v>
      </c>
      <c r="M508" s="11"/>
      <c r="N508" s="24" t="str">
        <f t="shared" si="155"/>
        <v/>
      </c>
      <c r="O508" s="25"/>
      <c r="P508" s="11"/>
      <c r="Q508" s="11"/>
      <c r="R508" s="11"/>
      <c r="S508" s="11"/>
      <c r="T508" s="11"/>
      <c r="U508" s="11"/>
      <c r="X508" s="11"/>
      <c r="Y508" s="11"/>
      <c r="Z508" s="80" t="str">
        <f t="shared" si="140"/>
        <v/>
      </c>
      <c r="AA508" s="82" t="str">
        <f t="shared" si="141"/>
        <v/>
      </c>
      <c r="AB508" s="1" t="str">
        <f t="shared" si="142"/>
        <v/>
      </c>
      <c r="AC508" s="1">
        <f t="shared" si="143"/>
        <v>1</v>
      </c>
      <c r="AD508" s="1" t="str">
        <f t="shared" si="144"/>
        <v/>
      </c>
      <c r="AE508" s="1" t="str">
        <f t="shared" si="145"/>
        <v/>
      </c>
      <c r="AG508" s="11"/>
      <c r="AH508" s="1" t="str">
        <f t="shared" si="146"/>
        <v/>
      </c>
      <c r="AI508" s="1" t="str">
        <f t="shared" si="147"/>
        <v/>
      </c>
      <c r="AJ508" s="1">
        <f t="shared" si="148"/>
        <v>3</v>
      </c>
      <c r="AK508" s="1" t="str">
        <f t="shared" si="149"/>
        <v/>
      </c>
      <c r="AL508" s="1" t="str">
        <f t="shared" si="150"/>
        <v/>
      </c>
      <c r="AM508" s="1" t="str">
        <f t="shared" si="151"/>
        <v/>
      </c>
      <c r="AN508" s="11"/>
      <c r="AO508" s="11"/>
      <c r="AP508" s="78">
        <f>IF(AND(SUM(AH508:AM508)&gt;0,SUM(Z508:AE508)&gt;0),1,"")</f>
        <v>1</v>
      </c>
      <c r="AQ508" s="78"/>
      <c r="AR508" s="78">
        <f>IF(AP508=1,SUM(Z508:AE508)*10+SUM(AH508:AM508),"")</f>
        <v>13</v>
      </c>
      <c r="AS508" s="78"/>
      <c r="AT508" s="11"/>
      <c r="AU508" s="11"/>
      <c r="AV508" s="80">
        <f>IF(AP508=1,VLOOKUP(AR508,'Number-Dozzen'!$F$2:$K$10,2,0),"")</f>
        <v>3</v>
      </c>
      <c r="AW508" s="80">
        <f>IF(AP508=1,VLOOKUP(AR508,'Number-Dozzen'!$F$2:$K$10,3,0),"")</f>
        <v>7</v>
      </c>
      <c r="AX508" s="80">
        <f>IF(AP508=1,VLOOKUP(AR508,'Number-Dozzen'!$F$2:$K$10,4,0),"")</f>
        <v>9</v>
      </c>
      <c r="AY508" s="80">
        <f>IF(AP508=1,VLOOKUP(AR508,'Number-Dozzen'!$F$2:$K$10,5,0),"")</f>
        <v>12</v>
      </c>
      <c r="AZ508" s="80" t="str">
        <f>IF(AP508=1,VLOOKUP(AR508,'Number-Dozzen'!$F$2:$K$10,6,0),"")</f>
        <v xml:space="preserve"> </v>
      </c>
      <c r="BA508" s="11"/>
      <c r="BB508" s="80">
        <f t="shared" si="154"/>
        <v>12</v>
      </c>
      <c r="BC508" s="11"/>
      <c r="BD508" s="11"/>
      <c r="BE508" s="11"/>
      <c r="BF508" s="11"/>
      <c r="BG508" s="11"/>
      <c r="BH508" s="11"/>
      <c r="BI508" s="11"/>
      <c r="BJ508" s="11"/>
      <c r="BK508" s="11"/>
      <c r="BL508" s="11"/>
      <c r="BM508" s="11"/>
      <c r="BN508" s="11"/>
    </row>
    <row r="509" spans="1:66">
      <c r="A509" s="7">
        <v>508</v>
      </c>
      <c r="B509" s="5"/>
      <c r="C509" s="97">
        <v>0</v>
      </c>
      <c r="D509" s="6">
        <f>IF(C509="","",VLOOKUP(C509,'Number-Dozzen'!$A$2:$C$38,3,0))</f>
        <v>0</v>
      </c>
      <c r="E509" s="6">
        <f>IF(C509="","",VLOOKUP(C509,'[1]Number-Dozzen'!$A$2:$B$38,2,0))</f>
        <v>1</v>
      </c>
      <c r="F509" s="19" t="str">
        <f t="shared" si="156"/>
        <v/>
      </c>
      <c r="G509" s="19" t="str">
        <f>IF(C509="","",IF(F509="","",VLOOKUP(F509,'Number-Dozzen'!$F$2:$L$10,7,0)))</f>
        <v/>
      </c>
      <c r="H509" s="1" t="str">
        <f t="shared" si="153"/>
        <v>L</v>
      </c>
      <c r="I509" s="1">
        <f t="shared" si="138"/>
        <v>12</v>
      </c>
      <c r="J509" s="1">
        <f t="shared" si="139"/>
        <v>1</v>
      </c>
      <c r="K509" s="1">
        <f t="shared" si="152"/>
        <v>-4</v>
      </c>
      <c r="L509" s="1">
        <f>IF(C509="","",SUM($K$2:K509))</f>
        <v>-56</v>
      </c>
      <c r="M509" s="11"/>
      <c r="N509" s="24" t="str">
        <f t="shared" si="155"/>
        <v/>
      </c>
      <c r="O509" s="25"/>
      <c r="P509" s="11"/>
      <c r="Q509" s="11"/>
      <c r="R509" s="11"/>
      <c r="S509" s="11"/>
      <c r="T509" s="11"/>
      <c r="U509" s="11"/>
      <c r="X509" s="11"/>
      <c r="Y509" s="11"/>
      <c r="Z509" s="80" t="str">
        <f t="shared" si="140"/>
        <v/>
      </c>
      <c r="AA509" s="82" t="str">
        <f t="shared" si="141"/>
        <v/>
      </c>
      <c r="AB509" s="1" t="str">
        <f t="shared" si="142"/>
        <v/>
      </c>
      <c r="AC509" s="1" t="str">
        <f t="shared" si="143"/>
        <v/>
      </c>
      <c r="AD509" s="1" t="str">
        <f t="shared" si="144"/>
        <v/>
      </c>
      <c r="AE509" s="1" t="str">
        <f t="shared" si="145"/>
        <v/>
      </c>
      <c r="AG509" s="11"/>
      <c r="AH509" s="1">
        <f t="shared" si="146"/>
        <v>3</v>
      </c>
      <c r="AI509" s="1" t="str">
        <f t="shared" si="147"/>
        <v/>
      </c>
      <c r="AJ509" s="1" t="str">
        <f t="shared" si="148"/>
        <v/>
      </c>
      <c r="AK509" s="1" t="str">
        <f t="shared" si="149"/>
        <v/>
      </c>
      <c r="AL509" s="1" t="str">
        <f t="shared" si="150"/>
        <v/>
      </c>
      <c r="AM509" s="1" t="str">
        <f t="shared" si="151"/>
        <v/>
      </c>
      <c r="AN509" s="11"/>
      <c r="AO509" s="11"/>
      <c r="AP509" s="78" t="str">
        <f>IF(AND(SUM(AH509:AM509)&gt;0,SUM(Z509:AE509)&gt;0),1,"")</f>
        <v/>
      </c>
      <c r="AQ509" s="78"/>
      <c r="AR509" s="78" t="str">
        <f>IF(AP509=1,SUM(Z509:AE509)*10+SUM(AH509:AM509),"")</f>
        <v/>
      </c>
      <c r="AS509" s="78"/>
      <c r="AT509" s="11"/>
      <c r="AU509" s="11"/>
      <c r="AV509" s="80" t="str">
        <f>IF(AP509=1,VLOOKUP(AR509,'Number-Dozzen'!$F$2:$K$10,2,0),"")</f>
        <v/>
      </c>
      <c r="AW509" s="80" t="str">
        <f>IF(AP509=1,VLOOKUP(AR509,'Number-Dozzen'!$F$2:$K$10,3,0),"")</f>
        <v/>
      </c>
      <c r="AX509" s="80" t="str">
        <f>IF(AP509=1,VLOOKUP(AR509,'Number-Dozzen'!$F$2:$K$10,4,0),"")</f>
        <v/>
      </c>
      <c r="AY509" s="80" t="str">
        <f>IF(AP509=1,VLOOKUP(AR509,'Number-Dozzen'!$F$2:$K$10,5,0),"")</f>
        <v/>
      </c>
      <c r="AZ509" s="80" t="str">
        <f>IF(AP509=1,VLOOKUP(AR509,'Number-Dozzen'!$F$2:$K$10,6,0),"")</f>
        <v/>
      </c>
      <c r="BA509" s="11"/>
      <c r="BB509" s="80">
        <f t="shared" si="154"/>
        <v>13</v>
      </c>
      <c r="BC509" s="11"/>
      <c r="BD509" s="11"/>
      <c r="BE509" s="11"/>
      <c r="BF509" s="11"/>
      <c r="BG509" s="11"/>
      <c r="BH509" s="11"/>
      <c r="BI509" s="11"/>
      <c r="BJ509" s="11"/>
      <c r="BK509" s="11"/>
      <c r="BL509" s="11"/>
      <c r="BM509" s="11"/>
      <c r="BN509" s="11"/>
    </row>
    <row r="510" spans="1:66">
      <c r="A510" s="7">
        <v>509</v>
      </c>
      <c r="B510" s="5"/>
      <c r="C510" s="97">
        <v>18</v>
      </c>
      <c r="D510" s="6">
        <f>IF(C510="","",VLOOKUP(C510,'Number-Dozzen'!$A$2:$C$38,3,0))</f>
        <v>2</v>
      </c>
      <c r="E510" s="6">
        <f>IF(C510="","",VLOOKUP(C510,'[1]Number-Dozzen'!$A$2:$B$38,2,0))</f>
        <v>3</v>
      </c>
      <c r="F510" s="19" t="str">
        <f t="shared" si="156"/>
        <v/>
      </c>
      <c r="G510" s="19" t="str">
        <f>IF(C510="","",IF(F510="","",VLOOKUP(F510,'Number-Dozzen'!$F$2:$L$10,7,0)))</f>
        <v/>
      </c>
      <c r="H510" s="1" t="str">
        <f t="shared" si="153"/>
        <v/>
      </c>
      <c r="I510" s="1">
        <f t="shared" si="138"/>
        <v>13</v>
      </c>
      <c r="J510" s="1">
        <f t="shared" si="139"/>
        <v>1</v>
      </c>
      <c r="K510" s="1" t="str">
        <f t="shared" si="152"/>
        <v/>
      </c>
      <c r="L510" s="1">
        <f>IF(C510="","",SUM($K$2:K510))</f>
        <v>-56</v>
      </c>
      <c r="M510" s="11"/>
      <c r="N510" s="24" t="str">
        <f t="shared" si="155"/>
        <v/>
      </c>
      <c r="O510" s="25"/>
      <c r="P510" s="11"/>
      <c r="Q510" s="11"/>
      <c r="R510" s="11"/>
      <c r="S510" s="11"/>
      <c r="T510" s="11"/>
      <c r="U510" s="11"/>
      <c r="X510" s="11"/>
      <c r="Y510" s="11"/>
      <c r="Z510" s="80" t="str">
        <f t="shared" si="140"/>
        <v/>
      </c>
      <c r="AA510" s="82" t="str">
        <f t="shared" si="141"/>
        <v/>
      </c>
      <c r="AB510" s="1" t="str">
        <f t="shared" si="142"/>
        <v/>
      </c>
      <c r="AC510" s="1" t="str">
        <f t="shared" si="143"/>
        <v/>
      </c>
      <c r="AD510" s="1" t="str">
        <f t="shared" si="144"/>
        <v/>
      </c>
      <c r="AE510" s="1" t="str">
        <f t="shared" si="145"/>
        <v/>
      </c>
      <c r="AG510" s="11"/>
      <c r="AH510" s="1" t="str">
        <f t="shared" si="146"/>
        <v/>
      </c>
      <c r="AI510" s="1" t="str">
        <f t="shared" si="147"/>
        <v/>
      </c>
      <c r="AJ510" s="1" t="str">
        <f t="shared" si="148"/>
        <v/>
      </c>
      <c r="AK510" s="1" t="str">
        <f t="shared" si="149"/>
        <v/>
      </c>
      <c r="AL510" s="1">
        <f t="shared" si="150"/>
        <v>2</v>
      </c>
      <c r="AM510" s="1" t="str">
        <f t="shared" si="151"/>
        <v/>
      </c>
      <c r="AN510" s="11"/>
      <c r="AO510" s="11"/>
      <c r="AP510" s="78" t="str">
        <f>IF(AND(SUM(AH510:AM510)&gt;0,SUM(Z510:AE510)&gt;0),1,"")</f>
        <v/>
      </c>
      <c r="AQ510" s="78"/>
      <c r="AR510" s="78" t="str">
        <f>IF(AP510=1,SUM(Z510:AE510)*10+SUM(AH510:AM510),"")</f>
        <v/>
      </c>
      <c r="AS510" s="78"/>
      <c r="AT510" s="11"/>
      <c r="AU510" s="11"/>
      <c r="AV510" s="80" t="str">
        <f>IF(AP510=1,VLOOKUP(AR510,'Number-Dozzen'!$F$2:$K$10,2,0),"")</f>
        <v/>
      </c>
      <c r="AW510" s="80" t="str">
        <f>IF(AP510=1,VLOOKUP(AR510,'Number-Dozzen'!$F$2:$K$10,3,0),"")</f>
        <v/>
      </c>
      <c r="AX510" s="80" t="str">
        <f>IF(AP510=1,VLOOKUP(AR510,'Number-Dozzen'!$F$2:$K$10,4,0),"")</f>
        <v/>
      </c>
      <c r="AY510" s="80" t="str">
        <f>IF(AP510=1,VLOOKUP(AR510,'Number-Dozzen'!$F$2:$K$10,5,0),"")</f>
        <v/>
      </c>
      <c r="AZ510" s="80" t="str">
        <f>IF(AP510=1,VLOOKUP(AR510,'Number-Dozzen'!$F$2:$K$10,6,0),"")</f>
        <v/>
      </c>
      <c r="BA510" s="11"/>
      <c r="BB510" s="80">
        <f t="shared" si="154"/>
        <v>13</v>
      </c>
      <c r="BC510" s="11"/>
      <c r="BD510" s="11"/>
      <c r="BE510" s="11"/>
      <c r="BF510" s="11"/>
      <c r="BG510" s="11"/>
      <c r="BH510" s="11"/>
      <c r="BI510" s="11"/>
      <c r="BJ510" s="11"/>
      <c r="BK510" s="11"/>
      <c r="BL510" s="11"/>
      <c r="BM510" s="11"/>
      <c r="BN510" s="11"/>
    </row>
    <row r="511" spans="1:66">
      <c r="A511" s="7">
        <v>510</v>
      </c>
      <c r="B511" s="5"/>
      <c r="C511" s="97">
        <v>1</v>
      </c>
      <c r="D511" s="6">
        <f>IF(C511="","",VLOOKUP(C511,'Number-Dozzen'!$A$2:$C$38,3,0))</f>
        <v>1</v>
      </c>
      <c r="E511" s="6">
        <f>IF(C511="","",VLOOKUP(C511,'[1]Number-Dozzen'!$A$2:$B$38,2,0))</f>
        <v>2</v>
      </c>
      <c r="F511" s="19">
        <f t="shared" si="156"/>
        <v>31</v>
      </c>
      <c r="G511" s="19" t="str">
        <f>IF(C511="","",IF(F511="","",VLOOKUP(F511,'Number-Dozzen'!$F$2:$L$10,7,0)))</f>
        <v>25-27-32-34</v>
      </c>
      <c r="H511" s="1" t="str">
        <f t="shared" si="153"/>
        <v/>
      </c>
      <c r="I511" s="1">
        <f t="shared" si="138"/>
        <v>13</v>
      </c>
      <c r="J511" s="1">
        <f t="shared" si="139"/>
        <v>1</v>
      </c>
      <c r="K511" s="1" t="str">
        <f t="shared" si="152"/>
        <v/>
      </c>
      <c r="L511" s="1">
        <f>IF(C511="","",SUM($K$2:K511))</f>
        <v>-56</v>
      </c>
      <c r="M511" s="11"/>
      <c r="N511" s="24" t="str">
        <f t="shared" si="155"/>
        <v/>
      </c>
      <c r="O511" s="25"/>
      <c r="P511" s="11"/>
      <c r="Q511" s="11"/>
      <c r="R511" s="11"/>
      <c r="S511" s="11"/>
      <c r="T511" s="11"/>
      <c r="U511" s="11"/>
      <c r="X511" s="11"/>
      <c r="Y511" s="11"/>
      <c r="Z511" s="80">
        <f t="shared" si="140"/>
        <v>3</v>
      </c>
      <c r="AA511" s="82" t="str">
        <f t="shared" si="141"/>
        <v/>
      </c>
      <c r="AB511" s="1" t="str">
        <f t="shared" si="142"/>
        <v/>
      </c>
      <c r="AC511" s="1" t="str">
        <f t="shared" si="143"/>
        <v/>
      </c>
      <c r="AD511" s="1" t="str">
        <f t="shared" si="144"/>
        <v/>
      </c>
      <c r="AE511" s="1" t="str">
        <f t="shared" si="145"/>
        <v/>
      </c>
      <c r="AG511" s="11"/>
      <c r="AH511" s="1" t="str">
        <f t="shared" si="146"/>
        <v/>
      </c>
      <c r="AI511" s="1" t="str">
        <f t="shared" si="147"/>
        <v/>
      </c>
      <c r="AJ511" s="1" t="str">
        <f t="shared" si="148"/>
        <v/>
      </c>
      <c r="AK511" s="1">
        <f t="shared" si="149"/>
        <v>1</v>
      </c>
      <c r="AL511" s="1" t="str">
        <f t="shared" si="150"/>
        <v/>
      </c>
      <c r="AM511" s="1" t="str">
        <f t="shared" si="151"/>
        <v/>
      </c>
      <c r="AN511" s="11"/>
      <c r="AO511" s="11"/>
      <c r="AP511" s="78">
        <f>IF(AND(SUM(AH511:AM511)&gt;0,SUM(Z511:AE511)&gt;0),1,"")</f>
        <v>1</v>
      </c>
      <c r="AQ511" s="78"/>
      <c r="AR511" s="78">
        <f>IF(AP511=1,SUM(Z511:AE511)*10+SUM(AH511:AM511),"")</f>
        <v>31</v>
      </c>
      <c r="AS511" s="78"/>
      <c r="AT511" s="11"/>
      <c r="AU511" s="11"/>
      <c r="AV511" s="80">
        <f>IF(AP511=1,VLOOKUP(AR511,'Number-Dozzen'!$F$2:$K$10,2,0),"")</f>
        <v>25</v>
      </c>
      <c r="AW511" s="80">
        <f>IF(AP511=1,VLOOKUP(AR511,'Number-Dozzen'!$F$2:$K$10,3,0),"")</f>
        <v>27</v>
      </c>
      <c r="AX511" s="80">
        <f>IF(AP511=1,VLOOKUP(AR511,'Number-Dozzen'!$F$2:$K$10,4,0),"")</f>
        <v>32</v>
      </c>
      <c r="AY511" s="80">
        <f>IF(AP511=1,VLOOKUP(AR511,'Number-Dozzen'!$F$2:$K$10,5,0),"")</f>
        <v>34</v>
      </c>
      <c r="AZ511" s="80" t="str">
        <f>IF(AP511=1,VLOOKUP(AR511,'Number-Dozzen'!$F$2:$K$10,6,0),"")</f>
        <v xml:space="preserve"> </v>
      </c>
      <c r="BA511" s="11"/>
      <c r="BB511" s="80">
        <f t="shared" si="154"/>
        <v>13</v>
      </c>
      <c r="BC511" s="11"/>
      <c r="BD511" s="11"/>
      <c r="BE511" s="11"/>
      <c r="BF511" s="11"/>
      <c r="BG511" s="11"/>
      <c r="BH511" s="11"/>
      <c r="BI511" s="11"/>
      <c r="BJ511" s="11"/>
      <c r="BK511" s="11"/>
      <c r="BL511" s="11"/>
      <c r="BM511" s="11"/>
      <c r="BN511" s="11"/>
    </row>
    <row r="512" spans="1:66">
      <c r="A512" s="7">
        <v>511</v>
      </c>
      <c r="B512" s="5"/>
      <c r="C512" s="97">
        <v>21</v>
      </c>
      <c r="D512" s="6">
        <f>IF(C512="","",VLOOKUP(C512,'Number-Dozzen'!$A$2:$C$38,3,0))</f>
        <v>2</v>
      </c>
      <c r="E512" s="6">
        <f>IF(C512="","",VLOOKUP(C512,'[1]Number-Dozzen'!$A$2:$B$38,2,0))</f>
        <v>1</v>
      </c>
      <c r="F512" s="19">
        <f t="shared" si="156"/>
        <v>33</v>
      </c>
      <c r="G512" s="19" t="str">
        <f>IF(C512="","",IF(F512="","",VLOOKUP(F512,'Number-Dozzen'!$F$2:$L$10,7,0)))</f>
        <v>26-28-29-31-35</v>
      </c>
      <c r="H512" s="1" t="str">
        <f t="shared" si="153"/>
        <v>L</v>
      </c>
      <c r="I512" s="1">
        <f t="shared" si="138"/>
        <v>13</v>
      </c>
      <c r="J512" s="1">
        <f t="shared" si="139"/>
        <v>1</v>
      </c>
      <c r="K512" s="1">
        <f t="shared" si="152"/>
        <v>-4</v>
      </c>
      <c r="L512" s="1">
        <f>IF(C512="","",SUM($K$2:K512))</f>
        <v>-60</v>
      </c>
      <c r="M512" s="11"/>
      <c r="N512" s="24" t="str">
        <f t="shared" si="155"/>
        <v/>
      </c>
      <c r="O512" s="25"/>
      <c r="P512" s="11"/>
      <c r="Q512" s="11"/>
      <c r="R512" s="11"/>
      <c r="S512" s="11"/>
      <c r="T512" s="11"/>
      <c r="U512" s="11"/>
      <c r="X512" s="11"/>
      <c r="Y512" s="11"/>
      <c r="Z512" s="80" t="str">
        <f t="shared" si="140"/>
        <v/>
      </c>
      <c r="AA512" s="82" t="str">
        <f t="shared" si="141"/>
        <v/>
      </c>
      <c r="AB512" s="1">
        <f t="shared" si="142"/>
        <v>3</v>
      </c>
      <c r="AC512" s="1" t="str">
        <f t="shared" si="143"/>
        <v/>
      </c>
      <c r="AD512" s="1" t="str">
        <f t="shared" si="144"/>
        <v/>
      </c>
      <c r="AE512" s="1" t="str">
        <f t="shared" si="145"/>
        <v/>
      </c>
      <c r="AG512" s="11"/>
      <c r="AH512" s="1">
        <f t="shared" si="146"/>
        <v>3</v>
      </c>
      <c r="AI512" s="1" t="str">
        <f t="shared" si="147"/>
        <v/>
      </c>
      <c r="AJ512" s="1" t="str">
        <f t="shared" si="148"/>
        <v/>
      </c>
      <c r="AK512" s="1" t="str">
        <f t="shared" si="149"/>
        <v/>
      </c>
      <c r="AL512" s="1" t="str">
        <f t="shared" si="150"/>
        <v/>
      </c>
      <c r="AM512" s="1" t="str">
        <f t="shared" si="151"/>
        <v/>
      </c>
      <c r="AN512" s="11"/>
      <c r="AO512" s="11"/>
      <c r="AP512" s="78">
        <f>IF(AND(SUM(AH512:AM512)&gt;0,SUM(Z512:AE512)&gt;0),1,"")</f>
        <v>1</v>
      </c>
      <c r="AQ512" s="78"/>
      <c r="AR512" s="78">
        <f>IF(AP512=1,SUM(Z512:AE512)*10+SUM(AH512:AM512),"")</f>
        <v>33</v>
      </c>
      <c r="AS512" s="78"/>
      <c r="AT512" s="11"/>
      <c r="AU512" s="11"/>
      <c r="AV512" s="80">
        <f>IF(AP512=1,VLOOKUP(AR512,'Number-Dozzen'!$F$2:$K$10,2,0),"")</f>
        <v>26</v>
      </c>
      <c r="AW512" s="80">
        <f>IF(AP512=1,VLOOKUP(AR512,'Number-Dozzen'!$F$2:$K$10,3,0),"")</f>
        <v>28</v>
      </c>
      <c r="AX512" s="80">
        <f>IF(AP512=1,VLOOKUP(AR512,'Number-Dozzen'!$F$2:$K$10,4,0),"")</f>
        <v>29</v>
      </c>
      <c r="AY512" s="80">
        <f>IF(AP512=1,VLOOKUP(AR512,'Number-Dozzen'!$F$2:$K$10,5,0),"")</f>
        <v>31</v>
      </c>
      <c r="AZ512" s="80">
        <f>IF(AP512=1,VLOOKUP(AR512,'Number-Dozzen'!$F$2:$K$10,6,0),"")</f>
        <v>35</v>
      </c>
      <c r="BA512" s="11"/>
      <c r="BB512" s="80">
        <f t="shared" si="154"/>
        <v>14</v>
      </c>
      <c r="BC512" s="11"/>
      <c r="BD512" s="11"/>
      <c r="BE512" s="11"/>
      <c r="BF512" s="11"/>
      <c r="BG512" s="11"/>
      <c r="BH512" s="11"/>
      <c r="BI512" s="11"/>
      <c r="BJ512" s="11"/>
      <c r="BK512" s="11"/>
      <c r="BL512" s="11"/>
      <c r="BM512" s="11"/>
      <c r="BN512" s="11"/>
    </row>
    <row r="513" spans="1:66">
      <c r="A513" s="7">
        <v>512</v>
      </c>
      <c r="B513" s="5"/>
      <c r="C513" s="97">
        <v>10</v>
      </c>
      <c r="D513" s="6">
        <f>IF(C513="","",VLOOKUP(C513,'Number-Dozzen'!$A$2:$C$38,3,0))</f>
        <v>1</v>
      </c>
      <c r="E513" s="6">
        <f>IF(C513="","",VLOOKUP(C513,'[1]Number-Dozzen'!$A$2:$B$38,2,0))</f>
        <v>2</v>
      </c>
      <c r="F513" s="19">
        <f t="shared" si="156"/>
        <v>33</v>
      </c>
      <c r="G513" s="19" t="str">
        <f>IF(C513="","",IF(F513="","",VLOOKUP(F513,'Number-Dozzen'!$F$2:$L$10,7,0)))</f>
        <v>26-28-29-31-35</v>
      </c>
      <c r="H513" s="1" t="str">
        <f t="shared" si="153"/>
        <v>L</v>
      </c>
      <c r="I513" s="1">
        <f t="shared" si="138"/>
        <v>14</v>
      </c>
      <c r="J513" s="1">
        <f t="shared" si="139"/>
        <v>1</v>
      </c>
      <c r="K513" s="1">
        <f t="shared" si="152"/>
        <v>-4</v>
      </c>
      <c r="L513" s="1">
        <f>IF(C513="","",SUM($K$2:K513))</f>
        <v>-64</v>
      </c>
      <c r="M513" s="11"/>
      <c r="N513" s="24" t="str">
        <f t="shared" si="155"/>
        <v/>
      </c>
      <c r="O513" s="25"/>
      <c r="P513" s="11"/>
      <c r="Q513" s="11"/>
      <c r="R513" s="11"/>
      <c r="S513" s="11"/>
      <c r="T513" s="11"/>
      <c r="U513" s="11"/>
      <c r="X513" s="11"/>
      <c r="Y513" s="11"/>
      <c r="Z513" s="80">
        <f t="shared" si="140"/>
        <v>3</v>
      </c>
      <c r="AA513" s="82" t="str">
        <f t="shared" si="141"/>
        <v/>
      </c>
      <c r="AB513" s="1" t="str">
        <f t="shared" si="142"/>
        <v/>
      </c>
      <c r="AC513" s="1" t="str">
        <f t="shared" si="143"/>
        <v/>
      </c>
      <c r="AD513" s="1" t="str">
        <f t="shared" si="144"/>
        <v/>
      </c>
      <c r="AE513" s="1" t="str">
        <f t="shared" si="145"/>
        <v/>
      </c>
      <c r="AG513" s="11"/>
      <c r="AH513" s="1" t="str">
        <f t="shared" si="146"/>
        <v/>
      </c>
      <c r="AI513" s="1" t="str">
        <f t="shared" si="147"/>
        <v/>
      </c>
      <c r="AJ513" s="1">
        <f t="shared" si="148"/>
        <v>3</v>
      </c>
      <c r="AK513" s="1" t="str">
        <f t="shared" si="149"/>
        <v/>
      </c>
      <c r="AL513" s="1" t="str">
        <f t="shared" si="150"/>
        <v/>
      </c>
      <c r="AM513" s="1" t="str">
        <f t="shared" si="151"/>
        <v/>
      </c>
      <c r="AN513" s="11"/>
      <c r="AO513" s="11"/>
      <c r="AP513" s="78">
        <f>IF(AND(SUM(AH513:AM513)&gt;0,SUM(Z513:AE513)&gt;0),1,"")</f>
        <v>1</v>
      </c>
      <c r="AQ513" s="78"/>
      <c r="AR513" s="78">
        <f>IF(AP513=1,SUM(Z513:AE513)*10+SUM(AH513:AM513),"")</f>
        <v>33</v>
      </c>
      <c r="AS513" s="78"/>
      <c r="AT513" s="11"/>
      <c r="AU513" s="11"/>
      <c r="AV513" s="80">
        <f>IF(AP513=1,VLOOKUP(AR513,'Number-Dozzen'!$F$2:$K$10,2,0),"")</f>
        <v>26</v>
      </c>
      <c r="AW513" s="80">
        <f>IF(AP513=1,VLOOKUP(AR513,'Number-Dozzen'!$F$2:$K$10,3,0),"")</f>
        <v>28</v>
      </c>
      <c r="AX513" s="80">
        <f>IF(AP513=1,VLOOKUP(AR513,'Number-Dozzen'!$F$2:$K$10,4,0),"")</f>
        <v>29</v>
      </c>
      <c r="AY513" s="80">
        <f>IF(AP513=1,VLOOKUP(AR513,'Number-Dozzen'!$F$2:$K$10,5,0),"")</f>
        <v>31</v>
      </c>
      <c r="AZ513" s="80">
        <f>IF(AP513=1,VLOOKUP(AR513,'Number-Dozzen'!$F$2:$K$10,6,0),"")</f>
        <v>35</v>
      </c>
      <c r="BA513" s="11"/>
      <c r="BB513" s="80">
        <f t="shared" si="154"/>
        <v>15</v>
      </c>
      <c r="BC513" s="11"/>
      <c r="BD513" s="11"/>
      <c r="BE513" s="11"/>
      <c r="BF513" s="11"/>
      <c r="BG513" s="11"/>
      <c r="BH513" s="11"/>
      <c r="BI513" s="11"/>
      <c r="BJ513" s="11"/>
      <c r="BK513" s="11"/>
      <c r="BL513" s="11"/>
      <c r="BM513" s="11"/>
      <c r="BN513" s="11"/>
    </row>
    <row r="514" spans="1:66">
      <c r="A514" s="7">
        <v>513</v>
      </c>
      <c r="B514" s="5"/>
      <c r="C514" s="97">
        <v>20</v>
      </c>
      <c r="D514" s="6">
        <f>IF(C514="","",VLOOKUP(C514,'Number-Dozzen'!$A$2:$C$38,3,0))</f>
        <v>2</v>
      </c>
      <c r="E514" s="6">
        <f>IF(C514="","",VLOOKUP(C514,'[1]Number-Dozzen'!$A$2:$B$38,2,0))</f>
        <v>2</v>
      </c>
      <c r="F514" s="19" t="str">
        <f t="shared" si="156"/>
        <v/>
      </c>
      <c r="G514" s="19" t="str">
        <f>IF(C514="","",IF(F514="","",VLOOKUP(F514,'Number-Dozzen'!$F$2:$L$10,7,0)))</f>
        <v/>
      </c>
      <c r="H514" s="1" t="str">
        <f t="shared" si="153"/>
        <v>L</v>
      </c>
      <c r="I514" s="1">
        <f t="shared" si="138"/>
        <v>15</v>
      </c>
      <c r="J514" s="1">
        <f t="shared" si="139"/>
        <v>1</v>
      </c>
      <c r="K514" s="1">
        <f t="shared" si="152"/>
        <v>-4</v>
      </c>
      <c r="L514" s="1">
        <f>IF(C514="","",SUM($K$2:K514))</f>
        <v>-68</v>
      </c>
      <c r="M514" s="11"/>
      <c r="N514" s="24" t="str">
        <f t="shared" si="155"/>
        <v/>
      </c>
      <c r="O514" s="25"/>
      <c r="P514" s="11"/>
      <c r="Q514" s="11"/>
      <c r="R514" s="11"/>
      <c r="S514" s="11"/>
      <c r="T514" s="11"/>
      <c r="U514" s="11"/>
      <c r="X514" s="11"/>
      <c r="Y514" s="11"/>
      <c r="Z514" s="80" t="str">
        <f t="shared" si="140"/>
        <v/>
      </c>
      <c r="AA514" s="82" t="str">
        <f t="shared" si="141"/>
        <v/>
      </c>
      <c r="AB514" s="1">
        <f t="shared" si="142"/>
        <v>3</v>
      </c>
      <c r="AC514" s="1" t="str">
        <f t="shared" si="143"/>
        <v/>
      </c>
      <c r="AD514" s="1" t="str">
        <f t="shared" si="144"/>
        <v/>
      </c>
      <c r="AE514" s="1" t="str">
        <f t="shared" si="145"/>
        <v/>
      </c>
      <c r="AG514" s="11"/>
      <c r="AH514" s="1" t="str">
        <f t="shared" si="146"/>
        <v/>
      </c>
      <c r="AI514" s="1" t="str">
        <f t="shared" si="147"/>
        <v/>
      </c>
      <c r="AJ514" s="1" t="str">
        <f t="shared" si="148"/>
        <v/>
      </c>
      <c r="AK514" s="1" t="str">
        <f t="shared" si="149"/>
        <v/>
      </c>
      <c r="AL514" s="1" t="str">
        <f t="shared" si="150"/>
        <v/>
      </c>
      <c r="AM514" s="1" t="str">
        <f t="shared" si="151"/>
        <v/>
      </c>
      <c r="AN514" s="11"/>
      <c r="AO514" s="11"/>
      <c r="AP514" s="78" t="str">
        <f>IF(AND(SUM(AH514:AM514)&gt;0,SUM(Z514:AE514)&gt;0),1,"")</f>
        <v/>
      </c>
      <c r="AQ514" s="78"/>
      <c r="AR514" s="78" t="str">
        <f>IF(AP514=1,SUM(Z514:AE514)*10+SUM(AH514:AM514),"")</f>
        <v/>
      </c>
      <c r="AS514" s="78"/>
      <c r="AT514" s="11"/>
      <c r="AU514" s="11"/>
      <c r="AV514" s="80" t="str">
        <f>IF(AP514=1,VLOOKUP(AR514,'Number-Dozzen'!$F$2:$K$10,2,0),"")</f>
        <v/>
      </c>
      <c r="AW514" s="80" t="str">
        <f>IF(AP514=1,VLOOKUP(AR514,'Number-Dozzen'!$F$2:$K$10,3,0),"")</f>
        <v/>
      </c>
      <c r="AX514" s="80" t="str">
        <f>IF(AP514=1,VLOOKUP(AR514,'Number-Dozzen'!$F$2:$K$10,4,0),"")</f>
        <v/>
      </c>
      <c r="AY514" s="80" t="str">
        <f>IF(AP514=1,VLOOKUP(AR514,'Number-Dozzen'!$F$2:$K$10,5,0),"")</f>
        <v/>
      </c>
      <c r="AZ514" s="80" t="str">
        <f>IF(AP514=1,VLOOKUP(AR514,'Number-Dozzen'!$F$2:$K$10,6,0),"")</f>
        <v/>
      </c>
      <c r="BA514" s="11"/>
      <c r="BB514" s="80">
        <f t="shared" si="154"/>
        <v>16</v>
      </c>
      <c r="BC514" s="11"/>
      <c r="BD514" s="11"/>
      <c r="BE514" s="11"/>
      <c r="BF514" s="11"/>
      <c r="BG514" s="11"/>
      <c r="BH514" s="11"/>
      <c r="BI514" s="11"/>
      <c r="BJ514" s="11"/>
      <c r="BK514" s="11"/>
      <c r="BL514" s="11"/>
      <c r="BM514" s="11"/>
      <c r="BN514" s="11"/>
    </row>
    <row r="515" spans="1:66">
      <c r="A515" s="7">
        <v>514</v>
      </c>
      <c r="B515" s="5"/>
      <c r="C515" s="97">
        <v>35</v>
      </c>
      <c r="D515" s="6">
        <f>IF(C515="","",VLOOKUP(C515,'Number-Dozzen'!$A$2:$C$38,3,0))</f>
        <v>3</v>
      </c>
      <c r="E515" s="6">
        <f>IF(C515="","",VLOOKUP(C515,'[1]Number-Dozzen'!$A$2:$B$38,2,0))</f>
        <v>3</v>
      </c>
      <c r="F515" s="19" t="str">
        <f t="shared" si="156"/>
        <v/>
      </c>
      <c r="G515" s="19" t="str">
        <f>IF(C515="","",IF(F515="","",VLOOKUP(F515,'Number-Dozzen'!$F$2:$L$10,7,0)))</f>
        <v/>
      </c>
      <c r="H515" s="1" t="str">
        <f t="shared" si="153"/>
        <v/>
      </c>
      <c r="I515" s="1">
        <f t="shared" ref="I515:I576" si="157">IF(H514="W",1,IF(H514="L",I514+1,I514))</f>
        <v>16</v>
      </c>
      <c r="J515" s="1">
        <f t="shared" si="139"/>
        <v>1</v>
      </c>
      <c r="K515" s="1" t="str">
        <f t="shared" si="152"/>
        <v/>
      </c>
      <c r="L515" s="1">
        <f>IF(C515="","",SUM($K$2:K515))</f>
        <v>-68</v>
      </c>
      <c r="M515" s="11"/>
      <c r="N515" s="24" t="str">
        <f t="shared" si="155"/>
        <v/>
      </c>
      <c r="O515" s="25"/>
      <c r="P515" s="11"/>
      <c r="Q515" s="11"/>
      <c r="R515" s="11"/>
      <c r="S515" s="11"/>
      <c r="T515" s="11"/>
      <c r="U515" s="11"/>
      <c r="X515" s="11"/>
      <c r="Y515" s="11"/>
      <c r="Z515" s="80" t="str">
        <f t="shared" si="140"/>
        <v/>
      </c>
      <c r="AA515" s="82" t="str">
        <f t="shared" si="141"/>
        <v/>
      </c>
      <c r="AB515" s="1" t="str">
        <f t="shared" si="142"/>
        <v/>
      </c>
      <c r="AC515" s="1" t="str">
        <f t="shared" si="143"/>
        <v/>
      </c>
      <c r="AD515" s="1" t="str">
        <f t="shared" si="144"/>
        <v/>
      </c>
      <c r="AE515" s="1" t="str">
        <f t="shared" si="145"/>
        <v/>
      </c>
      <c r="AG515" s="11"/>
      <c r="AH515" s="1" t="str">
        <f t="shared" si="146"/>
        <v/>
      </c>
      <c r="AI515" s="1" t="str">
        <f t="shared" si="147"/>
        <v/>
      </c>
      <c r="AJ515" s="1" t="str">
        <f t="shared" si="148"/>
        <v/>
      </c>
      <c r="AK515" s="1" t="str">
        <f t="shared" si="149"/>
        <v/>
      </c>
      <c r="AL515" s="1" t="str">
        <f t="shared" si="150"/>
        <v/>
      </c>
      <c r="AM515" s="1">
        <f t="shared" si="151"/>
        <v>1</v>
      </c>
      <c r="AN515" s="11"/>
      <c r="AO515" s="11"/>
      <c r="AP515" s="78" t="str">
        <f>IF(AND(SUM(AH515:AM515)&gt;0,SUM(Z515:AE515)&gt;0),1,"")</f>
        <v/>
      </c>
      <c r="AQ515" s="78"/>
      <c r="AR515" s="78" t="str">
        <f>IF(AP515=1,SUM(Z515:AE515)*10+SUM(AH515:AM515),"")</f>
        <v/>
      </c>
      <c r="AS515" s="78"/>
      <c r="AT515" s="11"/>
      <c r="AU515" s="11"/>
      <c r="AV515" s="80" t="str">
        <f>IF(AP515=1,VLOOKUP(AR515,'Number-Dozzen'!$F$2:$K$10,2,0),"")</f>
        <v/>
      </c>
      <c r="AW515" s="80" t="str">
        <f>IF(AP515=1,VLOOKUP(AR515,'Number-Dozzen'!$F$2:$K$10,3,0),"")</f>
        <v/>
      </c>
      <c r="AX515" s="80" t="str">
        <f>IF(AP515=1,VLOOKUP(AR515,'Number-Dozzen'!$F$2:$K$10,4,0),"")</f>
        <v/>
      </c>
      <c r="AY515" s="80" t="str">
        <f>IF(AP515=1,VLOOKUP(AR515,'Number-Dozzen'!$F$2:$K$10,5,0),"")</f>
        <v/>
      </c>
      <c r="AZ515" s="80" t="str">
        <f>IF(AP515=1,VLOOKUP(AR515,'Number-Dozzen'!$F$2:$K$10,6,0),"")</f>
        <v/>
      </c>
      <c r="BA515" s="11"/>
      <c r="BB515" s="80">
        <f t="shared" si="154"/>
        <v>16</v>
      </c>
      <c r="BC515" s="11"/>
      <c r="BD515" s="11"/>
      <c r="BE515" s="11"/>
      <c r="BF515" s="11"/>
      <c r="BG515" s="11"/>
      <c r="BH515" s="11"/>
      <c r="BI515" s="11"/>
      <c r="BJ515" s="11"/>
      <c r="BK515" s="11"/>
      <c r="BL515" s="11"/>
      <c r="BM515" s="11"/>
      <c r="BN515" s="11"/>
    </row>
    <row r="516" spans="1:66">
      <c r="A516" s="7">
        <v>515</v>
      </c>
      <c r="B516" s="5"/>
      <c r="C516" s="97">
        <v>22</v>
      </c>
      <c r="D516" s="6">
        <f>IF(C516="","",VLOOKUP(C516,'Number-Dozzen'!$A$2:$C$38,3,0))</f>
        <v>2</v>
      </c>
      <c r="E516" s="6">
        <f>IF(C516="","",VLOOKUP(C516,'[1]Number-Dozzen'!$A$2:$B$38,2,0))</f>
        <v>3</v>
      </c>
      <c r="F516" s="19" t="str">
        <f t="shared" si="156"/>
        <v/>
      </c>
      <c r="G516" s="19" t="str">
        <f>IF(C516="","",IF(F516="","",VLOOKUP(F516,'Number-Dozzen'!$F$2:$L$10,7,0)))</f>
        <v/>
      </c>
      <c r="H516" s="1" t="str">
        <f t="shared" si="153"/>
        <v/>
      </c>
      <c r="I516" s="1">
        <f t="shared" si="157"/>
        <v>16</v>
      </c>
      <c r="J516" s="1">
        <f t="shared" ref="J516:J575" si="158">IF(C515="","",VLOOKUP(I516,$V$2:$W$100,2,0))</f>
        <v>1</v>
      </c>
      <c r="K516" s="1" t="str">
        <f t="shared" si="152"/>
        <v/>
      </c>
      <c r="L516" s="1">
        <f>IF(C516="","",SUM($K$2:K516))</f>
        <v>-68</v>
      </c>
      <c r="M516" s="11"/>
      <c r="N516" s="24" t="str">
        <f t="shared" si="155"/>
        <v/>
      </c>
      <c r="O516" s="25"/>
      <c r="P516" s="11"/>
      <c r="Q516" s="11"/>
      <c r="R516" s="11"/>
      <c r="S516" s="11"/>
      <c r="T516" s="11"/>
      <c r="U516" s="11"/>
      <c r="X516" s="11"/>
      <c r="Y516" s="11"/>
      <c r="Z516" s="80" t="str">
        <f t="shared" ref="Z516:Z579" si="159">IF(AND(D515=2,D516=1),3,"")</f>
        <v/>
      </c>
      <c r="AA516" s="82" t="str">
        <f t="shared" ref="AA516:AA579" si="160">IF(AND(D515=3,D516=1),2,"")</f>
        <v/>
      </c>
      <c r="AB516" s="1" t="str">
        <f t="shared" ref="AB516:AB579" si="161">IF(AND(D515=1,D516=2),3,"")</f>
        <v/>
      </c>
      <c r="AC516" s="1">
        <f t="shared" ref="AC516:AC579" si="162">IF(AND(D515=3,D516=2),1,"")</f>
        <v>1</v>
      </c>
      <c r="AD516" s="1" t="str">
        <f t="shared" ref="AD516:AD579" si="163">IF(AND(D515=1,D516=3),2,"")</f>
        <v/>
      </c>
      <c r="AE516" s="1" t="str">
        <f t="shared" ref="AE516:AE579" si="164">IF(AND(D516=2,D516=3),1,"")</f>
        <v/>
      </c>
      <c r="AG516" s="11"/>
      <c r="AH516" s="1" t="str">
        <f t="shared" ref="AH516:AH579" si="165">IF(AND(E515=2,E516=1),3,"")</f>
        <v/>
      </c>
      <c r="AI516" s="1" t="str">
        <f t="shared" ref="AI516:AI579" si="166">IF(AND(E515=3,E516=1),2,"")</f>
        <v/>
      </c>
      <c r="AJ516" s="1" t="str">
        <f t="shared" ref="AJ516:AJ579" si="167">IF(AND(E515=1,E516=2),3,"")</f>
        <v/>
      </c>
      <c r="AK516" s="1" t="str">
        <f t="shared" ref="AK516:AK579" si="168">IF(AND(E515=3,E516=2),1,"")</f>
        <v/>
      </c>
      <c r="AL516" s="1" t="str">
        <f t="shared" ref="AL516:AL579" si="169">IF(AND(E515=1,E516=3),2,"")</f>
        <v/>
      </c>
      <c r="AM516" s="1" t="str">
        <f t="shared" ref="AM516:AM579" si="170">IF(AND(E515=2,E516=3),1,"")</f>
        <v/>
      </c>
      <c r="AN516" s="11"/>
      <c r="AO516" s="11"/>
      <c r="AP516" s="78" t="str">
        <f>IF(AND(SUM(AH516:AM516)&gt;0,SUM(Z516:AE516)&gt;0),1,"")</f>
        <v/>
      </c>
      <c r="AQ516" s="78"/>
      <c r="AR516" s="78" t="str">
        <f>IF(AP516=1,SUM(Z516:AE516)*10+SUM(AH516:AM516),"")</f>
        <v/>
      </c>
      <c r="AS516" s="78"/>
      <c r="AT516" s="11"/>
      <c r="AU516" s="11"/>
      <c r="AV516" s="80" t="str">
        <f>IF(AP516=1,VLOOKUP(AR516,'Number-Dozzen'!$F$2:$K$10,2,0),"")</f>
        <v/>
      </c>
      <c r="AW516" s="80" t="str">
        <f>IF(AP516=1,VLOOKUP(AR516,'Number-Dozzen'!$F$2:$K$10,3,0),"")</f>
        <v/>
      </c>
      <c r="AX516" s="80" t="str">
        <f>IF(AP516=1,VLOOKUP(AR516,'Number-Dozzen'!$F$2:$K$10,4,0),"")</f>
        <v/>
      </c>
      <c r="AY516" s="80" t="str">
        <f>IF(AP516=1,VLOOKUP(AR516,'Number-Dozzen'!$F$2:$K$10,5,0),"")</f>
        <v/>
      </c>
      <c r="AZ516" s="80" t="str">
        <f>IF(AP516=1,VLOOKUP(AR516,'Number-Dozzen'!$F$2:$K$10,6,0),"")</f>
        <v/>
      </c>
      <c r="BA516" s="11"/>
      <c r="BB516" s="80">
        <f t="shared" si="154"/>
        <v>16</v>
      </c>
      <c r="BC516" s="11"/>
      <c r="BD516" s="11"/>
      <c r="BE516" s="11"/>
      <c r="BF516" s="11"/>
      <c r="BG516" s="11"/>
      <c r="BH516" s="11"/>
      <c r="BI516" s="11"/>
      <c r="BJ516" s="11"/>
      <c r="BK516" s="11"/>
      <c r="BL516" s="11"/>
      <c r="BM516" s="11"/>
      <c r="BN516" s="11"/>
    </row>
    <row r="517" spans="1:66">
      <c r="A517" s="7">
        <v>516</v>
      </c>
      <c r="B517" s="5"/>
      <c r="C517" s="97">
        <v>34</v>
      </c>
      <c r="D517" s="6">
        <f>IF(C517="","",VLOOKUP(C517,'Number-Dozzen'!$A$2:$C$38,3,0))</f>
        <v>3</v>
      </c>
      <c r="E517" s="6">
        <f>IF(C517="","",VLOOKUP(C517,'[1]Number-Dozzen'!$A$2:$B$38,2,0))</f>
        <v>1</v>
      </c>
      <c r="F517" s="19" t="str">
        <f t="shared" si="156"/>
        <v/>
      </c>
      <c r="G517" s="19" t="str">
        <f>IF(C517="","",IF(F517="","",VLOOKUP(F517,'Number-Dozzen'!$F$2:$L$10,7,0)))</f>
        <v/>
      </c>
      <c r="H517" s="1" t="str">
        <f t="shared" si="153"/>
        <v/>
      </c>
      <c r="I517" s="1">
        <f t="shared" si="157"/>
        <v>16</v>
      </c>
      <c r="J517" s="1">
        <f t="shared" si="158"/>
        <v>1</v>
      </c>
      <c r="K517" s="1" t="str">
        <f t="shared" ref="K517:K580" si="171">IF(H517="","",IF(H517="l",-4*J517,IF(H517="w",32*J517)))</f>
        <v/>
      </c>
      <c r="L517" s="1">
        <f>IF(C517="","",SUM($K$2:K517))</f>
        <v>-68</v>
      </c>
      <c r="M517" s="11"/>
      <c r="N517" s="24" t="str">
        <f t="shared" si="155"/>
        <v/>
      </c>
      <c r="O517" s="25"/>
      <c r="P517" s="11"/>
      <c r="Q517" s="11"/>
      <c r="R517" s="11"/>
      <c r="S517" s="11"/>
      <c r="T517" s="11"/>
      <c r="U517" s="11"/>
      <c r="X517" s="11"/>
      <c r="Y517" s="11"/>
      <c r="Z517" s="80" t="str">
        <f t="shared" si="159"/>
        <v/>
      </c>
      <c r="AA517" s="82" t="str">
        <f t="shared" si="160"/>
        <v/>
      </c>
      <c r="AB517" s="1" t="str">
        <f t="shared" si="161"/>
        <v/>
      </c>
      <c r="AC517" s="1" t="str">
        <f t="shared" si="162"/>
        <v/>
      </c>
      <c r="AD517" s="1" t="str">
        <f t="shared" si="163"/>
        <v/>
      </c>
      <c r="AE517" s="1" t="str">
        <f t="shared" si="164"/>
        <v/>
      </c>
      <c r="AG517" s="11"/>
      <c r="AH517" s="1" t="str">
        <f t="shared" si="165"/>
        <v/>
      </c>
      <c r="AI517" s="1">
        <f t="shared" si="166"/>
        <v>2</v>
      </c>
      <c r="AJ517" s="1" t="str">
        <f t="shared" si="167"/>
        <v/>
      </c>
      <c r="AK517" s="1" t="str">
        <f t="shared" si="168"/>
        <v/>
      </c>
      <c r="AL517" s="1" t="str">
        <f t="shared" si="169"/>
        <v/>
      </c>
      <c r="AM517" s="1" t="str">
        <f t="shared" si="170"/>
        <v/>
      </c>
      <c r="AN517" s="11"/>
      <c r="AO517" s="11"/>
      <c r="AP517" s="78" t="str">
        <f>IF(AND(SUM(AH517:AM517)&gt;0,SUM(Z517:AE517)&gt;0),1,"")</f>
        <v/>
      </c>
      <c r="AQ517" s="78"/>
      <c r="AR517" s="78" t="str">
        <f>IF(AP517=1,SUM(Z517:AE517)*10+SUM(AH517:AM517),"")</f>
        <v/>
      </c>
      <c r="AS517" s="78"/>
      <c r="AT517" s="11"/>
      <c r="AU517" s="11"/>
      <c r="AV517" s="80" t="str">
        <f>IF(AP517=1,VLOOKUP(AR517,'Number-Dozzen'!$F$2:$K$10,2,0),"")</f>
        <v/>
      </c>
      <c r="AW517" s="80" t="str">
        <f>IF(AP517=1,VLOOKUP(AR517,'Number-Dozzen'!$F$2:$K$10,3,0),"")</f>
        <v/>
      </c>
      <c r="AX517" s="80" t="str">
        <f>IF(AP517=1,VLOOKUP(AR517,'Number-Dozzen'!$F$2:$K$10,4,0),"")</f>
        <v/>
      </c>
      <c r="AY517" s="80" t="str">
        <f>IF(AP517=1,VLOOKUP(AR517,'Number-Dozzen'!$F$2:$K$10,5,0),"")</f>
        <v/>
      </c>
      <c r="AZ517" s="80" t="str">
        <f>IF(AP517=1,VLOOKUP(AR517,'Number-Dozzen'!$F$2:$K$10,6,0),"")</f>
        <v/>
      </c>
      <c r="BA517" s="11"/>
      <c r="BB517" s="80">
        <f t="shared" si="154"/>
        <v>16</v>
      </c>
      <c r="BC517" s="11"/>
      <c r="BD517" s="11"/>
      <c r="BE517" s="11"/>
      <c r="BF517" s="11"/>
      <c r="BG517" s="11"/>
      <c r="BH517" s="11"/>
      <c r="BI517" s="11"/>
      <c r="BJ517" s="11"/>
      <c r="BK517" s="11"/>
      <c r="BL517" s="11"/>
      <c r="BM517" s="11"/>
      <c r="BN517" s="11"/>
    </row>
    <row r="518" spans="1:66">
      <c r="A518" s="7">
        <v>517</v>
      </c>
      <c r="B518" s="5"/>
      <c r="C518" s="97">
        <v>36</v>
      </c>
      <c r="D518" s="6">
        <f>IF(C518="","",VLOOKUP(C518,'Number-Dozzen'!$A$2:$C$38,3,0))</f>
        <v>3</v>
      </c>
      <c r="E518" s="6">
        <f>IF(C518="","",VLOOKUP(C518,'[1]Number-Dozzen'!$A$2:$B$38,2,0))</f>
        <v>2</v>
      </c>
      <c r="F518" s="19" t="str">
        <f t="shared" si="156"/>
        <v/>
      </c>
      <c r="G518" s="19" t="str">
        <f>IF(C518="","",IF(F518="","",VLOOKUP(F518,'Number-Dozzen'!$F$2:$L$10,7,0)))</f>
        <v/>
      </c>
      <c r="H518" s="1" t="str">
        <f t="shared" ref="H518:H581" si="172">IF(AP517=1,IF(COUNTIF(AV517:AZ517,C518)=1,"W","L"),"")</f>
        <v/>
      </c>
      <c r="I518" s="1">
        <f t="shared" si="157"/>
        <v>16</v>
      </c>
      <c r="J518" s="1">
        <f t="shared" si="158"/>
        <v>1</v>
      </c>
      <c r="K518" s="1" t="str">
        <f t="shared" si="171"/>
        <v/>
      </c>
      <c r="L518" s="1">
        <f>IF(C518="","",SUM($K$2:K518))</f>
        <v>-68</v>
      </c>
      <c r="M518" s="11"/>
      <c r="N518" s="24" t="str">
        <f t="shared" si="155"/>
        <v/>
      </c>
      <c r="O518" s="25"/>
      <c r="P518" s="11"/>
      <c r="Q518" s="11"/>
      <c r="R518" s="11"/>
      <c r="S518" s="11"/>
      <c r="T518" s="11"/>
      <c r="U518" s="11"/>
      <c r="X518" s="11"/>
      <c r="Y518" s="11"/>
      <c r="Z518" s="80" t="str">
        <f t="shared" si="159"/>
        <v/>
      </c>
      <c r="AA518" s="82" t="str">
        <f t="shared" si="160"/>
        <v/>
      </c>
      <c r="AB518" s="1" t="str">
        <f t="shared" si="161"/>
        <v/>
      </c>
      <c r="AC518" s="1" t="str">
        <f t="shared" si="162"/>
        <v/>
      </c>
      <c r="AD518" s="1" t="str">
        <f t="shared" si="163"/>
        <v/>
      </c>
      <c r="AE518" s="1" t="str">
        <f t="shared" si="164"/>
        <v/>
      </c>
      <c r="AG518" s="11"/>
      <c r="AH518" s="1" t="str">
        <f t="shared" si="165"/>
        <v/>
      </c>
      <c r="AI518" s="1" t="str">
        <f t="shared" si="166"/>
        <v/>
      </c>
      <c r="AJ518" s="1">
        <f t="shared" si="167"/>
        <v>3</v>
      </c>
      <c r="AK518" s="1" t="str">
        <f t="shared" si="168"/>
        <v/>
      </c>
      <c r="AL518" s="1" t="str">
        <f t="shared" si="169"/>
        <v/>
      </c>
      <c r="AM518" s="1" t="str">
        <f t="shared" si="170"/>
        <v/>
      </c>
      <c r="AN518" s="11"/>
      <c r="AO518" s="11"/>
      <c r="AP518" s="78" t="str">
        <f>IF(AND(SUM(AH518:AM518)&gt;0,SUM(Z518:AE518)&gt;0),1,"")</f>
        <v/>
      </c>
      <c r="AQ518" s="78"/>
      <c r="AR518" s="78" t="str">
        <f>IF(AP518=1,SUM(Z518:AE518)*10+SUM(AH518:AM518),"")</f>
        <v/>
      </c>
      <c r="AS518" s="78"/>
      <c r="AT518" s="11"/>
      <c r="AU518" s="11"/>
      <c r="AV518" s="80" t="str">
        <f>IF(AP518=1,VLOOKUP(AR518,'Number-Dozzen'!$F$2:$K$10,2,0),"")</f>
        <v/>
      </c>
      <c r="AW518" s="80" t="str">
        <f>IF(AP518=1,VLOOKUP(AR518,'Number-Dozzen'!$F$2:$K$10,3,0),"")</f>
        <v/>
      </c>
      <c r="AX518" s="80" t="str">
        <f>IF(AP518=1,VLOOKUP(AR518,'Number-Dozzen'!$F$2:$K$10,4,0),"")</f>
        <v/>
      </c>
      <c r="AY518" s="80" t="str">
        <f>IF(AP518=1,VLOOKUP(AR518,'Number-Dozzen'!$F$2:$K$10,5,0),"")</f>
        <v/>
      </c>
      <c r="AZ518" s="80" t="str">
        <f>IF(AP518=1,VLOOKUP(AR518,'Number-Dozzen'!$F$2:$K$10,6,0),"")</f>
        <v/>
      </c>
      <c r="BA518" s="11"/>
      <c r="BB518" s="80">
        <f t="shared" ref="BB518:BB581" si="173">IF(H518="L",BB517+1,IF(H518="w",1,BB517))</f>
        <v>16</v>
      </c>
      <c r="BC518" s="11"/>
      <c r="BD518" s="11"/>
      <c r="BE518" s="11"/>
      <c r="BF518" s="11"/>
      <c r="BG518" s="11"/>
      <c r="BH518" s="11"/>
      <c r="BI518" s="11"/>
      <c r="BJ518" s="11"/>
      <c r="BK518" s="11"/>
      <c r="BL518" s="11"/>
      <c r="BM518" s="11"/>
      <c r="BN518" s="11"/>
    </row>
    <row r="519" spans="1:66">
      <c r="A519" s="7">
        <v>518</v>
      </c>
      <c r="B519" s="5"/>
      <c r="C519" s="97">
        <v>29</v>
      </c>
      <c r="D519" s="6">
        <f>IF(C519="","",VLOOKUP(C519,'Number-Dozzen'!$A$2:$C$38,3,0))</f>
        <v>3</v>
      </c>
      <c r="E519" s="6">
        <f>IF(C519="","",VLOOKUP(C519,'[1]Number-Dozzen'!$A$2:$B$38,2,0))</f>
        <v>3</v>
      </c>
      <c r="F519" s="19" t="str">
        <f t="shared" si="156"/>
        <v/>
      </c>
      <c r="G519" s="19" t="str">
        <f>IF(C519="","",IF(F519="","",VLOOKUP(F519,'Number-Dozzen'!$F$2:$L$10,7,0)))</f>
        <v/>
      </c>
      <c r="H519" s="1" t="str">
        <f t="shared" si="172"/>
        <v/>
      </c>
      <c r="I519" s="1">
        <f t="shared" si="157"/>
        <v>16</v>
      </c>
      <c r="J519" s="1">
        <f t="shared" si="158"/>
        <v>1</v>
      </c>
      <c r="K519" s="1" t="str">
        <f t="shared" si="171"/>
        <v/>
      </c>
      <c r="L519" s="1">
        <f>IF(C519="","",SUM($K$2:K519))</f>
        <v>-68</v>
      </c>
      <c r="M519" s="11"/>
      <c r="N519" s="24" t="str">
        <f t="shared" si="155"/>
        <v/>
      </c>
      <c r="O519" s="25"/>
      <c r="P519" s="11"/>
      <c r="Q519" s="11"/>
      <c r="R519" s="11"/>
      <c r="S519" s="11"/>
      <c r="T519" s="11"/>
      <c r="U519" s="11"/>
      <c r="X519" s="11"/>
      <c r="Y519" s="11"/>
      <c r="Z519" s="80" t="str">
        <f t="shared" si="159"/>
        <v/>
      </c>
      <c r="AA519" s="82" t="str">
        <f t="shared" si="160"/>
        <v/>
      </c>
      <c r="AB519" s="1" t="str">
        <f t="shared" si="161"/>
        <v/>
      </c>
      <c r="AC519" s="1" t="str">
        <f t="shared" si="162"/>
        <v/>
      </c>
      <c r="AD519" s="1" t="str">
        <f t="shared" si="163"/>
        <v/>
      </c>
      <c r="AE519" s="1" t="str">
        <f t="shared" si="164"/>
        <v/>
      </c>
      <c r="AG519" s="11"/>
      <c r="AH519" s="1" t="str">
        <f t="shared" si="165"/>
        <v/>
      </c>
      <c r="AI519" s="1" t="str">
        <f t="shared" si="166"/>
        <v/>
      </c>
      <c r="AJ519" s="1" t="str">
        <f t="shared" si="167"/>
        <v/>
      </c>
      <c r="AK519" s="1" t="str">
        <f t="shared" si="168"/>
        <v/>
      </c>
      <c r="AL519" s="1" t="str">
        <f t="shared" si="169"/>
        <v/>
      </c>
      <c r="AM519" s="1">
        <f t="shared" si="170"/>
        <v>1</v>
      </c>
      <c r="AN519" s="11"/>
      <c r="AO519" s="11"/>
      <c r="AP519" s="78" t="str">
        <f>IF(AND(SUM(AH519:AM519)&gt;0,SUM(Z519:AE519)&gt;0),1,"")</f>
        <v/>
      </c>
      <c r="AQ519" s="78"/>
      <c r="AR519" s="78" t="str">
        <f>IF(AP519=1,SUM(Z519:AE519)*10+SUM(AH519:AM519),"")</f>
        <v/>
      </c>
      <c r="AS519" s="78"/>
      <c r="AT519" s="11"/>
      <c r="AU519" s="11"/>
      <c r="AV519" s="80" t="str">
        <f>IF(AP519=1,VLOOKUP(AR519,'Number-Dozzen'!$F$2:$K$10,2,0),"")</f>
        <v/>
      </c>
      <c r="AW519" s="80" t="str">
        <f>IF(AP519=1,VLOOKUP(AR519,'Number-Dozzen'!$F$2:$K$10,3,0),"")</f>
        <v/>
      </c>
      <c r="AX519" s="80" t="str">
        <f>IF(AP519=1,VLOOKUP(AR519,'Number-Dozzen'!$F$2:$K$10,4,0),"")</f>
        <v/>
      </c>
      <c r="AY519" s="80" t="str">
        <f>IF(AP519=1,VLOOKUP(AR519,'Number-Dozzen'!$F$2:$K$10,5,0),"")</f>
        <v/>
      </c>
      <c r="AZ519" s="80" t="str">
        <f>IF(AP519=1,VLOOKUP(AR519,'Number-Dozzen'!$F$2:$K$10,6,0),"")</f>
        <v/>
      </c>
      <c r="BA519" s="11"/>
      <c r="BB519" s="80">
        <f t="shared" si="173"/>
        <v>16</v>
      </c>
      <c r="BC519" s="11"/>
      <c r="BD519" s="11"/>
      <c r="BE519" s="11"/>
      <c r="BF519" s="11"/>
      <c r="BG519" s="11"/>
      <c r="BH519" s="11"/>
      <c r="BI519" s="11"/>
      <c r="BJ519" s="11"/>
      <c r="BK519" s="11"/>
      <c r="BL519" s="11"/>
      <c r="BM519" s="11"/>
      <c r="BN519" s="11"/>
    </row>
    <row r="520" spans="1:66">
      <c r="A520" s="7">
        <v>519</v>
      </c>
      <c r="B520" s="5"/>
      <c r="C520" s="97">
        <v>19</v>
      </c>
      <c r="D520" s="6">
        <f>IF(C520="","",VLOOKUP(C520,'Number-Dozzen'!$A$2:$C$38,3,0))</f>
        <v>2</v>
      </c>
      <c r="E520" s="6">
        <f>IF(C520="","",VLOOKUP(C520,'[1]Number-Dozzen'!$A$2:$B$38,2,0))</f>
        <v>1</v>
      </c>
      <c r="F520" s="19">
        <f t="shared" si="156"/>
        <v>12</v>
      </c>
      <c r="G520" s="19" t="str">
        <f>IF(C520="","",IF(F520="","",VLOOKUP(F520,'Number-Dozzen'!$F$2:$L$10,7,0)))</f>
        <v>1-5-8-10-11</v>
      </c>
      <c r="H520" s="1" t="str">
        <f t="shared" si="172"/>
        <v/>
      </c>
      <c r="I520" s="1">
        <f t="shared" si="157"/>
        <v>16</v>
      </c>
      <c r="J520" s="1">
        <f t="shared" si="158"/>
        <v>1</v>
      </c>
      <c r="K520" s="1" t="str">
        <f t="shared" si="171"/>
        <v/>
      </c>
      <c r="L520" s="1">
        <f>IF(C520="","",SUM($K$2:K520))</f>
        <v>-68</v>
      </c>
      <c r="M520" s="11"/>
      <c r="N520" s="24" t="str">
        <f t="shared" si="155"/>
        <v/>
      </c>
      <c r="O520" s="25"/>
      <c r="P520" s="11"/>
      <c r="Q520" s="11"/>
      <c r="R520" s="11"/>
      <c r="S520" s="11"/>
      <c r="T520" s="11"/>
      <c r="U520" s="11"/>
      <c r="X520" s="11"/>
      <c r="Y520" s="11"/>
      <c r="Z520" s="80" t="str">
        <f t="shared" si="159"/>
        <v/>
      </c>
      <c r="AA520" s="82" t="str">
        <f t="shared" si="160"/>
        <v/>
      </c>
      <c r="AB520" s="1" t="str">
        <f t="shared" si="161"/>
        <v/>
      </c>
      <c r="AC520" s="1">
        <f t="shared" si="162"/>
        <v>1</v>
      </c>
      <c r="AD520" s="1" t="str">
        <f t="shared" si="163"/>
        <v/>
      </c>
      <c r="AE520" s="1" t="str">
        <f t="shared" si="164"/>
        <v/>
      </c>
      <c r="AG520" s="11"/>
      <c r="AH520" s="1" t="str">
        <f t="shared" si="165"/>
        <v/>
      </c>
      <c r="AI520" s="1">
        <f t="shared" si="166"/>
        <v>2</v>
      </c>
      <c r="AJ520" s="1" t="str">
        <f t="shared" si="167"/>
        <v/>
      </c>
      <c r="AK520" s="1" t="str">
        <f t="shared" si="168"/>
        <v/>
      </c>
      <c r="AL520" s="1" t="str">
        <f t="shared" si="169"/>
        <v/>
      </c>
      <c r="AM520" s="1" t="str">
        <f t="shared" si="170"/>
        <v/>
      </c>
      <c r="AN520" s="11"/>
      <c r="AO520" s="11"/>
      <c r="AP520" s="78">
        <f>IF(AND(SUM(AH520:AM520)&gt;0,SUM(Z520:AE520)&gt;0),1,"")</f>
        <v>1</v>
      </c>
      <c r="AQ520" s="78"/>
      <c r="AR520" s="78">
        <f>IF(AP520=1,SUM(Z520:AE520)*10+SUM(AH520:AM520),"")</f>
        <v>12</v>
      </c>
      <c r="AS520" s="78"/>
      <c r="AT520" s="11"/>
      <c r="AU520" s="11"/>
      <c r="AV520" s="80">
        <f>IF(AP520=1,VLOOKUP(AR520,'Number-Dozzen'!$F$2:$K$10,2,0),"")</f>
        <v>1</v>
      </c>
      <c r="AW520" s="80">
        <f>IF(AP520=1,VLOOKUP(AR520,'Number-Dozzen'!$F$2:$K$10,3,0),"")</f>
        <v>5</v>
      </c>
      <c r="AX520" s="80">
        <f>IF(AP520=1,VLOOKUP(AR520,'Number-Dozzen'!$F$2:$K$10,4,0),"")</f>
        <v>8</v>
      </c>
      <c r="AY520" s="80">
        <f>IF(AP520=1,VLOOKUP(AR520,'Number-Dozzen'!$F$2:$K$10,5,0),"")</f>
        <v>10</v>
      </c>
      <c r="AZ520" s="80">
        <f>IF(AP520=1,VLOOKUP(AR520,'Number-Dozzen'!$F$2:$K$10,6,0),"")</f>
        <v>11</v>
      </c>
      <c r="BA520" s="11"/>
      <c r="BB520" s="80">
        <f t="shared" si="173"/>
        <v>16</v>
      </c>
      <c r="BC520" s="11"/>
      <c r="BD520" s="11"/>
      <c r="BE520" s="11"/>
      <c r="BF520" s="11"/>
      <c r="BG520" s="11"/>
      <c r="BH520" s="11"/>
      <c r="BI520" s="11"/>
      <c r="BJ520" s="11"/>
      <c r="BK520" s="11"/>
      <c r="BL520" s="11"/>
      <c r="BM520" s="11"/>
      <c r="BN520" s="11"/>
    </row>
    <row r="521" spans="1:66">
      <c r="A521" s="7">
        <v>520</v>
      </c>
      <c r="B521" s="5"/>
      <c r="C521" s="97">
        <v>16</v>
      </c>
      <c r="D521" s="6">
        <f>IF(C521="","",VLOOKUP(C521,'Number-Dozzen'!$A$2:$C$38,3,0))</f>
        <v>2</v>
      </c>
      <c r="E521" s="6">
        <f>IF(C521="","",VLOOKUP(C521,'[1]Number-Dozzen'!$A$2:$B$38,2,0))</f>
        <v>2</v>
      </c>
      <c r="F521" s="19" t="str">
        <f t="shared" si="156"/>
        <v/>
      </c>
      <c r="G521" s="19" t="str">
        <f>IF(C521="","",IF(F521="","",VLOOKUP(F521,'Number-Dozzen'!$F$2:$L$10,7,0)))</f>
        <v/>
      </c>
      <c r="H521" s="1" t="str">
        <f t="shared" si="172"/>
        <v>L</v>
      </c>
      <c r="I521" s="1">
        <f t="shared" si="157"/>
        <v>16</v>
      </c>
      <c r="J521" s="1">
        <f t="shared" si="158"/>
        <v>1</v>
      </c>
      <c r="K521" s="1">
        <f t="shared" si="171"/>
        <v>-4</v>
      </c>
      <c r="L521" s="1">
        <f>IF(C521="","",SUM($K$2:K521))</f>
        <v>-72</v>
      </c>
      <c r="M521" s="11"/>
      <c r="N521" s="24" t="str">
        <f t="shared" si="155"/>
        <v/>
      </c>
      <c r="O521" s="25"/>
      <c r="P521" s="11"/>
      <c r="Q521" s="11"/>
      <c r="R521" s="11"/>
      <c r="S521" s="11"/>
      <c r="T521" s="11"/>
      <c r="U521" s="11"/>
      <c r="X521" s="11"/>
      <c r="Y521" s="11"/>
      <c r="Z521" s="80" t="str">
        <f t="shared" si="159"/>
        <v/>
      </c>
      <c r="AA521" s="82" t="str">
        <f t="shared" si="160"/>
        <v/>
      </c>
      <c r="AB521" s="1" t="str">
        <f t="shared" si="161"/>
        <v/>
      </c>
      <c r="AC521" s="1" t="str">
        <f t="shared" si="162"/>
        <v/>
      </c>
      <c r="AD521" s="1" t="str">
        <f t="shared" si="163"/>
        <v/>
      </c>
      <c r="AE521" s="1" t="str">
        <f t="shared" si="164"/>
        <v/>
      </c>
      <c r="AG521" s="11"/>
      <c r="AH521" s="1" t="str">
        <f t="shared" si="165"/>
        <v/>
      </c>
      <c r="AI521" s="1" t="str">
        <f t="shared" si="166"/>
        <v/>
      </c>
      <c r="AJ521" s="1">
        <f t="shared" si="167"/>
        <v>3</v>
      </c>
      <c r="AK521" s="1" t="str">
        <f t="shared" si="168"/>
        <v/>
      </c>
      <c r="AL521" s="1" t="str">
        <f t="shared" si="169"/>
        <v/>
      </c>
      <c r="AM521" s="1" t="str">
        <f t="shared" si="170"/>
        <v/>
      </c>
      <c r="AN521" s="11"/>
      <c r="AO521" s="11"/>
      <c r="AP521" s="78" t="str">
        <f>IF(AND(SUM(AH521:AM521)&gt;0,SUM(Z521:AE521)&gt;0),1,"")</f>
        <v/>
      </c>
      <c r="AQ521" s="78"/>
      <c r="AR521" s="78" t="str">
        <f>IF(AP521=1,SUM(Z521:AE521)*10+SUM(AH521:AM521),"")</f>
        <v/>
      </c>
      <c r="AS521" s="78"/>
      <c r="AT521" s="11"/>
      <c r="AU521" s="11"/>
      <c r="AV521" s="80" t="str">
        <f>IF(AP521=1,VLOOKUP(AR521,'Number-Dozzen'!$F$2:$K$10,2,0),"")</f>
        <v/>
      </c>
      <c r="AW521" s="80" t="str">
        <f>IF(AP521=1,VLOOKUP(AR521,'Number-Dozzen'!$F$2:$K$10,3,0),"")</f>
        <v/>
      </c>
      <c r="AX521" s="80" t="str">
        <f>IF(AP521=1,VLOOKUP(AR521,'Number-Dozzen'!$F$2:$K$10,4,0),"")</f>
        <v/>
      </c>
      <c r="AY521" s="80" t="str">
        <f>IF(AP521=1,VLOOKUP(AR521,'Number-Dozzen'!$F$2:$K$10,5,0),"")</f>
        <v/>
      </c>
      <c r="AZ521" s="80" t="str">
        <f>IF(AP521=1,VLOOKUP(AR521,'Number-Dozzen'!$F$2:$K$10,6,0),"")</f>
        <v/>
      </c>
      <c r="BA521" s="11"/>
      <c r="BB521" s="80">
        <f t="shared" si="173"/>
        <v>17</v>
      </c>
      <c r="BC521" s="11"/>
      <c r="BD521" s="11"/>
      <c r="BE521" s="11"/>
      <c r="BF521" s="11"/>
      <c r="BG521" s="11"/>
      <c r="BH521" s="11"/>
      <c r="BI521" s="11"/>
      <c r="BJ521" s="11"/>
      <c r="BK521" s="11"/>
      <c r="BL521" s="11"/>
      <c r="BM521" s="11"/>
      <c r="BN521" s="11"/>
    </row>
    <row r="522" spans="1:66">
      <c r="A522" s="7">
        <v>521</v>
      </c>
      <c r="B522" s="5"/>
      <c r="C522" s="97">
        <v>21</v>
      </c>
      <c r="D522" s="6">
        <f>IF(C522="","",VLOOKUP(C522,'Number-Dozzen'!$A$2:$C$38,3,0))</f>
        <v>2</v>
      </c>
      <c r="E522" s="6">
        <f>IF(C522="","",VLOOKUP(C522,'[1]Number-Dozzen'!$A$2:$B$38,2,0))</f>
        <v>1</v>
      </c>
      <c r="F522" s="19" t="str">
        <f t="shared" si="156"/>
        <v/>
      </c>
      <c r="G522" s="19" t="str">
        <f>IF(C522="","",IF(F522="","",VLOOKUP(F522,'Number-Dozzen'!$F$2:$L$10,7,0)))</f>
        <v/>
      </c>
      <c r="H522" s="1" t="str">
        <f t="shared" si="172"/>
        <v/>
      </c>
      <c r="I522" s="1">
        <f t="shared" si="157"/>
        <v>17</v>
      </c>
      <c r="J522" s="1">
        <f t="shared" si="158"/>
        <v>1</v>
      </c>
      <c r="K522" s="1" t="str">
        <f t="shared" si="171"/>
        <v/>
      </c>
      <c r="L522" s="1">
        <f>IF(C522="","",SUM($K$2:K522))</f>
        <v>-72</v>
      </c>
      <c r="M522" s="11"/>
      <c r="N522" s="24" t="str">
        <f t="shared" si="155"/>
        <v/>
      </c>
      <c r="O522" s="25"/>
      <c r="P522" s="11"/>
      <c r="Q522" s="11"/>
      <c r="R522" s="11"/>
      <c r="S522" s="11"/>
      <c r="T522" s="11"/>
      <c r="U522" s="11"/>
      <c r="X522" s="11"/>
      <c r="Y522" s="11"/>
      <c r="Z522" s="80" t="str">
        <f t="shared" si="159"/>
        <v/>
      </c>
      <c r="AA522" s="82" t="str">
        <f t="shared" si="160"/>
        <v/>
      </c>
      <c r="AB522" s="1" t="str">
        <f t="shared" si="161"/>
        <v/>
      </c>
      <c r="AC522" s="1" t="str">
        <f t="shared" si="162"/>
        <v/>
      </c>
      <c r="AD522" s="1" t="str">
        <f t="shared" si="163"/>
        <v/>
      </c>
      <c r="AE522" s="1" t="str">
        <f t="shared" si="164"/>
        <v/>
      </c>
      <c r="AG522" s="11"/>
      <c r="AH522" s="1">
        <f t="shared" si="165"/>
        <v>3</v>
      </c>
      <c r="AI522" s="1" t="str">
        <f t="shared" si="166"/>
        <v/>
      </c>
      <c r="AJ522" s="1" t="str">
        <f t="shared" si="167"/>
        <v/>
      </c>
      <c r="AK522" s="1" t="str">
        <f t="shared" si="168"/>
        <v/>
      </c>
      <c r="AL522" s="1" t="str">
        <f t="shared" si="169"/>
        <v/>
      </c>
      <c r="AM522" s="1" t="str">
        <f t="shared" si="170"/>
        <v/>
      </c>
      <c r="AN522" s="11"/>
      <c r="AO522" s="11"/>
      <c r="AP522" s="78" t="str">
        <f>IF(AND(SUM(AH522:AM522)&gt;0,SUM(Z522:AE522)&gt;0),1,"")</f>
        <v/>
      </c>
      <c r="AQ522" s="78"/>
      <c r="AR522" s="78" t="str">
        <f>IF(AP522=1,SUM(Z522:AE522)*10+SUM(AH522:AM522),"")</f>
        <v/>
      </c>
      <c r="AS522" s="78"/>
      <c r="AT522" s="11"/>
      <c r="AU522" s="11"/>
      <c r="AV522" s="80" t="str">
        <f>IF(AP522=1,VLOOKUP(AR522,'Number-Dozzen'!$F$2:$K$10,2,0),"")</f>
        <v/>
      </c>
      <c r="AW522" s="80" t="str">
        <f>IF(AP522=1,VLOOKUP(AR522,'Number-Dozzen'!$F$2:$K$10,3,0),"")</f>
        <v/>
      </c>
      <c r="AX522" s="80" t="str">
        <f>IF(AP522=1,VLOOKUP(AR522,'Number-Dozzen'!$F$2:$K$10,4,0),"")</f>
        <v/>
      </c>
      <c r="AY522" s="80" t="str">
        <f>IF(AP522=1,VLOOKUP(AR522,'Number-Dozzen'!$F$2:$K$10,5,0),"")</f>
        <v/>
      </c>
      <c r="AZ522" s="80" t="str">
        <f>IF(AP522=1,VLOOKUP(AR522,'Number-Dozzen'!$F$2:$K$10,6,0),"")</f>
        <v/>
      </c>
      <c r="BA522" s="11"/>
      <c r="BB522" s="80">
        <f t="shared" si="173"/>
        <v>17</v>
      </c>
      <c r="BC522" s="11"/>
      <c r="BD522" s="11"/>
      <c r="BE522" s="11"/>
      <c r="BF522" s="11"/>
      <c r="BG522" s="11"/>
      <c r="BH522" s="11"/>
      <c r="BI522" s="11"/>
      <c r="BJ522" s="11"/>
      <c r="BK522" s="11"/>
      <c r="BL522" s="11"/>
      <c r="BM522" s="11"/>
      <c r="BN522" s="11"/>
    </row>
    <row r="523" spans="1:66">
      <c r="A523" s="7">
        <v>522</v>
      </c>
      <c r="B523" s="5"/>
      <c r="C523" s="97">
        <v>10</v>
      </c>
      <c r="D523" s="6">
        <f>IF(C523="","",VLOOKUP(C523,'Number-Dozzen'!$A$2:$C$38,3,0))</f>
        <v>1</v>
      </c>
      <c r="E523" s="6">
        <f>IF(C523="","",VLOOKUP(C523,'[1]Number-Dozzen'!$A$2:$B$38,2,0))</f>
        <v>2</v>
      </c>
      <c r="F523" s="19">
        <f t="shared" si="156"/>
        <v>33</v>
      </c>
      <c r="G523" s="19" t="str">
        <f>IF(C523="","",IF(F523="","",VLOOKUP(F523,'Number-Dozzen'!$F$2:$L$10,7,0)))</f>
        <v>26-28-29-31-35</v>
      </c>
      <c r="H523" s="1" t="str">
        <f t="shared" si="172"/>
        <v/>
      </c>
      <c r="I523" s="1">
        <f t="shared" si="157"/>
        <v>17</v>
      </c>
      <c r="J523" s="1">
        <f t="shared" si="158"/>
        <v>1</v>
      </c>
      <c r="K523" s="1" t="str">
        <f t="shared" si="171"/>
        <v/>
      </c>
      <c r="L523" s="1">
        <f>IF(C523="","",SUM($K$2:K523))</f>
        <v>-72</v>
      </c>
      <c r="M523" s="11"/>
      <c r="N523" s="24" t="str">
        <f t="shared" si="155"/>
        <v/>
      </c>
      <c r="O523" s="25"/>
      <c r="P523" s="11"/>
      <c r="Q523" s="11"/>
      <c r="R523" s="11"/>
      <c r="S523" s="11"/>
      <c r="T523" s="11"/>
      <c r="U523" s="11"/>
      <c r="X523" s="11"/>
      <c r="Y523" s="11"/>
      <c r="Z523" s="80">
        <f t="shared" si="159"/>
        <v>3</v>
      </c>
      <c r="AA523" s="82" t="str">
        <f t="shared" si="160"/>
        <v/>
      </c>
      <c r="AB523" s="1" t="str">
        <f t="shared" si="161"/>
        <v/>
      </c>
      <c r="AC523" s="1" t="str">
        <f t="shared" si="162"/>
        <v/>
      </c>
      <c r="AD523" s="1" t="str">
        <f t="shared" si="163"/>
        <v/>
      </c>
      <c r="AE523" s="1" t="str">
        <f t="shared" si="164"/>
        <v/>
      </c>
      <c r="AG523" s="11"/>
      <c r="AH523" s="1" t="str">
        <f t="shared" si="165"/>
        <v/>
      </c>
      <c r="AI523" s="1" t="str">
        <f t="shared" si="166"/>
        <v/>
      </c>
      <c r="AJ523" s="1">
        <f t="shared" si="167"/>
        <v>3</v>
      </c>
      <c r="AK523" s="1" t="str">
        <f t="shared" si="168"/>
        <v/>
      </c>
      <c r="AL523" s="1" t="str">
        <f t="shared" si="169"/>
        <v/>
      </c>
      <c r="AM523" s="1" t="str">
        <f t="shared" si="170"/>
        <v/>
      </c>
      <c r="AN523" s="11"/>
      <c r="AO523" s="11"/>
      <c r="AP523" s="78">
        <f>IF(AND(SUM(AH523:AM523)&gt;0,SUM(Z523:AE523)&gt;0),1,"")</f>
        <v>1</v>
      </c>
      <c r="AQ523" s="78"/>
      <c r="AR523" s="78">
        <f>IF(AP523=1,SUM(Z523:AE523)*10+SUM(AH523:AM523),"")</f>
        <v>33</v>
      </c>
      <c r="AS523" s="78"/>
      <c r="AT523" s="11"/>
      <c r="AU523" s="11"/>
      <c r="AV523" s="80">
        <f>IF(AP523=1,VLOOKUP(AR523,'Number-Dozzen'!$F$2:$K$10,2,0),"")</f>
        <v>26</v>
      </c>
      <c r="AW523" s="80">
        <f>IF(AP523=1,VLOOKUP(AR523,'Number-Dozzen'!$F$2:$K$10,3,0),"")</f>
        <v>28</v>
      </c>
      <c r="AX523" s="80">
        <f>IF(AP523=1,VLOOKUP(AR523,'Number-Dozzen'!$F$2:$K$10,4,0),"")</f>
        <v>29</v>
      </c>
      <c r="AY523" s="80">
        <f>IF(AP523=1,VLOOKUP(AR523,'Number-Dozzen'!$F$2:$K$10,5,0),"")</f>
        <v>31</v>
      </c>
      <c r="AZ523" s="80">
        <f>IF(AP523=1,VLOOKUP(AR523,'Number-Dozzen'!$F$2:$K$10,6,0),"")</f>
        <v>35</v>
      </c>
      <c r="BA523" s="11"/>
      <c r="BB523" s="80">
        <f t="shared" si="173"/>
        <v>17</v>
      </c>
      <c r="BC523" s="11"/>
      <c r="BD523" s="11"/>
      <c r="BE523" s="11"/>
      <c r="BF523" s="11"/>
      <c r="BG523" s="11"/>
      <c r="BH523" s="11"/>
      <c r="BI523" s="11"/>
      <c r="BJ523" s="11"/>
      <c r="BK523" s="11"/>
      <c r="BL523" s="11"/>
      <c r="BM523" s="11"/>
      <c r="BN523" s="11"/>
    </row>
    <row r="524" spans="1:66">
      <c r="A524" s="7">
        <v>523</v>
      </c>
      <c r="B524" s="5"/>
      <c r="C524" s="97">
        <v>11</v>
      </c>
      <c r="D524" s="6">
        <f>IF(C524="","",VLOOKUP(C524,'Number-Dozzen'!$A$2:$C$38,3,0))</f>
        <v>1</v>
      </c>
      <c r="E524" s="6">
        <f>IF(C524="","",VLOOKUP(C524,'[1]Number-Dozzen'!$A$2:$B$38,2,0))</f>
        <v>2</v>
      </c>
      <c r="F524" s="19" t="str">
        <f t="shared" si="156"/>
        <v/>
      </c>
      <c r="G524" s="19" t="str">
        <f>IF(C524="","",IF(F524="","",VLOOKUP(F524,'Number-Dozzen'!$F$2:$L$10,7,0)))</f>
        <v/>
      </c>
      <c r="H524" s="1" t="str">
        <f t="shared" si="172"/>
        <v>L</v>
      </c>
      <c r="I524" s="1">
        <f t="shared" si="157"/>
        <v>17</v>
      </c>
      <c r="J524" s="1">
        <f t="shared" si="158"/>
        <v>1</v>
      </c>
      <c r="K524" s="1">
        <f t="shared" si="171"/>
        <v>-4</v>
      </c>
      <c r="L524" s="1">
        <f>IF(C524="","",SUM($K$2:K524))</f>
        <v>-76</v>
      </c>
      <c r="M524" s="11"/>
      <c r="N524" s="24" t="str">
        <f t="shared" si="155"/>
        <v/>
      </c>
      <c r="O524" s="25"/>
      <c r="P524" s="11"/>
      <c r="Q524" s="11"/>
      <c r="R524" s="11"/>
      <c r="S524" s="11"/>
      <c r="T524" s="11"/>
      <c r="U524" s="11"/>
      <c r="X524" s="11"/>
      <c r="Y524" s="11"/>
      <c r="Z524" s="80" t="str">
        <f t="shared" si="159"/>
        <v/>
      </c>
      <c r="AA524" s="82" t="str">
        <f t="shared" si="160"/>
        <v/>
      </c>
      <c r="AB524" s="1" t="str">
        <f t="shared" si="161"/>
        <v/>
      </c>
      <c r="AC524" s="1" t="str">
        <f t="shared" si="162"/>
        <v/>
      </c>
      <c r="AD524" s="1" t="str">
        <f t="shared" si="163"/>
        <v/>
      </c>
      <c r="AE524" s="1" t="str">
        <f t="shared" si="164"/>
        <v/>
      </c>
      <c r="AG524" s="11"/>
      <c r="AH524" s="1" t="str">
        <f t="shared" si="165"/>
        <v/>
      </c>
      <c r="AI524" s="1" t="str">
        <f t="shared" si="166"/>
        <v/>
      </c>
      <c r="AJ524" s="1" t="str">
        <f t="shared" si="167"/>
        <v/>
      </c>
      <c r="AK524" s="1" t="str">
        <f t="shared" si="168"/>
        <v/>
      </c>
      <c r="AL524" s="1" t="str">
        <f t="shared" si="169"/>
        <v/>
      </c>
      <c r="AM524" s="1" t="str">
        <f t="shared" si="170"/>
        <v/>
      </c>
      <c r="AN524" s="11"/>
      <c r="AO524" s="11"/>
      <c r="AP524" s="78" t="str">
        <f>IF(AND(SUM(AH524:AM524)&gt;0,SUM(Z524:AE524)&gt;0),1,"")</f>
        <v/>
      </c>
      <c r="AQ524" s="78"/>
      <c r="AR524" s="78" t="str">
        <f>IF(AP524=1,SUM(Z524:AE524)*10+SUM(AH524:AM524),"")</f>
        <v/>
      </c>
      <c r="AS524" s="78"/>
      <c r="AT524" s="11"/>
      <c r="AU524" s="11"/>
      <c r="AV524" s="80" t="str">
        <f>IF(AP524=1,VLOOKUP(AR524,'Number-Dozzen'!$F$2:$K$10,2,0),"")</f>
        <v/>
      </c>
      <c r="AW524" s="80" t="str">
        <f>IF(AP524=1,VLOOKUP(AR524,'Number-Dozzen'!$F$2:$K$10,3,0),"")</f>
        <v/>
      </c>
      <c r="AX524" s="80" t="str">
        <f>IF(AP524=1,VLOOKUP(AR524,'Number-Dozzen'!$F$2:$K$10,4,0),"")</f>
        <v/>
      </c>
      <c r="AY524" s="80" t="str">
        <f>IF(AP524=1,VLOOKUP(AR524,'Number-Dozzen'!$F$2:$K$10,5,0),"")</f>
        <v/>
      </c>
      <c r="AZ524" s="80" t="str">
        <f>IF(AP524=1,VLOOKUP(AR524,'Number-Dozzen'!$F$2:$K$10,6,0),"")</f>
        <v/>
      </c>
      <c r="BA524" s="11"/>
      <c r="BB524" s="80">
        <f t="shared" si="173"/>
        <v>18</v>
      </c>
      <c r="BC524" s="11"/>
      <c r="BD524" s="11"/>
      <c r="BE524" s="11"/>
      <c r="BF524" s="11"/>
      <c r="BG524" s="11"/>
      <c r="BH524" s="11"/>
      <c r="BI524" s="11"/>
      <c r="BJ524" s="11"/>
      <c r="BK524" s="11"/>
      <c r="BL524" s="11"/>
      <c r="BM524" s="11"/>
      <c r="BN524" s="11"/>
    </row>
    <row r="525" spans="1:66">
      <c r="A525" s="7">
        <v>524</v>
      </c>
      <c r="B525" s="5"/>
      <c r="C525" s="97">
        <v>17</v>
      </c>
      <c r="D525" s="6">
        <f>IF(C525="","",VLOOKUP(C525,'Number-Dozzen'!$A$2:$C$38,3,0))</f>
        <v>2</v>
      </c>
      <c r="E525" s="6">
        <f>IF(C525="","",VLOOKUP(C525,'[1]Number-Dozzen'!$A$2:$B$38,2,0))</f>
        <v>1</v>
      </c>
      <c r="F525" s="19">
        <f t="shared" si="156"/>
        <v>33</v>
      </c>
      <c r="G525" s="19" t="str">
        <f>IF(C525="","",IF(F525="","",VLOOKUP(F525,'Number-Dozzen'!$F$2:$L$10,7,0)))</f>
        <v>26-28-29-31-35</v>
      </c>
      <c r="H525" s="1" t="str">
        <f t="shared" si="172"/>
        <v/>
      </c>
      <c r="I525" s="1">
        <f t="shared" si="157"/>
        <v>18</v>
      </c>
      <c r="J525" s="1">
        <f t="shared" si="158"/>
        <v>1</v>
      </c>
      <c r="K525" s="1" t="str">
        <f t="shared" si="171"/>
        <v/>
      </c>
      <c r="L525" s="1">
        <f>IF(C525="","",SUM($K$2:K525))</f>
        <v>-76</v>
      </c>
      <c r="M525" s="11"/>
      <c r="N525" s="24" t="str">
        <f t="shared" si="155"/>
        <v/>
      </c>
      <c r="O525" s="25"/>
      <c r="P525" s="11"/>
      <c r="Q525" s="11"/>
      <c r="R525" s="11"/>
      <c r="S525" s="11"/>
      <c r="T525" s="11"/>
      <c r="U525" s="11"/>
      <c r="X525" s="11"/>
      <c r="Y525" s="11"/>
      <c r="Z525" s="80" t="str">
        <f t="shared" si="159"/>
        <v/>
      </c>
      <c r="AA525" s="82" t="str">
        <f t="shared" si="160"/>
        <v/>
      </c>
      <c r="AB525" s="1">
        <f t="shared" si="161"/>
        <v>3</v>
      </c>
      <c r="AC525" s="1" t="str">
        <f t="shared" si="162"/>
        <v/>
      </c>
      <c r="AD525" s="1" t="str">
        <f t="shared" si="163"/>
        <v/>
      </c>
      <c r="AE525" s="1" t="str">
        <f t="shared" si="164"/>
        <v/>
      </c>
      <c r="AG525" s="11"/>
      <c r="AH525" s="1">
        <f t="shared" si="165"/>
        <v>3</v>
      </c>
      <c r="AI525" s="1" t="str">
        <f t="shared" si="166"/>
        <v/>
      </c>
      <c r="AJ525" s="1" t="str">
        <f t="shared" si="167"/>
        <v/>
      </c>
      <c r="AK525" s="1" t="str">
        <f t="shared" si="168"/>
        <v/>
      </c>
      <c r="AL525" s="1" t="str">
        <f t="shared" si="169"/>
        <v/>
      </c>
      <c r="AM525" s="1" t="str">
        <f t="shared" si="170"/>
        <v/>
      </c>
      <c r="AN525" s="11"/>
      <c r="AO525" s="11"/>
      <c r="AP525" s="78">
        <f>IF(AND(SUM(AH525:AM525)&gt;0,SUM(Z525:AE525)&gt;0),1,"")</f>
        <v>1</v>
      </c>
      <c r="AQ525" s="78"/>
      <c r="AR525" s="78">
        <f>IF(AP525=1,SUM(Z525:AE525)*10+SUM(AH525:AM525),"")</f>
        <v>33</v>
      </c>
      <c r="AS525" s="78"/>
      <c r="AT525" s="11"/>
      <c r="AU525" s="11"/>
      <c r="AV525" s="80">
        <f>IF(AP525=1,VLOOKUP(AR525,'Number-Dozzen'!$F$2:$K$10,2,0),"")</f>
        <v>26</v>
      </c>
      <c r="AW525" s="80">
        <f>IF(AP525=1,VLOOKUP(AR525,'Number-Dozzen'!$F$2:$K$10,3,0),"")</f>
        <v>28</v>
      </c>
      <c r="AX525" s="80">
        <f>IF(AP525=1,VLOOKUP(AR525,'Number-Dozzen'!$F$2:$K$10,4,0),"")</f>
        <v>29</v>
      </c>
      <c r="AY525" s="80">
        <f>IF(AP525=1,VLOOKUP(AR525,'Number-Dozzen'!$F$2:$K$10,5,0),"")</f>
        <v>31</v>
      </c>
      <c r="AZ525" s="80">
        <f>IF(AP525=1,VLOOKUP(AR525,'Number-Dozzen'!$F$2:$K$10,6,0),"")</f>
        <v>35</v>
      </c>
      <c r="BA525" s="11"/>
      <c r="BB525" s="80">
        <f t="shared" si="173"/>
        <v>18</v>
      </c>
      <c r="BC525" s="11"/>
      <c r="BD525" s="11"/>
      <c r="BE525" s="11"/>
      <c r="BF525" s="11"/>
      <c r="BG525" s="11"/>
      <c r="BH525" s="11"/>
      <c r="BI525" s="11"/>
      <c r="BJ525" s="11"/>
      <c r="BK525" s="11"/>
      <c r="BL525" s="11"/>
      <c r="BM525" s="11"/>
      <c r="BN525" s="11"/>
    </row>
    <row r="526" spans="1:66">
      <c r="A526" s="7">
        <v>525</v>
      </c>
      <c r="B526" s="5"/>
      <c r="C526" s="97">
        <v>7</v>
      </c>
      <c r="D526" s="6">
        <f>IF(C526="","",VLOOKUP(C526,'Number-Dozzen'!$A$2:$C$38,3,0))</f>
        <v>1</v>
      </c>
      <c r="E526" s="6">
        <f>IF(C526="","",VLOOKUP(C526,'[1]Number-Dozzen'!$A$2:$B$38,2,0))</f>
        <v>3</v>
      </c>
      <c r="F526" s="19">
        <f t="shared" si="156"/>
        <v>32</v>
      </c>
      <c r="G526" s="19" t="str">
        <f>IF(C526="","",IF(F526="","",VLOOKUP(F526,'Number-Dozzen'!$F$2:$L$10,7,0)))</f>
        <v>30-33-36</v>
      </c>
      <c r="H526" s="1" t="str">
        <f t="shared" si="172"/>
        <v>L</v>
      </c>
      <c r="I526" s="1">
        <f t="shared" si="157"/>
        <v>18</v>
      </c>
      <c r="J526" s="1">
        <f t="shared" si="158"/>
        <v>1</v>
      </c>
      <c r="K526" s="1">
        <f t="shared" si="171"/>
        <v>-4</v>
      </c>
      <c r="L526" s="1">
        <f>IF(C526="","",SUM($K$2:K526))</f>
        <v>-80</v>
      </c>
      <c r="M526" s="11"/>
      <c r="N526" s="24" t="str">
        <f t="shared" si="155"/>
        <v/>
      </c>
      <c r="O526" s="25"/>
      <c r="P526" s="11"/>
      <c r="Q526" s="11"/>
      <c r="R526" s="11"/>
      <c r="S526" s="11"/>
      <c r="T526" s="11"/>
      <c r="U526" s="11"/>
      <c r="X526" s="11"/>
      <c r="Y526" s="11"/>
      <c r="Z526" s="80">
        <f t="shared" si="159"/>
        <v>3</v>
      </c>
      <c r="AA526" s="82" t="str">
        <f t="shared" si="160"/>
        <v/>
      </c>
      <c r="AB526" s="1" t="str">
        <f t="shared" si="161"/>
        <v/>
      </c>
      <c r="AC526" s="1" t="str">
        <f t="shared" si="162"/>
        <v/>
      </c>
      <c r="AD526" s="1" t="str">
        <f t="shared" si="163"/>
        <v/>
      </c>
      <c r="AE526" s="1" t="str">
        <f t="shared" si="164"/>
        <v/>
      </c>
      <c r="AG526" s="11"/>
      <c r="AH526" s="1" t="str">
        <f t="shared" si="165"/>
        <v/>
      </c>
      <c r="AI526" s="1" t="str">
        <f t="shared" si="166"/>
        <v/>
      </c>
      <c r="AJ526" s="1" t="str">
        <f t="shared" si="167"/>
        <v/>
      </c>
      <c r="AK526" s="1" t="str">
        <f t="shared" si="168"/>
        <v/>
      </c>
      <c r="AL526" s="1">
        <f t="shared" si="169"/>
        <v>2</v>
      </c>
      <c r="AM526" s="1" t="str">
        <f t="shared" si="170"/>
        <v/>
      </c>
      <c r="AN526" s="11"/>
      <c r="AO526" s="11"/>
      <c r="AP526" s="78">
        <f>IF(AND(SUM(AH526:AM526)&gt;0,SUM(Z526:AE526)&gt;0),1,"")</f>
        <v>1</v>
      </c>
      <c r="AQ526" s="78"/>
      <c r="AR526" s="78">
        <f>IF(AP526=1,SUM(Z526:AE526)*10+SUM(AH526:AM526),"")</f>
        <v>32</v>
      </c>
      <c r="AS526" s="78"/>
      <c r="AT526" s="11"/>
      <c r="AU526" s="11"/>
      <c r="AV526" s="80">
        <f>IF(AP526=1,VLOOKUP(AR526,'Number-Dozzen'!$F$2:$K$10,2,0),"")</f>
        <v>30</v>
      </c>
      <c r="AW526" s="80">
        <f>IF(AP526=1,VLOOKUP(AR526,'Number-Dozzen'!$F$2:$K$10,3,0),"")</f>
        <v>33</v>
      </c>
      <c r="AX526" s="80">
        <f>IF(AP526=1,VLOOKUP(AR526,'Number-Dozzen'!$F$2:$K$10,4,0),"")</f>
        <v>36</v>
      </c>
      <c r="AY526" s="80" t="str">
        <f>IF(AP526=1,VLOOKUP(AR526,'Number-Dozzen'!$F$2:$K$10,5,0),"")</f>
        <v xml:space="preserve"> </v>
      </c>
      <c r="AZ526" s="80" t="str">
        <f>IF(AP526=1,VLOOKUP(AR526,'Number-Dozzen'!$F$2:$K$10,6,0),"")</f>
        <v xml:space="preserve"> </v>
      </c>
      <c r="BA526" s="11"/>
      <c r="BB526" s="80">
        <f t="shared" si="173"/>
        <v>19</v>
      </c>
      <c r="BC526" s="11"/>
      <c r="BD526" s="11"/>
      <c r="BE526" s="11"/>
      <c r="BF526" s="11"/>
      <c r="BG526" s="11"/>
      <c r="BH526" s="11"/>
      <c r="BI526" s="11"/>
      <c r="BJ526" s="11"/>
      <c r="BK526" s="11"/>
      <c r="BL526" s="11"/>
      <c r="BM526" s="11"/>
      <c r="BN526" s="11"/>
    </row>
    <row r="527" spans="1:66">
      <c r="A527" s="7">
        <v>526</v>
      </c>
      <c r="B527" s="5"/>
      <c r="C527" s="97">
        <v>22</v>
      </c>
      <c r="D527" s="6">
        <f>IF(C527="","",VLOOKUP(C527,'Number-Dozzen'!$A$2:$C$38,3,0))</f>
        <v>2</v>
      </c>
      <c r="E527" s="6">
        <f>IF(C527="","",VLOOKUP(C527,'[1]Number-Dozzen'!$A$2:$B$38,2,0))</f>
        <v>3</v>
      </c>
      <c r="F527" s="19" t="str">
        <f t="shared" si="156"/>
        <v/>
      </c>
      <c r="G527" s="19" t="str">
        <f>IF(C527="","",IF(F527="","",VLOOKUP(F527,'Number-Dozzen'!$F$2:$L$10,7,0)))</f>
        <v/>
      </c>
      <c r="H527" s="1" t="str">
        <f t="shared" si="172"/>
        <v>L</v>
      </c>
      <c r="I527" s="1">
        <f t="shared" si="157"/>
        <v>19</v>
      </c>
      <c r="J527" s="1">
        <f t="shared" si="158"/>
        <v>1</v>
      </c>
      <c r="K527" s="1">
        <f t="shared" si="171"/>
        <v>-4</v>
      </c>
      <c r="L527" s="1">
        <f>IF(C527="","",SUM($K$2:K527))</f>
        <v>-84</v>
      </c>
      <c r="M527" s="11"/>
      <c r="N527" s="24" t="str">
        <f t="shared" si="155"/>
        <v>Stopp Loss !!</v>
      </c>
      <c r="O527" s="25"/>
      <c r="P527" s="11"/>
      <c r="Q527" s="11"/>
      <c r="R527" s="11"/>
      <c r="S527" s="11"/>
      <c r="T527" s="11"/>
      <c r="U527" s="11"/>
      <c r="X527" s="11"/>
      <c r="Y527" s="11"/>
      <c r="Z527" s="80" t="str">
        <f t="shared" si="159"/>
        <v/>
      </c>
      <c r="AA527" s="82" t="str">
        <f t="shared" si="160"/>
        <v/>
      </c>
      <c r="AB527" s="1">
        <f t="shared" si="161"/>
        <v>3</v>
      </c>
      <c r="AC527" s="1" t="str">
        <f t="shared" si="162"/>
        <v/>
      </c>
      <c r="AD527" s="1" t="str">
        <f t="shared" si="163"/>
        <v/>
      </c>
      <c r="AE527" s="1" t="str">
        <f t="shared" si="164"/>
        <v/>
      </c>
      <c r="AG527" s="11"/>
      <c r="AH527" s="1" t="str">
        <f t="shared" si="165"/>
        <v/>
      </c>
      <c r="AI527" s="1" t="str">
        <f t="shared" si="166"/>
        <v/>
      </c>
      <c r="AJ527" s="1" t="str">
        <f t="shared" si="167"/>
        <v/>
      </c>
      <c r="AK527" s="1" t="str">
        <f t="shared" si="168"/>
        <v/>
      </c>
      <c r="AL527" s="1" t="str">
        <f t="shared" si="169"/>
        <v/>
      </c>
      <c r="AM527" s="1" t="str">
        <f t="shared" si="170"/>
        <v/>
      </c>
      <c r="AN527" s="11"/>
      <c r="AO527" s="11"/>
      <c r="AP527" s="78" t="str">
        <f>IF(AND(SUM(AH527:AM527)&gt;0,SUM(Z527:AE527)&gt;0),1,"")</f>
        <v/>
      </c>
      <c r="AQ527" s="78"/>
      <c r="AR527" s="78" t="str">
        <f>IF(AP527=1,SUM(Z527:AE527)*10+SUM(AH527:AM527),"")</f>
        <v/>
      </c>
      <c r="AS527" s="78"/>
      <c r="AT527" s="11"/>
      <c r="AU527" s="11"/>
      <c r="AV527" s="80" t="str">
        <f>IF(AP527=1,VLOOKUP(AR527,'Number-Dozzen'!$F$2:$K$10,2,0),"")</f>
        <v/>
      </c>
      <c r="AW527" s="80" t="str">
        <f>IF(AP527=1,VLOOKUP(AR527,'Number-Dozzen'!$F$2:$K$10,3,0),"")</f>
        <v/>
      </c>
      <c r="AX527" s="80" t="str">
        <f>IF(AP527=1,VLOOKUP(AR527,'Number-Dozzen'!$F$2:$K$10,4,0),"")</f>
        <v/>
      </c>
      <c r="AY527" s="80" t="str">
        <f>IF(AP527=1,VLOOKUP(AR527,'Number-Dozzen'!$F$2:$K$10,5,0),"")</f>
        <v/>
      </c>
      <c r="AZ527" s="80" t="str">
        <f>IF(AP527=1,VLOOKUP(AR527,'Number-Dozzen'!$F$2:$K$10,6,0),"")</f>
        <v/>
      </c>
      <c r="BA527" s="11"/>
      <c r="BB527" s="80">
        <f t="shared" si="173"/>
        <v>20</v>
      </c>
      <c r="BC527" s="11"/>
      <c r="BD527" s="11"/>
      <c r="BE527" s="11"/>
      <c r="BF527" s="11"/>
      <c r="BG527" s="11"/>
      <c r="BH527" s="11"/>
      <c r="BI527" s="11"/>
      <c r="BJ527" s="11"/>
      <c r="BK527" s="11"/>
      <c r="BL527" s="11"/>
      <c r="BM527" s="11"/>
      <c r="BN527" s="11"/>
    </row>
    <row r="528" spans="1:66">
      <c r="A528" s="7">
        <v>527</v>
      </c>
      <c r="B528" s="5"/>
      <c r="C528" s="97">
        <v>24</v>
      </c>
      <c r="D528" s="6">
        <f>IF(C528="","",VLOOKUP(C528,'Number-Dozzen'!$A$2:$C$38,3,0))</f>
        <v>2</v>
      </c>
      <c r="E528" s="6">
        <f>IF(C528="","",VLOOKUP(C528,'[1]Number-Dozzen'!$A$2:$B$38,2,0))</f>
        <v>2</v>
      </c>
      <c r="F528" s="19" t="str">
        <f t="shared" si="156"/>
        <v/>
      </c>
      <c r="G528" s="19" t="str">
        <f>IF(C528="","",IF(F528="","",VLOOKUP(F528,'Number-Dozzen'!$F$2:$L$10,7,0)))</f>
        <v/>
      </c>
      <c r="H528" s="1" t="str">
        <f t="shared" si="172"/>
        <v/>
      </c>
      <c r="I528" s="1">
        <f t="shared" si="157"/>
        <v>20</v>
      </c>
      <c r="J528" s="1">
        <f t="shared" si="158"/>
        <v>1</v>
      </c>
      <c r="K528" s="1" t="str">
        <f t="shared" si="171"/>
        <v/>
      </c>
      <c r="L528" s="1">
        <f>IF(C528="","",SUM($K$2:K528))</f>
        <v>-84</v>
      </c>
      <c r="M528" s="11"/>
      <c r="N528" s="24" t="str">
        <f t="shared" si="155"/>
        <v>Stopp Loss !!</v>
      </c>
      <c r="O528" s="25"/>
      <c r="P528" s="11"/>
      <c r="Q528" s="11"/>
      <c r="R528" s="11"/>
      <c r="S528" s="11"/>
      <c r="T528" s="11"/>
      <c r="U528" s="11"/>
      <c r="X528" s="11"/>
      <c r="Y528" s="11"/>
      <c r="Z528" s="80" t="str">
        <f t="shared" si="159"/>
        <v/>
      </c>
      <c r="AA528" s="82" t="str">
        <f t="shared" si="160"/>
        <v/>
      </c>
      <c r="AB528" s="1" t="str">
        <f t="shared" si="161"/>
        <v/>
      </c>
      <c r="AC528" s="1" t="str">
        <f t="shared" si="162"/>
        <v/>
      </c>
      <c r="AD528" s="1" t="str">
        <f t="shared" si="163"/>
        <v/>
      </c>
      <c r="AE528" s="1" t="str">
        <f t="shared" si="164"/>
        <v/>
      </c>
      <c r="AG528" s="11"/>
      <c r="AH528" s="1" t="str">
        <f t="shared" si="165"/>
        <v/>
      </c>
      <c r="AI528" s="1" t="str">
        <f t="shared" si="166"/>
        <v/>
      </c>
      <c r="AJ528" s="1" t="str">
        <f t="shared" si="167"/>
        <v/>
      </c>
      <c r="AK528" s="1">
        <f t="shared" si="168"/>
        <v>1</v>
      </c>
      <c r="AL528" s="1" t="str">
        <f t="shared" si="169"/>
        <v/>
      </c>
      <c r="AM528" s="1" t="str">
        <f t="shared" si="170"/>
        <v/>
      </c>
      <c r="AN528" s="11"/>
      <c r="AO528" s="11"/>
      <c r="AP528" s="78" t="str">
        <f>IF(AND(SUM(AH528:AM528)&gt;0,SUM(Z528:AE528)&gt;0),1,"")</f>
        <v/>
      </c>
      <c r="AQ528" s="78"/>
      <c r="AR528" s="78" t="str">
        <f>IF(AP528=1,SUM(Z528:AE528)*10+SUM(AH528:AM528),"")</f>
        <v/>
      </c>
      <c r="AS528" s="78"/>
      <c r="AT528" s="11"/>
      <c r="AU528" s="11"/>
      <c r="AV528" s="80" t="str">
        <f>IF(AP528=1,VLOOKUP(AR528,'Number-Dozzen'!$F$2:$K$10,2,0),"")</f>
        <v/>
      </c>
      <c r="AW528" s="80" t="str">
        <f>IF(AP528=1,VLOOKUP(AR528,'Number-Dozzen'!$F$2:$K$10,3,0),"")</f>
        <v/>
      </c>
      <c r="AX528" s="80" t="str">
        <f>IF(AP528=1,VLOOKUP(AR528,'Number-Dozzen'!$F$2:$K$10,4,0),"")</f>
        <v/>
      </c>
      <c r="AY528" s="80" t="str">
        <f>IF(AP528=1,VLOOKUP(AR528,'Number-Dozzen'!$F$2:$K$10,5,0),"")</f>
        <v/>
      </c>
      <c r="AZ528" s="80" t="str">
        <f>IF(AP528=1,VLOOKUP(AR528,'Number-Dozzen'!$F$2:$K$10,6,0),"")</f>
        <v/>
      </c>
      <c r="BA528" s="11"/>
      <c r="BB528" s="80">
        <f t="shared" si="173"/>
        <v>20</v>
      </c>
      <c r="BC528" s="11"/>
      <c r="BD528" s="11"/>
      <c r="BE528" s="11"/>
      <c r="BF528" s="11"/>
      <c r="BG528" s="11"/>
      <c r="BH528" s="11"/>
      <c r="BI528" s="11"/>
      <c r="BJ528" s="11"/>
      <c r="BK528" s="11"/>
      <c r="BL528" s="11"/>
      <c r="BM528" s="11"/>
      <c r="BN528" s="11"/>
    </row>
    <row r="529" spans="1:66">
      <c r="A529" s="7">
        <v>528</v>
      </c>
      <c r="B529" s="5"/>
      <c r="C529" s="97">
        <v>34</v>
      </c>
      <c r="D529" s="6">
        <f>IF(C529="","",VLOOKUP(C529,'Number-Dozzen'!$A$2:$C$38,3,0))</f>
        <v>3</v>
      </c>
      <c r="E529" s="6">
        <f>IF(C529="","",VLOOKUP(C529,'[1]Number-Dozzen'!$A$2:$B$38,2,0))</f>
        <v>1</v>
      </c>
      <c r="F529" s="19" t="str">
        <f t="shared" si="156"/>
        <v/>
      </c>
      <c r="G529" s="19" t="str">
        <f>IF(C529="","",IF(F529="","",VLOOKUP(F529,'Number-Dozzen'!$F$2:$L$10,7,0)))</f>
        <v/>
      </c>
      <c r="H529" s="1" t="str">
        <f t="shared" si="172"/>
        <v/>
      </c>
      <c r="I529" s="1">
        <f t="shared" si="157"/>
        <v>20</v>
      </c>
      <c r="J529" s="1">
        <f t="shared" si="158"/>
        <v>1</v>
      </c>
      <c r="K529" s="1" t="str">
        <f t="shared" si="171"/>
        <v/>
      </c>
      <c r="L529" s="1">
        <f>IF(C529="","",SUM($K$2:K529))</f>
        <v>-84</v>
      </c>
      <c r="M529" s="11"/>
      <c r="N529" s="24" t="str">
        <f t="shared" si="155"/>
        <v>Stopp Loss !!</v>
      </c>
      <c r="O529" s="25"/>
      <c r="P529" s="11"/>
      <c r="Q529" s="11"/>
      <c r="R529" s="11"/>
      <c r="S529" s="11"/>
      <c r="T529" s="11"/>
      <c r="U529" s="11"/>
      <c r="X529" s="11"/>
      <c r="Y529" s="11"/>
      <c r="Z529" s="80" t="str">
        <f t="shared" si="159"/>
        <v/>
      </c>
      <c r="AA529" s="82" t="str">
        <f t="shared" si="160"/>
        <v/>
      </c>
      <c r="AB529" s="1" t="str">
        <f t="shared" si="161"/>
        <v/>
      </c>
      <c r="AC529" s="1" t="str">
        <f t="shared" si="162"/>
        <v/>
      </c>
      <c r="AD529" s="1" t="str">
        <f t="shared" si="163"/>
        <v/>
      </c>
      <c r="AE529" s="1" t="str">
        <f t="shared" si="164"/>
        <v/>
      </c>
      <c r="AG529" s="11"/>
      <c r="AH529" s="1">
        <f t="shared" si="165"/>
        <v>3</v>
      </c>
      <c r="AI529" s="1" t="str">
        <f t="shared" si="166"/>
        <v/>
      </c>
      <c r="AJ529" s="1" t="str">
        <f t="shared" si="167"/>
        <v/>
      </c>
      <c r="AK529" s="1" t="str">
        <f t="shared" si="168"/>
        <v/>
      </c>
      <c r="AL529" s="1" t="str">
        <f t="shared" si="169"/>
        <v/>
      </c>
      <c r="AM529" s="1" t="str">
        <f t="shared" si="170"/>
        <v/>
      </c>
      <c r="AN529" s="11"/>
      <c r="AO529" s="11"/>
      <c r="AP529" s="78" t="str">
        <f>IF(AND(SUM(AH529:AM529)&gt;0,SUM(Z529:AE529)&gt;0),1,"")</f>
        <v/>
      </c>
      <c r="AQ529" s="78"/>
      <c r="AR529" s="78" t="str">
        <f>IF(AP529=1,SUM(Z529:AE529)*10+SUM(AH529:AM529),"")</f>
        <v/>
      </c>
      <c r="AS529" s="78"/>
      <c r="AT529" s="11"/>
      <c r="AU529" s="11"/>
      <c r="AV529" s="80" t="str">
        <f>IF(AP529=1,VLOOKUP(AR529,'Number-Dozzen'!$F$2:$K$10,2,0),"")</f>
        <v/>
      </c>
      <c r="AW529" s="80" t="str">
        <f>IF(AP529=1,VLOOKUP(AR529,'Number-Dozzen'!$F$2:$K$10,3,0),"")</f>
        <v/>
      </c>
      <c r="AX529" s="80" t="str">
        <f>IF(AP529=1,VLOOKUP(AR529,'Number-Dozzen'!$F$2:$K$10,4,0),"")</f>
        <v/>
      </c>
      <c r="AY529" s="80" t="str">
        <f>IF(AP529=1,VLOOKUP(AR529,'Number-Dozzen'!$F$2:$K$10,5,0),"")</f>
        <v/>
      </c>
      <c r="AZ529" s="80" t="str">
        <f>IF(AP529=1,VLOOKUP(AR529,'Number-Dozzen'!$F$2:$K$10,6,0),"")</f>
        <v/>
      </c>
      <c r="BA529" s="11"/>
      <c r="BB529" s="80">
        <f t="shared" si="173"/>
        <v>20</v>
      </c>
      <c r="BC529" s="11"/>
      <c r="BD529" s="11"/>
      <c r="BE529" s="11"/>
      <c r="BF529" s="11"/>
      <c r="BG529" s="11"/>
      <c r="BH529" s="11"/>
      <c r="BI529" s="11"/>
      <c r="BJ529" s="11"/>
      <c r="BK529" s="11"/>
      <c r="BL529" s="11"/>
      <c r="BM529" s="11"/>
      <c r="BN529" s="11"/>
    </row>
    <row r="530" spans="1:66">
      <c r="A530" s="7">
        <v>529</v>
      </c>
      <c r="B530" s="5"/>
      <c r="C530" s="97">
        <v>22</v>
      </c>
      <c r="D530" s="6">
        <f>IF(C530="","",VLOOKUP(C530,'Number-Dozzen'!$A$2:$C$38,3,0))</f>
        <v>2</v>
      </c>
      <c r="E530" s="6">
        <f>IF(C530="","",VLOOKUP(C530,'[1]Number-Dozzen'!$A$2:$B$38,2,0))</f>
        <v>3</v>
      </c>
      <c r="F530" s="19">
        <f t="shared" si="156"/>
        <v>12</v>
      </c>
      <c r="G530" s="19" t="str">
        <f>IF(C530="","",IF(F530="","",VLOOKUP(F530,'Number-Dozzen'!$F$2:$L$10,7,0)))</f>
        <v>1-5-8-10-11</v>
      </c>
      <c r="H530" s="1" t="str">
        <f t="shared" si="172"/>
        <v/>
      </c>
      <c r="I530" s="1">
        <f t="shared" si="157"/>
        <v>20</v>
      </c>
      <c r="J530" s="1">
        <f t="shared" si="158"/>
        <v>1</v>
      </c>
      <c r="K530" s="1" t="str">
        <f t="shared" si="171"/>
        <v/>
      </c>
      <c r="L530" s="1">
        <f>IF(C530="","",SUM($K$2:K530))</f>
        <v>-84</v>
      </c>
      <c r="M530" s="11"/>
      <c r="N530" s="24" t="str">
        <f t="shared" ref="N530:N583" si="174">IF(L548="","",IF(L548&gt;=$P$7,"Win Goal !!",IF(L548&lt;=$P$8,"Stopp Loss !!","")))</f>
        <v>Stopp Loss !!</v>
      </c>
      <c r="O530" s="25"/>
      <c r="P530" s="11"/>
      <c r="Q530" s="11"/>
      <c r="R530" s="11"/>
      <c r="S530" s="11"/>
      <c r="T530" s="11"/>
      <c r="U530" s="11"/>
      <c r="X530" s="11"/>
      <c r="Y530" s="11"/>
      <c r="Z530" s="80" t="str">
        <f t="shared" si="159"/>
        <v/>
      </c>
      <c r="AA530" s="82" t="str">
        <f t="shared" si="160"/>
        <v/>
      </c>
      <c r="AB530" s="1" t="str">
        <f t="shared" si="161"/>
        <v/>
      </c>
      <c r="AC530" s="1">
        <f t="shared" si="162"/>
        <v>1</v>
      </c>
      <c r="AD530" s="1" t="str">
        <f t="shared" si="163"/>
        <v/>
      </c>
      <c r="AE530" s="1" t="str">
        <f t="shared" si="164"/>
        <v/>
      </c>
      <c r="AG530" s="11"/>
      <c r="AH530" s="1" t="str">
        <f t="shared" si="165"/>
        <v/>
      </c>
      <c r="AI530" s="1" t="str">
        <f t="shared" si="166"/>
        <v/>
      </c>
      <c r="AJ530" s="1" t="str">
        <f t="shared" si="167"/>
        <v/>
      </c>
      <c r="AK530" s="1" t="str">
        <f t="shared" si="168"/>
        <v/>
      </c>
      <c r="AL530" s="1">
        <f t="shared" si="169"/>
        <v>2</v>
      </c>
      <c r="AM530" s="1" t="str">
        <f t="shared" si="170"/>
        <v/>
      </c>
      <c r="AN530" s="11"/>
      <c r="AO530" s="11"/>
      <c r="AP530" s="78">
        <f>IF(AND(SUM(AH530:AM530)&gt;0,SUM(Z530:AE530)&gt;0),1,"")</f>
        <v>1</v>
      </c>
      <c r="AQ530" s="78"/>
      <c r="AR530" s="78">
        <f>IF(AP530=1,SUM(Z530:AE530)*10+SUM(AH530:AM530),"")</f>
        <v>12</v>
      </c>
      <c r="AS530" s="78"/>
      <c r="AT530" s="11"/>
      <c r="AU530" s="11"/>
      <c r="AV530" s="80">
        <f>IF(AP530=1,VLOOKUP(AR530,'Number-Dozzen'!$F$2:$K$10,2,0),"")</f>
        <v>1</v>
      </c>
      <c r="AW530" s="80">
        <f>IF(AP530=1,VLOOKUP(AR530,'Number-Dozzen'!$F$2:$K$10,3,0),"")</f>
        <v>5</v>
      </c>
      <c r="AX530" s="80">
        <f>IF(AP530=1,VLOOKUP(AR530,'Number-Dozzen'!$F$2:$K$10,4,0),"")</f>
        <v>8</v>
      </c>
      <c r="AY530" s="80">
        <f>IF(AP530=1,VLOOKUP(AR530,'Number-Dozzen'!$F$2:$K$10,5,0),"")</f>
        <v>10</v>
      </c>
      <c r="AZ530" s="80">
        <f>IF(AP530=1,VLOOKUP(AR530,'Number-Dozzen'!$F$2:$K$10,6,0),"")</f>
        <v>11</v>
      </c>
      <c r="BA530" s="11"/>
      <c r="BB530" s="80">
        <f t="shared" si="173"/>
        <v>20</v>
      </c>
      <c r="BC530" s="11"/>
      <c r="BD530" s="11"/>
      <c r="BE530" s="11"/>
      <c r="BF530" s="11"/>
      <c r="BG530" s="11"/>
      <c r="BH530" s="11"/>
      <c r="BI530" s="11"/>
      <c r="BJ530" s="11"/>
      <c r="BK530" s="11"/>
      <c r="BL530" s="11"/>
      <c r="BM530" s="11"/>
      <c r="BN530" s="11"/>
    </row>
    <row r="531" spans="1:66">
      <c r="A531" s="7">
        <v>530</v>
      </c>
      <c r="B531" s="5"/>
      <c r="C531" s="97">
        <v>3</v>
      </c>
      <c r="D531" s="6">
        <f>IF(C531="","",VLOOKUP(C531,'Number-Dozzen'!$A$2:$C$38,3,0))</f>
        <v>1</v>
      </c>
      <c r="E531" s="6">
        <f>IF(C531="","",VLOOKUP(C531,'[1]Number-Dozzen'!$A$2:$B$38,2,0))</f>
        <v>3</v>
      </c>
      <c r="F531" s="19" t="str">
        <f t="shared" si="156"/>
        <v/>
      </c>
      <c r="G531" s="19" t="str">
        <f>IF(C531="","",IF(F531="","",VLOOKUP(F531,'Number-Dozzen'!$F$2:$L$10,7,0)))</f>
        <v/>
      </c>
      <c r="H531" s="1" t="str">
        <f t="shared" si="172"/>
        <v>L</v>
      </c>
      <c r="I531" s="1">
        <f t="shared" si="157"/>
        <v>20</v>
      </c>
      <c r="J531" s="1">
        <f t="shared" si="158"/>
        <v>1</v>
      </c>
      <c r="K531" s="1">
        <f t="shared" si="171"/>
        <v>-4</v>
      </c>
      <c r="L531" s="1">
        <f>IF(C531="","",SUM($K$2:K531))</f>
        <v>-88</v>
      </c>
      <c r="M531" s="11"/>
      <c r="N531" s="24" t="str">
        <f t="shared" si="174"/>
        <v>Stopp Loss !!</v>
      </c>
      <c r="O531" s="25"/>
      <c r="P531" s="11"/>
      <c r="Q531" s="11"/>
      <c r="R531" s="11"/>
      <c r="S531" s="11"/>
      <c r="T531" s="11"/>
      <c r="U531" s="11"/>
      <c r="X531" s="11"/>
      <c r="Y531" s="11"/>
      <c r="Z531" s="80">
        <f t="shared" si="159"/>
        <v>3</v>
      </c>
      <c r="AA531" s="82" t="str">
        <f t="shared" si="160"/>
        <v/>
      </c>
      <c r="AB531" s="1" t="str">
        <f t="shared" si="161"/>
        <v/>
      </c>
      <c r="AC531" s="1" t="str">
        <f t="shared" si="162"/>
        <v/>
      </c>
      <c r="AD531" s="1" t="str">
        <f t="shared" si="163"/>
        <v/>
      </c>
      <c r="AE531" s="1" t="str">
        <f t="shared" si="164"/>
        <v/>
      </c>
      <c r="AG531" s="11"/>
      <c r="AH531" s="1" t="str">
        <f t="shared" si="165"/>
        <v/>
      </c>
      <c r="AI531" s="1" t="str">
        <f t="shared" si="166"/>
        <v/>
      </c>
      <c r="AJ531" s="1" t="str">
        <f t="shared" si="167"/>
        <v/>
      </c>
      <c r="AK531" s="1" t="str">
        <f t="shared" si="168"/>
        <v/>
      </c>
      <c r="AL531" s="1" t="str">
        <f t="shared" si="169"/>
        <v/>
      </c>
      <c r="AM531" s="1" t="str">
        <f t="shared" si="170"/>
        <v/>
      </c>
      <c r="AN531" s="11"/>
      <c r="AO531" s="11"/>
      <c r="AP531" s="78" t="str">
        <f>IF(AND(SUM(AH531:AM531)&gt;0,SUM(Z531:AE531)&gt;0),1,"")</f>
        <v/>
      </c>
      <c r="AQ531" s="78"/>
      <c r="AR531" s="78" t="str">
        <f>IF(AP531=1,SUM(Z531:AE531)*10+SUM(AH531:AM531),"")</f>
        <v/>
      </c>
      <c r="AS531" s="78"/>
      <c r="AT531" s="11"/>
      <c r="AU531" s="11"/>
      <c r="AV531" s="80" t="str">
        <f>IF(AP531=1,VLOOKUP(AR531,'Number-Dozzen'!$F$2:$K$10,2,0),"")</f>
        <v/>
      </c>
      <c r="AW531" s="80" t="str">
        <f>IF(AP531=1,VLOOKUP(AR531,'Number-Dozzen'!$F$2:$K$10,3,0),"")</f>
        <v/>
      </c>
      <c r="AX531" s="80" t="str">
        <f>IF(AP531=1,VLOOKUP(AR531,'Number-Dozzen'!$F$2:$K$10,4,0),"")</f>
        <v/>
      </c>
      <c r="AY531" s="80" t="str">
        <f>IF(AP531=1,VLOOKUP(AR531,'Number-Dozzen'!$F$2:$K$10,5,0),"")</f>
        <v/>
      </c>
      <c r="AZ531" s="80" t="str">
        <f>IF(AP531=1,VLOOKUP(AR531,'Number-Dozzen'!$F$2:$K$10,6,0),"")</f>
        <v/>
      </c>
      <c r="BA531" s="11"/>
      <c r="BB531" s="80">
        <f t="shared" si="173"/>
        <v>21</v>
      </c>
      <c r="BC531" s="11"/>
      <c r="BD531" s="11"/>
      <c r="BE531" s="11"/>
      <c r="BF531" s="11"/>
      <c r="BG531" s="11"/>
      <c r="BH531" s="11"/>
      <c r="BI531" s="11"/>
      <c r="BJ531" s="11"/>
      <c r="BK531" s="11"/>
      <c r="BL531" s="11"/>
      <c r="BM531" s="11"/>
      <c r="BN531" s="11"/>
    </row>
    <row r="532" spans="1:66">
      <c r="A532" s="7">
        <v>531</v>
      </c>
      <c r="B532" s="5"/>
      <c r="C532" s="97">
        <v>27</v>
      </c>
      <c r="D532" s="6">
        <f>IF(C532="","",VLOOKUP(C532,'Number-Dozzen'!$A$2:$C$38,3,0))</f>
        <v>3</v>
      </c>
      <c r="E532" s="6">
        <f>IF(C532="","",VLOOKUP(C532,'[1]Number-Dozzen'!$A$2:$B$38,2,0))</f>
        <v>1</v>
      </c>
      <c r="F532" s="19">
        <f t="shared" si="156"/>
        <v>22</v>
      </c>
      <c r="G532" s="19" t="str">
        <f>IF(C532="","",IF(F532="","",VLOOKUP(F532,'Number-Dozzen'!$F$2:$L$10,7,0)))</f>
        <v>16-20-23-24</v>
      </c>
      <c r="H532" s="1" t="str">
        <f t="shared" si="172"/>
        <v/>
      </c>
      <c r="I532" s="1">
        <f t="shared" si="157"/>
        <v>21</v>
      </c>
      <c r="J532" s="1">
        <f t="shared" si="158"/>
        <v>1</v>
      </c>
      <c r="K532" s="1" t="str">
        <f t="shared" si="171"/>
        <v/>
      </c>
      <c r="L532" s="1">
        <f>IF(C532="","",SUM($K$2:K532))</f>
        <v>-88</v>
      </c>
      <c r="M532" s="11"/>
      <c r="N532" s="24" t="str">
        <f t="shared" si="174"/>
        <v>Stopp Loss !!</v>
      </c>
      <c r="O532" s="25"/>
      <c r="P532" s="11"/>
      <c r="Q532" s="11"/>
      <c r="R532" s="11"/>
      <c r="S532" s="11"/>
      <c r="T532" s="11"/>
      <c r="U532" s="11"/>
      <c r="X532" s="11"/>
      <c r="Y532" s="11"/>
      <c r="Z532" s="80" t="str">
        <f t="shared" si="159"/>
        <v/>
      </c>
      <c r="AA532" s="82" t="str">
        <f t="shared" si="160"/>
        <v/>
      </c>
      <c r="AB532" s="1" t="str">
        <f t="shared" si="161"/>
        <v/>
      </c>
      <c r="AC532" s="1" t="str">
        <f t="shared" si="162"/>
        <v/>
      </c>
      <c r="AD532" s="1">
        <f t="shared" si="163"/>
        <v>2</v>
      </c>
      <c r="AE532" s="1" t="str">
        <f t="shared" si="164"/>
        <v/>
      </c>
      <c r="AG532" s="11"/>
      <c r="AH532" s="1" t="str">
        <f t="shared" si="165"/>
        <v/>
      </c>
      <c r="AI532" s="1">
        <f t="shared" si="166"/>
        <v>2</v>
      </c>
      <c r="AJ532" s="1" t="str">
        <f t="shared" si="167"/>
        <v/>
      </c>
      <c r="AK532" s="1" t="str">
        <f t="shared" si="168"/>
        <v/>
      </c>
      <c r="AL532" s="1" t="str">
        <f t="shared" si="169"/>
        <v/>
      </c>
      <c r="AM532" s="1" t="str">
        <f t="shared" si="170"/>
        <v/>
      </c>
      <c r="AN532" s="11"/>
      <c r="AO532" s="11"/>
      <c r="AP532" s="78">
        <f>IF(AND(SUM(AH532:AM532)&gt;0,SUM(Z532:AE532)&gt;0),1,"")</f>
        <v>1</v>
      </c>
      <c r="AQ532" s="78"/>
      <c r="AR532" s="78">
        <f>IF(AP532=1,SUM(Z532:AE532)*10+SUM(AH532:AM532),"")</f>
        <v>22</v>
      </c>
      <c r="AS532" s="78"/>
      <c r="AT532" s="11"/>
      <c r="AU532" s="11"/>
      <c r="AV532" s="80">
        <f>IF(AP532=1,VLOOKUP(AR532,'Number-Dozzen'!$F$2:$K$10,2,0),"")</f>
        <v>16</v>
      </c>
      <c r="AW532" s="80">
        <f>IF(AP532=1,VLOOKUP(AR532,'Number-Dozzen'!$F$2:$K$10,3,0),"")</f>
        <v>20</v>
      </c>
      <c r="AX532" s="80">
        <f>IF(AP532=1,VLOOKUP(AR532,'Number-Dozzen'!$F$2:$K$10,4,0),"")</f>
        <v>23</v>
      </c>
      <c r="AY532" s="80">
        <f>IF(AP532=1,VLOOKUP(AR532,'Number-Dozzen'!$F$2:$K$10,5,0),"")</f>
        <v>24</v>
      </c>
      <c r="AZ532" s="80" t="str">
        <f>IF(AP532=1,VLOOKUP(AR532,'Number-Dozzen'!$F$2:$K$10,6,0),"")</f>
        <v xml:space="preserve"> </v>
      </c>
      <c r="BA532" s="11"/>
      <c r="BB532" s="80">
        <f t="shared" si="173"/>
        <v>21</v>
      </c>
      <c r="BC532" s="11"/>
      <c r="BD532" s="11"/>
      <c r="BE532" s="11"/>
      <c r="BF532" s="11"/>
      <c r="BG532" s="11"/>
      <c r="BH532" s="11"/>
      <c r="BI532" s="11"/>
      <c r="BJ532" s="11"/>
      <c r="BK532" s="11"/>
      <c r="BL532" s="11"/>
      <c r="BM532" s="11"/>
      <c r="BN532" s="11"/>
    </row>
    <row r="533" spans="1:66">
      <c r="A533" s="7">
        <v>532</v>
      </c>
      <c r="B533" s="5"/>
      <c r="C533" s="97">
        <v>19</v>
      </c>
      <c r="D533" s="6">
        <f>IF(C533="","",VLOOKUP(C533,'Number-Dozzen'!$A$2:$C$38,3,0))</f>
        <v>2</v>
      </c>
      <c r="E533" s="6">
        <f>IF(C533="","",VLOOKUP(C533,'[1]Number-Dozzen'!$A$2:$B$38,2,0))</f>
        <v>1</v>
      </c>
      <c r="F533" s="19" t="str">
        <f t="shared" si="156"/>
        <v/>
      </c>
      <c r="G533" s="19" t="str">
        <f>IF(C533="","",IF(F533="","",VLOOKUP(F533,'Number-Dozzen'!$F$2:$L$10,7,0)))</f>
        <v/>
      </c>
      <c r="H533" s="1" t="str">
        <f t="shared" si="172"/>
        <v>L</v>
      </c>
      <c r="I533" s="1">
        <f t="shared" si="157"/>
        <v>21</v>
      </c>
      <c r="J533" s="1">
        <f t="shared" si="158"/>
        <v>1</v>
      </c>
      <c r="K533" s="1">
        <f t="shared" si="171"/>
        <v>-4</v>
      </c>
      <c r="L533" s="1">
        <f>IF(C533="","",SUM($K$2:K533))</f>
        <v>-92</v>
      </c>
      <c r="M533" s="11"/>
      <c r="N533" s="24" t="str">
        <f t="shared" si="174"/>
        <v>Stopp Loss !!</v>
      </c>
      <c r="O533" s="25"/>
      <c r="P533" s="11"/>
      <c r="Q533" s="11"/>
      <c r="R533" s="11"/>
      <c r="S533" s="11"/>
      <c r="T533" s="11"/>
      <c r="U533" s="11"/>
      <c r="X533" s="11"/>
      <c r="Y533" s="11"/>
      <c r="Z533" s="80" t="str">
        <f t="shared" si="159"/>
        <v/>
      </c>
      <c r="AA533" s="82" t="str">
        <f t="shared" si="160"/>
        <v/>
      </c>
      <c r="AB533" s="1" t="str">
        <f t="shared" si="161"/>
        <v/>
      </c>
      <c r="AC533" s="1">
        <f t="shared" si="162"/>
        <v>1</v>
      </c>
      <c r="AD533" s="1" t="str">
        <f t="shared" si="163"/>
        <v/>
      </c>
      <c r="AE533" s="1" t="str">
        <f t="shared" si="164"/>
        <v/>
      </c>
      <c r="AG533" s="11"/>
      <c r="AH533" s="1" t="str">
        <f t="shared" si="165"/>
        <v/>
      </c>
      <c r="AI533" s="1" t="str">
        <f t="shared" si="166"/>
        <v/>
      </c>
      <c r="AJ533" s="1" t="str">
        <f t="shared" si="167"/>
        <v/>
      </c>
      <c r="AK533" s="1" t="str">
        <f t="shared" si="168"/>
        <v/>
      </c>
      <c r="AL533" s="1" t="str">
        <f t="shared" si="169"/>
        <v/>
      </c>
      <c r="AM533" s="1" t="str">
        <f t="shared" si="170"/>
        <v/>
      </c>
      <c r="AN533" s="11"/>
      <c r="AO533" s="11"/>
      <c r="AP533" s="78" t="str">
        <f>IF(AND(SUM(AH533:AM533)&gt;0,SUM(Z533:AE533)&gt;0),1,"")</f>
        <v/>
      </c>
      <c r="AQ533" s="78"/>
      <c r="AR533" s="78" t="str">
        <f>IF(AP533=1,SUM(Z533:AE533)*10+SUM(AH533:AM533),"")</f>
        <v/>
      </c>
      <c r="AS533" s="78"/>
      <c r="AT533" s="11"/>
      <c r="AU533" s="11"/>
      <c r="AV533" s="80" t="str">
        <f>IF(AP533=1,VLOOKUP(AR533,'Number-Dozzen'!$F$2:$K$10,2,0),"")</f>
        <v/>
      </c>
      <c r="AW533" s="80" t="str">
        <f>IF(AP533=1,VLOOKUP(AR533,'Number-Dozzen'!$F$2:$K$10,3,0),"")</f>
        <v/>
      </c>
      <c r="AX533" s="80" t="str">
        <f>IF(AP533=1,VLOOKUP(AR533,'Number-Dozzen'!$F$2:$K$10,4,0),"")</f>
        <v/>
      </c>
      <c r="AY533" s="80" t="str">
        <f>IF(AP533=1,VLOOKUP(AR533,'Number-Dozzen'!$F$2:$K$10,5,0),"")</f>
        <v/>
      </c>
      <c r="AZ533" s="80" t="str">
        <f>IF(AP533=1,VLOOKUP(AR533,'Number-Dozzen'!$F$2:$K$10,6,0),"")</f>
        <v/>
      </c>
      <c r="BA533" s="11"/>
      <c r="BB533" s="80">
        <f t="shared" si="173"/>
        <v>22</v>
      </c>
      <c r="BC533" s="11"/>
      <c r="BD533" s="11"/>
      <c r="BE533" s="11"/>
      <c r="BF533" s="11"/>
      <c r="BG533" s="11"/>
      <c r="BH533" s="11"/>
      <c r="BI533" s="11"/>
      <c r="BJ533" s="11"/>
      <c r="BK533" s="11"/>
      <c r="BL533" s="11"/>
      <c r="BM533" s="11"/>
      <c r="BN533" s="11"/>
    </row>
    <row r="534" spans="1:66">
      <c r="A534" s="7">
        <v>533</v>
      </c>
      <c r="B534" s="5"/>
      <c r="C534" s="97">
        <v>19</v>
      </c>
      <c r="D534" s="6">
        <f>IF(C534="","",VLOOKUP(C534,'Number-Dozzen'!$A$2:$C$38,3,0))</f>
        <v>2</v>
      </c>
      <c r="E534" s="6">
        <f>IF(C534="","",VLOOKUP(C534,'[1]Number-Dozzen'!$A$2:$B$38,2,0))</f>
        <v>1</v>
      </c>
      <c r="F534" s="19" t="str">
        <f t="shared" si="156"/>
        <v/>
      </c>
      <c r="G534" s="19" t="str">
        <f>IF(C534="","",IF(F534="","",VLOOKUP(F534,'Number-Dozzen'!$F$2:$L$10,7,0)))</f>
        <v/>
      </c>
      <c r="H534" s="1" t="str">
        <f t="shared" si="172"/>
        <v/>
      </c>
      <c r="I534" s="1">
        <f t="shared" si="157"/>
        <v>22</v>
      </c>
      <c r="J534" s="1">
        <f t="shared" si="158"/>
        <v>1</v>
      </c>
      <c r="K534" s="1" t="str">
        <f t="shared" si="171"/>
        <v/>
      </c>
      <c r="L534" s="1">
        <f>IF(C534="","",SUM($K$2:K534))</f>
        <v>-92</v>
      </c>
      <c r="M534" s="11"/>
      <c r="N534" s="24" t="str">
        <f t="shared" si="174"/>
        <v>Stopp Loss !!</v>
      </c>
      <c r="O534" s="25"/>
      <c r="P534" s="11"/>
      <c r="Q534" s="11"/>
      <c r="R534" s="11"/>
      <c r="S534" s="11"/>
      <c r="T534" s="11"/>
      <c r="U534" s="11"/>
      <c r="X534" s="11"/>
      <c r="Y534" s="11"/>
      <c r="Z534" s="80" t="str">
        <f t="shared" si="159"/>
        <v/>
      </c>
      <c r="AA534" s="82" t="str">
        <f t="shared" si="160"/>
        <v/>
      </c>
      <c r="AB534" s="1" t="str">
        <f t="shared" si="161"/>
        <v/>
      </c>
      <c r="AC534" s="1" t="str">
        <f t="shared" si="162"/>
        <v/>
      </c>
      <c r="AD534" s="1" t="str">
        <f t="shared" si="163"/>
        <v/>
      </c>
      <c r="AE534" s="1" t="str">
        <f t="shared" si="164"/>
        <v/>
      </c>
      <c r="AG534" s="11"/>
      <c r="AH534" s="1" t="str">
        <f t="shared" si="165"/>
        <v/>
      </c>
      <c r="AI534" s="1" t="str">
        <f t="shared" si="166"/>
        <v/>
      </c>
      <c r="AJ534" s="1" t="str">
        <f t="shared" si="167"/>
        <v/>
      </c>
      <c r="AK534" s="1" t="str">
        <f t="shared" si="168"/>
        <v/>
      </c>
      <c r="AL534" s="1" t="str">
        <f t="shared" si="169"/>
        <v/>
      </c>
      <c r="AM534" s="1" t="str">
        <f t="shared" si="170"/>
        <v/>
      </c>
      <c r="AN534" s="11"/>
      <c r="AO534" s="11"/>
      <c r="AP534" s="78" t="str">
        <f>IF(AND(SUM(AH534:AM534)&gt;0,SUM(Z534:AE534)&gt;0),1,"")</f>
        <v/>
      </c>
      <c r="AQ534" s="78"/>
      <c r="AR534" s="78" t="str">
        <f>IF(AP534=1,SUM(Z534:AE534)*10+SUM(AH534:AM534),"")</f>
        <v/>
      </c>
      <c r="AS534" s="78"/>
      <c r="AT534" s="11"/>
      <c r="AU534" s="11"/>
      <c r="AV534" s="80" t="str">
        <f>IF(AP534=1,VLOOKUP(AR534,'Number-Dozzen'!$F$2:$K$10,2,0),"")</f>
        <v/>
      </c>
      <c r="AW534" s="80" t="str">
        <f>IF(AP534=1,VLOOKUP(AR534,'Number-Dozzen'!$F$2:$K$10,3,0),"")</f>
        <v/>
      </c>
      <c r="AX534" s="80" t="str">
        <f>IF(AP534=1,VLOOKUP(AR534,'Number-Dozzen'!$F$2:$K$10,4,0),"")</f>
        <v/>
      </c>
      <c r="AY534" s="80" t="str">
        <f>IF(AP534=1,VLOOKUP(AR534,'Number-Dozzen'!$F$2:$K$10,5,0),"")</f>
        <v/>
      </c>
      <c r="AZ534" s="80" t="str">
        <f>IF(AP534=1,VLOOKUP(AR534,'Number-Dozzen'!$F$2:$K$10,6,0),"")</f>
        <v/>
      </c>
      <c r="BA534" s="11"/>
      <c r="BB534" s="80">
        <f t="shared" si="173"/>
        <v>22</v>
      </c>
      <c r="BC534" s="11"/>
      <c r="BD534" s="11"/>
      <c r="BE534" s="11"/>
      <c r="BF534" s="11"/>
      <c r="BG534" s="11"/>
      <c r="BH534" s="11"/>
      <c r="BI534" s="11"/>
      <c r="BJ534" s="11"/>
      <c r="BK534" s="11"/>
      <c r="BL534" s="11"/>
      <c r="BM534" s="11"/>
      <c r="BN534" s="11"/>
    </row>
    <row r="535" spans="1:66">
      <c r="A535" s="7">
        <v>534</v>
      </c>
      <c r="B535" s="5"/>
      <c r="C535" s="97">
        <v>4</v>
      </c>
      <c r="D535" s="6">
        <f>IF(C535="","",VLOOKUP(C535,'Number-Dozzen'!$A$2:$C$38,3,0))</f>
        <v>1</v>
      </c>
      <c r="E535" s="6">
        <f>IF(C535="","",VLOOKUP(C535,'[1]Number-Dozzen'!$A$2:$B$38,2,0))</f>
        <v>1</v>
      </c>
      <c r="F535" s="19" t="str">
        <f t="shared" si="156"/>
        <v/>
      </c>
      <c r="G535" s="19" t="str">
        <f>IF(C535="","",IF(F535="","",VLOOKUP(F535,'Number-Dozzen'!$F$2:$L$10,7,0)))</f>
        <v/>
      </c>
      <c r="H535" s="1" t="str">
        <f t="shared" si="172"/>
        <v/>
      </c>
      <c r="I535" s="1">
        <f t="shared" si="157"/>
        <v>22</v>
      </c>
      <c r="J535" s="1">
        <f t="shared" si="158"/>
        <v>1</v>
      </c>
      <c r="K535" s="1" t="str">
        <f t="shared" si="171"/>
        <v/>
      </c>
      <c r="L535" s="1">
        <f>IF(C535="","",SUM($K$2:K535))</f>
        <v>-92</v>
      </c>
      <c r="M535" s="11"/>
      <c r="N535" s="24" t="str">
        <f t="shared" si="174"/>
        <v>Stopp Loss !!</v>
      </c>
      <c r="O535" s="25"/>
      <c r="P535" s="11"/>
      <c r="Q535" s="11"/>
      <c r="R535" s="11"/>
      <c r="S535" s="11"/>
      <c r="T535" s="11"/>
      <c r="U535" s="11"/>
      <c r="X535" s="11"/>
      <c r="Y535" s="11"/>
      <c r="Z535" s="80">
        <f t="shared" si="159"/>
        <v>3</v>
      </c>
      <c r="AA535" s="82" t="str">
        <f t="shared" si="160"/>
        <v/>
      </c>
      <c r="AB535" s="1" t="str">
        <f t="shared" si="161"/>
        <v/>
      </c>
      <c r="AC535" s="1" t="str">
        <f t="shared" si="162"/>
        <v/>
      </c>
      <c r="AD535" s="1" t="str">
        <f t="shared" si="163"/>
        <v/>
      </c>
      <c r="AE535" s="1" t="str">
        <f t="shared" si="164"/>
        <v/>
      </c>
      <c r="AG535" s="11"/>
      <c r="AH535" s="1" t="str">
        <f t="shared" si="165"/>
        <v/>
      </c>
      <c r="AI535" s="1" t="str">
        <f t="shared" si="166"/>
        <v/>
      </c>
      <c r="AJ535" s="1" t="str">
        <f t="shared" si="167"/>
        <v/>
      </c>
      <c r="AK535" s="1" t="str">
        <f t="shared" si="168"/>
        <v/>
      </c>
      <c r="AL535" s="1" t="str">
        <f t="shared" si="169"/>
        <v/>
      </c>
      <c r="AM535" s="1" t="str">
        <f t="shared" si="170"/>
        <v/>
      </c>
      <c r="AN535" s="11"/>
      <c r="AO535" s="11"/>
      <c r="AP535" s="78" t="str">
        <f>IF(AND(SUM(AH535:AM535)&gt;0,SUM(Z535:AE535)&gt;0),1,"")</f>
        <v/>
      </c>
      <c r="AQ535" s="78"/>
      <c r="AR535" s="78" t="str">
        <f>IF(AP535=1,SUM(Z535:AE535)*10+SUM(AH535:AM535),"")</f>
        <v/>
      </c>
      <c r="AS535" s="78"/>
      <c r="AT535" s="11"/>
      <c r="AU535" s="11"/>
      <c r="AV535" s="80" t="str">
        <f>IF(AP535=1,VLOOKUP(AR535,'Number-Dozzen'!$F$2:$K$10,2,0),"")</f>
        <v/>
      </c>
      <c r="AW535" s="80" t="str">
        <f>IF(AP535=1,VLOOKUP(AR535,'Number-Dozzen'!$F$2:$K$10,3,0),"")</f>
        <v/>
      </c>
      <c r="AX535" s="80" t="str">
        <f>IF(AP535=1,VLOOKUP(AR535,'Number-Dozzen'!$F$2:$K$10,4,0),"")</f>
        <v/>
      </c>
      <c r="AY535" s="80" t="str">
        <f>IF(AP535=1,VLOOKUP(AR535,'Number-Dozzen'!$F$2:$K$10,5,0),"")</f>
        <v/>
      </c>
      <c r="AZ535" s="80" t="str">
        <f>IF(AP535=1,VLOOKUP(AR535,'Number-Dozzen'!$F$2:$K$10,6,0),"")</f>
        <v/>
      </c>
      <c r="BA535" s="11"/>
      <c r="BB535" s="80">
        <f t="shared" si="173"/>
        <v>22</v>
      </c>
      <c r="BC535" s="11"/>
      <c r="BD535" s="11"/>
      <c r="BE535" s="11"/>
      <c r="BF535" s="11"/>
      <c r="BG535" s="11"/>
      <c r="BH535" s="11"/>
      <c r="BI535" s="11"/>
      <c r="BJ535" s="11"/>
      <c r="BK535" s="11"/>
      <c r="BL535" s="11"/>
      <c r="BM535" s="11"/>
      <c r="BN535" s="11"/>
    </row>
    <row r="536" spans="1:66">
      <c r="A536" s="7">
        <v>535</v>
      </c>
      <c r="B536" s="5"/>
      <c r="C536" s="97">
        <v>15</v>
      </c>
      <c r="D536" s="6">
        <f>IF(C536="","",VLOOKUP(C536,'Number-Dozzen'!$A$2:$C$38,3,0))</f>
        <v>2</v>
      </c>
      <c r="E536" s="6">
        <f>IF(C536="","",VLOOKUP(C536,'[1]Number-Dozzen'!$A$2:$B$38,2,0))</f>
        <v>1</v>
      </c>
      <c r="F536" s="19" t="str">
        <f t="shared" si="156"/>
        <v/>
      </c>
      <c r="G536" s="19" t="str">
        <f>IF(C536="","",IF(F536="","",VLOOKUP(F536,'Number-Dozzen'!$F$2:$L$10,7,0)))</f>
        <v/>
      </c>
      <c r="H536" s="1" t="str">
        <f t="shared" si="172"/>
        <v/>
      </c>
      <c r="I536" s="1">
        <f t="shared" si="157"/>
        <v>22</v>
      </c>
      <c r="J536" s="1">
        <f t="shared" si="158"/>
        <v>1</v>
      </c>
      <c r="K536" s="1" t="str">
        <f t="shared" si="171"/>
        <v/>
      </c>
      <c r="L536" s="1">
        <f>IF(C536="","",SUM($K$2:K536))</f>
        <v>-92</v>
      </c>
      <c r="M536" s="11"/>
      <c r="N536" s="24" t="str">
        <f t="shared" si="174"/>
        <v>Stopp Loss !!</v>
      </c>
      <c r="O536" s="25"/>
      <c r="P536" s="11"/>
      <c r="Q536" s="11"/>
      <c r="R536" s="11"/>
      <c r="S536" s="11"/>
      <c r="T536" s="11"/>
      <c r="U536" s="11"/>
      <c r="X536" s="11"/>
      <c r="Y536" s="11"/>
      <c r="Z536" s="80" t="str">
        <f t="shared" si="159"/>
        <v/>
      </c>
      <c r="AA536" s="82" t="str">
        <f t="shared" si="160"/>
        <v/>
      </c>
      <c r="AB536" s="1">
        <f t="shared" si="161"/>
        <v>3</v>
      </c>
      <c r="AC536" s="1" t="str">
        <f t="shared" si="162"/>
        <v/>
      </c>
      <c r="AD536" s="1" t="str">
        <f t="shared" si="163"/>
        <v/>
      </c>
      <c r="AE536" s="1" t="str">
        <f t="shared" si="164"/>
        <v/>
      </c>
      <c r="AG536" s="11"/>
      <c r="AH536" s="1" t="str">
        <f t="shared" si="165"/>
        <v/>
      </c>
      <c r="AI536" s="1" t="str">
        <f t="shared" si="166"/>
        <v/>
      </c>
      <c r="AJ536" s="1" t="str">
        <f t="shared" si="167"/>
        <v/>
      </c>
      <c r="AK536" s="1" t="str">
        <f t="shared" si="168"/>
        <v/>
      </c>
      <c r="AL536" s="1" t="str">
        <f t="shared" si="169"/>
        <v/>
      </c>
      <c r="AM536" s="1" t="str">
        <f t="shared" si="170"/>
        <v/>
      </c>
      <c r="AN536" s="11"/>
      <c r="AO536" s="11"/>
      <c r="AP536" s="78" t="str">
        <f>IF(AND(SUM(AH536:AM536)&gt;0,SUM(Z536:AE536)&gt;0),1,"")</f>
        <v/>
      </c>
      <c r="AQ536" s="78"/>
      <c r="AR536" s="78" t="str">
        <f>IF(AP536=1,SUM(Z536:AE536)*10+SUM(AH536:AM536),"")</f>
        <v/>
      </c>
      <c r="AS536" s="78"/>
      <c r="AT536" s="11"/>
      <c r="AU536" s="11"/>
      <c r="AV536" s="80" t="str">
        <f>IF(AP536=1,VLOOKUP(AR536,'Number-Dozzen'!$F$2:$K$10,2,0),"")</f>
        <v/>
      </c>
      <c r="AW536" s="80" t="str">
        <f>IF(AP536=1,VLOOKUP(AR536,'Number-Dozzen'!$F$2:$K$10,3,0),"")</f>
        <v/>
      </c>
      <c r="AX536" s="80" t="str">
        <f>IF(AP536=1,VLOOKUP(AR536,'Number-Dozzen'!$F$2:$K$10,4,0),"")</f>
        <v/>
      </c>
      <c r="AY536" s="80" t="str">
        <f>IF(AP536=1,VLOOKUP(AR536,'Number-Dozzen'!$F$2:$K$10,5,0),"")</f>
        <v/>
      </c>
      <c r="AZ536" s="80" t="str">
        <f>IF(AP536=1,VLOOKUP(AR536,'Number-Dozzen'!$F$2:$K$10,6,0),"")</f>
        <v/>
      </c>
      <c r="BA536" s="11"/>
      <c r="BB536" s="80">
        <f t="shared" si="173"/>
        <v>22</v>
      </c>
      <c r="BC536" s="11"/>
      <c r="BD536" s="11"/>
      <c r="BE536" s="11"/>
      <c r="BF536" s="11"/>
      <c r="BG536" s="11"/>
      <c r="BH536" s="11"/>
      <c r="BI536" s="11"/>
      <c r="BJ536" s="11"/>
      <c r="BK536" s="11"/>
      <c r="BL536" s="11"/>
      <c r="BM536" s="11"/>
      <c r="BN536" s="11"/>
    </row>
    <row r="537" spans="1:66">
      <c r="A537" s="7">
        <v>536</v>
      </c>
      <c r="B537" s="5"/>
      <c r="C537" s="97">
        <v>19</v>
      </c>
      <c r="D537" s="6">
        <f>IF(C537="","",VLOOKUP(C537,'Number-Dozzen'!$A$2:$C$38,3,0))</f>
        <v>2</v>
      </c>
      <c r="E537" s="6">
        <f>IF(C537="","",VLOOKUP(C537,'[1]Number-Dozzen'!$A$2:$B$38,2,0))</f>
        <v>1</v>
      </c>
      <c r="F537" s="19" t="str">
        <f t="shared" si="156"/>
        <v/>
      </c>
      <c r="G537" s="19" t="str">
        <f>IF(C537="","",IF(F537="","",VLOOKUP(F537,'Number-Dozzen'!$F$2:$L$10,7,0)))</f>
        <v/>
      </c>
      <c r="H537" s="1" t="str">
        <f t="shared" si="172"/>
        <v/>
      </c>
      <c r="I537" s="1">
        <f t="shared" si="157"/>
        <v>22</v>
      </c>
      <c r="J537" s="1">
        <f t="shared" si="158"/>
        <v>1</v>
      </c>
      <c r="K537" s="1" t="str">
        <f t="shared" si="171"/>
        <v/>
      </c>
      <c r="L537" s="1">
        <f>IF(C537="","",SUM($K$2:K537))</f>
        <v>-92</v>
      </c>
      <c r="M537" s="11"/>
      <c r="N537" s="24" t="str">
        <f t="shared" si="174"/>
        <v/>
      </c>
      <c r="O537" s="25"/>
      <c r="P537" s="11"/>
      <c r="Q537" s="11"/>
      <c r="R537" s="11"/>
      <c r="S537" s="11"/>
      <c r="T537" s="11"/>
      <c r="U537" s="11"/>
      <c r="X537" s="11"/>
      <c r="Y537" s="11"/>
      <c r="Z537" s="80" t="str">
        <f t="shared" si="159"/>
        <v/>
      </c>
      <c r="AA537" s="82" t="str">
        <f t="shared" si="160"/>
        <v/>
      </c>
      <c r="AB537" s="1" t="str">
        <f t="shared" si="161"/>
        <v/>
      </c>
      <c r="AC537" s="1" t="str">
        <f t="shared" si="162"/>
        <v/>
      </c>
      <c r="AD537" s="1" t="str">
        <f t="shared" si="163"/>
        <v/>
      </c>
      <c r="AE537" s="1" t="str">
        <f t="shared" si="164"/>
        <v/>
      </c>
      <c r="AG537" s="11"/>
      <c r="AH537" s="1" t="str">
        <f t="shared" si="165"/>
        <v/>
      </c>
      <c r="AI537" s="1" t="str">
        <f t="shared" si="166"/>
        <v/>
      </c>
      <c r="AJ537" s="1" t="str">
        <f t="shared" si="167"/>
        <v/>
      </c>
      <c r="AK537" s="1" t="str">
        <f t="shared" si="168"/>
        <v/>
      </c>
      <c r="AL537" s="1" t="str">
        <f t="shared" si="169"/>
        <v/>
      </c>
      <c r="AM537" s="1" t="str">
        <f t="shared" si="170"/>
        <v/>
      </c>
      <c r="AN537" s="11"/>
      <c r="AO537" s="11"/>
      <c r="AP537" s="78" t="str">
        <f>IF(AND(SUM(AH537:AM537)&gt;0,SUM(Z537:AE537)&gt;0),1,"")</f>
        <v/>
      </c>
      <c r="AQ537" s="78"/>
      <c r="AR537" s="78" t="str">
        <f>IF(AP537=1,SUM(Z537:AE537)*10+SUM(AH537:AM537),"")</f>
        <v/>
      </c>
      <c r="AS537" s="78"/>
      <c r="AT537" s="11"/>
      <c r="AU537" s="11"/>
      <c r="AV537" s="80" t="str">
        <f>IF(AP537=1,VLOOKUP(AR537,'Number-Dozzen'!$F$2:$K$10,2,0),"")</f>
        <v/>
      </c>
      <c r="AW537" s="80" t="str">
        <f>IF(AP537=1,VLOOKUP(AR537,'Number-Dozzen'!$F$2:$K$10,3,0),"")</f>
        <v/>
      </c>
      <c r="AX537" s="80" t="str">
        <f>IF(AP537=1,VLOOKUP(AR537,'Number-Dozzen'!$F$2:$K$10,4,0),"")</f>
        <v/>
      </c>
      <c r="AY537" s="80" t="str">
        <f>IF(AP537=1,VLOOKUP(AR537,'Number-Dozzen'!$F$2:$K$10,5,0),"")</f>
        <v/>
      </c>
      <c r="AZ537" s="80" t="str">
        <f>IF(AP537=1,VLOOKUP(AR537,'Number-Dozzen'!$F$2:$K$10,6,0),"")</f>
        <v/>
      </c>
      <c r="BA537" s="11"/>
      <c r="BB537" s="80">
        <f t="shared" si="173"/>
        <v>22</v>
      </c>
      <c r="BC537" s="11"/>
      <c r="BD537" s="11"/>
      <c r="BE537" s="11"/>
      <c r="BF537" s="11"/>
      <c r="BG537" s="11"/>
      <c r="BH537" s="11"/>
      <c r="BI537" s="11"/>
      <c r="BJ537" s="11"/>
      <c r="BK537" s="11"/>
      <c r="BL537" s="11"/>
      <c r="BM537" s="11"/>
      <c r="BN537" s="11"/>
    </row>
    <row r="538" spans="1:66">
      <c r="A538" s="7">
        <v>537</v>
      </c>
      <c r="B538" s="5"/>
      <c r="C538" s="97">
        <v>16</v>
      </c>
      <c r="D538" s="6">
        <f>IF(C538="","",VLOOKUP(C538,'Number-Dozzen'!$A$2:$C$38,3,0))</f>
        <v>2</v>
      </c>
      <c r="E538" s="6">
        <f>IF(C538="","",VLOOKUP(C538,'[1]Number-Dozzen'!$A$2:$B$38,2,0))</f>
        <v>2</v>
      </c>
      <c r="F538" s="19" t="str">
        <f t="shared" si="156"/>
        <v/>
      </c>
      <c r="G538" s="19" t="str">
        <f>IF(C538="","",IF(F538="","",VLOOKUP(F538,'Number-Dozzen'!$F$2:$L$10,7,0)))</f>
        <v/>
      </c>
      <c r="H538" s="1" t="str">
        <f t="shared" si="172"/>
        <v/>
      </c>
      <c r="I538" s="1">
        <f t="shared" si="157"/>
        <v>22</v>
      </c>
      <c r="J538" s="1">
        <f t="shared" si="158"/>
        <v>1</v>
      </c>
      <c r="K538" s="1" t="str">
        <f t="shared" si="171"/>
        <v/>
      </c>
      <c r="L538" s="1">
        <f>IF(C538="","",SUM($K$2:K538))</f>
        <v>-92</v>
      </c>
      <c r="M538" s="11"/>
      <c r="N538" s="24" t="str">
        <f t="shared" si="174"/>
        <v/>
      </c>
      <c r="O538" s="25"/>
      <c r="P538" s="11"/>
      <c r="Q538" s="11"/>
      <c r="R538" s="11"/>
      <c r="S538" s="11"/>
      <c r="T538" s="11"/>
      <c r="U538" s="11"/>
      <c r="X538" s="11"/>
      <c r="Y538" s="11"/>
      <c r="Z538" s="80" t="str">
        <f t="shared" si="159"/>
        <v/>
      </c>
      <c r="AA538" s="82" t="str">
        <f t="shared" si="160"/>
        <v/>
      </c>
      <c r="AB538" s="1" t="str">
        <f t="shared" si="161"/>
        <v/>
      </c>
      <c r="AC538" s="1" t="str">
        <f t="shared" si="162"/>
        <v/>
      </c>
      <c r="AD538" s="1" t="str">
        <f t="shared" si="163"/>
        <v/>
      </c>
      <c r="AE538" s="1" t="str">
        <f t="shared" si="164"/>
        <v/>
      </c>
      <c r="AG538" s="11"/>
      <c r="AH538" s="1" t="str">
        <f t="shared" si="165"/>
        <v/>
      </c>
      <c r="AI538" s="1" t="str">
        <f t="shared" si="166"/>
        <v/>
      </c>
      <c r="AJ538" s="1">
        <f t="shared" si="167"/>
        <v>3</v>
      </c>
      <c r="AK538" s="1" t="str">
        <f t="shared" si="168"/>
        <v/>
      </c>
      <c r="AL538" s="1" t="str">
        <f t="shared" si="169"/>
        <v/>
      </c>
      <c r="AM538" s="1" t="str">
        <f t="shared" si="170"/>
        <v/>
      </c>
      <c r="AN538" s="11"/>
      <c r="AO538" s="11"/>
      <c r="AP538" s="78" t="str">
        <f>IF(AND(SUM(AH538:AM538)&gt;0,SUM(Z538:AE538)&gt;0),1,"")</f>
        <v/>
      </c>
      <c r="AQ538" s="78"/>
      <c r="AR538" s="78" t="str">
        <f>IF(AP538=1,SUM(Z538:AE538)*10+SUM(AH538:AM538),"")</f>
        <v/>
      </c>
      <c r="AS538" s="78"/>
      <c r="AT538" s="11"/>
      <c r="AU538" s="11"/>
      <c r="AV538" s="80" t="str">
        <f>IF(AP538=1,VLOOKUP(AR538,'Number-Dozzen'!$F$2:$K$10,2,0),"")</f>
        <v/>
      </c>
      <c r="AW538" s="80" t="str">
        <f>IF(AP538=1,VLOOKUP(AR538,'Number-Dozzen'!$F$2:$K$10,3,0),"")</f>
        <v/>
      </c>
      <c r="AX538" s="80" t="str">
        <f>IF(AP538=1,VLOOKUP(AR538,'Number-Dozzen'!$F$2:$K$10,4,0),"")</f>
        <v/>
      </c>
      <c r="AY538" s="80" t="str">
        <f>IF(AP538=1,VLOOKUP(AR538,'Number-Dozzen'!$F$2:$K$10,5,0),"")</f>
        <v/>
      </c>
      <c r="AZ538" s="80" t="str">
        <f>IF(AP538=1,VLOOKUP(AR538,'Number-Dozzen'!$F$2:$K$10,6,0),"")</f>
        <v/>
      </c>
      <c r="BA538" s="11"/>
      <c r="BB538" s="80">
        <f t="shared" si="173"/>
        <v>22</v>
      </c>
      <c r="BC538" s="11"/>
      <c r="BD538" s="11"/>
      <c r="BE538" s="11"/>
      <c r="BF538" s="11"/>
      <c r="BG538" s="11"/>
      <c r="BH538" s="11"/>
      <c r="BI538" s="11"/>
      <c r="BJ538" s="11"/>
      <c r="BK538" s="11"/>
      <c r="BL538" s="11"/>
      <c r="BM538" s="11"/>
      <c r="BN538" s="11"/>
    </row>
    <row r="539" spans="1:66">
      <c r="A539" s="7">
        <v>538</v>
      </c>
      <c r="B539" s="5"/>
      <c r="C539" s="97">
        <v>11</v>
      </c>
      <c r="D539" s="6">
        <f>IF(C539="","",VLOOKUP(C539,'Number-Dozzen'!$A$2:$C$38,3,0))</f>
        <v>1</v>
      </c>
      <c r="E539" s="6">
        <f>IF(C539="","",VLOOKUP(C539,'[1]Number-Dozzen'!$A$2:$B$38,2,0))</f>
        <v>2</v>
      </c>
      <c r="F539" s="19" t="str">
        <f t="shared" si="156"/>
        <v/>
      </c>
      <c r="G539" s="19" t="str">
        <f>IF(C539="","",IF(F539="","",VLOOKUP(F539,'Number-Dozzen'!$F$2:$L$10,7,0)))</f>
        <v/>
      </c>
      <c r="H539" s="1" t="str">
        <f t="shared" si="172"/>
        <v/>
      </c>
      <c r="I539" s="1">
        <f t="shared" si="157"/>
        <v>22</v>
      </c>
      <c r="J539" s="1">
        <f t="shared" si="158"/>
        <v>1</v>
      </c>
      <c r="K539" s="1" t="str">
        <f t="shared" si="171"/>
        <v/>
      </c>
      <c r="L539" s="1">
        <f>IF(C539="","",SUM($K$2:K539))</f>
        <v>-92</v>
      </c>
      <c r="M539" s="11"/>
      <c r="N539" s="24" t="str">
        <f t="shared" si="174"/>
        <v/>
      </c>
      <c r="O539" s="25"/>
      <c r="P539" s="11"/>
      <c r="Q539" s="11"/>
      <c r="R539" s="11"/>
      <c r="S539" s="11"/>
      <c r="T539" s="11"/>
      <c r="U539" s="11"/>
      <c r="X539" s="11"/>
      <c r="Y539" s="11"/>
      <c r="Z539" s="80">
        <f t="shared" si="159"/>
        <v>3</v>
      </c>
      <c r="AA539" s="82" t="str">
        <f t="shared" si="160"/>
        <v/>
      </c>
      <c r="AB539" s="1" t="str">
        <f t="shared" si="161"/>
        <v/>
      </c>
      <c r="AC539" s="1" t="str">
        <f t="shared" si="162"/>
        <v/>
      </c>
      <c r="AD539" s="1" t="str">
        <f t="shared" si="163"/>
        <v/>
      </c>
      <c r="AE539" s="1" t="str">
        <f t="shared" si="164"/>
        <v/>
      </c>
      <c r="AG539" s="11"/>
      <c r="AH539" s="1" t="str">
        <f t="shared" si="165"/>
        <v/>
      </c>
      <c r="AI539" s="1" t="str">
        <f t="shared" si="166"/>
        <v/>
      </c>
      <c r="AJ539" s="1" t="str">
        <f t="shared" si="167"/>
        <v/>
      </c>
      <c r="AK539" s="1" t="str">
        <f t="shared" si="168"/>
        <v/>
      </c>
      <c r="AL539" s="1" t="str">
        <f t="shared" si="169"/>
        <v/>
      </c>
      <c r="AM539" s="1" t="str">
        <f t="shared" si="170"/>
        <v/>
      </c>
      <c r="AN539" s="11"/>
      <c r="AO539" s="11"/>
      <c r="AP539" s="78" t="str">
        <f>IF(AND(SUM(AH539:AM539)&gt;0,SUM(Z539:AE539)&gt;0),1,"")</f>
        <v/>
      </c>
      <c r="AQ539" s="78"/>
      <c r="AR539" s="78" t="str">
        <f>IF(AP539=1,SUM(Z539:AE539)*10+SUM(AH539:AM539),"")</f>
        <v/>
      </c>
      <c r="AS539" s="78"/>
      <c r="AT539" s="11"/>
      <c r="AU539" s="11"/>
      <c r="AV539" s="80" t="str">
        <f>IF(AP539=1,VLOOKUP(AR539,'Number-Dozzen'!$F$2:$K$10,2,0),"")</f>
        <v/>
      </c>
      <c r="AW539" s="80" t="str">
        <f>IF(AP539=1,VLOOKUP(AR539,'Number-Dozzen'!$F$2:$K$10,3,0),"")</f>
        <v/>
      </c>
      <c r="AX539" s="80" t="str">
        <f>IF(AP539=1,VLOOKUP(AR539,'Number-Dozzen'!$F$2:$K$10,4,0),"")</f>
        <v/>
      </c>
      <c r="AY539" s="80" t="str">
        <f>IF(AP539=1,VLOOKUP(AR539,'Number-Dozzen'!$F$2:$K$10,5,0),"")</f>
        <v/>
      </c>
      <c r="AZ539" s="80" t="str">
        <f>IF(AP539=1,VLOOKUP(AR539,'Number-Dozzen'!$F$2:$K$10,6,0),"")</f>
        <v/>
      </c>
      <c r="BA539" s="11"/>
      <c r="BB539" s="80">
        <f t="shared" si="173"/>
        <v>22</v>
      </c>
      <c r="BC539" s="11"/>
      <c r="BD539" s="11"/>
      <c r="BE539" s="11"/>
      <c r="BF539" s="11"/>
      <c r="BG539" s="11"/>
      <c r="BH539" s="11"/>
      <c r="BI539" s="11"/>
      <c r="BJ539" s="11"/>
      <c r="BK539" s="11"/>
      <c r="BL539" s="11"/>
      <c r="BM539" s="11"/>
      <c r="BN539" s="11"/>
    </row>
    <row r="540" spans="1:66">
      <c r="A540" s="7">
        <v>539</v>
      </c>
      <c r="B540" s="5"/>
      <c r="C540" s="97">
        <v>24</v>
      </c>
      <c r="D540" s="6">
        <f>IF(C540="","",VLOOKUP(C540,'Number-Dozzen'!$A$2:$C$38,3,0))</f>
        <v>2</v>
      </c>
      <c r="E540" s="6">
        <f>IF(C540="","",VLOOKUP(C540,'[1]Number-Dozzen'!$A$2:$B$38,2,0))</f>
        <v>2</v>
      </c>
      <c r="F540" s="19" t="str">
        <f t="shared" si="156"/>
        <v/>
      </c>
      <c r="G540" s="19" t="str">
        <f>IF(C540="","",IF(F540="","",VLOOKUP(F540,'Number-Dozzen'!$F$2:$L$10,7,0)))</f>
        <v/>
      </c>
      <c r="H540" s="1" t="str">
        <f t="shared" si="172"/>
        <v/>
      </c>
      <c r="I540" s="1">
        <f t="shared" si="157"/>
        <v>22</v>
      </c>
      <c r="J540" s="1">
        <f t="shared" si="158"/>
        <v>1</v>
      </c>
      <c r="K540" s="1" t="str">
        <f t="shared" si="171"/>
        <v/>
      </c>
      <c r="L540" s="1">
        <f>IF(C540="","",SUM($K$2:K540))</f>
        <v>-92</v>
      </c>
      <c r="M540" s="11"/>
      <c r="N540" s="24" t="str">
        <f t="shared" si="174"/>
        <v/>
      </c>
      <c r="O540" s="25"/>
      <c r="P540" s="11"/>
      <c r="Q540" s="11"/>
      <c r="R540" s="11"/>
      <c r="S540" s="11"/>
      <c r="T540" s="11"/>
      <c r="U540" s="11"/>
      <c r="X540" s="11"/>
      <c r="Y540" s="11"/>
      <c r="Z540" s="80" t="str">
        <f t="shared" si="159"/>
        <v/>
      </c>
      <c r="AA540" s="82" t="str">
        <f t="shared" si="160"/>
        <v/>
      </c>
      <c r="AB540" s="1">
        <f t="shared" si="161"/>
        <v>3</v>
      </c>
      <c r="AC540" s="1" t="str">
        <f t="shared" si="162"/>
        <v/>
      </c>
      <c r="AD540" s="1" t="str">
        <f t="shared" si="163"/>
        <v/>
      </c>
      <c r="AE540" s="1" t="str">
        <f t="shared" si="164"/>
        <v/>
      </c>
      <c r="AG540" s="11"/>
      <c r="AH540" s="1" t="str">
        <f t="shared" si="165"/>
        <v/>
      </c>
      <c r="AI540" s="1" t="str">
        <f t="shared" si="166"/>
        <v/>
      </c>
      <c r="AJ540" s="1" t="str">
        <f t="shared" si="167"/>
        <v/>
      </c>
      <c r="AK540" s="1" t="str">
        <f t="shared" si="168"/>
        <v/>
      </c>
      <c r="AL540" s="1" t="str">
        <f t="shared" si="169"/>
        <v/>
      </c>
      <c r="AM540" s="1" t="str">
        <f t="shared" si="170"/>
        <v/>
      </c>
      <c r="AN540" s="11"/>
      <c r="AO540" s="11"/>
      <c r="AP540" s="78" t="str">
        <f>IF(AND(SUM(AH540:AM540)&gt;0,SUM(Z540:AE540)&gt;0),1,"")</f>
        <v/>
      </c>
      <c r="AQ540" s="78"/>
      <c r="AR540" s="78" t="str">
        <f>IF(AP540=1,SUM(Z540:AE540)*10+SUM(AH540:AM540),"")</f>
        <v/>
      </c>
      <c r="AS540" s="78"/>
      <c r="AT540" s="11"/>
      <c r="AU540" s="11"/>
      <c r="AV540" s="80" t="str">
        <f>IF(AP540=1,VLOOKUP(AR540,'Number-Dozzen'!$F$2:$K$10,2,0),"")</f>
        <v/>
      </c>
      <c r="AW540" s="80" t="str">
        <f>IF(AP540=1,VLOOKUP(AR540,'Number-Dozzen'!$F$2:$K$10,3,0),"")</f>
        <v/>
      </c>
      <c r="AX540" s="80" t="str">
        <f>IF(AP540=1,VLOOKUP(AR540,'Number-Dozzen'!$F$2:$K$10,4,0),"")</f>
        <v/>
      </c>
      <c r="AY540" s="80" t="str">
        <f>IF(AP540=1,VLOOKUP(AR540,'Number-Dozzen'!$F$2:$K$10,5,0),"")</f>
        <v/>
      </c>
      <c r="AZ540" s="80" t="str">
        <f>IF(AP540=1,VLOOKUP(AR540,'Number-Dozzen'!$F$2:$K$10,6,0),"")</f>
        <v/>
      </c>
      <c r="BA540" s="11"/>
      <c r="BB540" s="80">
        <f t="shared" si="173"/>
        <v>22</v>
      </c>
      <c r="BC540" s="11"/>
      <c r="BD540" s="11"/>
      <c r="BE540" s="11"/>
      <c r="BF540" s="11"/>
      <c r="BG540" s="11"/>
      <c r="BH540" s="11"/>
      <c r="BI540" s="11"/>
      <c r="BJ540" s="11"/>
      <c r="BK540" s="11"/>
      <c r="BL540" s="11"/>
      <c r="BM540" s="11"/>
      <c r="BN540" s="11"/>
    </row>
    <row r="541" spans="1:66">
      <c r="A541" s="7">
        <v>540</v>
      </c>
      <c r="B541" s="5"/>
      <c r="C541" s="97">
        <v>34</v>
      </c>
      <c r="D541" s="6">
        <f>IF(C541="","",VLOOKUP(C541,'Number-Dozzen'!$A$2:$C$38,3,0))</f>
        <v>3</v>
      </c>
      <c r="E541" s="6">
        <f>IF(C541="","",VLOOKUP(C541,'[1]Number-Dozzen'!$A$2:$B$38,2,0))</f>
        <v>1</v>
      </c>
      <c r="F541" s="19" t="str">
        <f t="shared" ref="F541:F601" si="175">IF(C541="","",IF(AP541="","",AR541))</f>
        <v/>
      </c>
      <c r="G541" s="19" t="str">
        <f>IF(C541="","",IF(F541="","",VLOOKUP(F541,'Number-Dozzen'!$F$2:$L$10,7,0)))</f>
        <v/>
      </c>
      <c r="H541" s="1" t="str">
        <f t="shared" si="172"/>
        <v/>
      </c>
      <c r="I541" s="1">
        <f t="shared" si="157"/>
        <v>22</v>
      </c>
      <c r="J541" s="1">
        <f t="shared" si="158"/>
        <v>1</v>
      </c>
      <c r="K541" s="1" t="str">
        <f t="shared" si="171"/>
        <v/>
      </c>
      <c r="L541" s="1">
        <f>IF(C541="","",SUM($K$2:K541))</f>
        <v>-92</v>
      </c>
      <c r="M541" s="11"/>
      <c r="N541" s="24" t="str">
        <f t="shared" si="174"/>
        <v/>
      </c>
      <c r="O541" s="25"/>
      <c r="P541" s="11"/>
      <c r="Q541" s="11"/>
      <c r="R541" s="11"/>
      <c r="S541" s="11"/>
      <c r="T541" s="11"/>
      <c r="U541" s="11"/>
      <c r="X541" s="11"/>
      <c r="Y541" s="11"/>
      <c r="Z541" s="80" t="str">
        <f t="shared" si="159"/>
        <v/>
      </c>
      <c r="AA541" s="82" t="str">
        <f t="shared" si="160"/>
        <v/>
      </c>
      <c r="AB541" s="1" t="str">
        <f t="shared" si="161"/>
        <v/>
      </c>
      <c r="AC541" s="1" t="str">
        <f t="shared" si="162"/>
        <v/>
      </c>
      <c r="AD541" s="1" t="str">
        <f t="shared" si="163"/>
        <v/>
      </c>
      <c r="AE541" s="1" t="str">
        <f t="shared" si="164"/>
        <v/>
      </c>
      <c r="AG541" s="11"/>
      <c r="AH541" s="1">
        <f t="shared" si="165"/>
        <v>3</v>
      </c>
      <c r="AI541" s="1" t="str">
        <f t="shared" si="166"/>
        <v/>
      </c>
      <c r="AJ541" s="1" t="str">
        <f t="shared" si="167"/>
        <v/>
      </c>
      <c r="AK541" s="1" t="str">
        <f t="shared" si="168"/>
        <v/>
      </c>
      <c r="AL541" s="1" t="str">
        <f t="shared" si="169"/>
        <v/>
      </c>
      <c r="AM541" s="1" t="str">
        <f t="shared" si="170"/>
        <v/>
      </c>
      <c r="AN541" s="11"/>
      <c r="AO541" s="11"/>
      <c r="AP541" s="78" t="str">
        <f>IF(AND(SUM(AH541:AM541)&gt;0,SUM(Z541:AE541)&gt;0),1,"")</f>
        <v/>
      </c>
      <c r="AQ541" s="78"/>
      <c r="AR541" s="78" t="str">
        <f>IF(AP541=1,SUM(Z541:AE541)*10+SUM(AH541:AM541),"")</f>
        <v/>
      </c>
      <c r="AS541" s="78"/>
      <c r="AT541" s="11"/>
      <c r="AU541" s="11"/>
      <c r="AV541" s="80" t="str">
        <f>IF(AP541=1,VLOOKUP(AR541,'Number-Dozzen'!$F$2:$K$10,2,0),"")</f>
        <v/>
      </c>
      <c r="AW541" s="80" t="str">
        <f>IF(AP541=1,VLOOKUP(AR541,'Number-Dozzen'!$F$2:$K$10,3,0),"")</f>
        <v/>
      </c>
      <c r="AX541" s="80" t="str">
        <f>IF(AP541=1,VLOOKUP(AR541,'Number-Dozzen'!$F$2:$K$10,4,0),"")</f>
        <v/>
      </c>
      <c r="AY541" s="80" t="str">
        <f>IF(AP541=1,VLOOKUP(AR541,'Number-Dozzen'!$F$2:$K$10,5,0),"")</f>
        <v/>
      </c>
      <c r="AZ541" s="80" t="str">
        <f>IF(AP541=1,VLOOKUP(AR541,'Number-Dozzen'!$F$2:$K$10,6,0),"")</f>
        <v/>
      </c>
      <c r="BA541" s="11"/>
      <c r="BB541" s="80">
        <f t="shared" si="173"/>
        <v>22</v>
      </c>
      <c r="BC541" s="11"/>
      <c r="BD541" s="11"/>
      <c r="BE541" s="11"/>
      <c r="BF541" s="11"/>
      <c r="BG541" s="11"/>
      <c r="BH541" s="11"/>
      <c r="BI541" s="11"/>
      <c r="BJ541" s="11"/>
      <c r="BK541" s="11"/>
      <c r="BL541" s="11"/>
      <c r="BM541" s="11"/>
      <c r="BN541" s="11"/>
    </row>
    <row r="542" spans="1:66">
      <c r="A542" s="7">
        <v>541</v>
      </c>
      <c r="B542" s="5"/>
      <c r="C542" s="97">
        <v>12</v>
      </c>
      <c r="D542" s="6">
        <f>IF(C542="","",VLOOKUP(C542,'Number-Dozzen'!$A$2:$C$38,3,0))</f>
        <v>1</v>
      </c>
      <c r="E542" s="6">
        <f>IF(C542="","",VLOOKUP(C542,'[1]Number-Dozzen'!$A$2:$B$38,2,0))</f>
        <v>3</v>
      </c>
      <c r="F542" s="19">
        <f t="shared" si="175"/>
        <v>22</v>
      </c>
      <c r="G542" s="19" t="str">
        <f>IF(C542="","",IF(F542="","",VLOOKUP(F542,'Number-Dozzen'!$F$2:$L$10,7,0)))</f>
        <v>16-20-23-24</v>
      </c>
      <c r="H542" s="1" t="str">
        <f t="shared" si="172"/>
        <v/>
      </c>
      <c r="I542" s="1">
        <f t="shared" si="157"/>
        <v>22</v>
      </c>
      <c r="J542" s="1">
        <f t="shared" si="158"/>
        <v>1</v>
      </c>
      <c r="K542" s="1" t="str">
        <f t="shared" si="171"/>
        <v/>
      </c>
      <c r="L542" s="1">
        <f>IF(C542="","",SUM($K$2:K542))</f>
        <v>-92</v>
      </c>
      <c r="M542" s="11"/>
      <c r="N542" s="24" t="str">
        <f t="shared" si="174"/>
        <v/>
      </c>
      <c r="O542" s="25"/>
      <c r="P542" s="11"/>
      <c r="Q542" s="11"/>
      <c r="R542" s="11"/>
      <c r="S542" s="11"/>
      <c r="T542" s="11"/>
      <c r="U542" s="11"/>
      <c r="X542" s="11"/>
      <c r="Y542" s="11"/>
      <c r="Z542" s="80" t="str">
        <f t="shared" si="159"/>
        <v/>
      </c>
      <c r="AA542" s="82">
        <f t="shared" si="160"/>
        <v>2</v>
      </c>
      <c r="AB542" s="1" t="str">
        <f t="shared" si="161"/>
        <v/>
      </c>
      <c r="AC542" s="1" t="str">
        <f t="shared" si="162"/>
        <v/>
      </c>
      <c r="AD542" s="1" t="str">
        <f t="shared" si="163"/>
        <v/>
      </c>
      <c r="AE542" s="1" t="str">
        <f t="shared" si="164"/>
        <v/>
      </c>
      <c r="AG542" s="11"/>
      <c r="AH542" s="1" t="str">
        <f t="shared" si="165"/>
        <v/>
      </c>
      <c r="AI542" s="1" t="str">
        <f t="shared" si="166"/>
        <v/>
      </c>
      <c r="AJ542" s="1" t="str">
        <f t="shared" si="167"/>
        <v/>
      </c>
      <c r="AK542" s="1" t="str">
        <f t="shared" si="168"/>
        <v/>
      </c>
      <c r="AL542" s="1">
        <f t="shared" si="169"/>
        <v>2</v>
      </c>
      <c r="AM542" s="1" t="str">
        <f t="shared" si="170"/>
        <v/>
      </c>
      <c r="AN542" s="11"/>
      <c r="AO542" s="11"/>
      <c r="AP542" s="78">
        <f>IF(AND(SUM(AH542:AM542)&gt;0,SUM(Z542:AE542)&gt;0),1,"")</f>
        <v>1</v>
      </c>
      <c r="AQ542" s="78"/>
      <c r="AR542" s="78">
        <f>IF(AP542=1,SUM(Z542:AE542)*10+SUM(AH542:AM542),"")</f>
        <v>22</v>
      </c>
      <c r="AS542" s="78"/>
      <c r="AT542" s="11"/>
      <c r="AU542" s="11"/>
      <c r="AV542" s="80">
        <f>IF(AP542=1,VLOOKUP(AR542,'Number-Dozzen'!$F$2:$K$10,2,0),"")</f>
        <v>16</v>
      </c>
      <c r="AW542" s="80">
        <f>IF(AP542=1,VLOOKUP(AR542,'Number-Dozzen'!$F$2:$K$10,3,0),"")</f>
        <v>20</v>
      </c>
      <c r="AX542" s="80">
        <f>IF(AP542=1,VLOOKUP(AR542,'Number-Dozzen'!$F$2:$K$10,4,0),"")</f>
        <v>23</v>
      </c>
      <c r="AY542" s="80">
        <f>IF(AP542=1,VLOOKUP(AR542,'Number-Dozzen'!$F$2:$K$10,5,0),"")</f>
        <v>24</v>
      </c>
      <c r="AZ542" s="80" t="str">
        <f>IF(AP542=1,VLOOKUP(AR542,'Number-Dozzen'!$F$2:$K$10,6,0),"")</f>
        <v xml:space="preserve"> </v>
      </c>
      <c r="BA542" s="11"/>
      <c r="BB542" s="80">
        <f t="shared" si="173"/>
        <v>22</v>
      </c>
      <c r="BC542" s="11"/>
      <c r="BD542" s="11"/>
      <c r="BE542" s="11"/>
      <c r="BF542" s="11"/>
      <c r="BG542" s="11"/>
      <c r="BH542" s="11"/>
      <c r="BI542" s="11"/>
      <c r="BJ542" s="11"/>
      <c r="BK542" s="11"/>
      <c r="BL542" s="11"/>
      <c r="BM542" s="11"/>
      <c r="BN542" s="11"/>
    </row>
    <row r="543" spans="1:66">
      <c r="A543" s="7">
        <v>542</v>
      </c>
      <c r="B543" s="5"/>
      <c r="C543" s="97">
        <v>10</v>
      </c>
      <c r="D543" s="6">
        <f>IF(C543="","",VLOOKUP(C543,'Number-Dozzen'!$A$2:$C$38,3,0))</f>
        <v>1</v>
      </c>
      <c r="E543" s="6">
        <f>IF(C543="","",VLOOKUP(C543,'[1]Number-Dozzen'!$A$2:$B$38,2,0))</f>
        <v>2</v>
      </c>
      <c r="F543" s="19" t="str">
        <f t="shared" si="175"/>
        <v/>
      </c>
      <c r="G543" s="19" t="str">
        <f>IF(C543="","",IF(F543="","",VLOOKUP(F543,'Number-Dozzen'!$F$2:$L$10,7,0)))</f>
        <v/>
      </c>
      <c r="H543" s="1" t="str">
        <f t="shared" si="172"/>
        <v>L</v>
      </c>
      <c r="I543" s="1">
        <f t="shared" si="157"/>
        <v>22</v>
      </c>
      <c r="J543" s="1">
        <f t="shared" si="158"/>
        <v>1</v>
      </c>
      <c r="K543" s="1">
        <f t="shared" si="171"/>
        <v>-4</v>
      </c>
      <c r="L543" s="1">
        <f>IF(C543="","",SUM($K$2:K543))</f>
        <v>-96</v>
      </c>
      <c r="M543" s="11"/>
      <c r="N543" s="24" t="str">
        <f t="shared" si="174"/>
        <v/>
      </c>
      <c r="O543" s="25"/>
      <c r="P543" s="11"/>
      <c r="Q543" s="11"/>
      <c r="R543" s="11"/>
      <c r="S543" s="11"/>
      <c r="T543" s="11"/>
      <c r="U543" s="11"/>
      <c r="X543" s="11"/>
      <c r="Y543" s="11"/>
      <c r="Z543" s="80" t="str">
        <f t="shared" si="159"/>
        <v/>
      </c>
      <c r="AA543" s="82" t="str">
        <f t="shared" si="160"/>
        <v/>
      </c>
      <c r="AB543" s="1" t="str">
        <f t="shared" si="161"/>
        <v/>
      </c>
      <c r="AC543" s="1" t="str">
        <f t="shared" si="162"/>
        <v/>
      </c>
      <c r="AD543" s="1" t="str">
        <f t="shared" si="163"/>
        <v/>
      </c>
      <c r="AE543" s="1" t="str">
        <f t="shared" si="164"/>
        <v/>
      </c>
      <c r="AG543" s="11"/>
      <c r="AH543" s="1" t="str">
        <f t="shared" si="165"/>
        <v/>
      </c>
      <c r="AI543" s="1" t="str">
        <f t="shared" si="166"/>
        <v/>
      </c>
      <c r="AJ543" s="1" t="str">
        <f t="shared" si="167"/>
        <v/>
      </c>
      <c r="AK543" s="1">
        <f t="shared" si="168"/>
        <v>1</v>
      </c>
      <c r="AL543" s="1" t="str">
        <f t="shared" si="169"/>
        <v/>
      </c>
      <c r="AM543" s="1" t="str">
        <f t="shared" si="170"/>
        <v/>
      </c>
      <c r="AN543" s="11"/>
      <c r="AO543" s="11"/>
      <c r="AP543" s="78" t="str">
        <f>IF(AND(SUM(AH543:AM543)&gt;0,SUM(Z543:AE543)&gt;0),1,"")</f>
        <v/>
      </c>
      <c r="AQ543" s="78"/>
      <c r="AR543" s="78" t="str">
        <f>IF(AP543=1,SUM(Z543:AE543)*10+SUM(AH543:AM543),"")</f>
        <v/>
      </c>
      <c r="AS543" s="78"/>
      <c r="AT543" s="11"/>
      <c r="AU543" s="11"/>
      <c r="AV543" s="80" t="str">
        <f>IF(AP543=1,VLOOKUP(AR543,'Number-Dozzen'!$F$2:$K$10,2,0),"")</f>
        <v/>
      </c>
      <c r="AW543" s="80" t="str">
        <f>IF(AP543=1,VLOOKUP(AR543,'Number-Dozzen'!$F$2:$K$10,3,0),"")</f>
        <v/>
      </c>
      <c r="AX543" s="80" t="str">
        <f>IF(AP543=1,VLOOKUP(AR543,'Number-Dozzen'!$F$2:$K$10,4,0),"")</f>
        <v/>
      </c>
      <c r="AY543" s="80" t="str">
        <f>IF(AP543=1,VLOOKUP(AR543,'Number-Dozzen'!$F$2:$K$10,5,0),"")</f>
        <v/>
      </c>
      <c r="AZ543" s="80" t="str">
        <f>IF(AP543=1,VLOOKUP(AR543,'Number-Dozzen'!$F$2:$K$10,6,0),"")</f>
        <v/>
      </c>
      <c r="BA543" s="11"/>
      <c r="BB543" s="80">
        <f t="shared" si="173"/>
        <v>23</v>
      </c>
      <c r="BC543" s="11"/>
      <c r="BD543" s="11"/>
      <c r="BE543" s="11"/>
      <c r="BF543" s="11"/>
      <c r="BG543" s="11"/>
      <c r="BH543" s="11"/>
      <c r="BI543" s="11"/>
      <c r="BJ543" s="11"/>
      <c r="BK543" s="11"/>
      <c r="BL543" s="11"/>
      <c r="BM543" s="11"/>
      <c r="BN543" s="11"/>
    </row>
    <row r="544" spans="1:66">
      <c r="A544" s="7">
        <v>543</v>
      </c>
      <c r="B544" s="5"/>
      <c r="C544" s="97">
        <v>27</v>
      </c>
      <c r="D544" s="6">
        <f>IF(C544="","",VLOOKUP(C544,'Number-Dozzen'!$A$2:$C$38,3,0))</f>
        <v>3</v>
      </c>
      <c r="E544" s="6">
        <f>IF(C544="","",VLOOKUP(C544,'[1]Number-Dozzen'!$A$2:$B$38,2,0))</f>
        <v>1</v>
      </c>
      <c r="F544" s="19">
        <f t="shared" si="175"/>
        <v>23</v>
      </c>
      <c r="G544" s="19" t="str">
        <f>IF(C544="","",IF(F544="","",VLOOKUP(F544,'Number-Dozzen'!$F$2:$L$10,7,0)))</f>
        <v>14-18-22</v>
      </c>
      <c r="H544" s="1" t="str">
        <f t="shared" si="172"/>
        <v/>
      </c>
      <c r="I544" s="1">
        <f t="shared" si="157"/>
        <v>23</v>
      </c>
      <c r="J544" s="1">
        <f t="shared" si="158"/>
        <v>1</v>
      </c>
      <c r="K544" s="1" t="str">
        <f t="shared" si="171"/>
        <v/>
      </c>
      <c r="L544" s="1">
        <f>IF(C544="","",SUM($K$2:K544))</f>
        <v>-96</v>
      </c>
      <c r="M544" s="11"/>
      <c r="N544" s="24" t="str">
        <f t="shared" si="174"/>
        <v/>
      </c>
      <c r="O544" s="25"/>
      <c r="P544" s="11"/>
      <c r="Q544" s="11"/>
      <c r="R544" s="11"/>
      <c r="S544" s="11"/>
      <c r="T544" s="11"/>
      <c r="U544" s="11"/>
      <c r="X544" s="11"/>
      <c r="Y544" s="11"/>
      <c r="Z544" s="80" t="str">
        <f t="shared" si="159"/>
        <v/>
      </c>
      <c r="AA544" s="82" t="str">
        <f t="shared" si="160"/>
        <v/>
      </c>
      <c r="AB544" s="1" t="str">
        <f t="shared" si="161"/>
        <v/>
      </c>
      <c r="AC544" s="1" t="str">
        <f t="shared" si="162"/>
        <v/>
      </c>
      <c r="AD544" s="1">
        <f t="shared" si="163"/>
        <v>2</v>
      </c>
      <c r="AE544" s="1" t="str">
        <f t="shared" si="164"/>
        <v/>
      </c>
      <c r="AG544" s="11"/>
      <c r="AH544" s="1">
        <f t="shared" si="165"/>
        <v>3</v>
      </c>
      <c r="AI544" s="1" t="str">
        <f t="shared" si="166"/>
        <v/>
      </c>
      <c r="AJ544" s="1" t="str">
        <f t="shared" si="167"/>
        <v/>
      </c>
      <c r="AK544" s="1" t="str">
        <f t="shared" si="168"/>
        <v/>
      </c>
      <c r="AL544" s="1" t="str">
        <f t="shared" si="169"/>
        <v/>
      </c>
      <c r="AM544" s="1" t="str">
        <f t="shared" si="170"/>
        <v/>
      </c>
      <c r="AN544" s="11"/>
      <c r="AO544" s="11"/>
      <c r="AP544" s="78">
        <f>IF(AND(SUM(AH544:AM544)&gt;0,SUM(Z544:AE544)&gt;0),1,"")</f>
        <v>1</v>
      </c>
      <c r="AQ544" s="78"/>
      <c r="AR544" s="78">
        <f>IF(AP544=1,SUM(Z544:AE544)*10+SUM(AH544:AM544),"")</f>
        <v>23</v>
      </c>
      <c r="AS544" s="78"/>
      <c r="AT544" s="11"/>
      <c r="AU544" s="11"/>
      <c r="AV544" s="80">
        <f>IF(AP544=1,VLOOKUP(AR544,'Number-Dozzen'!$F$2:$K$10,2,0),"")</f>
        <v>14</v>
      </c>
      <c r="AW544" s="80">
        <f>IF(AP544=1,VLOOKUP(AR544,'Number-Dozzen'!$F$2:$K$10,3,0),"")</f>
        <v>18</v>
      </c>
      <c r="AX544" s="80">
        <f>IF(AP544=1,VLOOKUP(AR544,'Number-Dozzen'!$F$2:$K$10,4,0),"")</f>
        <v>22</v>
      </c>
      <c r="AY544" s="80" t="str">
        <f>IF(AP544=1,VLOOKUP(AR544,'Number-Dozzen'!$F$2:$K$10,5,0),"")</f>
        <v xml:space="preserve"> </v>
      </c>
      <c r="AZ544" s="80" t="str">
        <f>IF(AP544=1,VLOOKUP(AR544,'Number-Dozzen'!$F$2:$K$10,6,0),"")</f>
        <v xml:space="preserve"> </v>
      </c>
      <c r="BA544" s="11"/>
      <c r="BB544" s="80">
        <f t="shared" si="173"/>
        <v>23</v>
      </c>
      <c r="BC544" s="11"/>
      <c r="BD544" s="11"/>
      <c r="BE544" s="11"/>
      <c r="BF544" s="11"/>
      <c r="BG544" s="11"/>
      <c r="BH544" s="11"/>
      <c r="BI544" s="11"/>
      <c r="BJ544" s="11"/>
      <c r="BK544" s="11"/>
      <c r="BL544" s="11"/>
      <c r="BM544" s="11"/>
      <c r="BN544" s="11"/>
    </row>
    <row r="545" spans="1:66">
      <c r="A545" s="7">
        <v>544</v>
      </c>
      <c r="B545" s="5"/>
      <c r="C545" s="97">
        <v>24</v>
      </c>
      <c r="D545" s="6">
        <f>IF(C545="","",VLOOKUP(C545,'Number-Dozzen'!$A$2:$C$38,3,0))</f>
        <v>2</v>
      </c>
      <c r="E545" s="6">
        <f>IF(C545="","",VLOOKUP(C545,'[1]Number-Dozzen'!$A$2:$B$38,2,0))</f>
        <v>2</v>
      </c>
      <c r="F545" s="19">
        <f t="shared" si="175"/>
        <v>13</v>
      </c>
      <c r="G545" s="19" t="str">
        <f>IF(C545="","",IF(F545="","",VLOOKUP(F545,'Number-Dozzen'!$F$2:$L$10,7,0)))</f>
        <v>3-7-9-12</v>
      </c>
      <c r="H545" s="1" t="str">
        <f t="shared" si="172"/>
        <v>L</v>
      </c>
      <c r="I545" s="1">
        <f t="shared" si="157"/>
        <v>23</v>
      </c>
      <c r="J545" s="1">
        <f t="shared" si="158"/>
        <v>1</v>
      </c>
      <c r="K545" s="1">
        <f t="shared" si="171"/>
        <v>-4</v>
      </c>
      <c r="L545" s="1">
        <f>IF(C545="","",SUM($K$2:K545))</f>
        <v>-100</v>
      </c>
      <c r="M545" s="11"/>
      <c r="N545" s="24" t="str">
        <f t="shared" si="174"/>
        <v/>
      </c>
      <c r="O545" s="25"/>
      <c r="P545" s="11"/>
      <c r="Q545" s="11"/>
      <c r="R545" s="11"/>
      <c r="S545" s="11"/>
      <c r="T545" s="11"/>
      <c r="U545" s="11"/>
      <c r="X545" s="11"/>
      <c r="Y545" s="11"/>
      <c r="Z545" s="80" t="str">
        <f t="shared" si="159"/>
        <v/>
      </c>
      <c r="AA545" s="82" t="str">
        <f t="shared" si="160"/>
        <v/>
      </c>
      <c r="AB545" s="1" t="str">
        <f t="shared" si="161"/>
        <v/>
      </c>
      <c r="AC545" s="1">
        <f t="shared" si="162"/>
        <v>1</v>
      </c>
      <c r="AD545" s="1" t="str">
        <f t="shared" si="163"/>
        <v/>
      </c>
      <c r="AE545" s="1" t="str">
        <f t="shared" si="164"/>
        <v/>
      </c>
      <c r="AG545" s="11"/>
      <c r="AH545" s="1" t="str">
        <f t="shared" si="165"/>
        <v/>
      </c>
      <c r="AI545" s="1" t="str">
        <f t="shared" si="166"/>
        <v/>
      </c>
      <c r="AJ545" s="1">
        <f t="shared" si="167"/>
        <v>3</v>
      </c>
      <c r="AK545" s="1" t="str">
        <f t="shared" si="168"/>
        <v/>
      </c>
      <c r="AL545" s="1" t="str">
        <f t="shared" si="169"/>
        <v/>
      </c>
      <c r="AM545" s="1" t="str">
        <f t="shared" si="170"/>
        <v/>
      </c>
      <c r="AN545" s="11"/>
      <c r="AO545" s="11"/>
      <c r="AP545" s="78">
        <f>IF(AND(SUM(AH545:AM545)&gt;0,SUM(Z545:AE545)&gt;0),1,"")</f>
        <v>1</v>
      </c>
      <c r="AQ545" s="78"/>
      <c r="AR545" s="78">
        <f>IF(AP545=1,SUM(Z545:AE545)*10+SUM(AH545:AM545),"")</f>
        <v>13</v>
      </c>
      <c r="AS545" s="78"/>
      <c r="AT545" s="11"/>
      <c r="AU545" s="11"/>
      <c r="AV545" s="80">
        <f>IF(AP545=1,VLOOKUP(AR545,'Number-Dozzen'!$F$2:$K$10,2,0),"")</f>
        <v>3</v>
      </c>
      <c r="AW545" s="80">
        <f>IF(AP545=1,VLOOKUP(AR545,'Number-Dozzen'!$F$2:$K$10,3,0),"")</f>
        <v>7</v>
      </c>
      <c r="AX545" s="80">
        <f>IF(AP545=1,VLOOKUP(AR545,'Number-Dozzen'!$F$2:$K$10,4,0),"")</f>
        <v>9</v>
      </c>
      <c r="AY545" s="80">
        <f>IF(AP545=1,VLOOKUP(AR545,'Number-Dozzen'!$F$2:$K$10,5,0),"")</f>
        <v>12</v>
      </c>
      <c r="AZ545" s="80" t="str">
        <f>IF(AP545=1,VLOOKUP(AR545,'Number-Dozzen'!$F$2:$K$10,6,0),"")</f>
        <v xml:space="preserve"> </v>
      </c>
      <c r="BA545" s="11"/>
      <c r="BB545" s="80">
        <f t="shared" si="173"/>
        <v>24</v>
      </c>
      <c r="BC545" s="11"/>
      <c r="BD545" s="11"/>
      <c r="BE545" s="11"/>
      <c r="BF545" s="11"/>
      <c r="BG545" s="11"/>
      <c r="BH545" s="11"/>
      <c r="BI545" s="11"/>
      <c r="BJ545" s="11"/>
      <c r="BK545" s="11"/>
      <c r="BL545" s="11"/>
      <c r="BM545" s="11"/>
      <c r="BN545" s="11"/>
    </row>
    <row r="546" spans="1:66">
      <c r="A546" s="7">
        <v>545</v>
      </c>
      <c r="B546" s="5"/>
      <c r="C546" s="97">
        <v>20</v>
      </c>
      <c r="D546" s="6">
        <f>IF(C546="","",VLOOKUP(C546,'Number-Dozzen'!$A$2:$C$38,3,0))</f>
        <v>2</v>
      </c>
      <c r="E546" s="6">
        <f>IF(C546="","",VLOOKUP(C546,'[1]Number-Dozzen'!$A$2:$B$38,2,0))</f>
        <v>2</v>
      </c>
      <c r="F546" s="19" t="str">
        <f t="shared" si="175"/>
        <v/>
      </c>
      <c r="G546" s="19" t="str">
        <f>IF(C546="","",IF(F546="","",VLOOKUP(F546,'Number-Dozzen'!$F$2:$L$10,7,0)))</f>
        <v/>
      </c>
      <c r="H546" s="1" t="str">
        <f t="shared" si="172"/>
        <v>L</v>
      </c>
      <c r="I546" s="1">
        <f t="shared" si="157"/>
        <v>24</v>
      </c>
      <c r="J546" s="1">
        <f t="shared" si="158"/>
        <v>1</v>
      </c>
      <c r="K546" s="1">
        <f t="shared" si="171"/>
        <v>-4</v>
      </c>
      <c r="L546" s="1">
        <f>IF(C546="","",SUM($K$2:K546))</f>
        <v>-104</v>
      </c>
      <c r="M546" s="11"/>
      <c r="N546" s="24" t="str">
        <f t="shared" si="174"/>
        <v/>
      </c>
      <c r="O546" s="25"/>
      <c r="P546" s="11"/>
      <c r="Q546" s="11"/>
      <c r="R546" s="11"/>
      <c r="S546" s="11"/>
      <c r="T546" s="11"/>
      <c r="U546" s="11"/>
      <c r="X546" s="11"/>
      <c r="Y546" s="11"/>
      <c r="Z546" s="80" t="str">
        <f t="shared" si="159"/>
        <v/>
      </c>
      <c r="AA546" s="82" t="str">
        <f t="shared" si="160"/>
        <v/>
      </c>
      <c r="AB546" s="1" t="str">
        <f t="shared" si="161"/>
        <v/>
      </c>
      <c r="AC546" s="1" t="str">
        <f t="shared" si="162"/>
        <v/>
      </c>
      <c r="AD546" s="1" t="str">
        <f t="shared" si="163"/>
        <v/>
      </c>
      <c r="AE546" s="1" t="str">
        <f t="shared" si="164"/>
        <v/>
      </c>
      <c r="AG546" s="11"/>
      <c r="AH546" s="1" t="str">
        <f t="shared" si="165"/>
        <v/>
      </c>
      <c r="AI546" s="1" t="str">
        <f t="shared" si="166"/>
        <v/>
      </c>
      <c r="AJ546" s="1" t="str">
        <f t="shared" si="167"/>
        <v/>
      </c>
      <c r="AK546" s="1" t="str">
        <f t="shared" si="168"/>
        <v/>
      </c>
      <c r="AL546" s="1" t="str">
        <f t="shared" si="169"/>
        <v/>
      </c>
      <c r="AM546" s="1" t="str">
        <f t="shared" si="170"/>
        <v/>
      </c>
      <c r="AN546" s="11"/>
      <c r="AO546" s="11"/>
      <c r="AP546" s="78" t="str">
        <f>IF(AND(SUM(AH546:AM546)&gt;0,SUM(Z546:AE546)&gt;0),1,"")</f>
        <v/>
      </c>
      <c r="AQ546" s="78"/>
      <c r="AR546" s="78" t="str">
        <f>IF(AP546=1,SUM(Z546:AE546)*10+SUM(AH546:AM546),"")</f>
        <v/>
      </c>
      <c r="AS546" s="78"/>
      <c r="AT546" s="11"/>
      <c r="AU546" s="11"/>
      <c r="AV546" s="80" t="str">
        <f>IF(AP546=1,VLOOKUP(AR546,'Number-Dozzen'!$F$2:$K$10,2,0),"")</f>
        <v/>
      </c>
      <c r="AW546" s="80" t="str">
        <f>IF(AP546=1,VLOOKUP(AR546,'Number-Dozzen'!$F$2:$K$10,3,0),"")</f>
        <v/>
      </c>
      <c r="AX546" s="80" t="str">
        <f>IF(AP546=1,VLOOKUP(AR546,'Number-Dozzen'!$F$2:$K$10,4,0),"")</f>
        <v/>
      </c>
      <c r="AY546" s="80" t="str">
        <f>IF(AP546=1,VLOOKUP(AR546,'Number-Dozzen'!$F$2:$K$10,5,0),"")</f>
        <v/>
      </c>
      <c r="AZ546" s="80" t="str">
        <f>IF(AP546=1,VLOOKUP(AR546,'Number-Dozzen'!$F$2:$K$10,6,0),"")</f>
        <v/>
      </c>
      <c r="BA546" s="11"/>
      <c r="BB546" s="80">
        <f t="shared" si="173"/>
        <v>25</v>
      </c>
      <c r="BC546" s="11"/>
      <c r="BD546" s="11"/>
      <c r="BE546" s="11"/>
      <c r="BF546" s="11"/>
      <c r="BG546" s="11"/>
      <c r="BH546" s="11"/>
      <c r="BI546" s="11"/>
      <c r="BJ546" s="11"/>
      <c r="BK546" s="11"/>
      <c r="BL546" s="11"/>
      <c r="BM546" s="11"/>
      <c r="BN546" s="11"/>
    </row>
    <row r="547" spans="1:66">
      <c r="A547" s="7">
        <v>546</v>
      </c>
      <c r="B547" s="5"/>
      <c r="C547" s="97">
        <v>10</v>
      </c>
      <c r="D547" s="6">
        <f>IF(C547="","",VLOOKUP(C547,'Number-Dozzen'!$A$2:$C$38,3,0))</f>
        <v>1</v>
      </c>
      <c r="E547" s="6">
        <f>IF(C547="","",VLOOKUP(C547,'[1]Number-Dozzen'!$A$2:$B$38,2,0))</f>
        <v>2</v>
      </c>
      <c r="F547" s="19" t="str">
        <f t="shared" si="175"/>
        <v/>
      </c>
      <c r="G547" s="19" t="str">
        <f>IF(C547="","",IF(F547="","",VLOOKUP(F547,'Number-Dozzen'!$F$2:$L$10,7,0)))</f>
        <v/>
      </c>
      <c r="H547" s="1" t="str">
        <f t="shared" si="172"/>
        <v/>
      </c>
      <c r="I547" s="1">
        <f t="shared" si="157"/>
        <v>25</v>
      </c>
      <c r="J547" s="1">
        <f t="shared" si="158"/>
        <v>1</v>
      </c>
      <c r="K547" s="1" t="str">
        <f t="shared" si="171"/>
        <v/>
      </c>
      <c r="L547" s="1">
        <f>IF(C547="","",SUM($K$2:K547))</f>
        <v>-104</v>
      </c>
      <c r="M547" s="11"/>
      <c r="N547" s="24" t="str">
        <f t="shared" si="174"/>
        <v/>
      </c>
      <c r="O547" s="25"/>
      <c r="P547" s="11"/>
      <c r="Q547" s="11"/>
      <c r="R547" s="11"/>
      <c r="S547" s="11"/>
      <c r="T547" s="11"/>
      <c r="U547" s="11"/>
      <c r="X547" s="11"/>
      <c r="Y547" s="11"/>
      <c r="Z547" s="80">
        <f t="shared" si="159"/>
        <v>3</v>
      </c>
      <c r="AA547" s="82" t="str">
        <f t="shared" si="160"/>
        <v/>
      </c>
      <c r="AB547" s="1" t="str">
        <f t="shared" si="161"/>
        <v/>
      </c>
      <c r="AC547" s="1" t="str">
        <f t="shared" si="162"/>
        <v/>
      </c>
      <c r="AD547" s="1" t="str">
        <f t="shared" si="163"/>
        <v/>
      </c>
      <c r="AE547" s="1" t="str">
        <f t="shared" si="164"/>
        <v/>
      </c>
      <c r="AG547" s="11"/>
      <c r="AH547" s="1" t="str">
        <f t="shared" si="165"/>
        <v/>
      </c>
      <c r="AI547" s="1" t="str">
        <f t="shared" si="166"/>
        <v/>
      </c>
      <c r="AJ547" s="1" t="str">
        <f t="shared" si="167"/>
        <v/>
      </c>
      <c r="AK547" s="1" t="str">
        <f t="shared" si="168"/>
        <v/>
      </c>
      <c r="AL547" s="1" t="str">
        <f t="shared" si="169"/>
        <v/>
      </c>
      <c r="AM547" s="1" t="str">
        <f t="shared" si="170"/>
        <v/>
      </c>
      <c r="AN547" s="11"/>
      <c r="AO547" s="11"/>
      <c r="AP547" s="78" t="str">
        <f>IF(AND(SUM(AH547:AM547)&gt;0,SUM(Z547:AE547)&gt;0),1,"")</f>
        <v/>
      </c>
      <c r="AQ547" s="78"/>
      <c r="AR547" s="78" t="str">
        <f>IF(AP547=1,SUM(Z547:AE547)*10+SUM(AH547:AM547),"")</f>
        <v/>
      </c>
      <c r="AS547" s="78"/>
      <c r="AT547" s="11"/>
      <c r="AU547" s="11"/>
      <c r="AV547" s="80" t="str">
        <f>IF(AP547=1,VLOOKUP(AR547,'Number-Dozzen'!$F$2:$K$10,2,0),"")</f>
        <v/>
      </c>
      <c r="AW547" s="80" t="str">
        <f>IF(AP547=1,VLOOKUP(AR547,'Number-Dozzen'!$F$2:$K$10,3,0),"")</f>
        <v/>
      </c>
      <c r="AX547" s="80" t="str">
        <f>IF(AP547=1,VLOOKUP(AR547,'Number-Dozzen'!$F$2:$K$10,4,0),"")</f>
        <v/>
      </c>
      <c r="AY547" s="80" t="str">
        <f>IF(AP547=1,VLOOKUP(AR547,'Number-Dozzen'!$F$2:$K$10,5,0),"")</f>
        <v/>
      </c>
      <c r="AZ547" s="80" t="str">
        <f>IF(AP547=1,VLOOKUP(AR547,'Number-Dozzen'!$F$2:$K$10,6,0),"")</f>
        <v/>
      </c>
      <c r="BA547" s="11"/>
      <c r="BB547" s="80">
        <f t="shared" si="173"/>
        <v>25</v>
      </c>
      <c r="BC547" s="11"/>
      <c r="BD547" s="11"/>
      <c r="BE547" s="11"/>
      <c r="BF547" s="11"/>
      <c r="BG547" s="11"/>
      <c r="BH547" s="11"/>
      <c r="BI547" s="11"/>
      <c r="BJ547" s="11"/>
      <c r="BK547" s="11"/>
      <c r="BL547" s="11"/>
      <c r="BM547" s="11"/>
      <c r="BN547" s="11"/>
    </row>
    <row r="548" spans="1:66">
      <c r="A548" s="7">
        <v>547</v>
      </c>
      <c r="B548" s="5"/>
      <c r="C548" s="97">
        <v>2</v>
      </c>
      <c r="D548" s="6">
        <f>IF(C548="","",VLOOKUP(C548,'Number-Dozzen'!$A$2:$C$38,3,0))</f>
        <v>1</v>
      </c>
      <c r="E548" s="6">
        <f>IF(C548="","",VLOOKUP(C548,'[1]Number-Dozzen'!$A$2:$B$38,2,0))</f>
        <v>1</v>
      </c>
      <c r="F548" s="19" t="str">
        <f t="shared" si="175"/>
        <v/>
      </c>
      <c r="G548" s="19" t="str">
        <f>IF(C548="","",IF(F548="","",VLOOKUP(F548,'Number-Dozzen'!$F$2:$L$10,7,0)))</f>
        <v/>
      </c>
      <c r="H548" s="1" t="str">
        <f t="shared" si="172"/>
        <v/>
      </c>
      <c r="I548" s="1">
        <f t="shared" si="157"/>
        <v>25</v>
      </c>
      <c r="J548" s="1">
        <f t="shared" si="158"/>
        <v>1</v>
      </c>
      <c r="K548" s="1" t="str">
        <f t="shared" si="171"/>
        <v/>
      </c>
      <c r="L548" s="1">
        <f>IF(C548="","",SUM($K$2:K548))</f>
        <v>-104</v>
      </c>
      <c r="M548" s="11"/>
      <c r="N548" s="24" t="str">
        <f t="shared" si="174"/>
        <v/>
      </c>
      <c r="O548" s="25"/>
      <c r="P548" s="11"/>
      <c r="Q548" s="11"/>
      <c r="R548" s="11"/>
      <c r="S548" s="11"/>
      <c r="T548" s="11"/>
      <c r="U548" s="11"/>
      <c r="X548" s="11"/>
      <c r="Y548" s="11"/>
      <c r="Z548" s="80" t="str">
        <f t="shared" si="159"/>
        <v/>
      </c>
      <c r="AA548" s="82" t="str">
        <f t="shared" si="160"/>
        <v/>
      </c>
      <c r="AB548" s="1" t="str">
        <f t="shared" si="161"/>
        <v/>
      </c>
      <c r="AC548" s="1" t="str">
        <f t="shared" si="162"/>
        <v/>
      </c>
      <c r="AD548" s="1" t="str">
        <f t="shared" si="163"/>
        <v/>
      </c>
      <c r="AE548" s="1" t="str">
        <f t="shared" si="164"/>
        <v/>
      </c>
      <c r="AG548" s="11"/>
      <c r="AH548" s="1">
        <f t="shared" si="165"/>
        <v>3</v>
      </c>
      <c r="AI548" s="1" t="str">
        <f t="shared" si="166"/>
        <v/>
      </c>
      <c r="AJ548" s="1" t="str">
        <f t="shared" si="167"/>
        <v/>
      </c>
      <c r="AK548" s="1" t="str">
        <f t="shared" si="168"/>
        <v/>
      </c>
      <c r="AL548" s="1" t="str">
        <f t="shared" si="169"/>
        <v/>
      </c>
      <c r="AM548" s="1" t="str">
        <f t="shared" si="170"/>
        <v/>
      </c>
      <c r="AN548" s="11"/>
      <c r="AO548" s="11"/>
      <c r="AP548" s="78" t="str">
        <f>IF(AND(SUM(AH548:AM548)&gt;0,SUM(Z548:AE548)&gt;0),1,"")</f>
        <v/>
      </c>
      <c r="AQ548" s="78"/>
      <c r="AR548" s="78" t="str">
        <f>IF(AP548=1,SUM(Z548:AE548)*10+SUM(AH548:AM548),"")</f>
        <v/>
      </c>
      <c r="AS548" s="78"/>
      <c r="AT548" s="11"/>
      <c r="AU548" s="11"/>
      <c r="AV548" s="80" t="str">
        <f>IF(AP548=1,VLOOKUP(AR548,'Number-Dozzen'!$F$2:$K$10,2,0),"")</f>
        <v/>
      </c>
      <c r="AW548" s="80" t="str">
        <f>IF(AP548=1,VLOOKUP(AR548,'Number-Dozzen'!$F$2:$K$10,3,0),"")</f>
        <v/>
      </c>
      <c r="AX548" s="80" t="str">
        <f>IF(AP548=1,VLOOKUP(AR548,'Number-Dozzen'!$F$2:$K$10,4,0),"")</f>
        <v/>
      </c>
      <c r="AY548" s="80" t="str">
        <f>IF(AP548=1,VLOOKUP(AR548,'Number-Dozzen'!$F$2:$K$10,5,0),"")</f>
        <v/>
      </c>
      <c r="AZ548" s="80" t="str">
        <f>IF(AP548=1,VLOOKUP(AR548,'Number-Dozzen'!$F$2:$K$10,6,0),"")</f>
        <v/>
      </c>
      <c r="BA548" s="11"/>
      <c r="BB548" s="80">
        <f t="shared" si="173"/>
        <v>25</v>
      </c>
      <c r="BC548" s="11"/>
      <c r="BD548" s="11"/>
      <c r="BE548" s="11"/>
      <c r="BF548" s="11"/>
      <c r="BG548" s="11"/>
      <c r="BH548" s="11"/>
      <c r="BI548" s="11"/>
      <c r="BJ548" s="11"/>
      <c r="BK548" s="11"/>
      <c r="BL548" s="11"/>
      <c r="BM548" s="11"/>
      <c r="BN548" s="11"/>
    </row>
    <row r="549" spans="1:66">
      <c r="A549" s="7">
        <v>548</v>
      </c>
      <c r="B549" s="5"/>
      <c r="C549" s="97">
        <v>9</v>
      </c>
      <c r="D549" s="6">
        <f>IF(C549="","",VLOOKUP(C549,'Number-Dozzen'!$A$2:$C$38,3,0))</f>
        <v>1</v>
      </c>
      <c r="E549" s="6">
        <f>IF(C549="","",VLOOKUP(C549,'[1]Number-Dozzen'!$A$2:$B$38,2,0))</f>
        <v>3</v>
      </c>
      <c r="F549" s="19" t="str">
        <f t="shared" si="175"/>
        <v/>
      </c>
      <c r="G549" s="19" t="str">
        <f>IF(C549="","",IF(F549="","",VLOOKUP(F549,'Number-Dozzen'!$F$2:$L$10,7,0)))</f>
        <v/>
      </c>
      <c r="H549" s="1" t="str">
        <f t="shared" si="172"/>
        <v/>
      </c>
      <c r="I549" s="1">
        <f t="shared" si="157"/>
        <v>25</v>
      </c>
      <c r="J549" s="1">
        <f t="shared" si="158"/>
        <v>1</v>
      </c>
      <c r="K549" s="1" t="str">
        <f t="shared" si="171"/>
        <v/>
      </c>
      <c r="L549" s="1">
        <f>IF(C549="","",SUM($K$2:K549))</f>
        <v>-104</v>
      </c>
      <c r="M549" s="11"/>
      <c r="N549" s="24" t="str">
        <f t="shared" si="174"/>
        <v/>
      </c>
      <c r="O549" s="25"/>
      <c r="P549" s="11"/>
      <c r="Q549" s="11"/>
      <c r="R549" s="11"/>
      <c r="S549" s="11"/>
      <c r="T549" s="11"/>
      <c r="U549" s="11"/>
      <c r="X549" s="11"/>
      <c r="Y549" s="11"/>
      <c r="Z549" s="80" t="str">
        <f t="shared" si="159"/>
        <v/>
      </c>
      <c r="AA549" s="82" t="str">
        <f t="shared" si="160"/>
        <v/>
      </c>
      <c r="AB549" s="1" t="str">
        <f t="shared" si="161"/>
        <v/>
      </c>
      <c r="AC549" s="1" t="str">
        <f t="shared" si="162"/>
        <v/>
      </c>
      <c r="AD549" s="1" t="str">
        <f t="shared" si="163"/>
        <v/>
      </c>
      <c r="AE549" s="1" t="str">
        <f t="shared" si="164"/>
        <v/>
      </c>
      <c r="AG549" s="11"/>
      <c r="AH549" s="1" t="str">
        <f t="shared" si="165"/>
        <v/>
      </c>
      <c r="AI549" s="1" t="str">
        <f t="shared" si="166"/>
        <v/>
      </c>
      <c r="AJ549" s="1" t="str">
        <f t="shared" si="167"/>
        <v/>
      </c>
      <c r="AK549" s="1" t="str">
        <f t="shared" si="168"/>
        <v/>
      </c>
      <c r="AL549" s="1">
        <f t="shared" si="169"/>
        <v>2</v>
      </c>
      <c r="AM549" s="1" t="str">
        <f t="shared" si="170"/>
        <v/>
      </c>
      <c r="AN549" s="11"/>
      <c r="AO549" s="11"/>
      <c r="AP549" s="78" t="str">
        <f>IF(AND(SUM(AH549:AM549)&gt;0,SUM(Z549:AE549)&gt;0),1,"")</f>
        <v/>
      </c>
      <c r="AQ549" s="78"/>
      <c r="AR549" s="78" t="str">
        <f>IF(AP549=1,SUM(Z549:AE549)*10+SUM(AH549:AM549),"")</f>
        <v/>
      </c>
      <c r="AS549" s="78"/>
      <c r="AT549" s="11"/>
      <c r="AU549" s="11"/>
      <c r="AV549" s="80" t="str">
        <f>IF(AP549=1,VLOOKUP(AR549,'Number-Dozzen'!$F$2:$K$10,2,0),"")</f>
        <v/>
      </c>
      <c r="AW549" s="80" t="str">
        <f>IF(AP549=1,VLOOKUP(AR549,'Number-Dozzen'!$F$2:$K$10,3,0),"")</f>
        <v/>
      </c>
      <c r="AX549" s="80" t="str">
        <f>IF(AP549=1,VLOOKUP(AR549,'Number-Dozzen'!$F$2:$K$10,4,0),"")</f>
        <v/>
      </c>
      <c r="AY549" s="80" t="str">
        <f>IF(AP549=1,VLOOKUP(AR549,'Number-Dozzen'!$F$2:$K$10,5,0),"")</f>
        <v/>
      </c>
      <c r="AZ549" s="80" t="str">
        <f>IF(AP549=1,VLOOKUP(AR549,'Number-Dozzen'!$F$2:$K$10,6,0),"")</f>
        <v/>
      </c>
      <c r="BA549" s="11"/>
      <c r="BB549" s="80">
        <f t="shared" si="173"/>
        <v>25</v>
      </c>
      <c r="BC549" s="11"/>
      <c r="BD549" s="11"/>
      <c r="BE549" s="11"/>
      <c r="BF549" s="11"/>
      <c r="BG549" s="11"/>
      <c r="BH549" s="11"/>
      <c r="BI549" s="11"/>
      <c r="BJ549" s="11"/>
      <c r="BK549" s="11"/>
      <c r="BL549" s="11"/>
      <c r="BM549" s="11"/>
      <c r="BN549" s="11"/>
    </row>
    <row r="550" spans="1:66">
      <c r="A550" s="7">
        <v>549</v>
      </c>
      <c r="B550" s="5"/>
      <c r="C550" s="97">
        <v>7</v>
      </c>
      <c r="D550" s="6">
        <f>IF(C550="","",VLOOKUP(C550,'Number-Dozzen'!$A$2:$C$38,3,0))</f>
        <v>1</v>
      </c>
      <c r="E550" s="6">
        <f>IF(C550="","",VLOOKUP(C550,'[1]Number-Dozzen'!$A$2:$B$38,2,0))</f>
        <v>3</v>
      </c>
      <c r="F550" s="19" t="str">
        <f t="shared" si="175"/>
        <v/>
      </c>
      <c r="G550" s="19" t="str">
        <f>IF(C550="","",IF(F550="","",VLOOKUP(F550,'Number-Dozzen'!$F$2:$L$10,7,0)))</f>
        <v/>
      </c>
      <c r="H550" s="1" t="str">
        <f t="shared" si="172"/>
        <v/>
      </c>
      <c r="I550" s="1">
        <f t="shared" si="157"/>
        <v>25</v>
      </c>
      <c r="J550" s="1">
        <f t="shared" si="158"/>
        <v>1</v>
      </c>
      <c r="K550" s="1" t="str">
        <f t="shared" si="171"/>
        <v/>
      </c>
      <c r="L550" s="1">
        <f>IF(C550="","",SUM($K$2:K550))</f>
        <v>-104</v>
      </c>
      <c r="M550" s="11"/>
      <c r="N550" s="24" t="str">
        <f t="shared" si="174"/>
        <v/>
      </c>
      <c r="O550" s="25"/>
      <c r="P550" s="11"/>
      <c r="Q550" s="11"/>
      <c r="R550" s="11"/>
      <c r="S550" s="11"/>
      <c r="T550" s="11"/>
      <c r="U550" s="11"/>
      <c r="X550" s="11"/>
      <c r="Y550" s="11"/>
      <c r="Z550" s="80" t="str">
        <f t="shared" si="159"/>
        <v/>
      </c>
      <c r="AA550" s="82" t="str">
        <f t="shared" si="160"/>
        <v/>
      </c>
      <c r="AB550" s="1" t="str">
        <f t="shared" si="161"/>
        <v/>
      </c>
      <c r="AC550" s="1" t="str">
        <f t="shared" si="162"/>
        <v/>
      </c>
      <c r="AD550" s="1" t="str">
        <f t="shared" si="163"/>
        <v/>
      </c>
      <c r="AE550" s="1" t="str">
        <f t="shared" si="164"/>
        <v/>
      </c>
      <c r="AG550" s="11"/>
      <c r="AH550" s="1" t="str">
        <f t="shared" si="165"/>
        <v/>
      </c>
      <c r="AI550" s="1" t="str">
        <f t="shared" si="166"/>
        <v/>
      </c>
      <c r="AJ550" s="1" t="str">
        <f t="shared" si="167"/>
        <v/>
      </c>
      <c r="AK550" s="1" t="str">
        <f t="shared" si="168"/>
        <v/>
      </c>
      <c r="AL550" s="1" t="str">
        <f t="shared" si="169"/>
        <v/>
      </c>
      <c r="AM550" s="1" t="str">
        <f t="shared" si="170"/>
        <v/>
      </c>
      <c r="AN550" s="11"/>
      <c r="AO550" s="11"/>
      <c r="AP550" s="78" t="str">
        <f>IF(AND(SUM(AH550:AM550)&gt;0,SUM(Z550:AE550)&gt;0),1,"")</f>
        <v/>
      </c>
      <c r="AQ550" s="78"/>
      <c r="AR550" s="78" t="str">
        <f>IF(AP550=1,SUM(Z550:AE550)*10+SUM(AH550:AM550),"")</f>
        <v/>
      </c>
      <c r="AS550" s="78"/>
      <c r="AT550" s="11"/>
      <c r="AU550" s="11"/>
      <c r="AV550" s="80" t="str">
        <f>IF(AP550=1,VLOOKUP(AR550,'Number-Dozzen'!$F$2:$K$10,2,0),"")</f>
        <v/>
      </c>
      <c r="AW550" s="80" t="str">
        <f>IF(AP550=1,VLOOKUP(AR550,'Number-Dozzen'!$F$2:$K$10,3,0),"")</f>
        <v/>
      </c>
      <c r="AX550" s="80" t="str">
        <f>IF(AP550=1,VLOOKUP(AR550,'Number-Dozzen'!$F$2:$K$10,4,0),"")</f>
        <v/>
      </c>
      <c r="AY550" s="80" t="str">
        <f>IF(AP550=1,VLOOKUP(AR550,'Number-Dozzen'!$F$2:$K$10,5,0),"")</f>
        <v/>
      </c>
      <c r="AZ550" s="80" t="str">
        <f>IF(AP550=1,VLOOKUP(AR550,'Number-Dozzen'!$F$2:$K$10,6,0),"")</f>
        <v/>
      </c>
      <c r="BA550" s="11"/>
      <c r="BB550" s="80">
        <f t="shared" si="173"/>
        <v>25</v>
      </c>
      <c r="BC550" s="11"/>
      <c r="BD550" s="11"/>
      <c r="BE550" s="11"/>
      <c r="BF550" s="11"/>
      <c r="BG550" s="11"/>
      <c r="BH550" s="11"/>
      <c r="BI550" s="11"/>
      <c r="BJ550" s="11"/>
      <c r="BK550" s="11"/>
      <c r="BL550" s="11"/>
      <c r="BM550" s="11"/>
      <c r="BN550" s="11"/>
    </row>
    <row r="551" spans="1:66">
      <c r="A551" s="7">
        <v>550</v>
      </c>
      <c r="B551" s="5"/>
      <c r="C551" s="97">
        <v>26</v>
      </c>
      <c r="D551" s="6">
        <f>IF(C551="","",VLOOKUP(C551,'Number-Dozzen'!$A$2:$C$38,3,0))</f>
        <v>3</v>
      </c>
      <c r="E551" s="6">
        <f>IF(C551="","",VLOOKUP(C551,'[1]Number-Dozzen'!$A$2:$B$38,2,0))</f>
        <v>3</v>
      </c>
      <c r="F551" s="19" t="str">
        <f t="shared" si="175"/>
        <v/>
      </c>
      <c r="G551" s="19" t="str">
        <f>IF(C551="","",IF(F551="","",VLOOKUP(F551,'Number-Dozzen'!$F$2:$L$10,7,0)))</f>
        <v/>
      </c>
      <c r="H551" s="1" t="str">
        <f t="shared" si="172"/>
        <v/>
      </c>
      <c r="I551" s="1">
        <f t="shared" si="157"/>
        <v>25</v>
      </c>
      <c r="J551" s="1">
        <f t="shared" si="158"/>
        <v>1</v>
      </c>
      <c r="K551" s="1" t="str">
        <f t="shared" si="171"/>
        <v/>
      </c>
      <c r="L551" s="1">
        <f>IF(C551="","",SUM($K$2:K551))</f>
        <v>-104</v>
      </c>
      <c r="M551" s="11"/>
      <c r="N551" s="24" t="str">
        <f t="shared" si="174"/>
        <v/>
      </c>
      <c r="O551" s="25"/>
      <c r="P551" s="11"/>
      <c r="Q551" s="11"/>
      <c r="R551" s="11"/>
      <c r="S551" s="11"/>
      <c r="T551" s="11"/>
      <c r="U551" s="11"/>
      <c r="X551" s="11"/>
      <c r="Y551" s="11"/>
      <c r="Z551" s="80" t="str">
        <f t="shared" si="159"/>
        <v/>
      </c>
      <c r="AA551" s="82" t="str">
        <f t="shared" si="160"/>
        <v/>
      </c>
      <c r="AB551" s="1" t="str">
        <f t="shared" si="161"/>
        <v/>
      </c>
      <c r="AC551" s="1" t="str">
        <f t="shared" si="162"/>
        <v/>
      </c>
      <c r="AD551" s="1">
        <f t="shared" si="163"/>
        <v>2</v>
      </c>
      <c r="AE551" s="1" t="str">
        <f t="shared" si="164"/>
        <v/>
      </c>
      <c r="AG551" s="11"/>
      <c r="AH551" s="1" t="str">
        <f t="shared" si="165"/>
        <v/>
      </c>
      <c r="AI551" s="1" t="str">
        <f t="shared" si="166"/>
        <v/>
      </c>
      <c r="AJ551" s="1" t="str">
        <f t="shared" si="167"/>
        <v/>
      </c>
      <c r="AK551" s="1" t="str">
        <f t="shared" si="168"/>
        <v/>
      </c>
      <c r="AL551" s="1" t="str">
        <f t="shared" si="169"/>
        <v/>
      </c>
      <c r="AM551" s="1" t="str">
        <f t="shared" si="170"/>
        <v/>
      </c>
      <c r="AN551" s="11"/>
      <c r="AO551" s="11"/>
      <c r="AP551" s="78" t="str">
        <f>IF(AND(SUM(AH551:AM551)&gt;0,SUM(Z551:AE551)&gt;0),1,"")</f>
        <v/>
      </c>
      <c r="AQ551" s="78"/>
      <c r="AR551" s="78" t="str">
        <f>IF(AP551=1,SUM(Z551:AE551)*10+SUM(AH551:AM551),"")</f>
        <v/>
      </c>
      <c r="AS551" s="78"/>
      <c r="AT551" s="11"/>
      <c r="AU551" s="11"/>
      <c r="AV551" s="80" t="str">
        <f>IF(AP551=1,VLOOKUP(AR551,'Number-Dozzen'!$F$2:$K$10,2,0),"")</f>
        <v/>
      </c>
      <c r="AW551" s="80" t="str">
        <f>IF(AP551=1,VLOOKUP(AR551,'Number-Dozzen'!$F$2:$K$10,3,0),"")</f>
        <v/>
      </c>
      <c r="AX551" s="80" t="str">
        <f>IF(AP551=1,VLOOKUP(AR551,'Number-Dozzen'!$F$2:$K$10,4,0),"")</f>
        <v/>
      </c>
      <c r="AY551" s="80" t="str">
        <f>IF(AP551=1,VLOOKUP(AR551,'Number-Dozzen'!$F$2:$K$10,5,0),"")</f>
        <v/>
      </c>
      <c r="AZ551" s="80" t="str">
        <f>IF(AP551=1,VLOOKUP(AR551,'Number-Dozzen'!$F$2:$K$10,6,0),"")</f>
        <v/>
      </c>
      <c r="BA551" s="11"/>
      <c r="BB551" s="80">
        <f t="shared" si="173"/>
        <v>25</v>
      </c>
      <c r="BC551" s="11"/>
      <c r="BD551" s="11"/>
      <c r="BE551" s="11"/>
      <c r="BF551" s="11"/>
      <c r="BG551" s="11"/>
      <c r="BH551" s="11"/>
      <c r="BI551" s="11"/>
      <c r="BJ551" s="11"/>
      <c r="BK551" s="11"/>
      <c r="BL551" s="11"/>
      <c r="BM551" s="11"/>
      <c r="BN551" s="11"/>
    </row>
    <row r="552" spans="1:66">
      <c r="A552" s="7">
        <v>551</v>
      </c>
      <c r="B552" s="5"/>
      <c r="C552" s="97">
        <v>19</v>
      </c>
      <c r="D552" s="6">
        <f>IF(C552="","",VLOOKUP(C552,'Number-Dozzen'!$A$2:$C$38,3,0))</f>
        <v>2</v>
      </c>
      <c r="E552" s="6">
        <f>IF(C552="","",VLOOKUP(C552,'[1]Number-Dozzen'!$A$2:$B$38,2,0))</f>
        <v>1</v>
      </c>
      <c r="F552" s="19">
        <f t="shared" si="175"/>
        <v>12</v>
      </c>
      <c r="G552" s="19" t="str">
        <f>IF(C552="","",IF(F552="","",VLOOKUP(F552,'Number-Dozzen'!$F$2:$L$10,7,0)))</f>
        <v>1-5-8-10-11</v>
      </c>
      <c r="H552" s="1" t="str">
        <f t="shared" si="172"/>
        <v/>
      </c>
      <c r="I552" s="1">
        <f t="shared" si="157"/>
        <v>25</v>
      </c>
      <c r="J552" s="1">
        <f t="shared" si="158"/>
        <v>1</v>
      </c>
      <c r="K552" s="1" t="str">
        <f t="shared" si="171"/>
        <v/>
      </c>
      <c r="L552" s="1">
        <f>IF(C552="","",SUM($K$2:K552))</f>
        <v>-104</v>
      </c>
      <c r="M552" s="11"/>
      <c r="N552" s="24" t="str">
        <f t="shared" si="174"/>
        <v/>
      </c>
      <c r="O552" s="25"/>
      <c r="P552" s="11"/>
      <c r="Q552" s="11"/>
      <c r="R552" s="11"/>
      <c r="S552" s="11"/>
      <c r="T552" s="11"/>
      <c r="U552" s="11"/>
      <c r="X552" s="11"/>
      <c r="Y552" s="11"/>
      <c r="Z552" s="80" t="str">
        <f t="shared" si="159"/>
        <v/>
      </c>
      <c r="AA552" s="82" t="str">
        <f t="shared" si="160"/>
        <v/>
      </c>
      <c r="AB552" s="1" t="str">
        <f t="shared" si="161"/>
        <v/>
      </c>
      <c r="AC552" s="1">
        <f t="shared" si="162"/>
        <v>1</v>
      </c>
      <c r="AD552" s="1" t="str">
        <f t="shared" si="163"/>
        <v/>
      </c>
      <c r="AE552" s="1" t="str">
        <f t="shared" si="164"/>
        <v/>
      </c>
      <c r="AG552" s="11"/>
      <c r="AH552" s="1" t="str">
        <f t="shared" si="165"/>
        <v/>
      </c>
      <c r="AI552" s="1">
        <f t="shared" si="166"/>
        <v>2</v>
      </c>
      <c r="AJ552" s="1" t="str">
        <f t="shared" si="167"/>
        <v/>
      </c>
      <c r="AK552" s="1" t="str">
        <f t="shared" si="168"/>
        <v/>
      </c>
      <c r="AL552" s="1" t="str">
        <f t="shared" si="169"/>
        <v/>
      </c>
      <c r="AM552" s="1" t="str">
        <f t="shared" si="170"/>
        <v/>
      </c>
      <c r="AN552" s="11"/>
      <c r="AO552" s="11"/>
      <c r="AP552" s="78">
        <f>IF(AND(SUM(AH552:AM552)&gt;0,SUM(Z552:AE552)&gt;0),1,"")</f>
        <v>1</v>
      </c>
      <c r="AQ552" s="78"/>
      <c r="AR552" s="78">
        <f>IF(AP552=1,SUM(Z552:AE552)*10+SUM(AH552:AM552),"")</f>
        <v>12</v>
      </c>
      <c r="AS552" s="78"/>
      <c r="AT552" s="11"/>
      <c r="AU552" s="11"/>
      <c r="AV552" s="80">
        <f>IF(AP552=1,VLOOKUP(AR552,'Number-Dozzen'!$F$2:$K$10,2,0),"")</f>
        <v>1</v>
      </c>
      <c r="AW552" s="80">
        <f>IF(AP552=1,VLOOKUP(AR552,'Number-Dozzen'!$F$2:$K$10,3,0),"")</f>
        <v>5</v>
      </c>
      <c r="AX552" s="80">
        <f>IF(AP552=1,VLOOKUP(AR552,'Number-Dozzen'!$F$2:$K$10,4,0),"")</f>
        <v>8</v>
      </c>
      <c r="AY552" s="80">
        <f>IF(AP552=1,VLOOKUP(AR552,'Number-Dozzen'!$F$2:$K$10,5,0),"")</f>
        <v>10</v>
      </c>
      <c r="AZ552" s="80">
        <f>IF(AP552=1,VLOOKUP(AR552,'Number-Dozzen'!$F$2:$K$10,6,0),"")</f>
        <v>11</v>
      </c>
      <c r="BA552" s="11"/>
      <c r="BB552" s="80">
        <f t="shared" si="173"/>
        <v>25</v>
      </c>
      <c r="BC552" s="11"/>
      <c r="BD552" s="11"/>
      <c r="BE552" s="11"/>
      <c r="BF552" s="11"/>
      <c r="BG552" s="11"/>
      <c r="BH552" s="11"/>
      <c r="BI552" s="11"/>
      <c r="BJ552" s="11"/>
      <c r="BK552" s="11"/>
      <c r="BL552" s="11"/>
      <c r="BM552" s="11"/>
      <c r="BN552" s="11"/>
    </row>
    <row r="553" spans="1:66">
      <c r="A553" s="7">
        <v>552</v>
      </c>
      <c r="B553" s="5"/>
      <c r="C553" s="97">
        <v>28</v>
      </c>
      <c r="D553" s="6">
        <f>IF(C553="","",VLOOKUP(C553,'Number-Dozzen'!$A$2:$C$38,3,0))</f>
        <v>3</v>
      </c>
      <c r="E553" s="6">
        <f>IF(C553="","",VLOOKUP(C553,'[1]Number-Dozzen'!$A$2:$B$38,2,0))</f>
        <v>3</v>
      </c>
      <c r="F553" s="19" t="str">
        <f t="shared" si="175"/>
        <v/>
      </c>
      <c r="G553" s="19" t="str">
        <f>IF(C553="","",IF(F553="","",VLOOKUP(F553,'Number-Dozzen'!$F$2:$L$10,7,0)))</f>
        <v/>
      </c>
      <c r="H553" s="1" t="str">
        <f t="shared" si="172"/>
        <v>L</v>
      </c>
      <c r="I553" s="1">
        <f t="shared" si="157"/>
        <v>25</v>
      </c>
      <c r="J553" s="1">
        <f t="shared" si="158"/>
        <v>1</v>
      </c>
      <c r="K553" s="1">
        <f t="shared" si="171"/>
        <v>-4</v>
      </c>
      <c r="L553" s="1">
        <f>IF(C553="","",SUM($K$2:K553))</f>
        <v>-108</v>
      </c>
      <c r="M553" s="11"/>
      <c r="N553" s="24" t="str">
        <f t="shared" si="174"/>
        <v/>
      </c>
      <c r="O553" s="25"/>
      <c r="P553" s="11"/>
      <c r="Q553" s="11"/>
      <c r="R553" s="11"/>
      <c r="S553" s="11"/>
      <c r="T553" s="11"/>
      <c r="U553" s="11"/>
      <c r="X553" s="11"/>
      <c r="Y553" s="11"/>
      <c r="Z553" s="80" t="str">
        <f t="shared" si="159"/>
        <v/>
      </c>
      <c r="AA553" s="82" t="str">
        <f t="shared" si="160"/>
        <v/>
      </c>
      <c r="AB553" s="1" t="str">
        <f t="shared" si="161"/>
        <v/>
      </c>
      <c r="AC553" s="1" t="str">
        <f t="shared" si="162"/>
        <v/>
      </c>
      <c r="AD553" s="1" t="str">
        <f t="shared" si="163"/>
        <v/>
      </c>
      <c r="AE553" s="1" t="str">
        <f t="shared" si="164"/>
        <v/>
      </c>
      <c r="AG553" s="11"/>
      <c r="AH553" s="1" t="str">
        <f t="shared" si="165"/>
        <v/>
      </c>
      <c r="AI553" s="1" t="str">
        <f t="shared" si="166"/>
        <v/>
      </c>
      <c r="AJ553" s="1" t="str">
        <f t="shared" si="167"/>
        <v/>
      </c>
      <c r="AK553" s="1" t="str">
        <f t="shared" si="168"/>
        <v/>
      </c>
      <c r="AL553" s="1">
        <f t="shared" si="169"/>
        <v>2</v>
      </c>
      <c r="AM553" s="1" t="str">
        <f t="shared" si="170"/>
        <v/>
      </c>
      <c r="AN553" s="11"/>
      <c r="AO553" s="11"/>
      <c r="AP553" s="78" t="str">
        <f>IF(AND(SUM(AH553:AM553)&gt;0,SUM(Z553:AE553)&gt;0),1,"")</f>
        <v/>
      </c>
      <c r="AQ553" s="78"/>
      <c r="AR553" s="78" t="str">
        <f>IF(AP553=1,SUM(Z553:AE553)*10+SUM(AH553:AM553),"")</f>
        <v/>
      </c>
      <c r="AS553" s="78"/>
      <c r="AT553" s="11"/>
      <c r="AU553" s="11"/>
      <c r="AV553" s="80" t="str">
        <f>IF(AP553=1,VLOOKUP(AR553,'Number-Dozzen'!$F$2:$K$10,2,0),"")</f>
        <v/>
      </c>
      <c r="AW553" s="80" t="str">
        <f>IF(AP553=1,VLOOKUP(AR553,'Number-Dozzen'!$F$2:$K$10,3,0),"")</f>
        <v/>
      </c>
      <c r="AX553" s="80" t="str">
        <f>IF(AP553=1,VLOOKUP(AR553,'Number-Dozzen'!$F$2:$K$10,4,0),"")</f>
        <v/>
      </c>
      <c r="AY553" s="80" t="str">
        <f>IF(AP553=1,VLOOKUP(AR553,'Number-Dozzen'!$F$2:$K$10,5,0),"")</f>
        <v/>
      </c>
      <c r="AZ553" s="80" t="str">
        <f>IF(AP553=1,VLOOKUP(AR553,'Number-Dozzen'!$F$2:$K$10,6,0),"")</f>
        <v/>
      </c>
      <c r="BA553" s="11"/>
      <c r="BB553" s="80">
        <f t="shared" si="173"/>
        <v>26</v>
      </c>
      <c r="BC553" s="11"/>
      <c r="BD553" s="11"/>
      <c r="BE553" s="11"/>
      <c r="BF553" s="11"/>
      <c r="BG553" s="11"/>
      <c r="BH553" s="11"/>
      <c r="BI553" s="11"/>
      <c r="BJ553" s="11"/>
      <c r="BK553" s="11"/>
      <c r="BL553" s="11"/>
      <c r="BM553" s="11"/>
      <c r="BN553" s="11"/>
    </row>
    <row r="554" spans="1:66">
      <c r="A554" s="7">
        <v>553</v>
      </c>
      <c r="B554" s="5"/>
      <c r="C554" s="97">
        <v>2</v>
      </c>
      <c r="D554" s="6">
        <f>IF(C554="","",VLOOKUP(C554,'Number-Dozzen'!$A$2:$C$38,3,0))</f>
        <v>1</v>
      </c>
      <c r="E554" s="6">
        <f>IF(C554="","",VLOOKUP(C554,'[1]Number-Dozzen'!$A$2:$B$38,2,0))</f>
        <v>1</v>
      </c>
      <c r="F554" s="19">
        <f t="shared" si="175"/>
        <v>22</v>
      </c>
      <c r="G554" s="19" t="str">
        <f>IF(C554="","",IF(F554="","",VLOOKUP(F554,'Number-Dozzen'!$F$2:$L$10,7,0)))</f>
        <v>16-20-23-24</v>
      </c>
      <c r="H554" s="1" t="str">
        <f t="shared" si="172"/>
        <v/>
      </c>
      <c r="I554" s="1">
        <f t="shared" si="157"/>
        <v>26</v>
      </c>
      <c r="J554" s="1">
        <f t="shared" si="158"/>
        <v>1</v>
      </c>
      <c r="K554" s="1" t="str">
        <f t="shared" si="171"/>
        <v/>
      </c>
      <c r="L554" s="1">
        <f>IF(C554="","",SUM($K$2:K554))</f>
        <v>-108</v>
      </c>
      <c r="M554" s="11"/>
      <c r="N554" s="24" t="str">
        <f t="shared" si="174"/>
        <v/>
      </c>
      <c r="O554" s="25"/>
      <c r="P554" s="11"/>
      <c r="Q554" s="11"/>
      <c r="R554" s="11"/>
      <c r="S554" s="11"/>
      <c r="T554" s="11"/>
      <c r="U554" s="11"/>
      <c r="X554" s="11"/>
      <c r="Y554" s="11"/>
      <c r="Z554" s="80" t="str">
        <f t="shared" si="159"/>
        <v/>
      </c>
      <c r="AA554" s="82">
        <f t="shared" si="160"/>
        <v>2</v>
      </c>
      <c r="AB554" s="1" t="str">
        <f t="shared" si="161"/>
        <v/>
      </c>
      <c r="AC554" s="1" t="str">
        <f t="shared" si="162"/>
        <v/>
      </c>
      <c r="AD554" s="1" t="str">
        <f t="shared" si="163"/>
        <v/>
      </c>
      <c r="AE554" s="1" t="str">
        <f t="shared" si="164"/>
        <v/>
      </c>
      <c r="AG554" s="11"/>
      <c r="AH554" s="1" t="str">
        <f t="shared" si="165"/>
        <v/>
      </c>
      <c r="AI554" s="1">
        <f t="shared" si="166"/>
        <v>2</v>
      </c>
      <c r="AJ554" s="1" t="str">
        <f t="shared" si="167"/>
        <v/>
      </c>
      <c r="AK554" s="1" t="str">
        <f t="shared" si="168"/>
        <v/>
      </c>
      <c r="AL554" s="1" t="str">
        <f t="shared" si="169"/>
        <v/>
      </c>
      <c r="AM554" s="1" t="str">
        <f t="shared" si="170"/>
        <v/>
      </c>
      <c r="AN554" s="11"/>
      <c r="AO554" s="11"/>
      <c r="AP554" s="78">
        <f>IF(AND(SUM(AH554:AM554)&gt;0,SUM(Z554:AE554)&gt;0),1,"")</f>
        <v>1</v>
      </c>
      <c r="AQ554" s="78"/>
      <c r="AR554" s="78">
        <f>IF(AP554=1,SUM(Z554:AE554)*10+SUM(AH554:AM554),"")</f>
        <v>22</v>
      </c>
      <c r="AS554" s="78"/>
      <c r="AT554" s="11"/>
      <c r="AU554" s="11"/>
      <c r="AV554" s="80">
        <f>IF(AP554=1,VLOOKUP(AR554,'Number-Dozzen'!$F$2:$K$10,2,0),"")</f>
        <v>16</v>
      </c>
      <c r="AW554" s="80">
        <f>IF(AP554=1,VLOOKUP(AR554,'Number-Dozzen'!$F$2:$K$10,3,0),"")</f>
        <v>20</v>
      </c>
      <c r="AX554" s="80">
        <f>IF(AP554=1,VLOOKUP(AR554,'Number-Dozzen'!$F$2:$K$10,4,0),"")</f>
        <v>23</v>
      </c>
      <c r="AY554" s="80">
        <f>IF(AP554=1,VLOOKUP(AR554,'Number-Dozzen'!$F$2:$K$10,5,0),"")</f>
        <v>24</v>
      </c>
      <c r="AZ554" s="80" t="str">
        <f>IF(AP554=1,VLOOKUP(AR554,'Number-Dozzen'!$F$2:$K$10,6,0),"")</f>
        <v xml:space="preserve"> </v>
      </c>
      <c r="BA554" s="11"/>
      <c r="BB554" s="80">
        <f t="shared" si="173"/>
        <v>26</v>
      </c>
      <c r="BC554" s="11"/>
      <c r="BD554" s="11"/>
      <c r="BE554" s="11"/>
      <c r="BF554" s="11"/>
      <c r="BG554" s="11"/>
      <c r="BH554" s="11"/>
      <c r="BI554" s="11"/>
      <c r="BJ554" s="11"/>
      <c r="BK554" s="11"/>
      <c r="BL554" s="11"/>
      <c r="BM554" s="11"/>
      <c r="BN554" s="11"/>
    </row>
    <row r="555" spans="1:66">
      <c r="A555" s="7">
        <v>554</v>
      </c>
      <c r="B555" s="5"/>
      <c r="C555" s="97">
        <v>24</v>
      </c>
      <c r="D555" s="6">
        <f>IF(C555="","",VLOOKUP(C555,'Number-Dozzen'!$A$2:$C$38,3,0))</f>
        <v>2</v>
      </c>
      <c r="E555" s="6">
        <f>IF(C555="","",VLOOKUP(C555,'[1]Number-Dozzen'!$A$2:$B$38,2,0))</f>
        <v>2</v>
      </c>
      <c r="F555" s="19">
        <f t="shared" si="175"/>
        <v>33</v>
      </c>
      <c r="G555" s="19" t="str">
        <f>IF(C555="","",IF(F555="","",VLOOKUP(F555,'Number-Dozzen'!$F$2:$L$10,7,0)))</f>
        <v>26-28-29-31-35</v>
      </c>
      <c r="H555" s="1" t="str">
        <f t="shared" si="172"/>
        <v>W</v>
      </c>
      <c r="I555" s="1">
        <f t="shared" si="157"/>
        <v>26</v>
      </c>
      <c r="J555" s="1">
        <f t="shared" si="158"/>
        <v>1</v>
      </c>
      <c r="K555" s="1">
        <f t="shared" si="171"/>
        <v>32</v>
      </c>
      <c r="L555" s="1">
        <f>IF(C555="","",SUM($K$2:K555))</f>
        <v>-76</v>
      </c>
      <c r="M555" s="11"/>
      <c r="N555" s="24" t="str">
        <f t="shared" si="174"/>
        <v/>
      </c>
      <c r="O555" s="25"/>
      <c r="P555" s="11"/>
      <c r="Q555" s="11"/>
      <c r="R555" s="11"/>
      <c r="S555" s="11"/>
      <c r="T555" s="11"/>
      <c r="U555" s="11"/>
      <c r="X555" s="11"/>
      <c r="Y555" s="11"/>
      <c r="Z555" s="80" t="str">
        <f t="shared" si="159"/>
        <v/>
      </c>
      <c r="AA555" s="82" t="str">
        <f t="shared" si="160"/>
        <v/>
      </c>
      <c r="AB555" s="1">
        <f t="shared" si="161"/>
        <v>3</v>
      </c>
      <c r="AC555" s="1" t="str">
        <f t="shared" si="162"/>
        <v/>
      </c>
      <c r="AD555" s="1" t="str">
        <f t="shared" si="163"/>
        <v/>
      </c>
      <c r="AE555" s="1" t="str">
        <f t="shared" si="164"/>
        <v/>
      </c>
      <c r="AG555" s="11"/>
      <c r="AH555" s="1" t="str">
        <f t="shared" si="165"/>
        <v/>
      </c>
      <c r="AI555" s="1" t="str">
        <f t="shared" si="166"/>
        <v/>
      </c>
      <c r="AJ555" s="1">
        <f t="shared" si="167"/>
        <v>3</v>
      </c>
      <c r="AK555" s="1" t="str">
        <f t="shared" si="168"/>
        <v/>
      </c>
      <c r="AL555" s="1" t="str">
        <f t="shared" si="169"/>
        <v/>
      </c>
      <c r="AM555" s="1" t="str">
        <f t="shared" si="170"/>
        <v/>
      </c>
      <c r="AN555" s="11"/>
      <c r="AO555" s="11"/>
      <c r="AP555" s="78">
        <f>IF(AND(SUM(AH555:AM555)&gt;0,SUM(Z555:AE555)&gt;0),1,"")</f>
        <v>1</v>
      </c>
      <c r="AQ555" s="78"/>
      <c r="AR555" s="78">
        <f>IF(AP555=1,SUM(Z555:AE555)*10+SUM(AH555:AM555),"")</f>
        <v>33</v>
      </c>
      <c r="AS555" s="78"/>
      <c r="AT555" s="11"/>
      <c r="AU555" s="11"/>
      <c r="AV555" s="80">
        <f>IF(AP555=1,VLOOKUP(AR555,'Number-Dozzen'!$F$2:$K$10,2,0),"")</f>
        <v>26</v>
      </c>
      <c r="AW555" s="80">
        <f>IF(AP555=1,VLOOKUP(AR555,'Number-Dozzen'!$F$2:$K$10,3,0),"")</f>
        <v>28</v>
      </c>
      <c r="AX555" s="80">
        <f>IF(AP555=1,VLOOKUP(AR555,'Number-Dozzen'!$F$2:$K$10,4,0),"")</f>
        <v>29</v>
      </c>
      <c r="AY555" s="80">
        <f>IF(AP555=1,VLOOKUP(AR555,'Number-Dozzen'!$F$2:$K$10,5,0),"")</f>
        <v>31</v>
      </c>
      <c r="AZ555" s="80">
        <f>IF(AP555=1,VLOOKUP(AR555,'Number-Dozzen'!$F$2:$K$10,6,0),"")</f>
        <v>35</v>
      </c>
      <c r="BA555" s="11"/>
      <c r="BB555" s="80">
        <f t="shared" si="173"/>
        <v>1</v>
      </c>
      <c r="BC555" s="11"/>
      <c r="BD555" s="11"/>
      <c r="BE555" s="11"/>
      <c r="BF555" s="11"/>
      <c r="BG555" s="11"/>
      <c r="BH555" s="11"/>
      <c r="BI555" s="11"/>
      <c r="BJ555" s="11"/>
      <c r="BK555" s="11"/>
      <c r="BL555" s="11"/>
      <c r="BM555" s="11"/>
      <c r="BN555" s="11"/>
    </row>
    <row r="556" spans="1:66">
      <c r="A556" s="7">
        <v>555</v>
      </c>
      <c r="B556" s="5"/>
      <c r="C556" s="97">
        <v>17</v>
      </c>
      <c r="D556" s="6">
        <f>IF(C556="","",VLOOKUP(C556,'Number-Dozzen'!$A$2:$C$38,3,0))</f>
        <v>2</v>
      </c>
      <c r="E556" s="6">
        <f>IF(C556="","",VLOOKUP(C556,'[1]Number-Dozzen'!$A$2:$B$38,2,0))</f>
        <v>1</v>
      </c>
      <c r="F556" s="19" t="str">
        <f t="shared" si="175"/>
        <v/>
      </c>
      <c r="G556" s="19" t="str">
        <f>IF(C556="","",IF(F556="","",VLOOKUP(F556,'Number-Dozzen'!$F$2:$L$10,7,0)))</f>
        <v/>
      </c>
      <c r="H556" s="1" t="str">
        <f t="shared" si="172"/>
        <v>L</v>
      </c>
      <c r="I556" s="1">
        <f t="shared" si="157"/>
        <v>1</v>
      </c>
      <c r="J556" s="1">
        <f t="shared" si="158"/>
        <v>1</v>
      </c>
      <c r="K556" s="1">
        <f t="shared" si="171"/>
        <v>-4</v>
      </c>
      <c r="L556" s="1">
        <f>IF(C556="","",SUM($K$2:K556))</f>
        <v>-80</v>
      </c>
      <c r="M556" s="11"/>
      <c r="N556" s="24" t="str">
        <f t="shared" si="174"/>
        <v/>
      </c>
      <c r="O556" s="25"/>
      <c r="P556" s="11"/>
      <c r="Q556" s="11"/>
      <c r="R556" s="11"/>
      <c r="S556" s="11"/>
      <c r="T556" s="11"/>
      <c r="U556" s="11"/>
      <c r="X556" s="11"/>
      <c r="Y556" s="11"/>
      <c r="Z556" s="80" t="str">
        <f t="shared" si="159"/>
        <v/>
      </c>
      <c r="AA556" s="82" t="str">
        <f t="shared" si="160"/>
        <v/>
      </c>
      <c r="AB556" s="1" t="str">
        <f t="shared" si="161"/>
        <v/>
      </c>
      <c r="AC556" s="1" t="str">
        <f t="shared" si="162"/>
        <v/>
      </c>
      <c r="AD556" s="1" t="str">
        <f t="shared" si="163"/>
        <v/>
      </c>
      <c r="AE556" s="1" t="str">
        <f t="shared" si="164"/>
        <v/>
      </c>
      <c r="AG556" s="11"/>
      <c r="AH556" s="1">
        <f t="shared" si="165"/>
        <v>3</v>
      </c>
      <c r="AI556" s="1" t="str">
        <f t="shared" si="166"/>
        <v/>
      </c>
      <c r="AJ556" s="1" t="str">
        <f t="shared" si="167"/>
        <v/>
      </c>
      <c r="AK556" s="1" t="str">
        <f t="shared" si="168"/>
        <v/>
      </c>
      <c r="AL556" s="1" t="str">
        <f t="shared" si="169"/>
        <v/>
      </c>
      <c r="AM556" s="1" t="str">
        <f t="shared" si="170"/>
        <v/>
      </c>
      <c r="AN556" s="11"/>
      <c r="AO556" s="11"/>
      <c r="AP556" s="78" t="str">
        <f>IF(AND(SUM(AH556:AM556)&gt;0,SUM(Z556:AE556)&gt;0),1,"")</f>
        <v/>
      </c>
      <c r="AQ556" s="78"/>
      <c r="AR556" s="78" t="str">
        <f>IF(AP556=1,SUM(Z556:AE556)*10+SUM(AH556:AM556),"")</f>
        <v/>
      </c>
      <c r="AS556" s="78"/>
      <c r="AT556" s="11"/>
      <c r="AU556" s="11"/>
      <c r="AV556" s="80" t="str">
        <f>IF(AP556=1,VLOOKUP(AR556,'Number-Dozzen'!$F$2:$K$10,2,0),"")</f>
        <v/>
      </c>
      <c r="AW556" s="80" t="str">
        <f>IF(AP556=1,VLOOKUP(AR556,'Number-Dozzen'!$F$2:$K$10,3,0),"")</f>
        <v/>
      </c>
      <c r="AX556" s="80" t="str">
        <f>IF(AP556=1,VLOOKUP(AR556,'Number-Dozzen'!$F$2:$K$10,4,0),"")</f>
        <v/>
      </c>
      <c r="AY556" s="80" t="str">
        <f>IF(AP556=1,VLOOKUP(AR556,'Number-Dozzen'!$F$2:$K$10,5,0),"")</f>
        <v/>
      </c>
      <c r="AZ556" s="80" t="str">
        <f>IF(AP556=1,VLOOKUP(AR556,'Number-Dozzen'!$F$2:$K$10,6,0),"")</f>
        <v/>
      </c>
      <c r="BA556" s="11"/>
      <c r="BB556" s="80">
        <f t="shared" si="173"/>
        <v>2</v>
      </c>
      <c r="BC556" s="11"/>
      <c r="BD556" s="11"/>
      <c r="BE556" s="11"/>
      <c r="BF556" s="11"/>
      <c r="BG556" s="11"/>
      <c r="BH556" s="11"/>
      <c r="BI556" s="11"/>
      <c r="BJ556" s="11"/>
      <c r="BK556" s="11"/>
      <c r="BL556" s="11"/>
      <c r="BM556" s="11"/>
      <c r="BN556" s="11"/>
    </row>
    <row r="557" spans="1:66">
      <c r="A557" s="7">
        <v>556</v>
      </c>
      <c r="B557" s="5"/>
      <c r="C557" s="97">
        <v>28</v>
      </c>
      <c r="D557" s="6">
        <f>IF(C557="","",VLOOKUP(C557,'Number-Dozzen'!$A$2:$C$38,3,0))</f>
        <v>3</v>
      </c>
      <c r="E557" s="6">
        <f>IF(C557="","",VLOOKUP(C557,'[1]Number-Dozzen'!$A$2:$B$38,2,0))</f>
        <v>3</v>
      </c>
      <c r="F557" s="19" t="str">
        <f t="shared" si="175"/>
        <v/>
      </c>
      <c r="G557" s="19" t="str">
        <f>IF(C557="","",IF(F557="","",VLOOKUP(F557,'Number-Dozzen'!$F$2:$L$10,7,0)))</f>
        <v/>
      </c>
      <c r="H557" s="1" t="str">
        <f t="shared" si="172"/>
        <v/>
      </c>
      <c r="I557" s="1">
        <f t="shared" si="157"/>
        <v>2</v>
      </c>
      <c r="J557" s="1">
        <f t="shared" si="158"/>
        <v>1</v>
      </c>
      <c r="K557" s="1" t="str">
        <f t="shared" si="171"/>
        <v/>
      </c>
      <c r="L557" s="1">
        <f>IF(C557="","",SUM($K$2:K557))</f>
        <v>-80</v>
      </c>
      <c r="M557" s="11"/>
      <c r="N557" s="24" t="str">
        <f t="shared" si="174"/>
        <v/>
      </c>
      <c r="O557" s="25"/>
      <c r="P557" s="11"/>
      <c r="Q557" s="11"/>
      <c r="R557" s="11"/>
      <c r="S557" s="11"/>
      <c r="T557" s="11"/>
      <c r="U557" s="11"/>
      <c r="X557" s="11"/>
      <c r="Y557" s="11"/>
      <c r="Z557" s="80" t="str">
        <f t="shared" si="159"/>
        <v/>
      </c>
      <c r="AA557" s="82" t="str">
        <f t="shared" si="160"/>
        <v/>
      </c>
      <c r="AB557" s="1" t="str">
        <f t="shared" si="161"/>
        <v/>
      </c>
      <c r="AC557" s="1" t="str">
        <f t="shared" si="162"/>
        <v/>
      </c>
      <c r="AD557" s="1" t="str">
        <f t="shared" si="163"/>
        <v/>
      </c>
      <c r="AE557" s="1" t="str">
        <f t="shared" si="164"/>
        <v/>
      </c>
      <c r="AG557" s="11"/>
      <c r="AH557" s="1" t="str">
        <f t="shared" si="165"/>
        <v/>
      </c>
      <c r="AI557" s="1" t="str">
        <f t="shared" si="166"/>
        <v/>
      </c>
      <c r="AJ557" s="1" t="str">
        <f t="shared" si="167"/>
        <v/>
      </c>
      <c r="AK557" s="1" t="str">
        <f t="shared" si="168"/>
        <v/>
      </c>
      <c r="AL557" s="1">
        <f t="shared" si="169"/>
        <v>2</v>
      </c>
      <c r="AM557" s="1" t="str">
        <f t="shared" si="170"/>
        <v/>
      </c>
      <c r="AN557" s="11"/>
      <c r="AO557" s="11"/>
      <c r="AP557" s="78" t="str">
        <f>IF(AND(SUM(AH557:AM557)&gt;0,SUM(Z557:AE557)&gt;0),1,"")</f>
        <v/>
      </c>
      <c r="AQ557" s="78"/>
      <c r="AR557" s="78" t="str">
        <f>IF(AP557=1,SUM(Z557:AE557)*10+SUM(AH557:AM557),"")</f>
        <v/>
      </c>
      <c r="AS557" s="78"/>
      <c r="AT557" s="11"/>
      <c r="AU557" s="11"/>
      <c r="AV557" s="80" t="str">
        <f>IF(AP557=1,VLOOKUP(AR557,'Number-Dozzen'!$F$2:$K$10,2,0),"")</f>
        <v/>
      </c>
      <c r="AW557" s="80" t="str">
        <f>IF(AP557=1,VLOOKUP(AR557,'Number-Dozzen'!$F$2:$K$10,3,0),"")</f>
        <v/>
      </c>
      <c r="AX557" s="80" t="str">
        <f>IF(AP557=1,VLOOKUP(AR557,'Number-Dozzen'!$F$2:$K$10,4,0),"")</f>
        <v/>
      </c>
      <c r="AY557" s="80" t="str">
        <f>IF(AP557=1,VLOOKUP(AR557,'Number-Dozzen'!$F$2:$K$10,5,0),"")</f>
        <v/>
      </c>
      <c r="AZ557" s="80" t="str">
        <f>IF(AP557=1,VLOOKUP(AR557,'Number-Dozzen'!$F$2:$K$10,6,0),"")</f>
        <v/>
      </c>
      <c r="BA557" s="11"/>
      <c r="BB557" s="80">
        <f t="shared" si="173"/>
        <v>2</v>
      </c>
      <c r="BC557" s="11"/>
      <c r="BD557" s="11"/>
      <c r="BE557" s="11"/>
      <c r="BF557" s="11"/>
      <c r="BG557" s="11"/>
      <c r="BH557" s="11"/>
      <c r="BI557" s="11"/>
      <c r="BJ557" s="11"/>
      <c r="BK557" s="11"/>
      <c r="BL557" s="11"/>
      <c r="BM557" s="11"/>
      <c r="BN557" s="11"/>
    </row>
    <row r="558" spans="1:66">
      <c r="A558" s="7">
        <v>557</v>
      </c>
      <c r="B558" s="5"/>
      <c r="C558" s="97">
        <v>28</v>
      </c>
      <c r="D558" s="6">
        <f>IF(C558="","",VLOOKUP(C558,'Number-Dozzen'!$A$2:$C$38,3,0))</f>
        <v>3</v>
      </c>
      <c r="E558" s="6">
        <f>IF(C558="","",VLOOKUP(C558,'[1]Number-Dozzen'!$A$2:$B$38,2,0))</f>
        <v>3</v>
      </c>
      <c r="F558" s="19" t="str">
        <f t="shared" si="175"/>
        <v/>
      </c>
      <c r="G558" s="19" t="str">
        <f>IF(C558="","",IF(F558="","",VLOOKUP(F558,'Number-Dozzen'!$F$2:$L$10,7,0)))</f>
        <v/>
      </c>
      <c r="H558" s="1" t="str">
        <f t="shared" si="172"/>
        <v/>
      </c>
      <c r="I558" s="1">
        <f t="shared" si="157"/>
        <v>2</v>
      </c>
      <c r="J558" s="1">
        <f t="shared" si="158"/>
        <v>1</v>
      </c>
      <c r="K558" s="1" t="str">
        <f t="shared" si="171"/>
        <v/>
      </c>
      <c r="L558" s="1">
        <f>IF(C558="","",SUM($K$2:K558))</f>
        <v>-80</v>
      </c>
      <c r="M558" s="11"/>
      <c r="N558" s="24" t="str">
        <f t="shared" si="174"/>
        <v/>
      </c>
      <c r="O558" s="25"/>
      <c r="P558" s="11"/>
      <c r="Q558" s="11"/>
      <c r="R558" s="11"/>
      <c r="S558" s="11"/>
      <c r="T558" s="11"/>
      <c r="U558" s="11"/>
      <c r="X558" s="11"/>
      <c r="Y558" s="11"/>
      <c r="Z558" s="80" t="str">
        <f t="shared" si="159"/>
        <v/>
      </c>
      <c r="AA558" s="82" t="str">
        <f t="shared" si="160"/>
        <v/>
      </c>
      <c r="AB558" s="1" t="str">
        <f t="shared" si="161"/>
        <v/>
      </c>
      <c r="AC558" s="1" t="str">
        <f t="shared" si="162"/>
        <v/>
      </c>
      <c r="AD558" s="1" t="str">
        <f t="shared" si="163"/>
        <v/>
      </c>
      <c r="AE558" s="1" t="str">
        <f t="shared" si="164"/>
        <v/>
      </c>
      <c r="AG558" s="11"/>
      <c r="AH558" s="1" t="str">
        <f t="shared" si="165"/>
        <v/>
      </c>
      <c r="AI558" s="1" t="str">
        <f t="shared" si="166"/>
        <v/>
      </c>
      <c r="AJ558" s="1" t="str">
        <f t="shared" si="167"/>
        <v/>
      </c>
      <c r="AK558" s="1" t="str">
        <f t="shared" si="168"/>
        <v/>
      </c>
      <c r="AL558" s="1" t="str">
        <f t="shared" si="169"/>
        <v/>
      </c>
      <c r="AM558" s="1" t="str">
        <f t="shared" si="170"/>
        <v/>
      </c>
      <c r="AN558" s="11"/>
      <c r="AO558" s="11"/>
      <c r="AP558" s="78" t="str">
        <f>IF(AND(SUM(AH558:AM558)&gt;0,SUM(Z558:AE558)&gt;0),1,"")</f>
        <v/>
      </c>
      <c r="AQ558" s="78"/>
      <c r="AR558" s="78" t="str">
        <f>IF(AP558=1,SUM(Z558:AE558)*10+SUM(AH558:AM558),"")</f>
        <v/>
      </c>
      <c r="AS558" s="78"/>
      <c r="AT558" s="11"/>
      <c r="AU558" s="11"/>
      <c r="AV558" s="80" t="str">
        <f>IF(AP558=1,VLOOKUP(AR558,'Number-Dozzen'!$F$2:$K$10,2,0),"")</f>
        <v/>
      </c>
      <c r="AW558" s="80" t="str">
        <f>IF(AP558=1,VLOOKUP(AR558,'Number-Dozzen'!$F$2:$K$10,3,0),"")</f>
        <v/>
      </c>
      <c r="AX558" s="80" t="str">
        <f>IF(AP558=1,VLOOKUP(AR558,'Number-Dozzen'!$F$2:$K$10,4,0),"")</f>
        <v/>
      </c>
      <c r="AY558" s="80" t="str">
        <f>IF(AP558=1,VLOOKUP(AR558,'Number-Dozzen'!$F$2:$K$10,5,0),"")</f>
        <v/>
      </c>
      <c r="AZ558" s="80" t="str">
        <f>IF(AP558=1,VLOOKUP(AR558,'Number-Dozzen'!$F$2:$K$10,6,0),"")</f>
        <v/>
      </c>
      <c r="BA558" s="11"/>
      <c r="BB558" s="80">
        <f t="shared" si="173"/>
        <v>2</v>
      </c>
      <c r="BC558" s="11"/>
      <c r="BD558" s="11"/>
      <c r="BE558" s="11"/>
      <c r="BF558" s="11"/>
      <c r="BG558" s="11"/>
      <c r="BH558" s="11"/>
      <c r="BI558" s="11"/>
      <c r="BJ558" s="11"/>
      <c r="BK558" s="11"/>
      <c r="BL558" s="11"/>
      <c r="BM558" s="11"/>
      <c r="BN558" s="11"/>
    </row>
    <row r="559" spans="1:66">
      <c r="A559" s="7">
        <v>558</v>
      </c>
      <c r="B559" s="5"/>
      <c r="C559" s="97">
        <v>31</v>
      </c>
      <c r="D559" s="6">
        <f>IF(C559="","",VLOOKUP(C559,'Number-Dozzen'!$A$2:$C$38,3,0))</f>
        <v>3</v>
      </c>
      <c r="E559" s="6">
        <f>IF(C559="","",VLOOKUP(C559,'[1]Number-Dozzen'!$A$2:$B$38,2,0))</f>
        <v>3</v>
      </c>
      <c r="F559" s="19" t="str">
        <f t="shared" si="175"/>
        <v/>
      </c>
      <c r="G559" s="19" t="str">
        <f>IF(C559="","",IF(F559="","",VLOOKUP(F559,'Number-Dozzen'!$F$2:$L$10,7,0)))</f>
        <v/>
      </c>
      <c r="H559" s="1" t="str">
        <f t="shared" si="172"/>
        <v/>
      </c>
      <c r="I559" s="1">
        <f t="shared" si="157"/>
        <v>2</v>
      </c>
      <c r="J559" s="1">
        <f t="shared" si="158"/>
        <v>1</v>
      </c>
      <c r="K559" s="1" t="str">
        <f t="shared" si="171"/>
        <v/>
      </c>
      <c r="L559" s="1">
        <f>IF(C559="","",SUM($K$2:K559))</f>
        <v>-80</v>
      </c>
      <c r="M559" s="11"/>
      <c r="N559" s="24" t="str">
        <f t="shared" si="174"/>
        <v/>
      </c>
      <c r="O559" s="25"/>
      <c r="P559" s="11"/>
      <c r="Q559" s="11"/>
      <c r="R559" s="11"/>
      <c r="S559" s="11"/>
      <c r="T559" s="11"/>
      <c r="U559" s="11"/>
      <c r="X559" s="11"/>
      <c r="Y559" s="11"/>
      <c r="Z559" s="80" t="str">
        <f t="shared" si="159"/>
        <v/>
      </c>
      <c r="AA559" s="82" t="str">
        <f t="shared" si="160"/>
        <v/>
      </c>
      <c r="AB559" s="1" t="str">
        <f t="shared" si="161"/>
        <v/>
      </c>
      <c r="AC559" s="1" t="str">
        <f t="shared" si="162"/>
        <v/>
      </c>
      <c r="AD559" s="1" t="str">
        <f t="shared" si="163"/>
        <v/>
      </c>
      <c r="AE559" s="1" t="str">
        <f t="shared" si="164"/>
        <v/>
      </c>
      <c r="AG559" s="11"/>
      <c r="AH559" s="1" t="str">
        <f t="shared" si="165"/>
        <v/>
      </c>
      <c r="AI559" s="1" t="str">
        <f t="shared" si="166"/>
        <v/>
      </c>
      <c r="AJ559" s="1" t="str">
        <f t="shared" si="167"/>
        <v/>
      </c>
      <c r="AK559" s="1" t="str">
        <f t="shared" si="168"/>
        <v/>
      </c>
      <c r="AL559" s="1" t="str">
        <f t="shared" si="169"/>
        <v/>
      </c>
      <c r="AM559" s="1" t="str">
        <f t="shared" si="170"/>
        <v/>
      </c>
      <c r="AN559" s="11"/>
      <c r="AO559" s="11"/>
      <c r="AP559" s="78" t="str">
        <f>IF(AND(SUM(AH559:AM559)&gt;0,SUM(Z559:AE559)&gt;0),1,"")</f>
        <v/>
      </c>
      <c r="AQ559" s="78"/>
      <c r="AR559" s="78" t="str">
        <f>IF(AP559=1,SUM(Z559:AE559)*10+SUM(AH559:AM559),"")</f>
        <v/>
      </c>
      <c r="AS559" s="78"/>
      <c r="AT559" s="11"/>
      <c r="AU559" s="11"/>
      <c r="AV559" s="80" t="str">
        <f>IF(AP559=1,VLOOKUP(AR559,'Number-Dozzen'!$F$2:$K$10,2,0),"")</f>
        <v/>
      </c>
      <c r="AW559" s="80" t="str">
        <f>IF(AP559=1,VLOOKUP(AR559,'Number-Dozzen'!$F$2:$K$10,3,0),"")</f>
        <v/>
      </c>
      <c r="AX559" s="80" t="str">
        <f>IF(AP559=1,VLOOKUP(AR559,'Number-Dozzen'!$F$2:$K$10,4,0),"")</f>
        <v/>
      </c>
      <c r="AY559" s="80" t="str">
        <f>IF(AP559=1,VLOOKUP(AR559,'Number-Dozzen'!$F$2:$K$10,5,0),"")</f>
        <v/>
      </c>
      <c r="AZ559" s="80" t="str">
        <f>IF(AP559=1,VLOOKUP(AR559,'Number-Dozzen'!$F$2:$K$10,6,0),"")</f>
        <v/>
      </c>
      <c r="BA559" s="11"/>
      <c r="BB559" s="80">
        <f t="shared" si="173"/>
        <v>2</v>
      </c>
      <c r="BC559" s="11"/>
      <c r="BD559" s="11"/>
      <c r="BE559" s="11"/>
      <c r="BF559" s="11"/>
      <c r="BG559" s="11"/>
      <c r="BH559" s="11"/>
      <c r="BI559" s="11"/>
      <c r="BJ559" s="11"/>
      <c r="BK559" s="11"/>
      <c r="BL559" s="11"/>
      <c r="BM559" s="11"/>
      <c r="BN559" s="11"/>
    </row>
    <row r="560" spans="1:66">
      <c r="A560" s="7">
        <v>559</v>
      </c>
      <c r="B560" s="5"/>
      <c r="C560" s="97">
        <v>22</v>
      </c>
      <c r="D560" s="6">
        <f>IF(C560="","",VLOOKUP(C560,'Number-Dozzen'!$A$2:$C$38,3,0))</f>
        <v>2</v>
      </c>
      <c r="E560" s="6">
        <f>IF(C560="","",VLOOKUP(C560,'[1]Number-Dozzen'!$A$2:$B$38,2,0))</f>
        <v>3</v>
      </c>
      <c r="F560" s="19" t="str">
        <f t="shared" si="175"/>
        <v/>
      </c>
      <c r="G560" s="19" t="str">
        <f>IF(C560="","",IF(F560="","",VLOOKUP(F560,'Number-Dozzen'!$F$2:$L$10,7,0)))</f>
        <v/>
      </c>
      <c r="H560" s="1" t="str">
        <f t="shared" si="172"/>
        <v/>
      </c>
      <c r="I560" s="1">
        <f t="shared" si="157"/>
        <v>2</v>
      </c>
      <c r="J560" s="1">
        <f t="shared" si="158"/>
        <v>1</v>
      </c>
      <c r="K560" s="1" t="str">
        <f t="shared" si="171"/>
        <v/>
      </c>
      <c r="L560" s="1">
        <f>IF(C560="","",SUM($K$2:K560))</f>
        <v>-80</v>
      </c>
      <c r="M560" s="11"/>
      <c r="N560" s="24" t="str">
        <f t="shared" si="174"/>
        <v/>
      </c>
      <c r="O560" s="25"/>
      <c r="P560" s="11"/>
      <c r="Q560" s="11"/>
      <c r="R560" s="11"/>
      <c r="S560" s="11"/>
      <c r="T560" s="11"/>
      <c r="U560" s="11"/>
      <c r="X560" s="11"/>
      <c r="Y560" s="11"/>
      <c r="Z560" s="80" t="str">
        <f t="shared" si="159"/>
        <v/>
      </c>
      <c r="AA560" s="82" t="str">
        <f t="shared" si="160"/>
        <v/>
      </c>
      <c r="AB560" s="1" t="str">
        <f t="shared" si="161"/>
        <v/>
      </c>
      <c r="AC560" s="1">
        <f t="shared" si="162"/>
        <v>1</v>
      </c>
      <c r="AD560" s="1" t="str">
        <f t="shared" si="163"/>
        <v/>
      </c>
      <c r="AE560" s="1" t="str">
        <f t="shared" si="164"/>
        <v/>
      </c>
      <c r="AG560" s="11"/>
      <c r="AH560" s="1" t="str">
        <f t="shared" si="165"/>
        <v/>
      </c>
      <c r="AI560" s="1" t="str">
        <f t="shared" si="166"/>
        <v/>
      </c>
      <c r="AJ560" s="1" t="str">
        <f t="shared" si="167"/>
        <v/>
      </c>
      <c r="AK560" s="1" t="str">
        <f t="shared" si="168"/>
        <v/>
      </c>
      <c r="AL560" s="1" t="str">
        <f t="shared" si="169"/>
        <v/>
      </c>
      <c r="AM560" s="1" t="str">
        <f t="shared" si="170"/>
        <v/>
      </c>
      <c r="AN560" s="11"/>
      <c r="AO560" s="11"/>
      <c r="AP560" s="78" t="str">
        <f>IF(AND(SUM(AH560:AM560)&gt;0,SUM(Z560:AE560)&gt;0),1,"")</f>
        <v/>
      </c>
      <c r="AQ560" s="78"/>
      <c r="AR560" s="78" t="str">
        <f>IF(AP560=1,SUM(Z560:AE560)*10+SUM(AH560:AM560),"")</f>
        <v/>
      </c>
      <c r="AS560" s="78"/>
      <c r="AT560" s="11"/>
      <c r="AU560" s="11"/>
      <c r="AV560" s="80" t="str">
        <f>IF(AP560=1,VLOOKUP(AR560,'Number-Dozzen'!$F$2:$K$10,2,0),"")</f>
        <v/>
      </c>
      <c r="AW560" s="80" t="str">
        <f>IF(AP560=1,VLOOKUP(AR560,'Number-Dozzen'!$F$2:$K$10,3,0),"")</f>
        <v/>
      </c>
      <c r="AX560" s="80" t="str">
        <f>IF(AP560=1,VLOOKUP(AR560,'Number-Dozzen'!$F$2:$K$10,4,0),"")</f>
        <v/>
      </c>
      <c r="AY560" s="80" t="str">
        <f>IF(AP560=1,VLOOKUP(AR560,'Number-Dozzen'!$F$2:$K$10,5,0),"")</f>
        <v/>
      </c>
      <c r="AZ560" s="80" t="str">
        <f>IF(AP560=1,VLOOKUP(AR560,'Number-Dozzen'!$F$2:$K$10,6,0),"")</f>
        <v/>
      </c>
      <c r="BA560" s="11"/>
      <c r="BB560" s="80">
        <f t="shared" si="173"/>
        <v>2</v>
      </c>
      <c r="BC560" s="11"/>
      <c r="BD560" s="11"/>
      <c r="BE560" s="11"/>
      <c r="BF560" s="11"/>
      <c r="BG560" s="11"/>
      <c r="BH560" s="11"/>
      <c r="BI560" s="11"/>
      <c r="BJ560" s="11"/>
      <c r="BK560" s="11"/>
      <c r="BL560" s="11"/>
      <c r="BM560" s="11"/>
      <c r="BN560" s="11"/>
    </row>
    <row r="561" spans="1:66">
      <c r="A561" s="7">
        <v>560</v>
      </c>
      <c r="B561" s="5"/>
      <c r="C561" s="97">
        <v>20</v>
      </c>
      <c r="D561" s="6">
        <f>IF(C561="","",VLOOKUP(C561,'Number-Dozzen'!$A$2:$C$38,3,0))</f>
        <v>2</v>
      </c>
      <c r="E561" s="6">
        <f>IF(C561="","",VLOOKUP(C561,'[1]Number-Dozzen'!$A$2:$B$38,2,0))</f>
        <v>2</v>
      </c>
      <c r="F561" s="19" t="str">
        <f t="shared" si="175"/>
        <v/>
      </c>
      <c r="G561" s="19" t="str">
        <f>IF(C561="","",IF(F561="","",VLOOKUP(F561,'Number-Dozzen'!$F$2:$L$10,7,0)))</f>
        <v/>
      </c>
      <c r="H561" s="1" t="str">
        <f t="shared" si="172"/>
        <v/>
      </c>
      <c r="I561" s="1">
        <f t="shared" si="157"/>
        <v>2</v>
      </c>
      <c r="J561" s="1">
        <f t="shared" si="158"/>
        <v>1</v>
      </c>
      <c r="K561" s="1" t="str">
        <f t="shared" si="171"/>
        <v/>
      </c>
      <c r="L561" s="1">
        <f>IF(C561="","",SUM($K$2:K561))</f>
        <v>-80</v>
      </c>
      <c r="M561" s="11"/>
      <c r="N561" s="24" t="str">
        <f t="shared" si="174"/>
        <v/>
      </c>
      <c r="O561" s="25"/>
      <c r="P561" s="11"/>
      <c r="Q561" s="11"/>
      <c r="R561" s="11"/>
      <c r="S561" s="11"/>
      <c r="T561" s="11"/>
      <c r="U561" s="11"/>
      <c r="X561" s="11"/>
      <c r="Y561" s="11"/>
      <c r="Z561" s="80" t="str">
        <f t="shared" si="159"/>
        <v/>
      </c>
      <c r="AA561" s="82" t="str">
        <f t="shared" si="160"/>
        <v/>
      </c>
      <c r="AB561" s="1" t="str">
        <f t="shared" si="161"/>
        <v/>
      </c>
      <c r="AC561" s="1" t="str">
        <f t="shared" si="162"/>
        <v/>
      </c>
      <c r="AD561" s="1" t="str">
        <f t="shared" si="163"/>
        <v/>
      </c>
      <c r="AE561" s="1" t="str">
        <f t="shared" si="164"/>
        <v/>
      </c>
      <c r="AG561" s="11"/>
      <c r="AH561" s="1" t="str">
        <f t="shared" si="165"/>
        <v/>
      </c>
      <c r="AI561" s="1" t="str">
        <f t="shared" si="166"/>
        <v/>
      </c>
      <c r="AJ561" s="1" t="str">
        <f t="shared" si="167"/>
        <v/>
      </c>
      <c r="AK561" s="1">
        <f t="shared" si="168"/>
        <v>1</v>
      </c>
      <c r="AL561" s="1" t="str">
        <f t="shared" si="169"/>
        <v/>
      </c>
      <c r="AM561" s="1" t="str">
        <f t="shared" si="170"/>
        <v/>
      </c>
      <c r="AN561" s="11"/>
      <c r="AO561" s="11"/>
      <c r="AP561" s="78" t="str">
        <f>IF(AND(SUM(AH561:AM561)&gt;0,SUM(Z561:AE561)&gt;0),1,"")</f>
        <v/>
      </c>
      <c r="AQ561" s="78"/>
      <c r="AR561" s="78" t="str">
        <f>IF(AP561=1,SUM(Z561:AE561)*10+SUM(AH561:AM561),"")</f>
        <v/>
      </c>
      <c r="AS561" s="78"/>
      <c r="AT561" s="11"/>
      <c r="AU561" s="11"/>
      <c r="AV561" s="80" t="str">
        <f>IF(AP561=1,VLOOKUP(AR561,'Number-Dozzen'!$F$2:$K$10,2,0),"")</f>
        <v/>
      </c>
      <c r="AW561" s="80" t="str">
        <f>IF(AP561=1,VLOOKUP(AR561,'Number-Dozzen'!$F$2:$K$10,3,0),"")</f>
        <v/>
      </c>
      <c r="AX561" s="80" t="str">
        <f>IF(AP561=1,VLOOKUP(AR561,'Number-Dozzen'!$F$2:$K$10,4,0),"")</f>
        <v/>
      </c>
      <c r="AY561" s="80" t="str">
        <f>IF(AP561=1,VLOOKUP(AR561,'Number-Dozzen'!$F$2:$K$10,5,0),"")</f>
        <v/>
      </c>
      <c r="AZ561" s="80" t="str">
        <f>IF(AP561=1,VLOOKUP(AR561,'Number-Dozzen'!$F$2:$K$10,6,0),"")</f>
        <v/>
      </c>
      <c r="BA561" s="11"/>
      <c r="BB561" s="80">
        <f t="shared" si="173"/>
        <v>2</v>
      </c>
      <c r="BC561" s="11"/>
      <c r="BD561" s="11"/>
      <c r="BE561" s="11"/>
      <c r="BF561" s="11"/>
      <c r="BG561" s="11"/>
      <c r="BH561" s="11"/>
      <c r="BI561" s="11"/>
      <c r="BJ561" s="11"/>
      <c r="BK561" s="11"/>
      <c r="BL561" s="11"/>
      <c r="BM561" s="11"/>
      <c r="BN561" s="11"/>
    </row>
    <row r="562" spans="1:66">
      <c r="A562" s="7">
        <v>561</v>
      </c>
      <c r="B562" s="5"/>
      <c r="C562" s="97">
        <v>22</v>
      </c>
      <c r="D562" s="6">
        <f>IF(C562="","",VLOOKUP(C562,'Number-Dozzen'!$A$2:$C$38,3,0))</f>
        <v>2</v>
      </c>
      <c r="E562" s="6">
        <f>IF(C562="","",VLOOKUP(C562,'[1]Number-Dozzen'!$A$2:$B$38,2,0))</f>
        <v>3</v>
      </c>
      <c r="F562" s="19" t="str">
        <f t="shared" si="175"/>
        <v/>
      </c>
      <c r="G562" s="19" t="str">
        <f>IF(C562="","",IF(F562="","",VLOOKUP(F562,'Number-Dozzen'!$F$2:$L$10,7,0)))</f>
        <v/>
      </c>
      <c r="H562" s="1" t="str">
        <f t="shared" si="172"/>
        <v/>
      </c>
      <c r="I562" s="1">
        <f t="shared" si="157"/>
        <v>2</v>
      </c>
      <c r="J562" s="1">
        <f t="shared" si="158"/>
        <v>1</v>
      </c>
      <c r="K562" s="1" t="str">
        <f t="shared" si="171"/>
        <v/>
      </c>
      <c r="L562" s="1">
        <f>IF(C562="","",SUM($K$2:K562))</f>
        <v>-80</v>
      </c>
      <c r="M562" s="11"/>
      <c r="N562" s="24" t="str">
        <f t="shared" si="174"/>
        <v/>
      </c>
      <c r="O562" s="25"/>
      <c r="P562" s="11"/>
      <c r="Q562" s="11"/>
      <c r="R562" s="11"/>
      <c r="S562" s="11"/>
      <c r="T562" s="11"/>
      <c r="U562" s="11"/>
      <c r="X562" s="11"/>
      <c r="Y562" s="11"/>
      <c r="Z562" s="80" t="str">
        <f t="shared" si="159"/>
        <v/>
      </c>
      <c r="AA562" s="82" t="str">
        <f t="shared" si="160"/>
        <v/>
      </c>
      <c r="AB562" s="1" t="str">
        <f t="shared" si="161"/>
        <v/>
      </c>
      <c r="AC562" s="1" t="str">
        <f t="shared" si="162"/>
        <v/>
      </c>
      <c r="AD562" s="1" t="str">
        <f t="shared" si="163"/>
        <v/>
      </c>
      <c r="AE562" s="1" t="str">
        <f t="shared" si="164"/>
        <v/>
      </c>
      <c r="AG562" s="11"/>
      <c r="AH562" s="1" t="str">
        <f t="shared" si="165"/>
        <v/>
      </c>
      <c r="AI562" s="1" t="str">
        <f t="shared" si="166"/>
        <v/>
      </c>
      <c r="AJ562" s="1" t="str">
        <f t="shared" si="167"/>
        <v/>
      </c>
      <c r="AK562" s="1" t="str">
        <f t="shared" si="168"/>
        <v/>
      </c>
      <c r="AL562" s="1" t="str">
        <f t="shared" si="169"/>
        <v/>
      </c>
      <c r="AM562" s="1">
        <f t="shared" si="170"/>
        <v>1</v>
      </c>
      <c r="AN562" s="11"/>
      <c r="AO562" s="11"/>
      <c r="AP562" s="78" t="str">
        <f>IF(AND(SUM(AH562:AM562)&gt;0,SUM(Z562:AE562)&gt;0),1,"")</f>
        <v/>
      </c>
      <c r="AQ562" s="78"/>
      <c r="AR562" s="78" t="str">
        <f>IF(AP562=1,SUM(Z562:AE562)*10+SUM(AH562:AM562),"")</f>
        <v/>
      </c>
      <c r="AS562" s="78"/>
      <c r="AT562" s="11"/>
      <c r="AU562" s="11"/>
      <c r="AV562" s="80" t="str">
        <f>IF(AP562=1,VLOOKUP(AR562,'Number-Dozzen'!$F$2:$K$10,2,0),"")</f>
        <v/>
      </c>
      <c r="AW562" s="80" t="str">
        <f>IF(AP562=1,VLOOKUP(AR562,'Number-Dozzen'!$F$2:$K$10,3,0),"")</f>
        <v/>
      </c>
      <c r="AX562" s="80" t="str">
        <f>IF(AP562=1,VLOOKUP(AR562,'Number-Dozzen'!$F$2:$K$10,4,0),"")</f>
        <v/>
      </c>
      <c r="AY562" s="80" t="str">
        <f>IF(AP562=1,VLOOKUP(AR562,'Number-Dozzen'!$F$2:$K$10,5,0),"")</f>
        <v/>
      </c>
      <c r="AZ562" s="80" t="str">
        <f>IF(AP562=1,VLOOKUP(AR562,'Number-Dozzen'!$F$2:$K$10,6,0),"")</f>
        <v/>
      </c>
      <c r="BA562" s="11"/>
      <c r="BB562" s="80">
        <f t="shared" si="173"/>
        <v>2</v>
      </c>
      <c r="BC562" s="11"/>
      <c r="BD562" s="11"/>
      <c r="BE562" s="11"/>
      <c r="BF562" s="11"/>
      <c r="BG562" s="11"/>
      <c r="BH562" s="11"/>
      <c r="BI562" s="11"/>
      <c r="BJ562" s="11"/>
      <c r="BK562" s="11"/>
      <c r="BL562" s="11"/>
      <c r="BM562" s="11"/>
      <c r="BN562" s="11"/>
    </row>
    <row r="563" spans="1:66">
      <c r="A563" s="7">
        <v>562</v>
      </c>
      <c r="B563" s="5"/>
      <c r="C563" s="97">
        <v>32</v>
      </c>
      <c r="D563" s="6">
        <f>IF(C563="","",VLOOKUP(C563,'Number-Dozzen'!$A$2:$C$38,3,0))</f>
        <v>3</v>
      </c>
      <c r="E563" s="6">
        <f>IF(C563="","",VLOOKUP(C563,'[1]Number-Dozzen'!$A$2:$B$38,2,0))</f>
        <v>1</v>
      </c>
      <c r="F563" s="19" t="str">
        <f t="shared" si="175"/>
        <v/>
      </c>
      <c r="G563" s="19" t="str">
        <f>IF(C563="","",IF(F563="","",VLOOKUP(F563,'Number-Dozzen'!$F$2:$L$10,7,0)))</f>
        <v/>
      </c>
      <c r="H563" s="1" t="str">
        <f t="shared" si="172"/>
        <v/>
      </c>
      <c r="I563" s="1">
        <f t="shared" si="157"/>
        <v>2</v>
      </c>
      <c r="J563" s="1">
        <f t="shared" si="158"/>
        <v>1</v>
      </c>
      <c r="K563" s="1" t="str">
        <f t="shared" si="171"/>
        <v/>
      </c>
      <c r="L563" s="1">
        <f>IF(C563="","",SUM($K$2:K563))</f>
        <v>-80</v>
      </c>
      <c r="M563" s="11"/>
      <c r="N563" s="24" t="str">
        <f t="shared" si="174"/>
        <v/>
      </c>
      <c r="O563" s="25"/>
      <c r="P563" s="11"/>
      <c r="Q563" s="11"/>
      <c r="R563" s="11"/>
      <c r="S563" s="11"/>
      <c r="T563" s="11"/>
      <c r="U563" s="11"/>
      <c r="X563" s="11"/>
      <c r="Y563" s="11"/>
      <c r="Z563" s="80" t="str">
        <f t="shared" si="159"/>
        <v/>
      </c>
      <c r="AA563" s="82" t="str">
        <f t="shared" si="160"/>
        <v/>
      </c>
      <c r="AB563" s="1" t="str">
        <f t="shared" si="161"/>
        <v/>
      </c>
      <c r="AC563" s="1" t="str">
        <f t="shared" si="162"/>
        <v/>
      </c>
      <c r="AD563" s="1" t="str">
        <f t="shared" si="163"/>
        <v/>
      </c>
      <c r="AE563" s="1" t="str">
        <f t="shared" si="164"/>
        <v/>
      </c>
      <c r="AG563" s="11"/>
      <c r="AH563" s="1" t="str">
        <f t="shared" si="165"/>
        <v/>
      </c>
      <c r="AI563" s="1">
        <f t="shared" si="166"/>
        <v>2</v>
      </c>
      <c r="AJ563" s="1" t="str">
        <f t="shared" si="167"/>
        <v/>
      </c>
      <c r="AK563" s="1" t="str">
        <f t="shared" si="168"/>
        <v/>
      </c>
      <c r="AL563" s="1" t="str">
        <f t="shared" si="169"/>
        <v/>
      </c>
      <c r="AM563" s="1" t="str">
        <f t="shared" si="170"/>
        <v/>
      </c>
      <c r="AN563" s="11"/>
      <c r="AO563" s="11"/>
      <c r="AP563" s="78" t="str">
        <f>IF(AND(SUM(AH563:AM563)&gt;0,SUM(Z563:AE563)&gt;0),1,"")</f>
        <v/>
      </c>
      <c r="AQ563" s="78"/>
      <c r="AR563" s="78" t="str">
        <f>IF(AP563=1,SUM(Z563:AE563)*10+SUM(AH563:AM563),"")</f>
        <v/>
      </c>
      <c r="AS563" s="78"/>
      <c r="AT563" s="11"/>
      <c r="AU563" s="11"/>
      <c r="AV563" s="80" t="str">
        <f>IF(AP563=1,VLOOKUP(AR563,'Number-Dozzen'!$F$2:$K$10,2,0),"")</f>
        <v/>
      </c>
      <c r="AW563" s="80" t="str">
        <f>IF(AP563=1,VLOOKUP(AR563,'Number-Dozzen'!$F$2:$K$10,3,0),"")</f>
        <v/>
      </c>
      <c r="AX563" s="80" t="str">
        <f>IF(AP563=1,VLOOKUP(AR563,'Number-Dozzen'!$F$2:$K$10,4,0),"")</f>
        <v/>
      </c>
      <c r="AY563" s="80" t="str">
        <f>IF(AP563=1,VLOOKUP(AR563,'Number-Dozzen'!$F$2:$K$10,5,0),"")</f>
        <v/>
      </c>
      <c r="AZ563" s="80" t="str">
        <f>IF(AP563=1,VLOOKUP(AR563,'Number-Dozzen'!$F$2:$K$10,6,0),"")</f>
        <v/>
      </c>
      <c r="BA563" s="11"/>
      <c r="BB563" s="80">
        <f t="shared" si="173"/>
        <v>2</v>
      </c>
      <c r="BC563" s="11"/>
      <c r="BD563" s="11"/>
      <c r="BE563" s="11"/>
      <c r="BF563" s="11"/>
      <c r="BG563" s="11"/>
      <c r="BH563" s="11"/>
      <c r="BI563" s="11"/>
      <c r="BJ563" s="11"/>
      <c r="BK563" s="11"/>
      <c r="BL563" s="11"/>
      <c r="BM563" s="11"/>
      <c r="BN563" s="11"/>
    </row>
    <row r="564" spans="1:66">
      <c r="A564" s="7">
        <v>563</v>
      </c>
      <c r="B564" s="5"/>
      <c r="C564" s="97">
        <v>36</v>
      </c>
      <c r="D564" s="6">
        <f>IF(C564="","",VLOOKUP(C564,'Number-Dozzen'!$A$2:$C$38,3,0))</f>
        <v>3</v>
      </c>
      <c r="E564" s="6">
        <f>IF(C564="","",VLOOKUP(C564,'[1]Number-Dozzen'!$A$2:$B$38,2,0))</f>
        <v>2</v>
      </c>
      <c r="F564" s="19" t="str">
        <f t="shared" si="175"/>
        <v/>
      </c>
      <c r="G564" s="19" t="str">
        <f>IF(C564="","",IF(F564="","",VLOOKUP(F564,'Number-Dozzen'!$F$2:$L$10,7,0)))</f>
        <v/>
      </c>
      <c r="H564" s="1" t="str">
        <f t="shared" si="172"/>
        <v/>
      </c>
      <c r="I564" s="1">
        <f t="shared" si="157"/>
        <v>2</v>
      </c>
      <c r="J564" s="1">
        <f t="shared" si="158"/>
        <v>1</v>
      </c>
      <c r="K564" s="1" t="str">
        <f t="shared" si="171"/>
        <v/>
      </c>
      <c r="L564" s="1">
        <f>IF(C564="","",SUM($K$2:K564))</f>
        <v>-80</v>
      </c>
      <c r="M564" s="11"/>
      <c r="N564" s="24" t="str">
        <f t="shared" si="174"/>
        <v/>
      </c>
      <c r="O564" s="25"/>
      <c r="P564" s="11"/>
      <c r="Q564" s="11"/>
      <c r="R564" s="11"/>
      <c r="S564" s="11"/>
      <c r="T564" s="11"/>
      <c r="U564" s="11"/>
      <c r="X564" s="11"/>
      <c r="Y564" s="11"/>
      <c r="Z564" s="80" t="str">
        <f t="shared" si="159"/>
        <v/>
      </c>
      <c r="AA564" s="82" t="str">
        <f t="shared" si="160"/>
        <v/>
      </c>
      <c r="AB564" s="1" t="str">
        <f t="shared" si="161"/>
        <v/>
      </c>
      <c r="AC564" s="1" t="str">
        <f t="shared" si="162"/>
        <v/>
      </c>
      <c r="AD564" s="1" t="str">
        <f t="shared" si="163"/>
        <v/>
      </c>
      <c r="AE564" s="1" t="str">
        <f t="shared" si="164"/>
        <v/>
      </c>
      <c r="AG564" s="11"/>
      <c r="AH564" s="1" t="str">
        <f t="shared" si="165"/>
        <v/>
      </c>
      <c r="AI564" s="1" t="str">
        <f t="shared" si="166"/>
        <v/>
      </c>
      <c r="AJ564" s="1">
        <f t="shared" si="167"/>
        <v>3</v>
      </c>
      <c r="AK564" s="1" t="str">
        <f t="shared" si="168"/>
        <v/>
      </c>
      <c r="AL564" s="1" t="str">
        <f t="shared" si="169"/>
        <v/>
      </c>
      <c r="AM564" s="1" t="str">
        <f t="shared" si="170"/>
        <v/>
      </c>
      <c r="AN564" s="11"/>
      <c r="AO564" s="11"/>
      <c r="AP564" s="78" t="str">
        <f>IF(AND(SUM(AH564:AM564)&gt;0,SUM(Z564:AE564)&gt;0),1,"")</f>
        <v/>
      </c>
      <c r="AQ564" s="78"/>
      <c r="AR564" s="78" t="str">
        <f>IF(AP564=1,SUM(Z564:AE564)*10+SUM(AH564:AM564),"")</f>
        <v/>
      </c>
      <c r="AS564" s="78"/>
      <c r="AT564" s="11"/>
      <c r="AU564" s="11"/>
      <c r="AV564" s="80" t="str">
        <f>IF(AP564=1,VLOOKUP(AR564,'Number-Dozzen'!$F$2:$K$10,2,0),"")</f>
        <v/>
      </c>
      <c r="AW564" s="80" t="str">
        <f>IF(AP564=1,VLOOKUP(AR564,'Number-Dozzen'!$F$2:$K$10,3,0),"")</f>
        <v/>
      </c>
      <c r="AX564" s="80" t="str">
        <f>IF(AP564=1,VLOOKUP(AR564,'Number-Dozzen'!$F$2:$K$10,4,0),"")</f>
        <v/>
      </c>
      <c r="AY564" s="80" t="str">
        <f>IF(AP564=1,VLOOKUP(AR564,'Number-Dozzen'!$F$2:$K$10,5,0),"")</f>
        <v/>
      </c>
      <c r="AZ564" s="80" t="str">
        <f>IF(AP564=1,VLOOKUP(AR564,'Number-Dozzen'!$F$2:$K$10,6,0),"")</f>
        <v/>
      </c>
      <c r="BA564" s="11"/>
      <c r="BB564" s="80">
        <f t="shared" si="173"/>
        <v>2</v>
      </c>
      <c r="BC564" s="11"/>
      <c r="BD564" s="11"/>
      <c r="BE564" s="11"/>
      <c r="BF564" s="11"/>
      <c r="BG564" s="11"/>
      <c r="BH564" s="11"/>
      <c r="BI564" s="11"/>
      <c r="BJ564" s="11"/>
      <c r="BK564" s="11"/>
      <c r="BL564" s="11"/>
      <c r="BM564" s="11"/>
      <c r="BN564" s="11"/>
    </row>
    <row r="565" spans="1:66">
      <c r="A565" s="7">
        <v>564</v>
      </c>
      <c r="B565" s="5"/>
      <c r="C565" s="97"/>
      <c r="D565" s="6" t="str">
        <f>IF(C565="","",VLOOKUP(C565,'Number-Dozzen'!$A$2:$C$38,3,0))</f>
        <v/>
      </c>
      <c r="E565" s="6" t="str">
        <f>IF(C565="","",VLOOKUP(C565,'[1]Number-Dozzen'!$A$2:$B$38,2,0))</f>
        <v/>
      </c>
      <c r="F565" s="19" t="str">
        <f t="shared" si="175"/>
        <v/>
      </c>
      <c r="G565" s="19" t="str">
        <f>IF(C565="","",IF(F565="","",VLOOKUP(F565,'Number-Dozzen'!$F$2:$L$10,7,0)))</f>
        <v/>
      </c>
      <c r="H565" s="1" t="str">
        <f t="shared" si="172"/>
        <v/>
      </c>
      <c r="I565" s="1">
        <f t="shared" si="157"/>
        <v>2</v>
      </c>
      <c r="J565" s="1">
        <f t="shared" si="158"/>
        <v>1</v>
      </c>
      <c r="K565" s="1" t="str">
        <f t="shared" si="171"/>
        <v/>
      </c>
      <c r="L565" s="1" t="str">
        <f>IF(C565="","",SUM($K$2:K565))</f>
        <v/>
      </c>
      <c r="M565" s="11"/>
      <c r="N565" s="24" t="str">
        <f t="shared" si="174"/>
        <v/>
      </c>
      <c r="O565" s="25"/>
      <c r="P565" s="11"/>
      <c r="Q565" s="11"/>
      <c r="R565" s="11"/>
      <c r="S565" s="11"/>
      <c r="T565" s="11"/>
      <c r="U565" s="11"/>
      <c r="X565" s="11"/>
      <c r="Y565" s="11"/>
      <c r="Z565" s="80" t="str">
        <f t="shared" si="159"/>
        <v/>
      </c>
      <c r="AA565" s="82" t="str">
        <f t="shared" si="160"/>
        <v/>
      </c>
      <c r="AB565" s="1" t="str">
        <f t="shared" si="161"/>
        <v/>
      </c>
      <c r="AC565" s="1" t="str">
        <f t="shared" si="162"/>
        <v/>
      </c>
      <c r="AD565" s="1" t="str">
        <f t="shared" si="163"/>
        <v/>
      </c>
      <c r="AE565" s="1" t="str">
        <f t="shared" si="164"/>
        <v/>
      </c>
      <c r="AG565" s="11"/>
      <c r="AH565" s="1" t="str">
        <f t="shared" si="165"/>
        <v/>
      </c>
      <c r="AI565" s="1" t="str">
        <f t="shared" si="166"/>
        <v/>
      </c>
      <c r="AJ565" s="1" t="str">
        <f t="shared" si="167"/>
        <v/>
      </c>
      <c r="AK565" s="1" t="str">
        <f t="shared" si="168"/>
        <v/>
      </c>
      <c r="AL565" s="1" t="str">
        <f t="shared" si="169"/>
        <v/>
      </c>
      <c r="AM565" s="1" t="str">
        <f t="shared" si="170"/>
        <v/>
      </c>
      <c r="AN565" s="11"/>
      <c r="AO565" s="11"/>
      <c r="AP565" s="78" t="str">
        <f>IF(AND(SUM(AH565:AM565)&gt;0,SUM(Z565:AE565)&gt;0),1,"")</f>
        <v/>
      </c>
      <c r="AQ565" s="78"/>
      <c r="AR565" s="78" t="str">
        <f>IF(AP565=1,SUM(Z565:AE565)*10+SUM(AH565:AM565),"")</f>
        <v/>
      </c>
      <c r="AS565" s="78"/>
      <c r="AT565" s="11"/>
      <c r="AU565" s="11"/>
      <c r="AV565" s="80" t="str">
        <f>IF(AP565=1,VLOOKUP(AR565,'Number-Dozzen'!$F$2:$K$10,2,0),"")</f>
        <v/>
      </c>
      <c r="AW565" s="80" t="str">
        <f>IF(AP565=1,VLOOKUP(AR565,'Number-Dozzen'!$F$2:$K$10,3,0),"")</f>
        <v/>
      </c>
      <c r="AX565" s="80" t="str">
        <f>IF(AP565=1,VLOOKUP(AR565,'Number-Dozzen'!$F$2:$K$10,4,0),"")</f>
        <v/>
      </c>
      <c r="AY565" s="80" t="str">
        <f>IF(AP565=1,VLOOKUP(AR565,'Number-Dozzen'!$F$2:$K$10,5,0),"")</f>
        <v/>
      </c>
      <c r="AZ565" s="80" t="str">
        <f>IF(AP565=1,VLOOKUP(AR565,'Number-Dozzen'!$F$2:$K$10,6,0),"")</f>
        <v/>
      </c>
      <c r="BA565" s="11"/>
      <c r="BB565" s="80">
        <f t="shared" si="173"/>
        <v>2</v>
      </c>
      <c r="BC565" s="11"/>
      <c r="BD565" s="11"/>
      <c r="BE565" s="11"/>
      <c r="BF565" s="11"/>
      <c r="BG565" s="11"/>
      <c r="BH565" s="11"/>
      <c r="BI565" s="11"/>
      <c r="BJ565" s="11"/>
      <c r="BK565" s="11"/>
      <c r="BL565" s="11"/>
      <c r="BM565" s="11"/>
      <c r="BN565" s="11"/>
    </row>
    <row r="566" spans="1:66">
      <c r="A566" s="7">
        <v>565</v>
      </c>
      <c r="B566" s="5"/>
      <c r="C566" s="97"/>
      <c r="D566" s="6" t="str">
        <f>IF(C566="","",VLOOKUP(C566,'Number-Dozzen'!$A$2:$C$38,3,0))</f>
        <v/>
      </c>
      <c r="E566" s="6" t="str">
        <f>IF(C566="","",VLOOKUP(C566,'[1]Number-Dozzen'!$A$2:$B$38,2,0))</f>
        <v/>
      </c>
      <c r="F566" s="19" t="str">
        <f t="shared" si="175"/>
        <v/>
      </c>
      <c r="G566" s="19" t="str">
        <f>IF(C566="","",IF(F566="","",VLOOKUP(F566,'Number-Dozzen'!$F$2:$L$10,7,0)))</f>
        <v/>
      </c>
      <c r="H566" s="1" t="str">
        <f t="shared" si="172"/>
        <v/>
      </c>
      <c r="I566" s="1">
        <f t="shared" si="157"/>
        <v>2</v>
      </c>
      <c r="J566" s="1" t="str">
        <f t="shared" si="158"/>
        <v/>
      </c>
      <c r="K566" s="1" t="str">
        <f t="shared" si="171"/>
        <v/>
      </c>
      <c r="L566" s="1" t="str">
        <f>IF(C566="","",SUM($K$2:K566))</f>
        <v/>
      </c>
      <c r="M566" s="11"/>
      <c r="N566" s="24" t="str">
        <f t="shared" si="174"/>
        <v/>
      </c>
      <c r="O566" s="25"/>
      <c r="P566" s="11"/>
      <c r="Q566" s="11"/>
      <c r="R566" s="11"/>
      <c r="S566" s="11"/>
      <c r="T566" s="11"/>
      <c r="U566" s="11"/>
      <c r="X566" s="11"/>
      <c r="Y566" s="11"/>
      <c r="Z566" s="80" t="str">
        <f t="shared" si="159"/>
        <v/>
      </c>
      <c r="AA566" s="82" t="str">
        <f t="shared" si="160"/>
        <v/>
      </c>
      <c r="AB566" s="1" t="str">
        <f t="shared" si="161"/>
        <v/>
      </c>
      <c r="AC566" s="1" t="str">
        <f t="shared" si="162"/>
        <v/>
      </c>
      <c r="AD566" s="1" t="str">
        <f t="shared" si="163"/>
        <v/>
      </c>
      <c r="AE566" s="1" t="str">
        <f t="shared" si="164"/>
        <v/>
      </c>
      <c r="AG566" s="11"/>
      <c r="AH566" s="1" t="str">
        <f t="shared" si="165"/>
        <v/>
      </c>
      <c r="AI566" s="1" t="str">
        <f t="shared" si="166"/>
        <v/>
      </c>
      <c r="AJ566" s="1" t="str">
        <f t="shared" si="167"/>
        <v/>
      </c>
      <c r="AK566" s="1" t="str">
        <f t="shared" si="168"/>
        <v/>
      </c>
      <c r="AL566" s="1" t="str">
        <f t="shared" si="169"/>
        <v/>
      </c>
      <c r="AM566" s="1" t="str">
        <f t="shared" si="170"/>
        <v/>
      </c>
      <c r="AN566" s="11"/>
      <c r="AO566" s="11"/>
      <c r="AP566" s="78" t="str">
        <f>IF(AND(SUM(AH566:AM566)&gt;0,SUM(Z566:AE566)&gt;0),1,"")</f>
        <v/>
      </c>
      <c r="AQ566" s="78"/>
      <c r="AR566" s="78" t="str">
        <f>IF(AP566=1,SUM(Z566:AE566)*10+SUM(AH566:AM566),"")</f>
        <v/>
      </c>
      <c r="AS566" s="78"/>
      <c r="AT566" s="11"/>
      <c r="AU566" s="11"/>
      <c r="AV566" s="80" t="str">
        <f>IF(AP566=1,VLOOKUP(AR566,'Number-Dozzen'!$F$2:$K$10,2,0),"")</f>
        <v/>
      </c>
      <c r="AW566" s="80" t="str">
        <f>IF(AP566=1,VLOOKUP(AR566,'Number-Dozzen'!$F$2:$K$10,3,0),"")</f>
        <v/>
      </c>
      <c r="AX566" s="80" t="str">
        <f>IF(AP566=1,VLOOKUP(AR566,'Number-Dozzen'!$F$2:$K$10,4,0),"")</f>
        <v/>
      </c>
      <c r="AY566" s="80" t="str">
        <f>IF(AP566=1,VLOOKUP(AR566,'Number-Dozzen'!$F$2:$K$10,5,0),"")</f>
        <v/>
      </c>
      <c r="AZ566" s="80" t="str">
        <f>IF(AP566=1,VLOOKUP(AR566,'Number-Dozzen'!$F$2:$K$10,6,0),"")</f>
        <v/>
      </c>
      <c r="BA566" s="11"/>
      <c r="BB566" s="80">
        <f t="shared" si="173"/>
        <v>2</v>
      </c>
      <c r="BC566" s="11"/>
      <c r="BD566" s="11"/>
      <c r="BE566" s="11"/>
      <c r="BF566" s="11"/>
      <c r="BG566" s="11"/>
      <c r="BH566" s="11"/>
      <c r="BI566" s="11"/>
      <c r="BJ566" s="11"/>
      <c r="BK566" s="11"/>
      <c r="BL566" s="11"/>
      <c r="BM566" s="11"/>
      <c r="BN566" s="11"/>
    </row>
    <row r="567" spans="1:66">
      <c r="A567" s="7">
        <v>566</v>
      </c>
      <c r="B567" s="5"/>
      <c r="C567" s="97"/>
      <c r="D567" s="6" t="str">
        <f>IF(C567="","",VLOOKUP(C567,'Number-Dozzen'!$A$2:$C$38,3,0))</f>
        <v/>
      </c>
      <c r="E567" s="6" t="str">
        <f>IF(C567="","",VLOOKUP(C567,'[1]Number-Dozzen'!$A$2:$B$38,2,0))</f>
        <v/>
      </c>
      <c r="F567" s="19" t="str">
        <f t="shared" si="175"/>
        <v/>
      </c>
      <c r="G567" s="19" t="str">
        <f>IF(C567="","",IF(F567="","",VLOOKUP(F567,'Number-Dozzen'!$F$2:$L$10,7,0)))</f>
        <v/>
      </c>
      <c r="H567" s="1" t="str">
        <f t="shared" si="172"/>
        <v/>
      </c>
      <c r="I567" s="1">
        <f t="shared" si="157"/>
        <v>2</v>
      </c>
      <c r="J567" s="1" t="str">
        <f t="shared" si="158"/>
        <v/>
      </c>
      <c r="K567" s="1" t="str">
        <f t="shared" si="171"/>
        <v/>
      </c>
      <c r="L567" s="1" t="str">
        <f>IF(C567="","",SUM($K$2:K567))</f>
        <v/>
      </c>
      <c r="M567" s="11"/>
      <c r="N567" s="24" t="str">
        <f t="shared" si="174"/>
        <v/>
      </c>
      <c r="O567" s="25"/>
      <c r="P567" s="11"/>
      <c r="Q567" s="11"/>
      <c r="R567" s="11"/>
      <c r="S567" s="11"/>
      <c r="T567" s="11"/>
      <c r="U567" s="11"/>
      <c r="X567" s="11"/>
      <c r="Y567" s="11"/>
      <c r="Z567" s="80" t="str">
        <f t="shared" si="159"/>
        <v/>
      </c>
      <c r="AA567" s="82" t="str">
        <f t="shared" si="160"/>
        <v/>
      </c>
      <c r="AB567" s="1" t="str">
        <f t="shared" si="161"/>
        <v/>
      </c>
      <c r="AC567" s="1" t="str">
        <f t="shared" si="162"/>
        <v/>
      </c>
      <c r="AD567" s="1" t="str">
        <f t="shared" si="163"/>
        <v/>
      </c>
      <c r="AE567" s="1" t="str">
        <f t="shared" si="164"/>
        <v/>
      </c>
      <c r="AG567" s="11"/>
      <c r="AH567" s="1" t="str">
        <f t="shared" si="165"/>
        <v/>
      </c>
      <c r="AI567" s="1" t="str">
        <f t="shared" si="166"/>
        <v/>
      </c>
      <c r="AJ567" s="1" t="str">
        <f t="shared" si="167"/>
        <v/>
      </c>
      <c r="AK567" s="1" t="str">
        <f t="shared" si="168"/>
        <v/>
      </c>
      <c r="AL567" s="1" t="str">
        <f t="shared" si="169"/>
        <v/>
      </c>
      <c r="AM567" s="1" t="str">
        <f t="shared" si="170"/>
        <v/>
      </c>
      <c r="AN567" s="11"/>
      <c r="AO567" s="11"/>
      <c r="AP567" s="78" t="str">
        <f>IF(AND(SUM(AH567:AM567)&gt;0,SUM(Z567:AE567)&gt;0),1,"")</f>
        <v/>
      </c>
      <c r="AQ567" s="78"/>
      <c r="AR567" s="78" t="str">
        <f>IF(AP567=1,SUM(Z567:AE567)*10+SUM(AH567:AM567),"")</f>
        <v/>
      </c>
      <c r="AS567" s="78"/>
      <c r="AT567" s="11"/>
      <c r="AU567" s="11"/>
      <c r="AV567" s="80" t="str">
        <f>IF(AP567=1,VLOOKUP(AR567,'Number-Dozzen'!$F$2:$K$10,2,0),"")</f>
        <v/>
      </c>
      <c r="AW567" s="80" t="str">
        <f>IF(AP567=1,VLOOKUP(AR567,'Number-Dozzen'!$F$2:$K$10,3,0),"")</f>
        <v/>
      </c>
      <c r="AX567" s="80" t="str">
        <f>IF(AP567=1,VLOOKUP(AR567,'Number-Dozzen'!$F$2:$K$10,4,0),"")</f>
        <v/>
      </c>
      <c r="AY567" s="80" t="str">
        <f>IF(AP567=1,VLOOKUP(AR567,'Number-Dozzen'!$F$2:$K$10,5,0),"")</f>
        <v/>
      </c>
      <c r="AZ567" s="80" t="str">
        <f>IF(AP567=1,VLOOKUP(AR567,'Number-Dozzen'!$F$2:$K$10,6,0),"")</f>
        <v/>
      </c>
      <c r="BA567" s="11"/>
      <c r="BB567" s="80">
        <f t="shared" si="173"/>
        <v>2</v>
      </c>
      <c r="BC567" s="11"/>
      <c r="BD567" s="11"/>
      <c r="BE567" s="11"/>
      <c r="BF567" s="11"/>
      <c r="BG567" s="11"/>
      <c r="BH567" s="11"/>
      <c r="BI567" s="11"/>
      <c r="BJ567" s="11"/>
      <c r="BK567" s="11"/>
      <c r="BL567" s="11"/>
      <c r="BM567" s="11"/>
      <c r="BN567" s="11"/>
    </row>
    <row r="568" spans="1:66">
      <c r="A568" s="7">
        <v>567</v>
      </c>
      <c r="B568" s="5"/>
      <c r="C568" s="97"/>
      <c r="D568" s="6" t="str">
        <f>IF(C568="","",VLOOKUP(C568,'Number-Dozzen'!$A$2:$C$38,3,0))</f>
        <v/>
      </c>
      <c r="E568" s="6" t="str">
        <f>IF(C568="","",VLOOKUP(C568,'[1]Number-Dozzen'!$A$2:$B$38,2,0))</f>
        <v/>
      </c>
      <c r="F568" s="19" t="str">
        <f t="shared" si="175"/>
        <v/>
      </c>
      <c r="G568" s="19" t="str">
        <f>IF(C568="","",IF(F568="","",VLOOKUP(F568,'Number-Dozzen'!$F$2:$L$10,7,0)))</f>
        <v/>
      </c>
      <c r="H568" s="1" t="str">
        <f t="shared" si="172"/>
        <v/>
      </c>
      <c r="I568" s="1">
        <f t="shared" si="157"/>
        <v>2</v>
      </c>
      <c r="J568" s="1" t="str">
        <f t="shared" si="158"/>
        <v/>
      </c>
      <c r="K568" s="1" t="str">
        <f t="shared" si="171"/>
        <v/>
      </c>
      <c r="L568" s="1" t="str">
        <f>IF(C568="","",SUM($K$2:K568))</f>
        <v/>
      </c>
      <c r="M568" s="11"/>
      <c r="N568" s="24" t="str">
        <f t="shared" si="174"/>
        <v/>
      </c>
      <c r="O568" s="25"/>
      <c r="P568" s="11"/>
      <c r="Q568" s="11"/>
      <c r="R568" s="11"/>
      <c r="S568" s="11"/>
      <c r="T568" s="11"/>
      <c r="U568" s="11"/>
      <c r="X568" s="11"/>
      <c r="Y568" s="11"/>
      <c r="Z568" s="80" t="str">
        <f t="shared" si="159"/>
        <v/>
      </c>
      <c r="AA568" s="82" t="str">
        <f t="shared" si="160"/>
        <v/>
      </c>
      <c r="AB568" s="1" t="str">
        <f t="shared" si="161"/>
        <v/>
      </c>
      <c r="AC568" s="1" t="str">
        <f t="shared" si="162"/>
        <v/>
      </c>
      <c r="AD568" s="1" t="str">
        <f t="shared" si="163"/>
        <v/>
      </c>
      <c r="AE568" s="1" t="str">
        <f t="shared" si="164"/>
        <v/>
      </c>
      <c r="AG568" s="11"/>
      <c r="AH568" s="1" t="str">
        <f t="shared" si="165"/>
        <v/>
      </c>
      <c r="AI568" s="1" t="str">
        <f t="shared" si="166"/>
        <v/>
      </c>
      <c r="AJ568" s="1" t="str">
        <f t="shared" si="167"/>
        <v/>
      </c>
      <c r="AK568" s="1" t="str">
        <f t="shared" si="168"/>
        <v/>
      </c>
      <c r="AL568" s="1" t="str">
        <f t="shared" si="169"/>
        <v/>
      </c>
      <c r="AM568" s="1" t="str">
        <f t="shared" si="170"/>
        <v/>
      </c>
      <c r="AN568" s="11"/>
      <c r="AO568" s="11"/>
      <c r="AP568" s="78" t="str">
        <f>IF(AND(SUM(AH568:AM568)&gt;0,SUM(Z568:AE568)&gt;0),1,"")</f>
        <v/>
      </c>
      <c r="AQ568" s="78"/>
      <c r="AR568" s="78" t="str">
        <f>IF(AP568=1,SUM(Z568:AE568)*10+SUM(AH568:AM568),"")</f>
        <v/>
      </c>
      <c r="AS568" s="78"/>
      <c r="AT568" s="11"/>
      <c r="AU568" s="11"/>
      <c r="AV568" s="80" t="str">
        <f>IF(AP568=1,VLOOKUP(AR568,'Number-Dozzen'!$F$2:$K$10,2,0),"")</f>
        <v/>
      </c>
      <c r="AW568" s="80" t="str">
        <f>IF(AP568=1,VLOOKUP(AR568,'Number-Dozzen'!$F$2:$K$10,3,0),"")</f>
        <v/>
      </c>
      <c r="AX568" s="80" t="str">
        <f>IF(AP568=1,VLOOKUP(AR568,'Number-Dozzen'!$F$2:$K$10,4,0),"")</f>
        <v/>
      </c>
      <c r="AY568" s="80" t="str">
        <f>IF(AP568=1,VLOOKUP(AR568,'Number-Dozzen'!$F$2:$K$10,5,0),"")</f>
        <v/>
      </c>
      <c r="AZ568" s="80" t="str">
        <f>IF(AP568=1,VLOOKUP(AR568,'Number-Dozzen'!$F$2:$K$10,6,0),"")</f>
        <v/>
      </c>
      <c r="BA568" s="11"/>
      <c r="BB568" s="80">
        <f t="shared" si="173"/>
        <v>2</v>
      </c>
      <c r="BC568" s="11"/>
      <c r="BD568" s="11"/>
      <c r="BE568" s="11"/>
      <c r="BF568" s="11"/>
      <c r="BG568" s="11"/>
      <c r="BH568" s="11"/>
      <c r="BI568" s="11"/>
      <c r="BJ568" s="11"/>
      <c r="BK568" s="11"/>
      <c r="BL568" s="11"/>
      <c r="BM568" s="11"/>
      <c r="BN568" s="11"/>
    </row>
    <row r="569" spans="1:66">
      <c r="A569" s="7">
        <v>568</v>
      </c>
      <c r="B569" s="5"/>
      <c r="C569" s="97"/>
      <c r="D569" s="6" t="str">
        <f>IF(C569="","",VLOOKUP(C569,'Number-Dozzen'!$A$2:$C$38,3,0))</f>
        <v/>
      </c>
      <c r="E569" s="6" t="str">
        <f>IF(C569="","",VLOOKUP(C569,'[1]Number-Dozzen'!$A$2:$B$38,2,0))</f>
        <v/>
      </c>
      <c r="F569" s="19" t="str">
        <f t="shared" si="175"/>
        <v/>
      </c>
      <c r="G569" s="19" t="str">
        <f>IF(C569="","",IF(F569="","",VLOOKUP(F569,'Number-Dozzen'!$F$2:$L$10,7,0)))</f>
        <v/>
      </c>
      <c r="H569" s="1" t="str">
        <f t="shared" si="172"/>
        <v/>
      </c>
      <c r="I569" s="1">
        <f t="shared" si="157"/>
        <v>2</v>
      </c>
      <c r="J569" s="1" t="str">
        <f t="shared" si="158"/>
        <v/>
      </c>
      <c r="K569" s="1" t="str">
        <f t="shared" si="171"/>
        <v/>
      </c>
      <c r="L569" s="1" t="str">
        <f>IF(C569="","",SUM($K$2:K569))</f>
        <v/>
      </c>
      <c r="M569" s="11"/>
      <c r="N569" s="24" t="str">
        <f t="shared" si="174"/>
        <v/>
      </c>
      <c r="O569" s="25"/>
      <c r="P569" s="11"/>
      <c r="Q569" s="11"/>
      <c r="R569" s="11"/>
      <c r="S569" s="11"/>
      <c r="T569" s="11"/>
      <c r="U569" s="11"/>
      <c r="X569" s="11"/>
      <c r="Y569" s="11"/>
      <c r="Z569" s="80" t="str">
        <f t="shared" si="159"/>
        <v/>
      </c>
      <c r="AA569" s="82" t="str">
        <f t="shared" si="160"/>
        <v/>
      </c>
      <c r="AB569" s="1" t="str">
        <f t="shared" si="161"/>
        <v/>
      </c>
      <c r="AC569" s="1" t="str">
        <f t="shared" si="162"/>
        <v/>
      </c>
      <c r="AD569" s="1" t="str">
        <f t="shared" si="163"/>
        <v/>
      </c>
      <c r="AE569" s="1" t="str">
        <f t="shared" si="164"/>
        <v/>
      </c>
      <c r="AG569" s="11"/>
      <c r="AH569" s="1" t="str">
        <f t="shared" si="165"/>
        <v/>
      </c>
      <c r="AI569" s="1" t="str">
        <f t="shared" si="166"/>
        <v/>
      </c>
      <c r="AJ569" s="1" t="str">
        <f t="shared" si="167"/>
        <v/>
      </c>
      <c r="AK569" s="1" t="str">
        <f t="shared" si="168"/>
        <v/>
      </c>
      <c r="AL569" s="1" t="str">
        <f t="shared" si="169"/>
        <v/>
      </c>
      <c r="AM569" s="1" t="str">
        <f t="shared" si="170"/>
        <v/>
      </c>
      <c r="AN569" s="11"/>
      <c r="AO569" s="11"/>
      <c r="AP569" s="78" t="str">
        <f>IF(AND(SUM(AH569:AM569)&gt;0,SUM(Z569:AE569)&gt;0),1,"")</f>
        <v/>
      </c>
      <c r="AQ569" s="78"/>
      <c r="AR569" s="78" t="str">
        <f>IF(AP569=1,SUM(Z569:AE569)*10+SUM(AH569:AM569),"")</f>
        <v/>
      </c>
      <c r="AS569" s="78"/>
      <c r="AT569" s="11"/>
      <c r="AU569" s="11"/>
      <c r="AV569" s="80" t="str">
        <f>IF(AP569=1,VLOOKUP(AR569,'Number-Dozzen'!$F$2:$K$10,2,0),"")</f>
        <v/>
      </c>
      <c r="AW569" s="80" t="str">
        <f>IF(AP569=1,VLOOKUP(AR569,'Number-Dozzen'!$F$2:$K$10,3,0),"")</f>
        <v/>
      </c>
      <c r="AX569" s="80" t="str">
        <f>IF(AP569=1,VLOOKUP(AR569,'Number-Dozzen'!$F$2:$K$10,4,0),"")</f>
        <v/>
      </c>
      <c r="AY569" s="80" t="str">
        <f>IF(AP569=1,VLOOKUP(AR569,'Number-Dozzen'!$F$2:$K$10,5,0),"")</f>
        <v/>
      </c>
      <c r="AZ569" s="80" t="str">
        <f>IF(AP569=1,VLOOKUP(AR569,'Number-Dozzen'!$F$2:$K$10,6,0),"")</f>
        <v/>
      </c>
      <c r="BA569" s="11"/>
      <c r="BB569" s="80">
        <f t="shared" si="173"/>
        <v>2</v>
      </c>
      <c r="BC569" s="11"/>
      <c r="BD569" s="11"/>
      <c r="BE569" s="11"/>
      <c r="BF569" s="11"/>
      <c r="BG569" s="11"/>
      <c r="BH569" s="11"/>
      <c r="BI569" s="11"/>
      <c r="BJ569" s="11"/>
      <c r="BK569" s="11"/>
      <c r="BL569" s="11"/>
      <c r="BM569" s="11"/>
      <c r="BN569" s="11"/>
    </row>
    <row r="570" spans="1:66">
      <c r="A570" s="7">
        <v>569</v>
      </c>
      <c r="B570" s="5"/>
      <c r="C570" s="97"/>
      <c r="D570" s="6" t="str">
        <f>IF(C570="","",VLOOKUP(C570,'Number-Dozzen'!$A$2:$C$38,3,0))</f>
        <v/>
      </c>
      <c r="E570" s="6" t="str">
        <f>IF(C570="","",VLOOKUP(C570,'[1]Number-Dozzen'!$A$2:$B$38,2,0))</f>
        <v/>
      </c>
      <c r="F570" s="19" t="str">
        <f t="shared" si="175"/>
        <v/>
      </c>
      <c r="G570" s="19" t="str">
        <f>IF(C570="","",IF(F570="","",VLOOKUP(F570,'Number-Dozzen'!$F$2:$L$10,7,0)))</f>
        <v/>
      </c>
      <c r="H570" s="1" t="str">
        <f t="shared" si="172"/>
        <v/>
      </c>
      <c r="I570" s="1">
        <f t="shared" si="157"/>
        <v>2</v>
      </c>
      <c r="J570" s="1" t="str">
        <f t="shared" si="158"/>
        <v/>
      </c>
      <c r="K570" s="1" t="str">
        <f t="shared" si="171"/>
        <v/>
      </c>
      <c r="L570" s="1" t="str">
        <f>IF(C570="","",SUM($K$2:K570))</f>
        <v/>
      </c>
      <c r="M570" s="11"/>
      <c r="N570" s="24" t="str">
        <f t="shared" si="174"/>
        <v/>
      </c>
      <c r="O570" s="25"/>
      <c r="P570" s="11"/>
      <c r="Q570" s="11"/>
      <c r="R570" s="11"/>
      <c r="S570" s="11"/>
      <c r="T570" s="11"/>
      <c r="U570" s="11"/>
      <c r="X570" s="11"/>
      <c r="Y570" s="11"/>
      <c r="Z570" s="80" t="str">
        <f t="shared" si="159"/>
        <v/>
      </c>
      <c r="AA570" s="82" t="str">
        <f t="shared" si="160"/>
        <v/>
      </c>
      <c r="AB570" s="1" t="str">
        <f t="shared" si="161"/>
        <v/>
      </c>
      <c r="AC570" s="1" t="str">
        <f t="shared" si="162"/>
        <v/>
      </c>
      <c r="AD570" s="1" t="str">
        <f t="shared" si="163"/>
        <v/>
      </c>
      <c r="AE570" s="1" t="str">
        <f t="shared" si="164"/>
        <v/>
      </c>
      <c r="AG570" s="11"/>
      <c r="AH570" s="1" t="str">
        <f t="shared" si="165"/>
        <v/>
      </c>
      <c r="AI570" s="1" t="str">
        <f t="shared" si="166"/>
        <v/>
      </c>
      <c r="AJ570" s="1" t="str">
        <f t="shared" si="167"/>
        <v/>
      </c>
      <c r="AK570" s="1" t="str">
        <f t="shared" si="168"/>
        <v/>
      </c>
      <c r="AL570" s="1" t="str">
        <f t="shared" si="169"/>
        <v/>
      </c>
      <c r="AM570" s="1" t="str">
        <f t="shared" si="170"/>
        <v/>
      </c>
      <c r="AN570" s="11"/>
      <c r="AO570" s="11"/>
      <c r="AP570" s="78" t="str">
        <f>IF(AND(SUM(AH570:AM570)&gt;0,SUM(Z570:AE570)&gt;0),1,"")</f>
        <v/>
      </c>
      <c r="AQ570" s="78"/>
      <c r="AR570" s="78" t="str">
        <f>IF(AP570=1,SUM(Z570:AE570)*10+SUM(AH570:AM570),"")</f>
        <v/>
      </c>
      <c r="AS570" s="78"/>
      <c r="AT570" s="11"/>
      <c r="AU570" s="11"/>
      <c r="AV570" s="80" t="str">
        <f>IF(AP570=1,VLOOKUP(AR570,'Number-Dozzen'!$F$2:$K$10,2,0),"")</f>
        <v/>
      </c>
      <c r="AW570" s="80" t="str">
        <f>IF(AP570=1,VLOOKUP(AR570,'Number-Dozzen'!$F$2:$K$10,3,0),"")</f>
        <v/>
      </c>
      <c r="AX570" s="80" t="str">
        <f>IF(AP570=1,VLOOKUP(AR570,'Number-Dozzen'!$F$2:$K$10,4,0),"")</f>
        <v/>
      </c>
      <c r="AY570" s="80" t="str">
        <f>IF(AP570=1,VLOOKUP(AR570,'Number-Dozzen'!$F$2:$K$10,5,0),"")</f>
        <v/>
      </c>
      <c r="AZ570" s="80" t="str">
        <f>IF(AP570=1,VLOOKUP(AR570,'Number-Dozzen'!$F$2:$K$10,6,0),"")</f>
        <v/>
      </c>
      <c r="BA570" s="11"/>
      <c r="BB570" s="80">
        <f t="shared" si="173"/>
        <v>2</v>
      </c>
      <c r="BC570" s="11"/>
      <c r="BD570" s="11"/>
      <c r="BE570" s="11"/>
      <c r="BF570" s="11"/>
      <c r="BG570" s="11"/>
      <c r="BH570" s="11"/>
      <c r="BI570" s="11"/>
      <c r="BJ570" s="11"/>
      <c r="BK570" s="11"/>
      <c r="BL570" s="11"/>
      <c r="BM570" s="11"/>
      <c r="BN570" s="11"/>
    </row>
    <row r="571" spans="1:66">
      <c r="A571" s="7">
        <v>570</v>
      </c>
      <c r="B571" s="5"/>
      <c r="C571" s="97"/>
      <c r="D571" s="6" t="str">
        <f>IF(C571="","",VLOOKUP(C571,'Number-Dozzen'!$A$2:$C$38,3,0))</f>
        <v/>
      </c>
      <c r="E571" s="6" t="str">
        <f>IF(C571="","",VLOOKUP(C571,'[1]Number-Dozzen'!$A$2:$B$38,2,0))</f>
        <v/>
      </c>
      <c r="F571" s="19" t="str">
        <f t="shared" si="175"/>
        <v/>
      </c>
      <c r="G571" s="19" t="str">
        <f>IF(C571="","",IF(F571="","",VLOOKUP(F571,'Number-Dozzen'!$F$2:$L$10,7,0)))</f>
        <v/>
      </c>
      <c r="H571" s="1" t="str">
        <f t="shared" si="172"/>
        <v/>
      </c>
      <c r="I571" s="1">
        <f t="shared" si="157"/>
        <v>2</v>
      </c>
      <c r="J571" s="1" t="str">
        <f t="shared" si="158"/>
        <v/>
      </c>
      <c r="K571" s="1" t="str">
        <f t="shared" si="171"/>
        <v/>
      </c>
      <c r="L571" s="1" t="str">
        <f>IF(C571="","",SUM($K$2:K571))</f>
        <v/>
      </c>
      <c r="M571" s="11"/>
      <c r="N571" s="24" t="str">
        <f t="shared" si="174"/>
        <v/>
      </c>
      <c r="O571" s="25"/>
      <c r="P571" s="11"/>
      <c r="Q571" s="11"/>
      <c r="R571" s="11"/>
      <c r="S571" s="11"/>
      <c r="T571" s="11"/>
      <c r="U571" s="11"/>
      <c r="X571" s="11"/>
      <c r="Y571" s="11"/>
      <c r="Z571" s="80" t="str">
        <f t="shared" si="159"/>
        <v/>
      </c>
      <c r="AA571" s="82" t="str">
        <f t="shared" si="160"/>
        <v/>
      </c>
      <c r="AB571" s="1" t="str">
        <f t="shared" si="161"/>
        <v/>
      </c>
      <c r="AC571" s="1" t="str">
        <f t="shared" si="162"/>
        <v/>
      </c>
      <c r="AD571" s="1" t="str">
        <f t="shared" si="163"/>
        <v/>
      </c>
      <c r="AE571" s="1" t="str">
        <f t="shared" si="164"/>
        <v/>
      </c>
      <c r="AG571" s="11"/>
      <c r="AH571" s="1" t="str">
        <f t="shared" si="165"/>
        <v/>
      </c>
      <c r="AI571" s="1" t="str">
        <f t="shared" si="166"/>
        <v/>
      </c>
      <c r="AJ571" s="1" t="str">
        <f t="shared" si="167"/>
        <v/>
      </c>
      <c r="AK571" s="1" t="str">
        <f t="shared" si="168"/>
        <v/>
      </c>
      <c r="AL571" s="1" t="str">
        <f t="shared" si="169"/>
        <v/>
      </c>
      <c r="AM571" s="1" t="str">
        <f t="shared" si="170"/>
        <v/>
      </c>
      <c r="AN571" s="11"/>
      <c r="AO571" s="11"/>
      <c r="AP571" s="78" t="str">
        <f>IF(AND(SUM(AH571:AM571)&gt;0,SUM(Z571:AE571)&gt;0),1,"")</f>
        <v/>
      </c>
      <c r="AQ571" s="78"/>
      <c r="AR571" s="78" t="str">
        <f>IF(AP571=1,SUM(Z571:AE571)*10+SUM(AH571:AM571),"")</f>
        <v/>
      </c>
      <c r="AS571" s="78"/>
      <c r="AT571" s="11"/>
      <c r="AU571" s="11"/>
      <c r="AV571" s="80" t="str">
        <f>IF(AP571=1,VLOOKUP(AR571,'Number-Dozzen'!$F$2:$K$10,2,0),"")</f>
        <v/>
      </c>
      <c r="AW571" s="80" t="str">
        <f>IF(AP571=1,VLOOKUP(AR571,'Number-Dozzen'!$F$2:$K$10,3,0),"")</f>
        <v/>
      </c>
      <c r="AX571" s="80" t="str">
        <f>IF(AP571=1,VLOOKUP(AR571,'Number-Dozzen'!$F$2:$K$10,4,0),"")</f>
        <v/>
      </c>
      <c r="AY571" s="80" t="str">
        <f>IF(AP571=1,VLOOKUP(AR571,'Number-Dozzen'!$F$2:$K$10,5,0),"")</f>
        <v/>
      </c>
      <c r="AZ571" s="80" t="str">
        <f>IF(AP571=1,VLOOKUP(AR571,'Number-Dozzen'!$F$2:$K$10,6,0),"")</f>
        <v/>
      </c>
      <c r="BA571" s="11"/>
      <c r="BB571" s="80">
        <f t="shared" si="173"/>
        <v>2</v>
      </c>
      <c r="BC571" s="11"/>
      <c r="BD571" s="11"/>
      <c r="BE571" s="11"/>
      <c r="BF571" s="11"/>
      <c r="BG571" s="11"/>
      <c r="BH571" s="11"/>
      <c r="BI571" s="11"/>
      <c r="BJ571" s="11"/>
      <c r="BK571" s="11"/>
      <c r="BL571" s="11"/>
      <c r="BM571" s="11"/>
      <c r="BN571" s="11"/>
    </row>
    <row r="572" spans="1:66">
      <c r="A572" s="7">
        <v>571</v>
      </c>
      <c r="B572" s="5"/>
      <c r="C572" s="97"/>
      <c r="D572" s="6" t="str">
        <f>IF(C572="","",VLOOKUP(C572,'Number-Dozzen'!$A$2:$C$38,3,0))</f>
        <v/>
      </c>
      <c r="E572" s="6" t="str">
        <f>IF(C572="","",VLOOKUP(C572,'[1]Number-Dozzen'!$A$2:$B$38,2,0))</f>
        <v/>
      </c>
      <c r="F572" s="19" t="str">
        <f t="shared" si="175"/>
        <v/>
      </c>
      <c r="G572" s="19" t="str">
        <f>IF(C572="","",IF(F572="","",VLOOKUP(F572,'Number-Dozzen'!$F$2:$L$10,7,0)))</f>
        <v/>
      </c>
      <c r="H572" s="1" t="str">
        <f t="shared" si="172"/>
        <v/>
      </c>
      <c r="I572" s="1">
        <f t="shared" si="157"/>
        <v>2</v>
      </c>
      <c r="J572" s="1" t="str">
        <f t="shared" si="158"/>
        <v/>
      </c>
      <c r="K572" s="1" t="str">
        <f t="shared" si="171"/>
        <v/>
      </c>
      <c r="L572" s="1" t="str">
        <f>IF(C572="","",SUM($K$2:K572))</f>
        <v/>
      </c>
      <c r="M572" s="11"/>
      <c r="N572" s="24" t="str">
        <f t="shared" si="174"/>
        <v/>
      </c>
      <c r="O572" s="25"/>
      <c r="P572" s="11"/>
      <c r="Q572" s="11"/>
      <c r="R572" s="11"/>
      <c r="S572" s="11"/>
      <c r="T572" s="11"/>
      <c r="U572" s="11"/>
      <c r="X572" s="11"/>
      <c r="Y572" s="11"/>
      <c r="Z572" s="80" t="str">
        <f t="shared" si="159"/>
        <v/>
      </c>
      <c r="AA572" s="82" t="str">
        <f t="shared" si="160"/>
        <v/>
      </c>
      <c r="AB572" s="1" t="str">
        <f t="shared" si="161"/>
        <v/>
      </c>
      <c r="AC572" s="1" t="str">
        <f t="shared" si="162"/>
        <v/>
      </c>
      <c r="AD572" s="1" t="str">
        <f t="shared" si="163"/>
        <v/>
      </c>
      <c r="AE572" s="1" t="str">
        <f t="shared" si="164"/>
        <v/>
      </c>
      <c r="AG572" s="11"/>
      <c r="AH572" s="1" t="str">
        <f t="shared" si="165"/>
        <v/>
      </c>
      <c r="AI572" s="1" t="str">
        <f t="shared" si="166"/>
        <v/>
      </c>
      <c r="AJ572" s="1" t="str">
        <f t="shared" si="167"/>
        <v/>
      </c>
      <c r="AK572" s="1" t="str">
        <f t="shared" si="168"/>
        <v/>
      </c>
      <c r="AL572" s="1" t="str">
        <f t="shared" si="169"/>
        <v/>
      </c>
      <c r="AM572" s="1" t="str">
        <f t="shared" si="170"/>
        <v/>
      </c>
      <c r="AN572" s="11"/>
      <c r="AO572" s="11"/>
      <c r="AP572" s="78" t="str">
        <f>IF(AND(SUM(AH572:AM572)&gt;0,SUM(Z572:AE572)&gt;0),1,"")</f>
        <v/>
      </c>
      <c r="AQ572" s="78"/>
      <c r="AR572" s="78" t="str">
        <f>IF(AP572=1,SUM(Z572:AE572)*10+SUM(AH572:AM572),"")</f>
        <v/>
      </c>
      <c r="AS572" s="78"/>
      <c r="AT572" s="11"/>
      <c r="AU572" s="11"/>
      <c r="AV572" s="80" t="str">
        <f>IF(AP572=1,VLOOKUP(AR572,'Number-Dozzen'!$F$2:$K$10,2,0),"")</f>
        <v/>
      </c>
      <c r="AW572" s="80" t="str">
        <f>IF(AP572=1,VLOOKUP(AR572,'Number-Dozzen'!$F$2:$K$10,3,0),"")</f>
        <v/>
      </c>
      <c r="AX572" s="80" t="str">
        <f>IF(AP572=1,VLOOKUP(AR572,'Number-Dozzen'!$F$2:$K$10,4,0),"")</f>
        <v/>
      </c>
      <c r="AY572" s="80" t="str">
        <f>IF(AP572=1,VLOOKUP(AR572,'Number-Dozzen'!$F$2:$K$10,5,0),"")</f>
        <v/>
      </c>
      <c r="AZ572" s="80" t="str">
        <f>IF(AP572=1,VLOOKUP(AR572,'Number-Dozzen'!$F$2:$K$10,6,0),"")</f>
        <v/>
      </c>
      <c r="BA572" s="11"/>
      <c r="BB572" s="80">
        <f t="shared" si="173"/>
        <v>2</v>
      </c>
      <c r="BC572" s="11"/>
      <c r="BD572" s="11"/>
      <c r="BE572" s="11"/>
      <c r="BF572" s="11"/>
      <c r="BG572" s="11"/>
      <c r="BH572" s="11"/>
      <c r="BI572" s="11"/>
      <c r="BJ572" s="11"/>
      <c r="BK572" s="11"/>
      <c r="BL572" s="11"/>
      <c r="BM572" s="11"/>
      <c r="BN572" s="11"/>
    </row>
    <row r="573" spans="1:66">
      <c r="A573" s="7">
        <v>572</v>
      </c>
      <c r="B573" s="5"/>
      <c r="C573" s="97"/>
      <c r="D573" s="6" t="str">
        <f>IF(C573="","",VLOOKUP(C573,'Number-Dozzen'!$A$2:$C$38,3,0))</f>
        <v/>
      </c>
      <c r="E573" s="6" t="str">
        <f>IF(C573="","",VLOOKUP(C573,'[1]Number-Dozzen'!$A$2:$B$38,2,0))</f>
        <v/>
      </c>
      <c r="F573" s="19" t="str">
        <f t="shared" si="175"/>
        <v/>
      </c>
      <c r="G573" s="19" t="str">
        <f>IF(C573="","",IF(F573="","",VLOOKUP(F573,'Number-Dozzen'!$F$2:$L$10,7,0)))</f>
        <v/>
      </c>
      <c r="H573" s="1" t="str">
        <f t="shared" si="172"/>
        <v/>
      </c>
      <c r="I573" s="1">
        <f t="shared" si="157"/>
        <v>2</v>
      </c>
      <c r="J573" s="1" t="str">
        <f t="shared" si="158"/>
        <v/>
      </c>
      <c r="K573" s="1" t="str">
        <f t="shared" si="171"/>
        <v/>
      </c>
      <c r="L573" s="1" t="str">
        <f>IF(C573="","",SUM($K$2:K573))</f>
        <v/>
      </c>
      <c r="M573" s="11"/>
      <c r="N573" s="24" t="str">
        <f t="shared" si="174"/>
        <v/>
      </c>
      <c r="O573" s="25"/>
      <c r="P573" s="11"/>
      <c r="Q573" s="11"/>
      <c r="R573" s="11"/>
      <c r="S573" s="11"/>
      <c r="T573" s="11"/>
      <c r="U573" s="11"/>
      <c r="X573" s="11"/>
      <c r="Y573" s="11"/>
      <c r="Z573" s="80" t="str">
        <f t="shared" si="159"/>
        <v/>
      </c>
      <c r="AA573" s="82" t="str">
        <f t="shared" si="160"/>
        <v/>
      </c>
      <c r="AB573" s="1" t="str">
        <f t="shared" si="161"/>
        <v/>
      </c>
      <c r="AC573" s="1" t="str">
        <f t="shared" si="162"/>
        <v/>
      </c>
      <c r="AD573" s="1" t="str">
        <f t="shared" si="163"/>
        <v/>
      </c>
      <c r="AE573" s="1" t="str">
        <f t="shared" si="164"/>
        <v/>
      </c>
      <c r="AG573" s="11"/>
      <c r="AH573" s="1" t="str">
        <f t="shared" si="165"/>
        <v/>
      </c>
      <c r="AI573" s="1" t="str">
        <f t="shared" si="166"/>
        <v/>
      </c>
      <c r="AJ573" s="1" t="str">
        <f t="shared" si="167"/>
        <v/>
      </c>
      <c r="AK573" s="1" t="str">
        <f t="shared" si="168"/>
        <v/>
      </c>
      <c r="AL573" s="1" t="str">
        <f t="shared" si="169"/>
        <v/>
      </c>
      <c r="AM573" s="1" t="str">
        <f t="shared" si="170"/>
        <v/>
      </c>
      <c r="AN573" s="11"/>
      <c r="AO573" s="11"/>
      <c r="AP573" s="78" t="str">
        <f>IF(AND(SUM(AH573:AM573)&gt;0,SUM(Z573:AE573)&gt;0),1,"")</f>
        <v/>
      </c>
      <c r="AQ573" s="78"/>
      <c r="AR573" s="78" t="str">
        <f>IF(AP573=1,SUM(Z573:AE573)*10+SUM(AH573:AM573),"")</f>
        <v/>
      </c>
      <c r="AS573" s="78"/>
      <c r="AT573" s="11"/>
      <c r="AU573" s="11"/>
      <c r="AV573" s="80" t="str">
        <f>IF(AP573=1,VLOOKUP(AR573,'Number-Dozzen'!$F$2:$K$10,2,0),"")</f>
        <v/>
      </c>
      <c r="AW573" s="80" t="str">
        <f>IF(AP573=1,VLOOKUP(AR573,'Number-Dozzen'!$F$2:$K$10,3,0),"")</f>
        <v/>
      </c>
      <c r="AX573" s="80" t="str">
        <f>IF(AP573=1,VLOOKUP(AR573,'Number-Dozzen'!$F$2:$K$10,4,0),"")</f>
        <v/>
      </c>
      <c r="AY573" s="80" t="str">
        <f>IF(AP573=1,VLOOKUP(AR573,'Number-Dozzen'!$F$2:$K$10,5,0),"")</f>
        <v/>
      </c>
      <c r="AZ573" s="80" t="str">
        <f>IF(AP573=1,VLOOKUP(AR573,'Number-Dozzen'!$F$2:$K$10,6,0),"")</f>
        <v/>
      </c>
      <c r="BA573" s="11"/>
      <c r="BB573" s="80">
        <f t="shared" si="173"/>
        <v>2</v>
      </c>
      <c r="BC573" s="11"/>
      <c r="BD573" s="11"/>
      <c r="BE573" s="11"/>
      <c r="BF573" s="11"/>
      <c r="BG573" s="11"/>
      <c r="BH573" s="11"/>
      <c r="BI573" s="11"/>
      <c r="BJ573" s="11"/>
      <c r="BK573" s="11"/>
      <c r="BL573" s="11"/>
      <c r="BM573" s="11"/>
      <c r="BN573" s="11"/>
    </row>
    <row r="574" spans="1:66">
      <c r="A574" s="7">
        <v>573</v>
      </c>
      <c r="B574" s="5"/>
      <c r="C574" s="97"/>
      <c r="D574" s="6" t="str">
        <f>IF(C574="","",VLOOKUP(C574,'Number-Dozzen'!$A$2:$C$38,3,0))</f>
        <v/>
      </c>
      <c r="E574" s="6" t="str">
        <f>IF(C574="","",VLOOKUP(C574,'[1]Number-Dozzen'!$A$2:$B$38,2,0))</f>
        <v/>
      </c>
      <c r="F574" s="19" t="str">
        <f t="shared" si="175"/>
        <v/>
      </c>
      <c r="G574" s="19" t="str">
        <f>IF(C574="","",IF(F574="","",VLOOKUP(F574,'Number-Dozzen'!$F$2:$L$10,7,0)))</f>
        <v/>
      </c>
      <c r="H574" s="1" t="str">
        <f t="shared" si="172"/>
        <v/>
      </c>
      <c r="I574" s="1">
        <f t="shared" si="157"/>
        <v>2</v>
      </c>
      <c r="J574" s="1" t="str">
        <f t="shared" si="158"/>
        <v/>
      </c>
      <c r="K574" s="1" t="str">
        <f t="shared" si="171"/>
        <v/>
      </c>
      <c r="L574" s="1" t="str">
        <f>IF(C574="","",SUM($K$2:K574))</f>
        <v/>
      </c>
      <c r="M574" s="11"/>
      <c r="N574" s="24" t="str">
        <f t="shared" si="174"/>
        <v/>
      </c>
      <c r="O574" s="25"/>
      <c r="P574" s="11"/>
      <c r="Q574" s="11"/>
      <c r="R574" s="11"/>
      <c r="S574" s="11"/>
      <c r="T574" s="11"/>
      <c r="U574" s="11"/>
      <c r="X574" s="11"/>
      <c r="Y574" s="11"/>
      <c r="Z574" s="80" t="str">
        <f t="shared" si="159"/>
        <v/>
      </c>
      <c r="AA574" s="82" t="str">
        <f t="shared" si="160"/>
        <v/>
      </c>
      <c r="AB574" s="1" t="str">
        <f t="shared" si="161"/>
        <v/>
      </c>
      <c r="AC574" s="1" t="str">
        <f t="shared" si="162"/>
        <v/>
      </c>
      <c r="AD574" s="1" t="str">
        <f t="shared" si="163"/>
        <v/>
      </c>
      <c r="AE574" s="1" t="str">
        <f t="shared" si="164"/>
        <v/>
      </c>
      <c r="AG574" s="11"/>
      <c r="AH574" s="1" t="str">
        <f t="shared" si="165"/>
        <v/>
      </c>
      <c r="AI574" s="1" t="str">
        <f t="shared" si="166"/>
        <v/>
      </c>
      <c r="AJ574" s="1" t="str">
        <f t="shared" si="167"/>
        <v/>
      </c>
      <c r="AK574" s="1" t="str">
        <f t="shared" si="168"/>
        <v/>
      </c>
      <c r="AL574" s="1" t="str">
        <f t="shared" si="169"/>
        <v/>
      </c>
      <c r="AM574" s="1" t="str">
        <f t="shared" si="170"/>
        <v/>
      </c>
      <c r="AN574" s="11"/>
      <c r="AO574" s="11"/>
      <c r="AP574" s="78" t="str">
        <f>IF(AND(SUM(AH574:AM574)&gt;0,SUM(Z574:AE574)&gt;0),1,"")</f>
        <v/>
      </c>
      <c r="AQ574" s="78"/>
      <c r="AR574" s="78" t="str">
        <f>IF(AP574=1,SUM(Z574:AE574)*10+SUM(AH574:AM574),"")</f>
        <v/>
      </c>
      <c r="AS574" s="78"/>
      <c r="AT574" s="11"/>
      <c r="AU574" s="11"/>
      <c r="AV574" s="80" t="str">
        <f>IF(AP574=1,VLOOKUP(AR574,'Number-Dozzen'!$F$2:$K$10,2,0),"")</f>
        <v/>
      </c>
      <c r="AW574" s="80" t="str">
        <f>IF(AP574=1,VLOOKUP(AR574,'Number-Dozzen'!$F$2:$K$10,3,0),"")</f>
        <v/>
      </c>
      <c r="AX574" s="80" t="str">
        <f>IF(AP574=1,VLOOKUP(AR574,'Number-Dozzen'!$F$2:$K$10,4,0),"")</f>
        <v/>
      </c>
      <c r="AY574" s="80" t="str">
        <f>IF(AP574=1,VLOOKUP(AR574,'Number-Dozzen'!$F$2:$K$10,5,0),"")</f>
        <v/>
      </c>
      <c r="AZ574" s="80" t="str">
        <f>IF(AP574=1,VLOOKUP(AR574,'Number-Dozzen'!$F$2:$K$10,6,0),"")</f>
        <v/>
      </c>
      <c r="BA574" s="11"/>
      <c r="BB574" s="80">
        <f t="shared" si="173"/>
        <v>2</v>
      </c>
      <c r="BC574" s="11"/>
      <c r="BD574" s="11"/>
      <c r="BE574" s="11"/>
      <c r="BF574" s="11"/>
      <c r="BG574" s="11"/>
      <c r="BH574" s="11"/>
      <c r="BI574" s="11"/>
      <c r="BJ574" s="11"/>
      <c r="BK574" s="11"/>
      <c r="BL574" s="11"/>
      <c r="BM574" s="11"/>
      <c r="BN574" s="11"/>
    </row>
    <row r="575" spans="1:66">
      <c r="A575" s="7">
        <v>574</v>
      </c>
      <c r="B575" s="5"/>
      <c r="C575" s="97"/>
      <c r="D575" s="6" t="str">
        <f>IF(C575="","",VLOOKUP(C575,'Number-Dozzen'!$A$2:$C$38,3,0))</f>
        <v/>
      </c>
      <c r="E575" s="6" t="str">
        <f>IF(C575="","",VLOOKUP(C575,'[1]Number-Dozzen'!$A$2:$B$38,2,0))</f>
        <v/>
      </c>
      <c r="F575" s="19" t="str">
        <f t="shared" si="175"/>
        <v/>
      </c>
      <c r="G575" s="19" t="str">
        <f>IF(C575="","",IF(F575="","",VLOOKUP(F575,'Number-Dozzen'!$F$2:$L$10,7,0)))</f>
        <v/>
      </c>
      <c r="H575" s="1" t="str">
        <f t="shared" si="172"/>
        <v/>
      </c>
      <c r="I575" s="1">
        <f t="shared" si="157"/>
        <v>2</v>
      </c>
      <c r="J575" s="1" t="str">
        <f t="shared" si="158"/>
        <v/>
      </c>
      <c r="K575" s="1" t="str">
        <f t="shared" si="171"/>
        <v/>
      </c>
      <c r="L575" s="1" t="str">
        <f>IF(C575="","",SUM($K$2:K575))</f>
        <v/>
      </c>
      <c r="M575" s="11"/>
      <c r="N575" s="24" t="str">
        <f t="shared" si="174"/>
        <v/>
      </c>
      <c r="O575" s="25"/>
      <c r="P575" s="11"/>
      <c r="Q575" s="11"/>
      <c r="R575" s="11"/>
      <c r="S575" s="11"/>
      <c r="T575" s="11"/>
      <c r="U575" s="11"/>
      <c r="X575" s="11"/>
      <c r="Y575" s="11"/>
      <c r="Z575" s="80" t="str">
        <f t="shared" si="159"/>
        <v/>
      </c>
      <c r="AA575" s="82" t="str">
        <f t="shared" si="160"/>
        <v/>
      </c>
      <c r="AB575" s="1" t="str">
        <f t="shared" si="161"/>
        <v/>
      </c>
      <c r="AC575" s="1" t="str">
        <f t="shared" si="162"/>
        <v/>
      </c>
      <c r="AD575" s="1" t="str">
        <f t="shared" si="163"/>
        <v/>
      </c>
      <c r="AE575" s="1" t="str">
        <f t="shared" si="164"/>
        <v/>
      </c>
      <c r="AG575" s="11"/>
      <c r="AH575" s="1" t="str">
        <f t="shared" si="165"/>
        <v/>
      </c>
      <c r="AI575" s="1" t="str">
        <f t="shared" si="166"/>
        <v/>
      </c>
      <c r="AJ575" s="1" t="str">
        <f t="shared" si="167"/>
        <v/>
      </c>
      <c r="AK575" s="1" t="str">
        <f t="shared" si="168"/>
        <v/>
      </c>
      <c r="AL575" s="1" t="str">
        <f t="shared" si="169"/>
        <v/>
      </c>
      <c r="AM575" s="1" t="str">
        <f t="shared" si="170"/>
        <v/>
      </c>
      <c r="AN575" s="11"/>
      <c r="AO575" s="11"/>
      <c r="AP575" s="78" t="str">
        <f>IF(AND(SUM(AH575:AM575)&gt;0,SUM(Z575:AE575)&gt;0),1,"")</f>
        <v/>
      </c>
      <c r="AQ575" s="78"/>
      <c r="AR575" s="78" t="str">
        <f>IF(AP575=1,SUM(Z575:AE575)*10+SUM(AH575:AM575),"")</f>
        <v/>
      </c>
      <c r="AS575" s="78"/>
      <c r="AT575" s="11"/>
      <c r="AU575" s="11"/>
      <c r="AV575" s="80" t="str">
        <f>IF(AP575=1,VLOOKUP(AR575,'Number-Dozzen'!$F$2:$K$10,2,0),"")</f>
        <v/>
      </c>
      <c r="AW575" s="80" t="str">
        <f>IF(AP575=1,VLOOKUP(AR575,'Number-Dozzen'!$F$2:$K$10,3,0),"")</f>
        <v/>
      </c>
      <c r="AX575" s="80" t="str">
        <f>IF(AP575=1,VLOOKUP(AR575,'Number-Dozzen'!$F$2:$K$10,4,0),"")</f>
        <v/>
      </c>
      <c r="AY575" s="80" t="str">
        <f>IF(AP575=1,VLOOKUP(AR575,'Number-Dozzen'!$F$2:$K$10,5,0),"")</f>
        <v/>
      </c>
      <c r="AZ575" s="80" t="str">
        <f>IF(AP575=1,VLOOKUP(AR575,'Number-Dozzen'!$F$2:$K$10,6,0),"")</f>
        <v/>
      </c>
      <c r="BA575" s="11"/>
      <c r="BB575" s="80">
        <f t="shared" si="173"/>
        <v>2</v>
      </c>
      <c r="BC575" s="11"/>
      <c r="BD575" s="11"/>
      <c r="BE575" s="11"/>
      <c r="BF575" s="11"/>
      <c r="BG575" s="11"/>
      <c r="BH575" s="11"/>
      <c r="BI575" s="11"/>
      <c r="BJ575" s="11"/>
      <c r="BK575" s="11"/>
      <c r="BL575" s="11"/>
      <c r="BM575" s="11"/>
      <c r="BN575" s="11"/>
    </row>
    <row r="576" spans="1:66">
      <c r="A576" s="7">
        <v>575</v>
      </c>
      <c r="B576" s="5"/>
      <c r="C576" s="97"/>
      <c r="D576" s="6" t="str">
        <f>IF(C576="","",VLOOKUP(C576,'Number-Dozzen'!$A$2:$C$38,3,0))</f>
        <v/>
      </c>
      <c r="E576" s="6" t="str">
        <f>IF(C576="","",VLOOKUP(C576,'[1]Number-Dozzen'!$A$2:$B$38,2,0))</f>
        <v/>
      </c>
      <c r="F576" s="19" t="str">
        <f t="shared" si="175"/>
        <v/>
      </c>
      <c r="G576" s="19" t="str">
        <f>IF(C576="","",IF(F576="","",VLOOKUP(F576,'Number-Dozzen'!$F$2:$L$10,7,0)))</f>
        <v/>
      </c>
      <c r="H576" s="1" t="str">
        <f t="shared" si="172"/>
        <v/>
      </c>
      <c r="I576" s="1">
        <f t="shared" si="157"/>
        <v>2</v>
      </c>
      <c r="J576" s="1" t="str">
        <f t="shared" ref="J576:J580" si="176">IF(C575="","",VLOOKUP(I576,$V$2:$W$100,2,0))</f>
        <v/>
      </c>
      <c r="K576" s="1" t="str">
        <f t="shared" si="171"/>
        <v/>
      </c>
      <c r="L576" s="1" t="str">
        <f>IF(C576="","",SUM($K$2:K576))</f>
        <v/>
      </c>
      <c r="M576" s="11"/>
      <c r="N576" s="24" t="str">
        <f t="shared" si="174"/>
        <v/>
      </c>
      <c r="O576" s="25"/>
      <c r="P576" s="11"/>
      <c r="Q576" s="11"/>
      <c r="R576" s="11"/>
      <c r="S576" s="11"/>
      <c r="T576" s="11"/>
      <c r="U576" s="11"/>
      <c r="X576" s="11"/>
      <c r="Y576" s="11"/>
      <c r="Z576" s="80" t="str">
        <f t="shared" si="159"/>
        <v/>
      </c>
      <c r="AA576" s="82" t="str">
        <f t="shared" si="160"/>
        <v/>
      </c>
      <c r="AB576" s="1" t="str">
        <f t="shared" si="161"/>
        <v/>
      </c>
      <c r="AC576" s="1" t="str">
        <f t="shared" si="162"/>
        <v/>
      </c>
      <c r="AD576" s="1" t="str">
        <f t="shared" si="163"/>
        <v/>
      </c>
      <c r="AE576" s="1" t="str">
        <f t="shared" si="164"/>
        <v/>
      </c>
      <c r="AG576" s="11"/>
      <c r="AH576" s="1" t="str">
        <f t="shared" si="165"/>
        <v/>
      </c>
      <c r="AI576" s="1" t="str">
        <f t="shared" si="166"/>
        <v/>
      </c>
      <c r="AJ576" s="1" t="str">
        <f t="shared" si="167"/>
        <v/>
      </c>
      <c r="AK576" s="1" t="str">
        <f t="shared" si="168"/>
        <v/>
      </c>
      <c r="AL576" s="1" t="str">
        <f t="shared" si="169"/>
        <v/>
      </c>
      <c r="AM576" s="1" t="str">
        <f t="shared" si="170"/>
        <v/>
      </c>
      <c r="AN576" s="11"/>
      <c r="AO576" s="11"/>
      <c r="AP576" s="78" t="str">
        <f>IF(AND(SUM(AH576:AM576)&gt;0,SUM(Z576:AE576)&gt;0),1,"")</f>
        <v/>
      </c>
      <c r="AQ576" s="78"/>
      <c r="AR576" s="78" t="str">
        <f>IF(AP576=1,SUM(Z576:AE576)*10+SUM(AH576:AM576),"")</f>
        <v/>
      </c>
      <c r="AS576" s="78"/>
      <c r="AT576" s="11"/>
      <c r="AU576" s="11"/>
      <c r="AV576" s="80" t="str">
        <f>IF(AP576=1,VLOOKUP(AR576,'Number-Dozzen'!$F$2:$K$10,2,0),"")</f>
        <v/>
      </c>
      <c r="AW576" s="80" t="str">
        <f>IF(AP576=1,VLOOKUP(AR576,'Number-Dozzen'!$F$2:$K$10,3,0),"")</f>
        <v/>
      </c>
      <c r="AX576" s="80" t="str">
        <f>IF(AP576=1,VLOOKUP(AR576,'Number-Dozzen'!$F$2:$K$10,4,0),"")</f>
        <v/>
      </c>
      <c r="AY576" s="80" t="str">
        <f>IF(AP576=1,VLOOKUP(AR576,'Number-Dozzen'!$F$2:$K$10,5,0),"")</f>
        <v/>
      </c>
      <c r="AZ576" s="80" t="str">
        <f>IF(AP576=1,VLOOKUP(AR576,'Number-Dozzen'!$F$2:$K$10,6,0),"")</f>
        <v/>
      </c>
      <c r="BA576" s="11"/>
      <c r="BB576" s="80">
        <f t="shared" si="173"/>
        <v>2</v>
      </c>
      <c r="BC576" s="11"/>
      <c r="BD576" s="11"/>
      <c r="BE576" s="11"/>
      <c r="BF576" s="11"/>
      <c r="BG576" s="11"/>
      <c r="BH576" s="11"/>
      <c r="BI576" s="11"/>
      <c r="BJ576" s="11"/>
      <c r="BK576" s="11"/>
      <c r="BL576" s="11"/>
      <c r="BM576" s="11"/>
      <c r="BN576" s="11"/>
    </row>
    <row r="577" spans="1:66">
      <c r="A577" s="7">
        <v>576</v>
      </c>
      <c r="B577" s="5"/>
      <c r="C577" s="97"/>
      <c r="D577" s="6" t="str">
        <f>IF(C577="","",VLOOKUP(C577,'Number-Dozzen'!$A$2:$C$38,3,0))</f>
        <v/>
      </c>
      <c r="E577" s="6" t="str">
        <f>IF(C577="","",VLOOKUP(C577,'[1]Number-Dozzen'!$A$2:$B$38,2,0))</f>
        <v/>
      </c>
      <c r="F577" s="19" t="str">
        <f t="shared" si="175"/>
        <v/>
      </c>
      <c r="G577" s="19" t="str">
        <f>IF(C577="","",IF(F577="","",VLOOKUP(F577,'Number-Dozzen'!$F$2:$L$10,7,0)))</f>
        <v/>
      </c>
      <c r="H577" s="1" t="str">
        <f t="shared" si="172"/>
        <v/>
      </c>
      <c r="I577" s="1" t="str">
        <f>IF(C576="","",IF(H576="W",1,IF(H576="L",I576+1,I576)))</f>
        <v/>
      </c>
      <c r="J577" s="1" t="str">
        <f t="shared" si="176"/>
        <v/>
      </c>
      <c r="K577" s="1" t="str">
        <f t="shared" si="171"/>
        <v/>
      </c>
      <c r="L577" s="1" t="str">
        <f>IF(C577="","",SUM($K$2:K577))</f>
        <v/>
      </c>
      <c r="M577" s="11"/>
      <c r="N577" s="24" t="str">
        <f t="shared" si="174"/>
        <v/>
      </c>
      <c r="O577" s="25"/>
      <c r="P577" s="11"/>
      <c r="Q577" s="11"/>
      <c r="R577" s="11"/>
      <c r="S577" s="11"/>
      <c r="T577" s="11"/>
      <c r="U577" s="11"/>
      <c r="X577" s="11"/>
      <c r="Y577" s="11"/>
      <c r="Z577" s="80" t="str">
        <f t="shared" si="159"/>
        <v/>
      </c>
      <c r="AA577" s="82" t="str">
        <f t="shared" si="160"/>
        <v/>
      </c>
      <c r="AB577" s="1" t="str">
        <f t="shared" si="161"/>
        <v/>
      </c>
      <c r="AC577" s="1" t="str">
        <f t="shared" si="162"/>
        <v/>
      </c>
      <c r="AD577" s="1" t="str">
        <f t="shared" si="163"/>
        <v/>
      </c>
      <c r="AE577" s="1" t="str">
        <f t="shared" si="164"/>
        <v/>
      </c>
      <c r="AG577" s="11"/>
      <c r="AH577" s="1" t="str">
        <f t="shared" si="165"/>
        <v/>
      </c>
      <c r="AI577" s="1" t="str">
        <f t="shared" si="166"/>
        <v/>
      </c>
      <c r="AJ577" s="1" t="str">
        <f t="shared" si="167"/>
        <v/>
      </c>
      <c r="AK577" s="1" t="str">
        <f t="shared" si="168"/>
        <v/>
      </c>
      <c r="AL577" s="1" t="str">
        <f t="shared" si="169"/>
        <v/>
      </c>
      <c r="AM577" s="1" t="str">
        <f t="shared" si="170"/>
        <v/>
      </c>
      <c r="AN577" s="11"/>
      <c r="AO577" s="11"/>
      <c r="AP577" s="78" t="str">
        <f>IF(AND(SUM(AH577:AM577)&gt;0,SUM(Z577:AE577)&gt;0),1,"")</f>
        <v/>
      </c>
      <c r="AQ577" s="78"/>
      <c r="AR577" s="78" t="str">
        <f>IF(AP577=1,SUM(Z577:AE577)*10+SUM(AH577:AM577),"")</f>
        <v/>
      </c>
      <c r="AS577" s="78"/>
      <c r="AT577" s="11"/>
      <c r="AU577" s="11"/>
      <c r="AV577" s="80" t="str">
        <f>IF(AP577=1,VLOOKUP(AR577,'Number-Dozzen'!$F$2:$K$10,2,0),"")</f>
        <v/>
      </c>
      <c r="AW577" s="80" t="str">
        <f>IF(AP577=1,VLOOKUP(AR577,'Number-Dozzen'!$F$2:$K$10,3,0),"")</f>
        <v/>
      </c>
      <c r="AX577" s="80" t="str">
        <f>IF(AP577=1,VLOOKUP(AR577,'Number-Dozzen'!$F$2:$K$10,4,0),"")</f>
        <v/>
      </c>
      <c r="AY577" s="80" t="str">
        <f>IF(AP577=1,VLOOKUP(AR577,'Number-Dozzen'!$F$2:$K$10,5,0),"")</f>
        <v/>
      </c>
      <c r="AZ577" s="80" t="str">
        <f>IF(AP577=1,VLOOKUP(AR577,'Number-Dozzen'!$F$2:$K$10,6,0),"")</f>
        <v/>
      </c>
      <c r="BA577" s="11"/>
      <c r="BB577" s="80">
        <f t="shared" si="173"/>
        <v>2</v>
      </c>
      <c r="BC577" s="11"/>
      <c r="BD577" s="11"/>
      <c r="BE577" s="11"/>
      <c r="BF577" s="11"/>
      <c r="BG577" s="11"/>
      <c r="BH577" s="11"/>
      <c r="BI577" s="11"/>
      <c r="BJ577" s="11"/>
      <c r="BK577" s="11"/>
      <c r="BL577" s="11"/>
      <c r="BM577" s="11"/>
      <c r="BN577" s="11"/>
    </row>
    <row r="578" spans="1:66">
      <c r="A578" s="7">
        <v>577</v>
      </c>
      <c r="B578" s="5"/>
      <c r="C578" s="97"/>
      <c r="D578" s="6" t="str">
        <f>IF(C578="","",VLOOKUP(C578,'Number-Dozzen'!$A$2:$C$38,3,0))</f>
        <v/>
      </c>
      <c r="E578" s="6" t="str">
        <f>IF(C578="","",VLOOKUP(C578,'[1]Number-Dozzen'!$A$2:$B$38,2,0))</f>
        <v/>
      </c>
      <c r="F578" s="19" t="str">
        <f t="shared" si="175"/>
        <v/>
      </c>
      <c r="G578" s="19" t="str">
        <f>IF(C578="","",IF(F578="","",VLOOKUP(F578,'Number-Dozzen'!$F$2:$L$10,7,0)))</f>
        <v/>
      </c>
      <c r="H578" s="1" t="str">
        <f t="shared" si="172"/>
        <v/>
      </c>
      <c r="I578" s="1" t="str">
        <f t="shared" ref="I578:I601" si="177">IF(C577="","",IF(H577="W",1,IF(H577="L",I577+1,I577)))</f>
        <v/>
      </c>
      <c r="J578" s="1" t="str">
        <f t="shared" si="176"/>
        <v/>
      </c>
      <c r="K578" s="1" t="str">
        <f t="shared" si="171"/>
        <v/>
      </c>
      <c r="L578" s="1" t="str">
        <f>IF(C578="","",SUM($K$2:K578))</f>
        <v/>
      </c>
      <c r="M578" s="11"/>
      <c r="N578" s="24" t="str">
        <f t="shared" si="174"/>
        <v/>
      </c>
      <c r="O578" s="25"/>
      <c r="P578" s="11"/>
      <c r="Q578" s="11"/>
      <c r="R578" s="11"/>
      <c r="S578" s="11"/>
      <c r="T578" s="11"/>
      <c r="U578" s="11"/>
      <c r="X578" s="11"/>
      <c r="Y578" s="11"/>
      <c r="Z578" s="80" t="str">
        <f t="shared" si="159"/>
        <v/>
      </c>
      <c r="AA578" s="82" t="str">
        <f t="shared" si="160"/>
        <v/>
      </c>
      <c r="AB578" s="1" t="str">
        <f t="shared" si="161"/>
        <v/>
      </c>
      <c r="AC578" s="1" t="str">
        <f t="shared" si="162"/>
        <v/>
      </c>
      <c r="AD578" s="1" t="str">
        <f t="shared" si="163"/>
        <v/>
      </c>
      <c r="AE578" s="1" t="str">
        <f t="shared" si="164"/>
        <v/>
      </c>
      <c r="AG578" s="11"/>
      <c r="AH578" s="1" t="str">
        <f t="shared" si="165"/>
        <v/>
      </c>
      <c r="AI578" s="1" t="str">
        <f t="shared" si="166"/>
        <v/>
      </c>
      <c r="AJ578" s="1" t="str">
        <f t="shared" si="167"/>
        <v/>
      </c>
      <c r="AK578" s="1" t="str">
        <f t="shared" si="168"/>
        <v/>
      </c>
      <c r="AL578" s="1" t="str">
        <f t="shared" si="169"/>
        <v/>
      </c>
      <c r="AM578" s="1" t="str">
        <f t="shared" si="170"/>
        <v/>
      </c>
      <c r="AN578" s="11"/>
      <c r="AO578" s="11"/>
      <c r="AP578" s="78" t="str">
        <f>IF(AND(SUM(AH578:AM578)&gt;0,SUM(Z578:AE578)&gt;0),1,"")</f>
        <v/>
      </c>
      <c r="AQ578" s="78"/>
      <c r="AR578" s="78" t="str">
        <f>IF(AP578=1,SUM(Z578:AE578)*10+SUM(AH578:AM578),"")</f>
        <v/>
      </c>
      <c r="AS578" s="78"/>
      <c r="AT578" s="11"/>
      <c r="AU578" s="11"/>
      <c r="AV578" s="80" t="str">
        <f>IF(AP578=1,VLOOKUP(AR578,'Number-Dozzen'!$F$2:$K$10,2,0),"")</f>
        <v/>
      </c>
      <c r="AW578" s="80" t="str">
        <f>IF(AP578=1,VLOOKUP(AR578,'Number-Dozzen'!$F$2:$K$10,3,0),"")</f>
        <v/>
      </c>
      <c r="AX578" s="80" t="str">
        <f>IF(AP578=1,VLOOKUP(AR578,'Number-Dozzen'!$F$2:$K$10,4,0),"")</f>
        <v/>
      </c>
      <c r="AY578" s="80" t="str">
        <f>IF(AP578=1,VLOOKUP(AR578,'Number-Dozzen'!$F$2:$K$10,5,0),"")</f>
        <v/>
      </c>
      <c r="AZ578" s="80" t="str">
        <f>IF(AP578=1,VLOOKUP(AR578,'Number-Dozzen'!$F$2:$K$10,6,0),"")</f>
        <v/>
      </c>
      <c r="BA578" s="11"/>
      <c r="BB578" s="80">
        <f t="shared" si="173"/>
        <v>2</v>
      </c>
      <c r="BC578" s="11"/>
      <c r="BD578" s="11"/>
      <c r="BE578" s="11"/>
      <c r="BF578" s="11"/>
      <c r="BG578" s="11"/>
      <c r="BH578" s="11"/>
      <c r="BI578" s="11"/>
      <c r="BJ578" s="11"/>
      <c r="BK578" s="11"/>
      <c r="BL578" s="11"/>
      <c r="BM578" s="11"/>
      <c r="BN578" s="11"/>
    </row>
    <row r="579" spans="1:66">
      <c r="A579" s="7">
        <v>578</v>
      </c>
      <c r="B579" s="5"/>
      <c r="C579" s="97"/>
      <c r="D579" s="6" t="str">
        <f>IF(C579="","",VLOOKUP(C579,'Number-Dozzen'!$A$2:$C$38,3,0))</f>
        <v/>
      </c>
      <c r="E579" s="6" t="str">
        <f>IF(C579="","",VLOOKUP(C579,'[1]Number-Dozzen'!$A$2:$B$38,2,0))</f>
        <v/>
      </c>
      <c r="F579" s="19" t="str">
        <f t="shared" si="175"/>
        <v/>
      </c>
      <c r="G579" s="19" t="str">
        <f>IF(C579="","",IF(F579="","",VLOOKUP(F579,'Number-Dozzen'!$F$2:$L$10,7,0)))</f>
        <v/>
      </c>
      <c r="H579" s="1" t="str">
        <f t="shared" si="172"/>
        <v/>
      </c>
      <c r="I579" s="1" t="str">
        <f t="shared" si="177"/>
        <v/>
      </c>
      <c r="J579" s="1" t="str">
        <f t="shared" si="176"/>
        <v/>
      </c>
      <c r="K579" s="1" t="str">
        <f t="shared" si="171"/>
        <v/>
      </c>
      <c r="L579" s="1" t="str">
        <f>IF(C579="","",SUM($K$2:K579))</f>
        <v/>
      </c>
      <c r="M579" s="11"/>
      <c r="N579" s="24" t="str">
        <f t="shared" si="174"/>
        <v/>
      </c>
      <c r="O579" s="25"/>
      <c r="P579" s="11"/>
      <c r="Q579" s="11"/>
      <c r="R579" s="11"/>
      <c r="S579" s="11"/>
      <c r="T579" s="11"/>
      <c r="U579" s="11"/>
      <c r="X579" s="11"/>
      <c r="Y579" s="11"/>
      <c r="Z579" s="80" t="str">
        <f t="shared" si="159"/>
        <v/>
      </c>
      <c r="AA579" s="82" t="str">
        <f t="shared" si="160"/>
        <v/>
      </c>
      <c r="AB579" s="1" t="str">
        <f t="shared" si="161"/>
        <v/>
      </c>
      <c r="AC579" s="1" t="str">
        <f t="shared" si="162"/>
        <v/>
      </c>
      <c r="AD579" s="1" t="str">
        <f t="shared" si="163"/>
        <v/>
      </c>
      <c r="AE579" s="1" t="str">
        <f t="shared" si="164"/>
        <v/>
      </c>
      <c r="AG579" s="11"/>
      <c r="AH579" s="1" t="str">
        <f t="shared" si="165"/>
        <v/>
      </c>
      <c r="AI579" s="1" t="str">
        <f t="shared" si="166"/>
        <v/>
      </c>
      <c r="AJ579" s="1" t="str">
        <f t="shared" si="167"/>
        <v/>
      </c>
      <c r="AK579" s="1" t="str">
        <f t="shared" si="168"/>
        <v/>
      </c>
      <c r="AL579" s="1" t="str">
        <f t="shared" si="169"/>
        <v/>
      </c>
      <c r="AM579" s="1" t="str">
        <f t="shared" si="170"/>
        <v/>
      </c>
      <c r="AN579" s="11"/>
      <c r="AO579" s="11"/>
      <c r="AP579" s="78" t="str">
        <f>IF(AND(SUM(AH579:AM579)&gt;0,SUM(Z579:AE579)&gt;0),1,"")</f>
        <v/>
      </c>
      <c r="AQ579" s="78"/>
      <c r="AR579" s="78" t="str">
        <f>IF(AP579=1,SUM(Z579:AE579)*10+SUM(AH579:AM579),"")</f>
        <v/>
      </c>
      <c r="AS579" s="78"/>
      <c r="AT579" s="11"/>
      <c r="AU579" s="11"/>
      <c r="AV579" s="80" t="str">
        <f>IF(AP579=1,VLOOKUP(AR579,'Number-Dozzen'!$F$2:$K$10,2,0),"")</f>
        <v/>
      </c>
      <c r="AW579" s="80" t="str">
        <f>IF(AP579=1,VLOOKUP(AR579,'Number-Dozzen'!$F$2:$K$10,3,0),"")</f>
        <v/>
      </c>
      <c r="AX579" s="80" t="str">
        <f>IF(AP579=1,VLOOKUP(AR579,'Number-Dozzen'!$F$2:$K$10,4,0),"")</f>
        <v/>
      </c>
      <c r="AY579" s="80" t="str">
        <f>IF(AP579=1,VLOOKUP(AR579,'Number-Dozzen'!$F$2:$K$10,5,0),"")</f>
        <v/>
      </c>
      <c r="AZ579" s="80" t="str">
        <f>IF(AP579=1,VLOOKUP(AR579,'Number-Dozzen'!$F$2:$K$10,6,0),"")</f>
        <v/>
      </c>
      <c r="BA579" s="11"/>
      <c r="BB579" s="80">
        <f t="shared" si="173"/>
        <v>2</v>
      </c>
      <c r="BC579" s="11"/>
      <c r="BD579" s="11"/>
      <c r="BE579" s="11"/>
      <c r="BF579" s="11"/>
      <c r="BG579" s="11"/>
      <c r="BH579" s="11"/>
      <c r="BI579" s="11"/>
      <c r="BJ579" s="11"/>
      <c r="BK579" s="11"/>
      <c r="BL579" s="11"/>
      <c r="BM579" s="11"/>
      <c r="BN579" s="11"/>
    </row>
    <row r="580" spans="1:66">
      <c r="A580" s="7">
        <v>579</v>
      </c>
      <c r="B580" s="5"/>
      <c r="C580" s="97"/>
      <c r="D580" s="6" t="str">
        <f>IF(C580="","",VLOOKUP(C580,'Number-Dozzen'!$A$2:$C$38,3,0))</f>
        <v/>
      </c>
      <c r="E580" s="6" t="str">
        <f>IF(C580="","",VLOOKUP(C580,'[1]Number-Dozzen'!$A$2:$B$38,2,0))</f>
        <v/>
      </c>
      <c r="F580" s="19" t="str">
        <f t="shared" si="175"/>
        <v/>
      </c>
      <c r="G580" s="19" t="str">
        <f>IF(C580="","",IF(F580="","",VLOOKUP(F580,'Number-Dozzen'!$F$2:$L$10,7,0)))</f>
        <v/>
      </c>
      <c r="H580" s="1" t="str">
        <f t="shared" si="172"/>
        <v/>
      </c>
      <c r="I580" s="1" t="str">
        <f t="shared" si="177"/>
        <v/>
      </c>
      <c r="J580" s="1" t="str">
        <f t="shared" si="176"/>
        <v/>
      </c>
      <c r="K580" s="1" t="str">
        <f t="shared" si="171"/>
        <v/>
      </c>
      <c r="L580" s="1" t="str">
        <f>IF(C580="","",SUM($K$2:K580))</f>
        <v/>
      </c>
      <c r="M580" s="11"/>
      <c r="N580" s="24" t="str">
        <f t="shared" si="174"/>
        <v/>
      </c>
      <c r="O580" s="25"/>
      <c r="P580" s="11"/>
      <c r="Q580" s="11"/>
      <c r="R580" s="11"/>
      <c r="S580" s="11"/>
      <c r="T580" s="11"/>
      <c r="U580" s="11"/>
      <c r="X580" s="11"/>
      <c r="Y580" s="11"/>
      <c r="Z580" s="80" t="str">
        <f t="shared" ref="Z580:Z601" si="178">IF(AND(D579=2,D580=1),3,"")</f>
        <v/>
      </c>
      <c r="AA580" s="82" t="str">
        <f t="shared" ref="AA580:AA601" si="179">IF(AND(D579=3,D580=1),2,"")</f>
        <v/>
      </c>
      <c r="AB580" s="1" t="str">
        <f t="shared" ref="AB580:AB601" si="180">IF(AND(D579=1,D580=2),3,"")</f>
        <v/>
      </c>
      <c r="AC580" s="1" t="str">
        <f t="shared" ref="AC580:AC601" si="181">IF(AND(D579=3,D580=2),1,"")</f>
        <v/>
      </c>
      <c r="AD580" s="1" t="str">
        <f t="shared" ref="AD580:AD601" si="182">IF(AND(D579=1,D580=3),2,"")</f>
        <v/>
      </c>
      <c r="AE580" s="1" t="str">
        <f t="shared" ref="AE580:AE601" si="183">IF(AND(D580=2,D580=3),1,"")</f>
        <v/>
      </c>
      <c r="AG580" s="11"/>
      <c r="AH580" s="1" t="str">
        <f t="shared" ref="AH580:AH601" si="184">IF(AND(E579=2,E580=1),3,"")</f>
        <v/>
      </c>
      <c r="AI580" s="1" t="str">
        <f t="shared" ref="AI580:AI601" si="185">IF(AND(E579=3,E580=1),2,"")</f>
        <v/>
      </c>
      <c r="AJ580" s="1" t="str">
        <f t="shared" ref="AJ580:AJ601" si="186">IF(AND(E579=1,E580=2),3,"")</f>
        <v/>
      </c>
      <c r="AK580" s="1" t="str">
        <f t="shared" ref="AK580:AK601" si="187">IF(AND(E579=3,E580=2),1,"")</f>
        <v/>
      </c>
      <c r="AL580" s="1" t="str">
        <f t="shared" ref="AL580:AL601" si="188">IF(AND(E579=1,E580=3),2,"")</f>
        <v/>
      </c>
      <c r="AM580" s="1" t="str">
        <f t="shared" ref="AM580:AM601" si="189">IF(AND(E579=2,E580=3),1,"")</f>
        <v/>
      </c>
      <c r="AN580" s="11"/>
      <c r="AO580" s="11"/>
      <c r="AP580" s="78" t="str">
        <f>IF(AND(SUM(AH580:AM580)&gt;0,SUM(Z580:AE580)&gt;0),1,"")</f>
        <v/>
      </c>
      <c r="AQ580" s="78"/>
      <c r="AR580" s="78" t="str">
        <f>IF(AP580=1,SUM(Z580:AE580)*10+SUM(AH580:AM580),"")</f>
        <v/>
      </c>
      <c r="AS580" s="78"/>
      <c r="AT580" s="11"/>
      <c r="AU580" s="11"/>
      <c r="AV580" s="80" t="str">
        <f>IF(AP580=1,VLOOKUP(AR580,'Number-Dozzen'!$F$2:$K$10,2,0),"")</f>
        <v/>
      </c>
      <c r="AW580" s="80" t="str">
        <f>IF(AP580=1,VLOOKUP(AR580,'Number-Dozzen'!$F$2:$K$10,3,0),"")</f>
        <v/>
      </c>
      <c r="AX580" s="80" t="str">
        <f>IF(AP580=1,VLOOKUP(AR580,'Number-Dozzen'!$F$2:$K$10,4,0),"")</f>
        <v/>
      </c>
      <c r="AY580" s="80" t="str">
        <f>IF(AP580=1,VLOOKUP(AR580,'Number-Dozzen'!$F$2:$K$10,5,0),"")</f>
        <v/>
      </c>
      <c r="AZ580" s="80" t="str">
        <f>IF(AP580=1,VLOOKUP(AR580,'Number-Dozzen'!$F$2:$K$10,6,0),"")</f>
        <v/>
      </c>
      <c r="BA580" s="11"/>
      <c r="BB580" s="80">
        <f t="shared" si="173"/>
        <v>2</v>
      </c>
      <c r="BC580" s="11"/>
      <c r="BD580" s="11"/>
      <c r="BE580" s="11"/>
      <c r="BF580" s="11"/>
      <c r="BG580" s="11"/>
      <c r="BH580" s="11"/>
      <c r="BI580" s="11"/>
      <c r="BJ580" s="11"/>
      <c r="BK580" s="11"/>
      <c r="BL580" s="11"/>
      <c r="BM580" s="11"/>
      <c r="BN580" s="11"/>
    </row>
    <row r="581" spans="1:66">
      <c r="A581" s="7">
        <v>580</v>
      </c>
      <c r="B581" s="5"/>
      <c r="C581" s="97"/>
      <c r="D581" s="6" t="str">
        <f>IF(C581="","",VLOOKUP(C581,'Number-Dozzen'!$A$2:$C$38,3,0))</f>
        <v/>
      </c>
      <c r="E581" s="6" t="str">
        <f>IF(C581="","",VLOOKUP(C581,'[1]Number-Dozzen'!$A$2:$B$38,2,0))</f>
        <v/>
      </c>
      <c r="F581" s="19" t="str">
        <f t="shared" si="175"/>
        <v/>
      </c>
      <c r="G581" s="19" t="str">
        <f>IF(C581="","",IF(F581="","",VLOOKUP(F581,'Number-Dozzen'!$F$2:$L$10,7,0)))</f>
        <v/>
      </c>
      <c r="H581" s="1" t="str">
        <f t="shared" si="172"/>
        <v/>
      </c>
      <c r="I581" s="1" t="str">
        <f t="shared" si="177"/>
        <v/>
      </c>
      <c r="J581" s="1" t="str">
        <f t="shared" ref="J581:J601" si="190">IF(C581="","",VLOOKUP(I581,$V$2:$W$100,2,0))</f>
        <v/>
      </c>
      <c r="K581" s="1" t="str">
        <f t="shared" ref="K581:K601" si="191">IF(H581="","",IF(H581="l",-4*J581,IF(H581="w",32*J581)))</f>
        <v/>
      </c>
      <c r="L581" s="1" t="str">
        <f>IF(C581="","",SUM($K$2:K581))</f>
        <v/>
      </c>
      <c r="M581" s="11"/>
      <c r="N581" s="24" t="str">
        <f t="shared" si="174"/>
        <v/>
      </c>
      <c r="O581" s="25"/>
      <c r="P581" s="11"/>
      <c r="Q581" s="11"/>
      <c r="R581" s="11"/>
      <c r="S581" s="11"/>
      <c r="T581" s="11"/>
      <c r="U581" s="11"/>
      <c r="X581" s="11"/>
      <c r="Y581" s="11"/>
      <c r="Z581" s="80" t="str">
        <f t="shared" si="178"/>
        <v/>
      </c>
      <c r="AA581" s="82" t="str">
        <f t="shared" si="179"/>
        <v/>
      </c>
      <c r="AB581" s="1" t="str">
        <f t="shared" si="180"/>
        <v/>
      </c>
      <c r="AC581" s="1" t="str">
        <f t="shared" si="181"/>
        <v/>
      </c>
      <c r="AD581" s="1" t="str">
        <f t="shared" si="182"/>
        <v/>
      </c>
      <c r="AE581" s="1" t="str">
        <f t="shared" si="183"/>
        <v/>
      </c>
      <c r="AG581" s="11"/>
      <c r="AH581" s="1" t="str">
        <f t="shared" si="184"/>
        <v/>
      </c>
      <c r="AI581" s="1" t="str">
        <f t="shared" si="185"/>
        <v/>
      </c>
      <c r="AJ581" s="1" t="str">
        <f t="shared" si="186"/>
        <v/>
      </c>
      <c r="AK581" s="1" t="str">
        <f t="shared" si="187"/>
        <v/>
      </c>
      <c r="AL581" s="1" t="str">
        <f t="shared" si="188"/>
        <v/>
      </c>
      <c r="AM581" s="1" t="str">
        <f t="shared" si="189"/>
        <v/>
      </c>
      <c r="AN581" s="11"/>
      <c r="AO581" s="11"/>
      <c r="AP581" s="78" t="str">
        <f>IF(AND(SUM(AH581:AM581)&gt;0,SUM(Z581:AE581)&gt;0),1,"")</f>
        <v/>
      </c>
      <c r="AQ581" s="78"/>
      <c r="AR581" s="78" t="str">
        <f>IF(AP581=1,SUM(Z581:AE581)*10+SUM(AH581:AM581),"")</f>
        <v/>
      </c>
      <c r="AS581" s="78"/>
      <c r="AT581" s="11"/>
      <c r="AU581" s="11"/>
      <c r="AV581" s="80" t="str">
        <f>IF(AP581=1,VLOOKUP(AR581,'Number-Dozzen'!$F$2:$K$10,2,0),"")</f>
        <v/>
      </c>
      <c r="AW581" s="80" t="str">
        <f>IF(AP581=1,VLOOKUP(AR581,'Number-Dozzen'!$F$2:$K$10,3,0),"")</f>
        <v/>
      </c>
      <c r="AX581" s="80" t="str">
        <f>IF(AP581=1,VLOOKUP(AR581,'Number-Dozzen'!$F$2:$K$10,4,0),"")</f>
        <v/>
      </c>
      <c r="AY581" s="80" t="str">
        <f>IF(AP581=1,VLOOKUP(AR581,'Number-Dozzen'!$F$2:$K$10,5,0),"")</f>
        <v/>
      </c>
      <c r="AZ581" s="80" t="str">
        <f>IF(AP581=1,VLOOKUP(AR581,'Number-Dozzen'!$F$2:$K$10,6,0),"")</f>
        <v/>
      </c>
      <c r="BA581" s="11"/>
      <c r="BB581" s="80">
        <f t="shared" si="173"/>
        <v>2</v>
      </c>
      <c r="BC581" s="11"/>
      <c r="BD581" s="11"/>
      <c r="BE581" s="11"/>
      <c r="BF581" s="11"/>
      <c r="BG581" s="11"/>
      <c r="BH581" s="11"/>
      <c r="BI581" s="11"/>
      <c r="BJ581" s="11"/>
      <c r="BK581" s="11"/>
      <c r="BL581" s="11"/>
      <c r="BM581" s="11"/>
      <c r="BN581" s="11"/>
    </row>
    <row r="582" spans="1:66">
      <c r="A582" s="7">
        <v>581</v>
      </c>
      <c r="B582" s="5"/>
      <c r="C582" s="97"/>
      <c r="D582" s="6" t="str">
        <f>IF(C582="","",VLOOKUP(C582,'Number-Dozzen'!$A$2:$C$38,3,0))</f>
        <v/>
      </c>
      <c r="E582" s="6" t="str">
        <f>IF(C582="","",VLOOKUP(C582,'[1]Number-Dozzen'!$A$2:$B$38,2,0))</f>
        <v/>
      </c>
      <c r="F582" s="19" t="str">
        <f t="shared" si="175"/>
        <v/>
      </c>
      <c r="G582" s="19" t="str">
        <f>IF(C582="","",IF(F582="","",VLOOKUP(F582,'Number-Dozzen'!$F$2:$L$10,7,0)))</f>
        <v/>
      </c>
      <c r="H582" s="1" t="str">
        <f t="shared" ref="H582:H601" si="192">IF(AP581=1,IF(COUNTIF(AV581:AZ581,C582)=1,"W","L"),"")</f>
        <v/>
      </c>
      <c r="I582" s="1" t="str">
        <f t="shared" si="177"/>
        <v/>
      </c>
      <c r="J582" s="1" t="str">
        <f t="shared" si="190"/>
        <v/>
      </c>
      <c r="K582" s="1" t="str">
        <f t="shared" si="191"/>
        <v/>
      </c>
      <c r="L582" s="1" t="str">
        <f>IF(C582="","",SUM($K$2:K582))</f>
        <v/>
      </c>
      <c r="M582" s="11"/>
      <c r="N582" s="24" t="str">
        <f t="shared" si="174"/>
        <v/>
      </c>
      <c r="O582" s="25"/>
      <c r="P582" s="11"/>
      <c r="Q582" s="11"/>
      <c r="R582" s="11"/>
      <c r="S582" s="11"/>
      <c r="T582" s="11"/>
      <c r="U582" s="11"/>
      <c r="X582" s="11"/>
      <c r="Y582" s="11"/>
      <c r="Z582" s="80" t="str">
        <f t="shared" si="178"/>
        <v/>
      </c>
      <c r="AA582" s="82" t="str">
        <f t="shared" si="179"/>
        <v/>
      </c>
      <c r="AB582" s="1" t="str">
        <f t="shared" si="180"/>
        <v/>
      </c>
      <c r="AC582" s="1" t="str">
        <f t="shared" si="181"/>
        <v/>
      </c>
      <c r="AD582" s="1" t="str">
        <f t="shared" si="182"/>
        <v/>
      </c>
      <c r="AE582" s="1" t="str">
        <f t="shared" si="183"/>
        <v/>
      </c>
      <c r="AG582" s="11"/>
      <c r="AH582" s="1" t="str">
        <f t="shared" si="184"/>
        <v/>
      </c>
      <c r="AI582" s="1" t="str">
        <f t="shared" si="185"/>
        <v/>
      </c>
      <c r="AJ582" s="1" t="str">
        <f t="shared" si="186"/>
        <v/>
      </c>
      <c r="AK582" s="1" t="str">
        <f t="shared" si="187"/>
        <v/>
      </c>
      <c r="AL582" s="1" t="str">
        <f t="shared" si="188"/>
        <v/>
      </c>
      <c r="AM582" s="1" t="str">
        <f t="shared" si="189"/>
        <v/>
      </c>
      <c r="AN582" s="11"/>
      <c r="AO582" s="11"/>
      <c r="AP582" s="78" t="str">
        <f>IF(AND(SUM(AH582:AM582)&gt;0,SUM(Z582:AE582)&gt;0),1,"")</f>
        <v/>
      </c>
      <c r="AQ582" s="78"/>
      <c r="AR582" s="78" t="str">
        <f>IF(AP582=1,SUM(Z582:AE582)*10+SUM(AH582:AM582),"")</f>
        <v/>
      </c>
      <c r="AS582" s="78"/>
      <c r="AT582" s="11"/>
      <c r="AU582" s="11"/>
      <c r="AV582" s="80" t="str">
        <f>IF(AP582=1,VLOOKUP(AR582,'Number-Dozzen'!$F$2:$K$10,2,0),"")</f>
        <v/>
      </c>
      <c r="AW582" s="80" t="str">
        <f>IF(AP582=1,VLOOKUP(AR582,'Number-Dozzen'!$F$2:$K$10,3,0),"")</f>
        <v/>
      </c>
      <c r="AX582" s="80" t="str">
        <f>IF(AP582=1,VLOOKUP(AR582,'Number-Dozzen'!$F$2:$K$10,4,0),"")</f>
        <v/>
      </c>
      <c r="AY582" s="80" t="str">
        <f>IF(AP582=1,VLOOKUP(AR582,'Number-Dozzen'!$F$2:$K$10,5,0),"")</f>
        <v/>
      </c>
      <c r="AZ582" s="80" t="str">
        <f>IF(AP582=1,VLOOKUP(AR582,'Number-Dozzen'!$F$2:$K$10,6,0),"")</f>
        <v/>
      </c>
      <c r="BA582" s="11"/>
      <c r="BB582" s="80">
        <f t="shared" ref="BB582:BB601" si="193">IF(H582="L",BB581+1,IF(H582="w",1,BB581))</f>
        <v>2</v>
      </c>
      <c r="BC582" s="11"/>
      <c r="BD582" s="11"/>
      <c r="BE582" s="11"/>
      <c r="BF582" s="11"/>
      <c r="BG582" s="11"/>
      <c r="BH582" s="11"/>
      <c r="BI582" s="11"/>
      <c r="BJ582" s="11"/>
      <c r="BK582" s="11"/>
      <c r="BL582" s="11"/>
      <c r="BM582" s="11"/>
      <c r="BN582" s="11"/>
    </row>
    <row r="583" spans="1:66">
      <c r="A583" s="7">
        <v>582</v>
      </c>
      <c r="B583" s="5"/>
      <c r="C583" s="97"/>
      <c r="D583" s="6" t="str">
        <f>IF(C583="","",VLOOKUP(C583,'Number-Dozzen'!$A$2:$C$38,3,0))</f>
        <v/>
      </c>
      <c r="E583" s="6" t="str">
        <f>IF(C583="","",VLOOKUP(C583,'[1]Number-Dozzen'!$A$2:$B$38,2,0))</f>
        <v/>
      </c>
      <c r="F583" s="19" t="str">
        <f t="shared" si="175"/>
        <v/>
      </c>
      <c r="G583" s="19" t="str">
        <f>IF(C583="","",IF(F583="","",VLOOKUP(F583,'Number-Dozzen'!$F$2:$L$10,7,0)))</f>
        <v/>
      </c>
      <c r="H583" s="1" t="str">
        <f t="shared" si="192"/>
        <v/>
      </c>
      <c r="I583" s="1" t="str">
        <f t="shared" si="177"/>
        <v/>
      </c>
      <c r="J583" s="1" t="str">
        <f t="shared" si="190"/>
        <v/>
      </c>
      <c r="K583" s="1" t="str">
        <f t="shared" si="191"/>
        <v/>
      </c>
      <c r="L583" s="1" t="str">
        <f>IF(C583="","",SUM($K$2:K583))</f>
        <v/>
      </c>
      <c r="M583" s="11"/>
      <c r="N583" s="24" t="str">
        <f t="shared" si="174"/>
        <v/>
      </c>
      <c r="O583" s="25"/>
      <c r="P583" s="11"/>
      <c r="Q583" s="11"/>
      <c r="R583" s="11"/>
      <c r="S583" s="11"/>
      <c r="T583" s="11"/>
      <c r="U583" s="11"/>
      <c r="X583" s="11"/>
      <c r="Y583" s="11"/>
      <c r="Z583" s="80" t="str">
        <f t="shared" si="178"/>
        <v/>
      </c>
      <c r="AA583" s="82" t="str">
        <f t="shared" si="179"/>
        <v/>
      </c>
      <c r="AB583" s="1" t="str">
        <f t="shared" si="180"/>
        <v/>
      </c>
      <c r="AC583" s="1" t="str">
        <f t="shared" si="181"/>
        <v/>
      </c>
      <c r="AD583" s="1" t="str">
        <f t="shared" si="182"/>
        <v/>
      </c>
      <c r="AE583" s="1" t="str">
        <f t="shared" si="183"/>
        <v/>
      </c>
      <c r="AG583" s="11"/>
      <c r="AH583" s="1" t="str">
        <f t="shared" si="184"/>
        <v/>
      </c>
      <c r="AI583" s="1" t="str">
        <f t="shared" si="185"/>
        <v/>
      </c>
      <c r="AJ583" s="1" t="str">
        <f t="shared" si="186"/>
        <v/>
      </c>
      <c r="AK583" s="1" t="str">
        <f t="shared" si="187"/>
        <v/>
      </c>
      <c r="AL583" s="1" t="str">
        <f t="shared" si="188"/>
        <v/>
      </c>
      <c r="AM583" s="1" t="str">
        <f t="shared" si="189"/>
        <v/>
      </c>
      <c r="AN583" s="11"/>
      <c r="AO583" s="11"/>
      <c r="AP583" s="78" t="str">
        <f>IF(AND(SUM(AH583:AM583)&gt;0,SUM(Z583:AE583)&gt;0),1,"")</f>
        <v/>
      </c>
      <c r="AQ583" s="78"/>
      <c r="AR583" s="78" t="str">
        <f>IF(AP583=1,SUM(Z583:AE583)*10+SUM(AH583:AM583),"")</f>
        <v/>
      </c>
      <c r="AS583" s="78"/>
      <c r="AT583" s="11"/>
      <c r="AU583" s="11"/>
      <c r="AV583" s="80" t="str">
        <f>IF(AP583=1,VLOOKUP(AR583,'Number-Dozzen'!$F$2:$K$10,2,0),"")</f>
        <v/>
      </c>
      <c r="AW583" s="80" t="str">
        <f>IF(AP583=1,VLOOKUP(AR583,'Number-Dozzen'!$F$2:$K$10,3,0),"")</f>
        <v/>
      </c>
      <c r="AX583" s="80" t="str">
        <f>IF(AP583=1,VLOOKUP(AR583,'Number-Dozzen'!$F$2:$K$10,4,0),"")</f>
        <v/>
      </c>
      <c r="AY583" s="80" t="str">
        <f>IF(AP583=1,VLOOKUP(AR583,'Number-Dozzen'!$F$2:$K$10,5,0),"")</f>
        <v/>
      </c>
      <c r="AZ583" s="80" t="str">
        <f>IF(AP583=1,VLOOKUP(AR583,'Number-Dozzen'!$F$2:$K$10,6,0),"")</f>
        <v/>
      </c>
      <c r="BA583" s="11"/>
      <c r="BB583" s="80">
        <f t="shared" si="193"/>
        <v>2</v>
      </c>
      <c r="BC583" s="11"/>
      <c r="BD583" s="11"/>
      <c r="BE583" s="11"/>
      <c r="BF583" s="11"/>
      <c r="BG583" s="11"/>
      <c r="BH583" s="11"/>
      <c r="BI583" s="11"/>
      <c r="BJ583" s="11"/>
      <c r="BK583" s="11"/>
      <c r="BL583" s="11"/>
      <c r="BM583" s="11"/>
      <c r="BN583" s="11"/>
    </row>
    <row r="584" spans="1:66">
      <c r="A584" s="7">
        <v>583</v>
      </c>
      <c r="B584" s="5"/>
      <c r="C584" s="97"/>
      <c r="D584" s="6" t="str">
        <f>IF(C584="","",VLOOKUP(C584,'Number-Dozzen'!$A$2:$C$38,3,0))</f>
        <v/>
      </c>
      <c r="E584" s="6" t="str">
        <f>IF(C584="","",VLOOKUP(C584,'[1]Number-Dozzen'!$A$2:$B$38,2,0))</f>
        <v/>
      </c>
      <c r="F584" s="19" t="str">
        <f t="shared" si="175"/>
        <v/>
      </c>
      <c r="G584" s="19" t="str">
        <f>IF(C584="","",IF(F584="","",VLOOKUP(F584,'Number-Dozzen'!$F$2:$L$10,7,0)))</f>
        <v/>
      </c>
      <c r="H584" s="1" t="str">
        <f t="shared" si="192"/>
        <v/>
      </c>
      <c r="I584" s="1" t="str">
        <f t="shared" si="177"/>
        <v/>
      </c>
      <c r="J584" s="1" t="str">
        <f t="shared" si="190"/>
        <v/>
      </c>
      <c r="K584" s="1" t="str">
        <f t="shared" si="191"/>
        <v/>
      </c>
      <c r="L584" s="1" t="str">
        <f>IF(C584="","",SUM($K$2:K584))</f>
        <v/>
      </c>
      <c r="M584" s="11"/>
      <c r="N584" s="11"/>
      <c r="O584" s="11"/>
      <c r="P584" s="11"/>
      <c r="Q584" s="11"/>
      <c r="R584" s="11"/>
      <c r="S584" s="11"/>
      <c r="T584" s="11"/>
      <c r="U584" s="11"/>
      <c r="X584" s="11"/>
      <c r="Y584" s="11"/>
      <c r="Z584" s="80" t="str">
        <f t="shared" si="178"/>
        <v/>
      </c>
      <c r="AA584" s="82" t="str">
        <f t="shared" si="179"/>
        <v/>
      </c>
      <c r="AB584" s="1" t="str">
        <f t="shared" si="180"/>
        <v/>
      </c>
      <c r="AC584" s="1" t="str">
        <f t="shared" si="181"/>
        <v/>
      </c>
      <c r="AD584" s="1" t="str">
        <f t="shared" si="182"/>
        <v/>
      </c>
      <c r="AE584" s="1" t="str">
        <f t="shared" si="183"/>
        <v/>
      </c>
      <c r="AG584" s="11"/>
      <c r="AH584" s="1" t="str">
        <f t="shared" si="184"/>
        <v/>
      </c>
      <c r="AI584" s="1" t="str">
        <f t="shared" si="185"/>
        <v/>
      </c>
      <c r="AJ584" s="1" t="str">
        <f t="shared" si="186"/>
        <v/>
      </c>
      <c r="AK584" s="1" t="str">
        <f t="shared" si="187"/>
        <v/>
      </c>
      <c r="AL584" s="1" t="str">
        <f t="shared" si="188"/>
        <v/>
      </c>
      <c r="AM584" s="1" t="str">
        <f t="shared" si="189"/>
        <v/>
      </c>
      <c r="AN584" s="11"/>
      <c r="AO584" s="11"/>
      <c r="AP584" s="78" t="str">
        <f>IF(AND(SUM(AH584:AM584)&gt;0,SUM(Z584:AE584)&gt;0),1,"")</f>
        <v/>
      </c>
      <c r="AQ584" s="78"/>
      <c r="AR584" s="78" t="str">
        <f>IF(AP584=1,SUM(Z584:AE584)*10+SUM(AH584:AM584),"")</f>
        <v/>
      </c>
      <c r="AS584" s="78"/>
      <c r="AT584" s="11"/>
      <c r="AU584" s="11"/>
      <c r="AV584" s="80" t="str">
        <f>IF(AP584=1,VLOOKUP(AR584,'Number-Dozzen'!$F$2:$K$10,2,0),"")</f>
        <v/>
      </c>
      <c r="AW584" s="80" t="str">
        <f>IF(AP584=1,VLOOKUP(AR584,'Number-Dozzen'!$F$2:$K$10,3,0),"")</f>
        <v/>
      </c>
      <c r="AX584" s="80" t="str">
        <f>IF(AP584=1,VLOOKUP(AR584,'Number-Dozzen'!$F$2:$K$10,4,0),"")</f>
        <v/>
      </c>
      <c r="AY584" s="80" t="str">
        <f>IF(AP584=1,VLOOKUP(AR584,'Number-Dozzen'!$F$2:$K$10,5,0),"")</f>
        <v/>
      </c>
      <c r="AZ584" s="80" t="str">
        <f>IF(AP584=1,VLOOKUP(AR584,'Number-Dozzen'!$F$2:$K$10,6,0),"")</f>
        <v/>
      </c>
      <c r="BA584" s="11"/>
      <c r="BB584" s="80">
        <f t="shared" si="193"/>
        <v>2</v>
      </c>
      <c r="BC584" s="11"/>
      <c r="BD584" s="11"/>
      <c r="BE584" s="11"/>
      <c r="BF584" s="11"/>
      <c r="BG584" s="11"/>
      <c r="BH584" s="11"/>
      <c r="BI584" s="11"/>
      <c r="BJ584" s="11"/>
      <c r="BK584" s="11"/>
      <c r="BL584" s="11"/>
      <c r="BM584" s="11"/>
      <c r="BN584" s="11"/>
    </row>
    <row r="585" spans="1:66">
      <c r="A585" s="7">
        <v>584</v>
      </c>
      <c r="B585" s="5"/>
      <c r="C585" s="97"/>
      <c r="D585" s="6" t="str">
        <f>IF(C585="","",VLOOKUP(C585,'Number-Dozzen'!$A$2:$C$38,3,0))</f>
        <v/>
      </c>
      <c r="E585" s="6" t="str">
        <f>IF(C585="","",VLOOKUP(C585,'[1]Number-Dozzen'!$A$2:$B$38,2,0))</f>
        <v/>
      </c>
      <c r="F585" s="19" t="str">
        <f t="shared" si="175"/>
        <v/>
      </c>
      <c r="G585" s="19" t="str">
        <f>IF(C585="","",IF(F585="","",VLOOKUP(F585,'Number-Dozzen'!$F$2:$L$10,7,0)))</f>
        <v/>
      </c>
      <c r="H585" s="1" t="str">
        <f t="shared" si="192"/>
        <v/>
      </c>
      <c r="I585" s="1" t="str">
        <f t="shared" si="177"/>
        <v/>
      </c>
      <c r="J585" s="1" t="str">
        <f t="shared" si="190"/>
        <v/>
      </c>
      <c r="K585" s="1" t="str">
        <f t="shared" si="191"/>
        <v/>
      </c>
      <c r="L585" s="1" t="str">
        <f>IF(C585="","",SUM($K$2:K585))</f>
        <v/>
      </c>
      <c r="M585" s="11"/>
      <c r="N585" s="11"/>
      <c r="O585" s="11"/>
      <c r="P585" s="11"/>
      <c r="Q585" s="11"/>
      <c r="R585" s="11"/>
      <c r="S585" s="11"/>
      <c r="U585" s="11"/>
      <c r="X585" s="11"/>
      <c r="Y585" s="11"/>
      <c r="Z585" s="80" t="str">
        <f t="shared" si="178"/>
        <v/>
      </c>
      <c r="AA585" s="82" t="str">
        <f t="shared" si="179"/>
        <v/>
      </c>
      <c r="AB585" s="1" t="str">
        <f t="shared" si="180"/>
        <v/>
      </c>
      <c r="AC585" s="1" t="str">
        <f t="shared" si="181"/>
        <v/>
      </c>
      <c r="AD585" s="1" t="str">
        <f t="shared" si="182"/>
        <v/>
      </c>
      <c r="AE585" s="1" t="str">
        <f t="shared" si="183"/>
        <v/>
      </c>
      <c r="AG585" s="11"/>
      <c r="AH585" s="1" t="str">
        <f t="shared" si="184"/>
        <v/>
      </c>
      <c r="AI585" s="1" t="str">
        <f t="shared" si="185"/>
        <v/>
      </c>
      <c r="AJ585" s="1" t="str">
        <f t="shared" si="186"/>
        <v/>
      </c>
      <c r="AK585" s="1" t="str">
        <f t="shared" si="187"/>
        <v/>
      </c>
      <c r="AL585" s="1" t="str">
        <f t="shared" si="188"/>
        <v/>
      </c>
      <c r="AM585" s="1" t="str">
        <f t="shared" si="189"/>
        <v/>
      </c>
      <c r="AN585" s="11"/>
      <c r="AO585" s="11"/>
      <c r="AP585" s="78" t="str">
        <f>IF(AND(SUM(AH585:AM585)&gt;0,SUM(Z585:AE585)&gt;0),1,"")</f>
        <v/>
      </c>
      <c r="AQ585" s="78"/>
      <c r="AR585" s="78" t="str">
        <f>IF(AP585=1,SUM(Z585:AE585)*10+SUM(AH585:AM585),"")</f>
        <v/>
      </c>
      <c r="AS585" s="78"/>
      <c r="AT585" s="11"/>
      <c r="AU585" s="11"/>
      <c r="AV585" s="80" t="str">
        <f>IF(AP585=1,VLOOKUP(AR585,'Number-Dozzen'!$F$2:$K$10,2,0),"")</f>
        <v/>
      </c>
      <c r="AW585" s="80" t="str">
        <f>IF(AP585=1,VLOOKUP(AR585,'Number-Dozzen'!$F$2:$K$10,3,0),"")</f>
        <v/>
      </c>
      <c r="AX585" s="80" t="str">
        <f>IF(AP585=1,VLOOKUP(AR585,'Number-Dozzen'!$F$2:$K$10,4,0),"")</f>
        <v/>
      </c>
      <c r="AY585" s="80" t="str">
        <f>IF(AP585=1,VLOOKUP(AR585,'Number-Dozzen'!$F$2:$K$10,5,0),"")</f>
        <v/>
      </c>
      <c r="AZ585" s="80" t="str">
        <f>IF(AP585=1,VLOOKUP(AR585,'Number-Dozzen'!$F$2:$K$10,6,0),"")</f>
        <v/>
      </c>
      <c r="BA585" s="11"/>
      <c r="BB585" s="80">
        <f t="shared" si="193"/>
        <v>2</v>
      </c>
      <c r="BC585" s="11"/>
      <c r="BD585" s="11"/>
      <c r="BE585" s="11"/>
      <c r="BF585" s="11"/>
      <c r="BG585" s="11"/>
      <c r="BH585" s="11"/>
      <c r="BI585" s="11"/>
      <c r="BJ585" s="11"/>
      <c r="BK585" s="11"/>
      <c r="BL585" s="11"/>
      <c r="BM585" s="11"/>
      <c r="BN585" s="11"/>
    </row>
    <row r="586" spans="1:66">
      <c r="A586" s="7">
        <v>585</v>
      </c>
      <c r="B586" s="5"/>
      <c r="C586" s="97"/>
      <c r="D586" s="6" t="str">
        <f>IF(C586="","",VLOOKUP(C586,'Number-Dozzen'!$A$2:$C$38,3,0))</f>
        <v/>
      </c>
      <c r="E586" s="6" t="str">
        <f>IF(C586="","",VLOOKUP(C586,'[1]Number-Dozzen'!$A$2:$B$38,2,0))</f>
        <v/>
      </c>
      <c r="F586" s="19" t="str">
        <f t="shared" si="175"/>
        <v/>
      </c>
      <c r="G586" s="19" t="str">
        <f>IF(C586="","",IF(F586="","",VLOOKUP(F586,'Number-Dozzen'!$F$2:$L$10,7,0)))</f>
        <v/>
      </c>
      <c r="H586" s="1" t="str">
        <f t="shared" si="192"/>
        <v/>
      </c>
      <c r="I586" s="1" t="str">
        <f t="shared" si="177"/>
        <v/>
      </c>
      <c r="J586" s="1" t="str">
        <f t="shared" si="190"/>
        <v/>
      </c>
      <c r="K586" s="1" t="str">
        <f t="shared" si="191"/>
        <v/>
      </c>
      <c r="L586" s="1" t="str">
        <f>IF(C586="","",SUM($K$2:K586))</f>
        <v/>
      </c>
      <c r="M586" s="11"/>
      <c r="O586" s="11"/>
      <c r="P586" s="11"/>
      <c r="Q586" s="11"/>
      <c r="R586" s="11"/>
      <c r="S586" s="11"/>
      <c r="U586" s="11"/>
      <c r="X586" s="11"/>
      <c r="Y586" s="11"/>
      <c r="Z586" s="80" t="str">
        <f t="shared" si="178"/>
        <v/>
      </c>
      <c r="AA586" s="82" t="str">
        <f t="shared" si="179"/>
        <v/>
      </c>
      <c r="AB586" s="1" t="str">
        <f t="shared" si="180"/>
        <v/>
      </c>
      <c r="AC586" s="1" t="str">
        <f t="shared" si="181"/>
        <v/>
      </c>
      <c r="AD586" s="1" t="str">
        <f t="shared" si="182"/>
        <v/>
      </c>
      <c r="AE586" s="1" t="str">
        <f t="shared" si="183"/>
        <v/>
      </c>
      <c r="AG586" s="11"/>
      <c r="AH586" s="1" t="str">
        <f t="shared" si="184"/>
        <v/>
      </c>
      <c r="AI586" s="1" t="str">
        <f t="shared" si="185"/>
        <v/>
      </c>
      <c r="AJ586" s="1" t="str">
        <f t="shared" si="186"/>
        <v/>
      </c>
      <c r="AK586" s="1" t="str">
        <f t="shared" si="187"/>
        <v/>
      </c>
      <c r="AL586" s="1" t="str">
        <f t="shared" si="188"/>
        <v/>
      </c>
      <c r="AM586" s="1" t="str">
        <f t="shared" si="189"/>
        <v/>
      </c>
      <c r="AN586" s="11"/>
      <c r="AO586" s="11"/>
      <c r="AP586" s="78" t="str">
        <f>IF(AND(SUM(AH586:AM586)&gt;0,SUM(Z586:AE586)&gt;0),1,"")</f>
        <v/>
      </c>
      <c r="AQ586" s="78"/>
      <c r="AR586" s="78" t="str">
        <f>IF(AP586=1,SUM(Z586:AE586)*10+SUM(AH586:AM586),"")</f>
        <v/>
      </c>
      <c r="AS586" s="78"/>
      <c r="AT586" s="11"/>
      <c r="AU586" s="11"/>
      <c r="AV586" s="80" t="str">
        <f>IF(AP586=1,VLOOKUP(AR586,'Number-Dozzen'!$F$2:$K$10,2,0),"")</f>
        <v/>
      </c>
      <c r="AW586" s="80" t="str">
        <f>IF(AP586=1,VLOOKUP(AR586,'Number-Dozzen'!$F$2:$K$10,3,0),"")</f>
        <v/>
      </c>
      <c r="AX586" s="80" t="str">
        <f>IF(AP586=1,VLOOKUP(AR586,'Number-Dozzen'!$F$2:$K$10,4,0),"")</f>
        <v/>
      </c>
      <c r="AY586" s="80" t="str">
        <f>IF(AP586=1,VLOOKUP(AR586,'Number-Dozzen'!$F$2:$K$10,5,0),"")</f>
        <v/>
      </c>
      <c r="AZ586" s="80" t="str">
        <f>IF(AP586=1,VLOOKUP(AR586,'Number-Dozzen'!$F$2:$K$10,6,0),"")</f>
        <v/>
      </c>
      <c r="BA586" s="11"/>
      <c r="BB586" s="80">
        <f t="shared" si="193"/>
        <v>2</v>
      </c>
      <c r="BC586" s="11"/>
      <c r="BD586" s="11"/>
      <c r="BE586" s="11"/>
      <c r="BF586" s="11"/>
      <c r="BG586" s="11"/>
      <c r="BH586" s="11"/>
      <c r="BI586" s="11"/>
      <c r="BJ586" s="11"/>
      <c r="BK586" s="11"/>
      <c r="BL586" s="11"/>
      <c r="BM586" s="11"/>
      <c r="BN586" s="11"/>
    </row>
    <row r="587" spans="1:66">
      <c r="A587" s="7">
        <v>586</v>
      </c>
      <c r="B587" s="5"/>
      <c r="C587" s="97"/>
      <c r="D587" s="6" t="str">
        <f>IF(C587="","",VLOOKUP(C587,'Number-Dozzen'!$A$2:$C$38,3,0))</f>
        <v/>
      </c>
      <c r="E587" s="6" t="str">
        <f>IF(C587="","",VLOOKUP(C587,'[1]Number-Dozzen'!$A$2:$B$38,2,0))</f>
        <v/>
      </c>
      <c r="F587" s="19" t="str">
        <f t="shared" si="175"/>
        <v/>
      </c>
      <c r="G587" s="19" t="str">
        <f>IF(C587="","",IF(F587="","",VLOOKUP(F587,'Number-Dozzen'!$F$2:$L$10,7,0)))</f>
        <v/>
      </c>
      <c r="H587" s="1" t="str">
        <f t="shared" si="192"/>
        <v/>
      </c>
      <c r="I587" s="1" t="str">
        <f t="shared" si="177"/>
        <v/>
      </c>
      <c r="J587" s="1" t="str">
        <f t="shared" si="190"/>
        <v/>
      </c>
      <c r="K587" s="1" t="str">
        <f t="shared" si="191"/>
        <v/>
      </c>
      <c r="L587" s="1" t="str">
        <f>IF(C587="","",SUM($K$2:K587))</f>
        <v/>
      </c>
      <c r="M587" s="11"/>
      <c r="O587" s="11"/>
      <c r="P587" s="11"/>
      <c r="Q587" s="11"/>
      <c r="U587" s="11"/>
      <c r="X587" s="11"/>
      <c r="Y587" s="11"/>
      <c r="Z587" s="80" t="str">
        <f t="shared" si="178"/>
        <v/>
      </c>
      <c r="AA587" s="82" t="str">
        <f t="shared" si="179"/>
        <v/>
      </c>
      <c r="AB587" s="1" t="str">
        <f t="shared" si="180"/>
        <v/>
      </c>
      <c r="AC587" s="1" t="str">
        <f t="shared" si="181"/>
        <v/>
      </c>
      <c r="AD587" s="1" t="str">
        <f t="shared" si="182"/>
        <v/>
      </c>
      <c r="AE587" s="1" t="str">
        <f t="shared" si="183"/>
        <v/>
      </c>
      <c r="AG587" s="11"/>
      <c r="AH587" s="1" t="str">
        <f t="shared" si="184"/>
        <v/>
      </c>
      <c r="AI587" s="1" t="str">
        <f t="shared" si="185"/>
        <v/>
      </c>
      <c r="AJ587" s="1" t="str">
        <f t="shared" si="186"/>
        <v/>
      </c>
      <c r="AK587" s="1" t="str">
        <f t="shared" si="187"/>
        <v/>
      </c>
      <c r="AL587" s="1" t="str">
        <f t="shared" si="188"/>
        <v/>
      </c>
      <c r="AM587" s="1" t="str">
        <f t="shared" si="189"/>
        <v/>
      </c>
      <c r="AN587" s="11"/>
      <c r="AO587" s="11"/>
      <c r="AP587" s="78" t="str">
        <f>IF(AND(SUM(AH587:AM587)&gt;0,SUM(Z587:AE587)&gt;0),1,"")</f>
        <v/>
      </c>
      <c r="AQ587" s="78"/>
      <c r="AR587" s="78" t="str">
        <f>IF(AP587=1,SUM(Z587:AE587)*10+SUM(AH587:AM587),"")</f>
        <v/>
      </c>
      <c r="AS587" s="78"/>
      <c r="AT587" s="11"/>
      <c r="AU587" s="11"/>
      <c r="AV587" s="80" t="str">
        <f>IF(AP587=1,VLOOKUP(AR587,'Number-Dozzen'!$F$2:$K$10,2,0),"")</f>
        <v/>
      </c>
      <c r="AW587" s="80" t="str">
        <f>IF(AP587=1,VLOOKUP(AR587,'Number-Dozzen'!$F$2:$K$10,3,0),"")</f>
        <v/>
      </c>
      <c r="AX587" s="80" t="str">
        <f>IF(AP587=1,VLOOKUP(AR587,'Number-Dozzen'!$F$2:$K$10,4,0),"")</f>
        <v/>
      </c>
      <c r="AY587" s="80" t="str">
        <f>IF(AP587=1,VLOOKUP(AR587,'Number-Dozzen'!$F$2:$K$10,5,0),"")</f>
        <v/>
      </c>
      <c r="AZ587" s="80" t="str">
        <f>IF(AP587=1,VLOOKUP(AR587,'Number-Dozzen'!$F$2:$K$10,6,0),"")</f>
        <v/>
      </c>
      <c r="BA587" s="11"/>
      <c r="BB587" s="80">
        <f t="shared" si="193"/>
        <v>2</v>
      </c>
      <c r="BC587" s="11"/>
      <c r="BD587" s="11"/>
      <c r="BE587" s="11"/>
      <c r="BF587" s="11"/>
      <c r="BG587" s="11"/>
      <c r="BH587" s="11"/>
      <c r="BI587" s="11"/>
      <c r="BJ587" s="11"/>
      <c r="BK587" s="11"/>
      <c r="BL587" s="11"/>
      <c r="BM587" s="11"/>
      <c r="BN587" s="11"/>
    </row>
    <row r="588" spans="1:66">
      <c r="A588" s="7">
        <v>587</v>
      </c>
      <c r="B588" s="5"/>
      <c r="C588" s="97"/>
      <c r="D588" s="6" t="str">
        <f>IF(C588="","",VLOOKUP(C588,'Number-Dozzen'!$A$2:$C$38,3,0))</f>
        <v/>
      </c>
      <c r="E588" s="6" t="str">
        <f>IF(C588="","",VLOOKUP(C588,'[1]Number-Dozzen'!$A$2:$B$38,2,0))</f>
        <v/>
      </c>
      <c r="F588" s="19" t="str">
        <f t="shared" si="175"/>
        <v/>
      </c>
      <c r="G588" s="19" t="str">
        <f>IF(C588="","",IF(F588="","",VLOOKUP(F588,'Number-Dozzen'!$F$2:$L$10,7,0)))</f>
        <v/>
      </c>
      <c r="H588" s="1" t="str">
        <f t="shared" si="192"/>
        <v/>
      </c>
      <c r="I588" s="1" t="str">
        <f t="shared" si="177"/>
        <v/>
      </c>
      <c r="J588" s="1" t="str">
        <f t="shared" si="190"/>
        <v/>
      </c>
      <c r="K588" s="1" t="str">
        <f t="shared" si="191"/>
        <v/>
      </c>
      <c r="L588" s="1" t="str">
        <f>IF(C588="","",SUM($K$2:K588))</f>
        <v/>
      </c>
      <c r="M588" s="11"/>
      <c r="O588" s="11"/>
      <c r="P588" s="11"/>
      <c r="U588" s="11"/>
      <c r="X588" s="11"/>
      <c r="Y588" s="11"/>
      <c r="Z588" s="80" t="str">
        <f t="shared" si="178"/>
        <v/>
      </c>
      <c r="AA588" s="82" t="str">
        <f t="shared" si="179"/>
        <v/>
      </c>
      <c r="AB588" s="1" t="str">
        <f t="shared" si="180"/>
        <v/>
      </c>
      <c r="AC588" s="1" t="str">
        <f t="shared" si="181"/>
        <v/>
      </c>
      <c r="AD588" s="1" t="str">
        <f t="shared" si="182"/>
        <v/>
      </c>
      <c r="AE588" s="1" t="str">
        <f t="shared" si="183"/>
        <v/>
      </c>
      <c r="AG588" s="11"/>
      <c r="AH588" s="1" t="str">
        <f t="shared" si="184"/>
        <v/>
      </c>
      <c r="AI588" s="1" t="str">
        <f t="shared" si="185"/>
        <v/>
      </c>
      <c r="AJ588" s="1" t="str">
        <f t="shared" si="186"/>
        <v/>
      </c>
      <c r="AK588" s="1" t="str">
        <f t="shared" si="187"/>
        <v/>
      </c>
      <c r="AL588" s="1" t="str">
        <f t="shared" si="188"/>
        <v/>
      </c>
      <c r="AM588" s="1" t="str">
        <f t="shared" si="189"/>
        <v/>
      </c>
      <c r="AN588" s="11"/>
      <c r="AO588" s="11"/>
      <c r="AP588" s="78" t="str">
        <f>IF(AND(SUM(AH588:AM588)&gt;0,SUM(Z588:AE588)&gt;0),1,"")</f>
        <v/>
      </c>
      <c r="AQ588" s="78"/>
      <c r="AR588" s="78" t="str">
        <f>IF(AP588=1,SUM(Z588:AE588)*10+SUM(AH588:AM588),"")</f>
        <v/>
      </c>
      <c r="AS588" s="78"/>
      <c r="AT588" s="11"/>
      <c r="AU588" s="11"/>
      <c r="AV588" s="80" t="str">
        <f>IF(AP588=1,VLOOKUP(AR588,'Number-Dozzen'!$F$2:$K$10,2,0),"")</f>
        <v/>
      </c>
      <c r="AW588" s="80" t="str">
        <f>IF(AP588=1,VLOOKUP(AR588,'Number-Dozzen'!$F$2:$K$10,3,0),"")</f>
        <v/>
      </c>
      <c r="AX588" s="80" t="str">
        <f>IF(AP588=1,VLOOKUP(AR588,'Number-Dozzen'!$F$2:$K$10,4,0),"")</f>
        <v/>
      </c>
      <c r="AY588" s="80" t="str">
        <f>IF(AP588=1,VLOOKUP(AR588,'Number-Dozzen'!$F$2:$K$10,5,0),"")</f>
        <v/>
      </c>
      <c r="AZ588" s="80" t="str">
        <f>IF(AP588=1,VLOOKUP(AR588,'Number-Dozzen'!$F$2:$K$10,6,0),"")</f>
        <v/>
      </c>
      <c r="BA588" s="11"/>
      <c r="BB588" s="80">
        <f t="shared" si="193"/>
        <v>2</v>
      </c>
      <c r="BC588" s="11"/>
      <c r="BD588" s="11"/>
      <c r="BE588" s="11"/>
      <c r="BF588" s="11"/>
      <c r="BG588" s="11"/>
      <c r="BH588" s="11"/>
      <c r="BI588" s="11"/>
      <c r="BJ588" s="11"/>
      <c r="BK588" s="11"/>
      <c r="BL588" s="11"/>
      <c r="BM588" s="11"/>
      <c r="BN588" s="11"/>
    </row>
    <row r="589" spans="1:66">
      <c r="A589" s="7">
        <v>588</v>
      </c>
      <c r="B589" s="5"/>
      <c r="C589" s="97"/>
      <c r="D589" s="6" t="str">
        <f>IF(C589="","",VLOOKUP(C589,'Number-Dozzen'!$A$2:$C$38,3,0))</f>
        <v/>
      </c>
      <c r="E589" s="6" t="str">
        <f>IF(C589="","",VLOOKUP(C589,'[1]Number-Dozzen'!$A$2:$B$38,2,0))</f>
        <v/>
      </c>
      <c r="F589" s="19" t="str">
        <f t="shared" si="175"/>
        <v/>
      </c>
      <c r="G589" s="19" t="str">
        <f>IF(C589="","",IF(F589="","",VLOOKUP(F589,'Number-Dozzen'!$F$2:$L$10,7,0)))</f>
        <v/>
      </c>
      <c r="H589" s="1" t="str">
        <f t="shared" si="192"/>
        <v/>
      </c>
      <c r="I589" s="1" t="str">
        <f t="shared" si="177"/>
        <v/>
      </c>
      <c r="J589" s="1" t="str">
        <f t="shared" si="190"/>
        <v/>
      </c>
      <c r="K589" s="1" t="str">
        <f t="shared" si="191"/>
        <v/>
      </c>
      <c r="L589" s="1" t="str">
        <f>IF(C589="","",SUM($K$2:K589))</f>
        <v/>
      </c>
      <c r="M589" s="11"/>
      <c r="O589" s="11"/>
      <c r="P589" s="11"/>
      <c r="U589" s="11"/>
      <c r="X589" s="11"/>
      <c r="Y589" s="11"/>
      <c r="Z589" s="80" t="str">
        <f t="shared" si="178"/>
        <v/>
      </c>
      <c r="AA589" s="82" t="str">
        <f t="shared" si="179"/>
        <v/>
      </c>
      <c r="AB589" s="1" t="str">
        <f t="shared" si="180"/>
        <v/>
      </c>
      <c r="AC589" s="1" t="str">
        <f t="shared" si="181"/>
        <v/>
      </c>
      <c r="AD589" s="1" t="str">
        <f t="shared" si="182"/>
        <v/>
      </c>
      <c r="AE589" s="1" t="str">
        <f t="shared" si="183"/>
        <v/>
      </c>
      <c r="AG589" s="11"/>
      <c r="AH589" s="1" t="str">
        <f t="shared" si="184"/>
        <v/>
      </c>
      <c r="AI589" s="1" t="str">
        <f t="shared" si="185"/>
        <v/>
      </c>
      <c r="AJ589" s="1" t="str">
        <f t="shared" si="186"/>
        <v/>
      </c>
      <c r="AK589" s="1" t="str">
        <f t="shared" si="187"/>
        <v/>
      </c>
      <c r="AL589" s="1" t="str">
        <f t="shared" si="188"/>
        <v/>
      </c>
      <c r="AM589" s="1" t="str">
        <f t="shared" si="189"/>
        <v/>
      </c>
      <c r="AN589" s="11"/>
      <c r="AO589" s="11"/>
      <c r="AP589" s="78" t="str">
        <f>IF(AND(SUM(AH589:AM589)&gt;0,SUM(Z589:AE589)&gt;0),1,"")</f>
        <v/>
      </c>
      <c r="AQ589" s="78"/>
      <c r="AR589" s="78" t="str">
        <f>IF(AP589=1,SUM(Z589:AE589)*10+SUM(AH589:AM589),"")</f>
        <v/>
      </c>
      <c r="AS589" s="78"/>
      <c r="AT589" s="11"/>
      <c r="AU589" s="11"/>
      <c r="AV589" s="80" t="str">
        <f>IF(AP589=1,VLOOKUP(AR589,'Number-Dozzen'!$F$2:$K$10,2,0),"")</f>
        <v/>
      </c>
      <c r="AW589" s="80" t="str">
        <f>IF(AP589=1,VLOOKUP(AR589,'Number-Dozzen'!$F$2:$K$10,3,0),"")</f>
        <v/>
      </c>
      <c r="AX589" s="80" t="str">
        <f>IF(AP589=1,VLOOKUP(AR589,'Number-Dozzen'!$F$2:$K$10,4,0),"")</f>
        <v/>
      </c>
      <c r="AY589" s="80" t="str">
        <f>IF(AP589=1,VLOOKUP(AR589,'Number-Dozzen'!$F$2:$K$10,5,0),"")</f>
        <v/>
      </c>
      <c r="AZ589" s="80" t="str">
        <f>IF(AP589=1,VLOOKUP(AR589,'Number-Dozzen'!$F$2:$K$10,6,0),"")</f>
        <v/>
      </c>
      <c r="BA589" s="11"/>
      <c r="BB589" s="80">
        <f t="shared" si="193"/>
        <v>2</v>
      </c>
      <c r="BC589" s="11"/>
      <c r="BD589" s="11"/>
      <c r="BE589" s="11"/>
      <c r="BF589" s="11"/>
      <c r="BG589" s="11"/>
      <c r="BH589" s="11"/>
      <c r="BI589" s="11"/>
      <c r="BJ589" s="11"/>
      <c r="BK589" s="11"/>
      <c r="BL589" s="11"/>
      <c r="BM589" s="11"/>
      <c r="BN589" s="11"/>
    </row>
    <row r="590" spans="1:66">
      <c r="A590" s="7">
        <v>589</v>
      </c>
      <c r="B590" s="5"/>
      <c r="C590" s="97"/>
      <c r="D590" s="6" t="str">
        <f>IF(C590="","",VLOOKUP(C590,'Number-Dozzen'!$A$2:$C$38,3,0))</f>
        <v/>
      </c>
      <c r="E590" s="6" t="str">
        <f>IF(C590="","",VLOOKUP(C590,'[1]Number-Dozzen'!$A$2:$B$38,2,0))</f>
        <v/>
      </c>
      <c r="F590" s="19" t="str">
        <f t="shared" si="175"/>
        <v/>
      </c>
      <c r="G590" s="19" t="str">
        <f>IF(C590="","",IF(F590="","",VLOOKUP(F590,'Number-Dozzen'!$F$2:$L$10,7,0)))</f>
        <v/>
      </c>
      <c r="H590" s="1" t="str">
        <f t="shared" si="192"/>
        <v/>
      </c>
      <c r="I590" s="1" t="str">
        <f t="shared" si="177"/>
        <v/>
      </c>
      <c r="J590" s="1" t="str">
        <f t="shared" si="190"/>
        <v/>
      </c>
      <c r="K590" s="1" t="str">
        <f t="shared" si="191"/>
        <v/>
      </c>
      <c r="L590" s="1" t="str">
        <f>IF(C590="","",SUM($K$2:K590))</f>
        <v/>
      </c>
      <c r="M590" s="11"/>
      <c r="O590" s="11"/>
      <c r="P590" s="11"/>
      <c r="U590" s="11"/>
      <c r="X590" s="11"/>
      <c r="Y590" s="11"/>
      <c r="Z590" s="80" t="str">
        <f t="shared" si="178"/>
        <v/>
      </c>
      <c r="AA590" s="82" t="str">
        <f t="shared" si="179"/>
        <v/>
      </c>
      <c r="AB590" s="1" t="str">
        <f t="shared" si="180"/>
        <v/>
      </c>
      <c r="AC590" s="1" t="str">
        <f t="shared" si="181"/>
        <v/>
      </c>
      <c r="AD590" s="1" t="str">
        <f t="shared" si="182"/>
        <v/>
      </c>
      <c r="AE590" s="1" t="str">
        <f t="shared" si="183"/>
        <v/>
      </c>
      <c r="AG590" s="11"/>
      <c r="AH590" s="1" t="str">
        <f t="shared" si="184"/>
        <v/>
      </c>
      <c r="AI590" s="1" t="str">
        <f t="shared" si="185"/>
        <v/>
      </c>
      <c r="AJ590" s="1" t="str">
        <f t="shared" si="186"/>
        <v/>
      </c>
      <c r="AK590" s="1" t="str">
        <f t="shared" si="187"/>
        <v/>
      </c>
      <c r="AL590" s="1" t="str">
        <f t="shared" si="188"/>
        <v/>
      </c>
      <c r="AM590" s="1" t="str">
        <f t="shared" si="189"/>
        <v/>
      </c>
      <c r="AN590" s="11"/>
      <c r="AO590" s="11"/>
      <c r="AP590" s="78" t="str">
        <f>IF(AND(SUM(AH590:AM590)&gt;0,SUM(Z590:AE590)&gt;0),1,"")</f>
        <v/>
      </c>
      <c r="AQ590" s="78"/>
      <c r="AR590" s="78" t="str">
        <f>IF(AP590=1,SUM(Z590:AE590)*10+SUM(AH590:AM590),"")</f>
        <v/>
      </c>
      <c r="AS590" s="78"/>
      <c r="AT590" s="11"/>
      <c r="AU590" s="11"/>
      <c r="AV590" s="80" t="str">
        <f>IF(AP590=1,VLOOKUP(AR590,'Number-Dozzen'!$F$2:$K$10,2,0),"")</f>
        <v/>
      </c>
      <c r="AW590" s="80" t="str">
        <f>IF(AP590=1,VLOOKUP(AR590,'Number-Dozzen'!$F$2:$K$10,3,0),"")</f>
        <v/>
      </c>
      <c r="AX590" s="80" t="str">
        <f>IF(AP590=1,VLOOKUP(AR590,'Number-Dozzen'!$F$2:$K$10,4,0),"")</f>
        <v/>
      </c>
      <c r="AY590" s="80" t="str">
        <f>IF(AP590=1,VLOOKUP(AR590,'Number-Dozzen'!$F$2:$K$10,5,0),"")</f>
        <v/>
      </c>
      <c r="AZ590" s="80" t="str">
        <f>IF(AP590=1,VLOOKUP(AR590,'Number-Dozzen'!$F$2:$K$10,6,0),"")</f>
        <v/>
      </c>
      <c r="BA590" s="11"/>
      <c r="BB590" s="80">
        <f t="shared" si="193"/>
        <v>2</v>
      </c>
      <c r="BC590" s="11"/>
      <c r="BD590" s="11"/>
      <c r="BE590" s="11"/>
      <c r="BF590" s="11"/>
      <c r="BG590" s="11"/>
      <c r="BH590" s="11"/>
      <c r="BI590" s="11"/>
      <c r="BJ590" s="11"/>
      <c r="BK590" s="11"/>
      <c r="BL590" s="11"/>
      <c r="BM590" s="11"/>
      <c r="BN590" s="11"/>
    </row>
    <row r="591" spans="1:66">
      <c r="A591" s="7">
        <v>590</v>
      </c>
      <c r="B591" s="5"/>
      <c r="C591" s="97"/>
      <c r="D591" s="6" t="str">
        <f>IF(C591="","",VLOOKUP(C591,'Number-Dozzen'!$A$2:$C$38,3,0))</f>
        <v/>
      </c>
      <c r="E591" s="6" t="str">
        <f>IF(C591="","",VLOOKUP(C591,'[1]Number-Dozzen'!$A$2:$B$38,2,0))</f>
        <v/>
      </c>
      <c r="F591" s="19" t="str">
        <f t="shared" si="175"/>
        <v/>
      </c>
      <c r="G591" s="19" t="str">
        <f>IF(C591="","",IF(F591="","",VLOOKUP(F591,'Number-Dozzen'!$F$2:$L$10,7,0)))</f>
        <v/>
      </c>
      <c r="H591" s="1" t="str">
        <f t="shared" si="192"/>
        <v/>
      </c>
      <c r="I591" s="1" t="str">
        <f t="shared" si="177"/>
        <v/>
      </c>
      <c r="J591" s="1" t="str">
        <f t="shared" si="190"/>
        <v/>
      </c>
      <c r="K591" s="1" t="str">
        <f t="shared" si="191"/>
        <v/>
      </c>
      <c r="L591" s="1" t="str">
        <f>IF(C591="","",SUM($K$2:K591))</f>
        <v/>
      </c>
      <c r="M591" s="11"/>
      <c r="O591" s="11"/>
      <c r="P591" s="11"/>
      <c r="U591" s="11"/>
      <c r="X591" s="11"/>
      <c r="Y591" s="11"/>
      <c r="Z591" s="80" t="str">
        <f t="shared" si="178"/>
        <v/>
      </c>
      <c r="AA591" s="82" t="str">
        <f t="shared" si="179"/>
        <v/>
      </c>
      <c r="AB591" s="1" t="str">
        <f t="shared" si="180"/>
        <v/>
      </c>
      <c r="AC591" s="1" t="str">
        <f t="shared" si="181"/>
        <v/>
      </c>
      <c r="AD591" s="1" t="str">
        <f t="shared" si="182"/>
        <v/>
      </c>
      <c r="AE591" s="1" t="str">
        <f t="shared" si="183"/>
        <v/>
      </c>
      <c r="AG591" s="11"/>
      <c r="AH591" s="1" t="str">
        <f t="shared" si="184"/>
        <v/>
      </c>
      <c r="AI591" s="1" t="str">
        <f t="shared" si="185"/>
        <v/>
      </c>
      <c r="AJ591" s="1" t="str">
        <f t="shared" si="186"/>
        <v/>
      </c>
      <c r="AK591" s="1" t="str">
        <f t="shared" si="187"/>
        <v/>
      </c>
      <c r="AL591" s="1" t="str">
        <f t="shared" si="188"/>
        <v/>
      </c>
      <c r="AM591" s="1" t="str">
        <f t="shared" si="189"/>
        <v/>
      </c>
      <c r="AN591" s="11"/>
      <c r="AO591" s="11"/>
      <c r="AP591" s="78" t="str">
        <f>IF(AND(SUM(AH591:AM591)&gt;0,SUM(Z591:AE591)&gt;0),1,"")</f>
        <v/>
      </c>
      <c r="AQ591" s="78"/>
      <c r="AR591" s="78" t="str">
        <f>IF(AP591=1,SUM(Z591:AE591)*10+SUM(AH591:AM591),"")</f>
        <v/>
      </c>
      <c r="AS591" s="78"/>
      <c r="AT591" s="11"/>
      <c r="AU591" s="11"/>
      <c r="AV591" s="80" t="str">
        <f>IF(AP591=1,VLOOKUP(AR591,'Number-Dozzen'!$F$2:$K$10,2,0),"")</f>
        <v/>
      </c>
      <c r="AW591" s="80" t="str">
        <f>IF(AP591=1,VLOOKUP(AR591,'Number-Dozzen'!$F$2:$K$10,3,0),"")</f>
        <v/>
      </c>
      <c r="AX591" s="80" t="str">
        <f>IF(AP591=1,VLOOKUP(AR591,'Number-Dozzen'!$F$2:$K$10,4,0),"")</f>
        <v/>
      </c>
      <c r="AY591" s="80" t="str">
        <f>IF(AP591=1,VLOOKUP(AR591,'Number-Dozzen'!$F$2:$K$10,5,0),"")</f>
        <v/>
      </c>
      <c r="AZ591" s="80" t="str">
        <f>IF(AP591=1,VLOOKUP(AR591,'Number-Dozzen'!$F$2:$K$10,6,0),"")</f>
        <v/>
      </c>
      <c r="BA591" s="11"/>
      <c r="BB591" s="80">
        <f t="shared" si="193"/>
        <v>2</v>
      </c>
      <c r="BC591" s="11"/>
      <c r="BD591" s="11"/>
      <c r="BE591" s="11"/>
      <c r="BF591" s="11"/>
      <c r="BG591" s="11"/>
      <c r="BH591" s="11"/>
      <c r="BI591" s="11"/>
      <c r="BJ591" s="11"/>
      <c r="BK591" s="11"/>
      <c r="BL591" s="11"/>
      <c r="BM591" s="11"/>
      <c r="BN591" s="11"/>
    </row>
    <row r="592" spans="1:66">
      <c r="A592" s="7">
        <v>591</v>
      </c>
      <c r="B592" s="5"/>
      <c r="C592" s="97"/>
      <c r="D592" s="6" t="str">
        <f>IF(C592="","",VLOOKUP(C592,'Number-Dozzen'!$A$2:$C$38,3,0))</f>
        <v/>
      </c>
      <c r="E592" s="6" t="str">
        <f>IF(C592="","",VLOOKUP(C592,'[1]Number-Dozzen'!$A$2:$B$38,2,0))</f>
        <v/>
      </c>
      <c r="F592" s="19" t="str">
        <f t="shared" si="175"/>
        <v/>
      </c>
      <c r="G592" s="19" t="str">
        <f>IF(C592="","",IF(F592="","",VLOOKUP(F592,'Number-Dozzen'!$F$2:$L$10,7,0)))</f>
        <v/>
      </c>
      <c r="H592" s="1" t="str">
        <f t="shared" si="192"/>
        <v/>
      </c>
      <c r="I592" s="1" t="str">
        <f t="shared" si="177"/>
        <v/>
      </c>
      <c r="J592" s="1" t="str">
        <f t="shared" si="190"/>
        <v/>
      </c>
      <c r="K592" s="1" t="str">
        <f t="shared" si="191"/>
        <v/>
      </c>
      <c r="L592" s="1" t="str">
        <f>IF(C592="","",SUM($K$2:K592))</f>
        <v/>
      </c>
      <c r="M592" s="11"/>
      <c r="O592" s="11"/>
      <c r="P592" s="11"/>
      <c r="U592" s="11"/>
      <c r="X592" s="11"/>
      <c r="Y592" s="11"/>
      <c r="Z592" s="80" t="str">
        <f t="shared" si="178"/>
        <v/>
      </c>
      <c r="AA592" s="82" t="str">
        <f t="shared" si="179"/>
        <v/>
      </c>
      <c r="AB592" s="1" t="str">
        <f t="shared" si="180"/>
        <v/>
      </c>
      <c r="AC592" s="1" t="str">
        <f t="shared" si="181"/>
        <v/>
      </c>
      <c r="AD592" s="1" t="str">
        <f t="shared" si="182"/>
        <v/>
      </c>
      <c r="AE592" s="1" t="str">
        <f t="shared" si="183"/>
        <v/>
      </c>
      <c r="AG592" s="11"/>
      <c r="AH592" s="1" t="str">
        <f t="shared" si="184"/>
        <v/>
      </c>
      <c r="AI592" s="1" t="str">
        <f t="shared" si="185"/>
        <v/>
      </c>
      <c r="AJ592" s="1" t="str">
        <f t="shared" si="186"/>
        <v/>
      </c>
      <c r="AK592" s="1" t="str">
        <f t="shared" si="187"/>
        <v/>
      </c>
      <c r="AL592" s="1" t="str">
        <f t="shared" si="188"/>
        <v/>
      </c>
      <c r="AM592" s="1" t="str">
        <f t="shared" si="189"/>
        <v/>
      </c>
      <c r="AN592" s="11"/>
      <c r="AO592" s="11"/>
      <c r="AP592" s="78" t="str">
        <f>IF(AND(SUM(AH592:AM592)&gt;0,SUM(Z592:AE592)&gt;0),1,"")</f>
        <v/>
      </c>
      <c r="AQ592" s="78"/>
      <c r="AR592" s="78" t="str">
        <f>IF(AP592=1,SUM(Z592:AE592)*10+SUM(AH592:AM592),"")</f>
        <v/>
      </c>
      <c r="AS592" s="78"/>
      <c r="AT592" s="11"/>
      <c r="AU592" s="11"/>
      <c r="AV592" s="80" t="str">
        <f>IF(AP592=1,VLOOKUP(AR592,'Number-Dozzen'!$F$2:$K$10,2,0),"")</f>
        <v/>
      </c>
      <c r="AW592" s="80" t="str">
        <f>IF(AP592=1,VLOOKUP(AR592,'Number-Dozzen'!$F$2:$K$10,3,0),"")</f>
        <v/>
      </c>
      <c r="AX592" s="80" t="str">
        <f>IF(AP592=1,VLOOKUP(AR592,'Number-Dozzen'!$F$2:$K$10,4,0),"")</f>
        <v/>
      </c>
      <c r="AY592" s="80" t="str">
        <f>IF(AP592=1,VLOOKUP(AR592,'Number-Dozzen'!$F$2:$K$10,5,0),"")</f>
        <v/>
      </c>
      <c r="AZ592" s="80" t="str">
        <f>IF(AP592=1,VLOOKUP(AR592,'Number-Dozzen'!$F$2:$K$10,6,0),"")</f>
        <v/>
      </c>
      <c r="BA592" s="11"/>
      <c r="BB592" s="80">
        <f t="shared" si="193"/>
        <v>2</v>
      </c>
      <c r="BC592" s="11"/>
      <c r="BD592" s="11"/>
      <c r="BE592" s="11"/>
      <c r="BF592" s="11"/>
      <c r="BG592" s="11"/>
      <c r="BH592" s="11"/>
      <c r="BI592" s="11"/>
      <c r="BJ592" s="11"/>
      <c r="BK592" s="11"/>
      <c r="BL592" s="11"/>
      <c r="BM592" s="11"/>
      <c r="BN592" s="11"/>
    </row>
    <row r="593" spans="1:66">
      <c r="A593" s="7">
        <v>592</v>
      </c>
      <c r="B593" s="5"/>
      <c r="C593" s="97"/>
      <c r="D593" s="6" t="str">
        <f>IF(C593="","",VLOOKUP(C593,'Number-Dozzen'!$A$2:$C$38,3,0))</f>
        <v/>
      </c>
      <c r="E593" s="6" t="str">
        <f>IF(C593="","",VLOOKUP(C593,'[1]Number-Dozzen'!$A$2:$B$38,2,0))</f>
        <v/>
      </c>
      <c r="F593" s="19" t="str">
        <f t="shared" si="175"/>
        <v/>
      </c>
      <c r="G593" s="19" t="str">
        <f>IF(C593="","",IF(F593="","",VLOOKUP(F593,'Number-Dozzen'!$F$2:$L$10,7,0)))</f>
        <v/>
      </c>
      <c r="H593" s="1" t="str">
        <f t="shared" si="192"/>
        <v/>
      </c>
      <c r="I593" s="1" t="str">
        <f t="shared" si="177"/>
        <v/>
      </c>
      <c r="J593" s="1" t="str">
        <f t="shared" si="190"/>
        <v/>
      </c>
      <c r="K593" s="1" t="str">
        <f t="shared" si="191"/>
        <v/>
      </c>
      <c r="L593" s="1" t="str">
        <f>IF(C593="","",SUM($K$2:K593))</f>
        <v/>
      </c>
      <c r="M593" s="11"/>
      <c r="O593" s="11"/>
      <c r="P593" s="11"/>
      <c r="U593" s="11"/>
      <c r="X593" s="11"/>
      <c r="Y593" s="11"/>
      <c r="Z593" s="80" t="str">
        <f t="shared" si="178"/>
        <v/>
      </c>
      <c r="AA593" s="82" t="str">
        <f t="shared" si="179"/>
        <v/>
      </c>
      <c r="AB593" s="1" t="str">
        <f t="shared" si="180"/>
        <v/>
      </c>
      <c r="AC593" s="1" t="str">
        <f t="shared" si="181"/>
        <v/>
      </c>
      <c r="AD593" s="1" t="str">
        <f t="shared" si="182"/>
        <v/>
      </c>
      <c r="AE593" s="1" t="str">
        <f t="shared" si="183"/>
        <v/>
      </c>
      <c r="AG593" s="11"/>
      <c r="AH593" s="1" t="str">
        <f t="shared" si="184"/>
        <v/>
      </c>
      <c r="AI593" s="1" t="str">
        <f t="shared" si="185"/>
        <v/>
      </c>
      <c r="AJ593" s="1" t="str">
        <f t="shared" si="186"/>
        <v/>
      </c>
      <c r="AK593" s="1" t="str">
        <f t="shared" si="187"/>
        <v/>
      </c>
      <c r="AL593" s="1" t="str">
        <f t="shared" si="188"/>
        <v/>
      </c>
      <c r="AM593" s="1" t="str">
        <f t="shared" si="189"/>
        <v/>
      </c>
      <c r="AN593" s="11"/>
      <c r="AO593" s="11"/>
      <c r="AP593" s="78" t="str">
        <f>IF(AND(SUM(AH593:AM593)&gt;0,SUM(Z593:AE593)&gt;0),1,"")</f>
        <v/>
      </c>
      <c r="AQ593" s="78"/>
      <c r="AR593" s="78" t="str">
        <f>IF(AP593=1,SUM(Z593:AE593)*10+SUM(AH593:AM593),"")</f>
        <v/>
      </c>
      <c r="AS593" s="78"/>
      <c r="AT593" s="11"/>
      <c r="AU593" s="11"/>
      <c r="AV593" s="80" t="str">
        <f>IF(AP593=1,VLOOKUP(AR593,'Number-Dozzen'!$F$2:$K$10,2,0),"")</f>
        <v/>
      </c>
      <c r="AW593" s="80" t="str">
        <f>IF(AP593=1,VLOOKUP(AR593,'Number-Dozzen'!$F$2:$K$10,3,0),"")</f>
        <v/>
      </c>
      <c r="AX593" s="80" t="str">
        <f>IF(AP593=1,VLOOKUP(AR593,'Number-Dozzen'!$F$2:$K$10,4,0),"")</f>
        <v/>
      </c>
      <c r="AY593" s="80" t="str">
        <f>IF(AP593=1,VLOOKUP(AR593,'Number-Dozzen'!$F$2:$K$10,5,0),"")</f>
        <v/>
      </c>
      <c r="AZ593" s="80" t="str">
        <f>IF(AP593=1,VLOOKUP(AR593,'Number-Dozzen'!$F$2:$K$10,6,0),"")</f>
        <v/>
      </c>
      <c r="BA593" s="11"/>
      <c r="BB593" s="80">
        <f t="shared" si="193"/>
        <v>2</v>
      </c>
      <c r="BC593" s="11"/>
      <c r="BD593" s="11"/>
      <c r="BE593" s="11"/>
      <c r="BF593" s="11"/>
      <c r="BG593" s="11"/>
      <c r="BH593" s="11"/>
      <c r="BI593" s="11"/>
      <c r="BJ593" s="11"/>
      <c r="BK593" s="11"/>
      <c r="BL593" s="11"/>
      <c r="BM593" s="11"/>
      <c r="BN593" s="11"/>
    </row>
    <row r="594" spans="1:66">
      <c r="A594" s="7">
        <v>593</v>
      </c>
      <c r="B594" s="5"/>
      <c r="C594" s="97"/>
      <c r="D594" s="6" t="str">
        <f>IF(C594="","",VLOOKUP(C594,'Number-Dozzen'!$A$2:$C$38,3,0))</f>
        <v/>
      </c>
      <c r="E594" s="6" t="str">
        <f>IF(C594="","",VLOOKUP(C594,'[1]Number-Dozzen'!$A$2:$B$38,2,0))</f>
        <v/>
      </c>
      <c r="F594" s="19" t="str">
        <f t="shared" si="175"/>
        <v/>
      </c>
      <c r="G594" s="19" t="str">
        <f>IF(C594="","",IF(F594="","",VLOOKUP(F594,'Number-Dozzen'!$F$2:$L$10,7,0)))</f>
        <v/>
      </c>
      <c r="H594" s="1" t="str">
        <f t="shared" si="192"/>
        <v/>
      </c>
      <c r="I594" s="1" t="str">
        <f t="shared" si="177"/>
        <v/>
      </c>
      <c r="J594" s="1" t="str">
        <f t="shared" si="190"/>
        <v/>
      </c>
      <c r="K594" s="1" t="str">
        <f t="shared" si="191"/>
        <v/>
      </c>
      <c r="L594" s="1" t="str">
        <f>IF(C594="","",SUM($K$2:K594))</f>
        <v/>
      </c>
      <c r="M594" s="11"/>
      <c r="O594" s="11"/>
      <c r="P594" s="11"/>
      <c r="U594" s="11"/>
      <c r="X594" s="11"/>
      <c r="Y594" s="11"/>
      <c r="Z594" s="80" t="str">
        <f t="shared" si="178"/>
        <v/>
      </c>
      <c r="AA594" s="82" t="str">
        <f t="shared" si="179"/>
        <v/>
      </c>
      <c r="AB594" s="1" t="str">
        <f t="shared" si="180"/>
        <v/>
      </c>
      <c r="AC594" s="1" t="str">
        <f t="shared" si="181"/>
        <v/>
      </c>
      <c r="AD594" s="1" t="str">
        <f t="shared" si="182"/>
        <v/>
      </c>
      <c r="AE594" s="1" t="str">
        <f t="shared" si="183"/>
        <v/>
      </c>
      <c r="AG594" s="11"/>
      <c r="AH594" s="1" t="str">
        <f t="shared" si="184"/>
        <v/>
      </c>
      <c r="AI594" s="1" t="str">
        <f t="shared" si="185"/>
        <v/>
      </c>
      <c r="AJ594" s="1" t="str">
        <f t="shared" si="186"/>
        <v/>
      </c>
      <c r="AK594" s="1" t="str">
        <f t="shared" si="187"/>
        <v/>
      </c>
      <c r="AL594" s="1" t="str">
        <f t="shared" si="188"/>
        <v/>
      </c>
      <c r="AM594" s="1" t="str">
        <f t="shared" si="189"/>
        <v/>
      </c>
      <c r="AN594" s="11"/>
      <c r="AO594" s="11"/>
      <c r="AP594" s="78" t="str">
        <f>IF(AND(SUM(AH594:AM594)&gt;0,SUM(Z594:AE594)&gt;0),1,"")</f>
        <v/>
      </c>
      <c r="AQ594" s="78"/>
      <c r="AR594" s="78" t="str">
        <f>IF(AP594=1,SUM(Z594:AE594)*10+SUM(AH594:AM594),"")</f>
        <v/>
      </c>
      <c r="AS594" s="78"/>
      <c r="AT594" s="11"/>
      <c r="AU594" s="11"/>
      <c r="AV594" s="80" t="str">
        <f>IF(AP594=1,VLOOKUP(AR594,'Number-Dozzen'!$F$2:$K$10,2,0),"")</f>
        <v/>
      </c>
      <c r="AW594" s="80" t="str">
        <f>IF(AP594=1,VLOOKUP(AR594,'Number-Dozzen'!$F$2:$K$10,3,0),"")</f>
        <v/>
      </c>
      <c r="AX594" s="80" t="str">
        <f>IF(AP594=1,VLOOKUP(AR594,'Number-Dozzen'!$F$2:$K$10,4,0),"")</f>
        <v/>
      </c>
      <c r="AY594" s="80" t="str">
        <f>IF(AP594=1,VLOOKUP(AR594,'Number-Dozzen'!$F$2:$K$10,5,0),"")</f>
        <v/>
      </c>
      <c r="AZ594" s="80" t="str">
        <f>IF(AP594=1,VLOOKUP(AR594,'Number-Dozzen'!$F$2:$K$10,6,0),"")</f>
        <v/>
      </c>
      <c r="BA594" s="11"/>
      <c r="BB594" s="80">
        <f t="shared" si="193"/>
        <v>2</v>
      </c>
      <c r="BC594" s="11"/>
      <c r="BD594" s="11"/>
      <c r="BE594" s="11"/>
      <c r="BF594" s="11"/>
      <c r="BG594" s="11"/>
      <c r="BH594" s="11"/>
      <c r="BI594" s="11"/>
      <c r="BJ594" s="11"/>
      <c r="BK594" s="11"/>
      <c r="BL594" s="11"/>
      <c r="BM594" s="11"/>
      <c r="BN594" s="11"/>
    </row>
    <row r="595" spans="1:66">
      <c r="A595" s="7">
        <v>594</v>
      </c>
      <c r="B595" s="5"/>
      <c r="C595" s="97"/>
      <c r="D595" s="6" t="str">
        <f>IF(C595="","",VLOOKUP(C595,'Number-Dozzen'!$A$2:$C$38,3,0))</f>
        <v/>
      </c>
      <c r="E595" s="6" t="str">
        <f>IF(C595="","",VLOOKUP(C595,'[1]Number-Dozzen'!$A$2:$B$38,2,0))</f>
        <v/>
      </c>
      <c r="F595" s="19" t="str">
        <f t="shared" si="175"/>
        <v/>
      </c>
      <c r="G595" s="19" t="str">
        <f>IF(C595="","",IF(F595="","",VLOOKUP(F595,'Number-Dozzen'!$F$2:$L$10,7,0)))</f>
        <v/>
      </c>
      <c r="H595" s="1" t="str">
        <f t="shared" si="192"/>
        <v/>
      </c>
      <c r="I595" s="1" t="str">
        <f t="shared" si="177"/>
        <v/>
      </c>
      <c r="J595" s="1" t="str">
        <f t="shared" si="190"/>
        <v/>
      </c>
      <c r="K595" s="1" t="str">
        <f t="shared" si="191"/>
        <v/>
      </c>
      <c r="L595" s="1" t="str">
        <f>IF(C595="","",SUM($K$2:K595))</f>
        <v/>
      </c>
      <c r="M595" s="11"/>
      <c r="O595" s="11"/>
      <c r="P595" s="11"/>
      <c r="U595" s="11"/>
      <c r="X595" s="11"/>
      <c r="Y595" s="11"/>
      <c r="Z595" s="80" t="str">
        <f t="shared" si="178"/>
        <v/>
      </c>
      <c r="AA595" s="82" t="str">
        <f t="shared" si="179"/>
        <v/>
      </c>
      <c r="AB595" s="1" t="str">
        <f t="shared" si="180"/>
        <v/>
      </c>
      <c r="AC595" s="1" t="str">
        <f t="shared" si="181"/>
        <v/>
      </c>
      <c r="AD595" s="1" t="str">
        <f t="shared" si="182"/>
        <v/>
      </c>
      <c r="AE595" s="1" t="str">
        <f t="shared" si="183"/>
        <v/>
      </c>
      <c r="AG595" s="11"/>
      <c r="AH595" s="1" t="str">
        <f t="shared" si="184"/>
        <v/>
      </c>
      <c r="AI595" s="1" t="str">
        <f t="shared" si="185"/>
        <v/>
      </c>
      <c r="AJ595" s="1" t="str">
        <f t="shared" si="186"/>
        <v/>
      </c>
      <c r="AK595" s="1" t="str">
        <f t="shared" si="187"/>
        <v/>
      </c>
      <c r="AL595" s="1" t="str">
        <f t="shared" si="188"/>
        <v/>
      </c>
      <c r="AM595" s="1" t="str">
        <f t="shared" si="189"/>
        <v/>
      </c>
      <c r="AN595" s="11"/>
      <c r="AO595" s="11"/>
      <c r="AP595" s="78" t="str">
        <f>IF(AND(SUM(AH595:AM595)&gt;0,SUM(Z595:AE595)&gt;0),1,"")</f>
        <v/>
      </c>
      <c r="AQ595" s="78"/>
      <c r="AR595" s="78" t="str">
        <f>IF(AP595=1,SUM(Z595:AE595)*10+SUM(AH595:AM595),"")</f>
        <v/>
      </c>
      <c r="AS595" s="78"/>
      <c r="AT595" s="11"/>
      <c r="AU595" s="11"/>
      <c r="AV595" s="80" t="str">
        <f>IF(AP595=1,VLOOKUP(AR595,'Number-Dozzen'!$F$2:$K$10,2,0),"")</f>
        <v/>
      </c>
      <c r="AW595" s="80" t="str">
        <f>IF(AP595=1,VLOOKUP(AR595,'Number-Dozzen'!$F$2:$K$10,3,0),"")</f>
        <v/>
      </c>
      <c r="AX595" s="80" t="str">
        <f>IF(AP595=1,VLOOKUP(AR595,'Number-Dozzen'!$F$2:$K$10,4,0),"")</f>
        <v/>
      </c>
      <c r="AY595" s="80" t="str">
        <f>IF(AP595=1,VLOOKUP(AR595,'Number-Dozzen'!$F$2:$K$10,5,0),"")</f>
        <v/>
      </c>
      <c r="AZ595" s="80" t="str">
        <f>IF(AP595=1,VLOOKUP(AR595,'Number-Dozzen'!$F$2:$K$10,6,0),"")</f>
        <v/>
      </c>
      <c r="BA595" s="11"/>
      <c r="BB595" s="80">
        <f t="shared" si="193"/>
        <v>2</v>
      </c>
      <c r="BC595" s="11"/>
      <c r="BD595" s="11"/>
      <c r="BE595" s="11"/>
      <c r="BF595" s="11"/>
      <c r="BG595" s="11"/>
      <c r="BH595" s="11"/>
      <c r="BI595" s="11"/>
      <c r="BJ595" s="11"/>
      <c r="BK595" s="11"/>
      <c r="BL595" s="11"/>
      <c r="BM595" s="11"/>
      <c r="BN595" s="11"/>
    </row>
    <row r="596" spans="1:66">
      <c r="A596" s="7">
        <v>595</v>
      </c>
      <c r="B596" s="5"/>
      <c r="C596" s="97"/>
      <c r="D596" s="6" t="str">
        <f>IF(C596="","",VLOOKUP(C596,'Number-Dozzen'!$A$2:$C$38,3,0))</f>
        <v/>
      </c>
      <c r="E596" s="6" t="str">
        <f>IF(C596="","",VLOOKUP(C596,'[1]Number-Dozzen'!$A$2:$B$38,2,0))</f>
        <v/>
      </c>
      <c r="F596" s="19" t="str">
        <f t="shared" si="175"/>
        <v/>
      </c>
      <c r="G596" s="19" t="str">
        <f>IF(C596="","",IF(F596="","",VLOOKUP(F596,'Number-Dozzen'!$F$2:$L$10,7,0)))</f>
        <v/>
      </c>
      <c r="H596" s="1" t="str">
        <f t="shared" si="192"/>
        <v/>
      </c>
      <c r="I596" s="1" t="str">
        <f t="shared" si="177"/>
        <v/>
      </c>
      <c r="J596" s="1" t="str">
        <f t="shared" si="190"/>
        <v/>
      </c>
      <c r="K596" s="1" t="str">
        <f t="shared" si="191"/>
        <v/>
      </c>
      <c r="L596" s="1" t="str">
        <f>IF(C596="","",SUM($K$2:K596))</f>
        <v/>
      </c>
      <c r="M596" s="11"/>
      <c r="O596" s="11"/>
      <c r="P596" s="11"/>
      <c r="U596" s="11"/>
      <c r="X596" s="11"/>
      <c r="Y596" s="11"/>
      <c r="Z596" s="80" t="str">
        <f t="shared" si="178"/>
        <v/>
      </c>
      <c r="AA596" s="82" t="str">
        <f t="shared" si="179"/>
        <v/>
      </c>
      <c r="AB596" s="1" t="str">
        <f t="shared" si="180"/>
        <v/>
      </c>
      <c r="AC596" s="1" t="str">
        <f t="shared" si="181"/>
        <v/>
      </c>
      <c r="AD596" s="1" t="str">
        <f t="shared" si="182"/>
        <v/>
      </c>
      <c r="AE596" s="1" t="str">
        <f t="shared" si="183"/>
        <v/>
      </c>
      <c r="AG596" s="11"/>
      <c r="AH596" s="1" t="str">
        <f t="shared" si="184"/>
        <v/>
      </c>
      <c r="AI596" s="1" t="str">
        <f t="shared" si="185"/>
        <v/>
      </c>
      <c r="AJ596" s="1" t="str">
        <f t="shared" si="186"/>
        <v/>
      </c>
      <c r="AK596" s="1" t="str">
        <f t="shared" si="187"/>
        <v/>
      </c>
      <c r="AL596" s="1" t="str">
        <f t="shared" si="188"/>
        <v/>
      </c>
      <c r="AM596" s="1" t="str">
        <f t="shared" si="189"/>
        <v/>
      </c>
      <c r="AN596" s="11"/>
      <c r="AO596" s="11"/>
      <c r="AP596" s="78" t="str">
        <f>IF(AND(SUM(AH596:AM596)&gt;0,SUM(Z596:AE596)&gt;0),1,"")</f>
        <v/>
      </c>
      <c r="AQ596" s="78"/>
      <c r="AR596" s="78" t="str">
        <f>IF(AP596=1,SUM(Z596:AE596)*10+SUM(AH596:AM596),"")</f>
        <v/>
      </c>
      <c r="AS596" s="78"/>
      <c r="AT596" s="11"/>
      <c r="AU596" s="11"/>
      <c r="AV596" s="80" t="str">
        <f>IF(AP596=1,VLOOKUP(AR596,'Number-Dozzen'!$F$2:$K$10,2,0),"")</f>
        <v/>
      </c>
      <c r="AW596" s="80" t="str">
        <f>IF(AP596=1,VLOOKUP(AR596,'Number-Dozzen'!$F$2:$K$10,3,0),"")</f>
        <v/>
      </c>
      <c r="AX596" s="80" t="str">
        <f>IF(AP596=1,VLOOKUP(AR596,'Number-Dozzen'!$F$2:$K$10,4,0),"")</f>
        <v/>
      </c>
      <c r="AY596" s="80" t="str">
        <f>IF(AP596=1,VLOOKUP(AR596,'Number-Dozzen'!$F$2:$K$10,5,0),"")</f>
        <v/>
      </c>
      <c r="AZ596" s="80" t="str">
        <f>IF(AP596=1,VLOOKUP(AR596,'Number-Dozzen'!$F$2:$K$10,6,0),"")</f>
        <v/>
      </c>
      <c r="BA596" s="11"/>
      <c r="BB596" s="80">
        <f t="shared" si="193"/>
        <v>2</v>
      </c>
      <c r="BC596" s="11"/>
      <c r="BD596" s="11"/>
      <c r="BE596" s="11"/>
      <c r="BF596" s="11"/>
      <c r="BG596" s="11"/>
      <c r="BH596" s="11"/>
      <c r="BI596" s="11"/>
      <c r="BJ596" s="11"/>
      <c r="BK596" s="11"/>
      <c r="BL596" s="11"/>
      <c r="BM596" s="11"/>
      <c r="BN596" s="11"/>
    </row>
    <row r="597" spans="1:66">
      <c r="A597" s="7">
        <v>596</v>
      </c>
      <c r="B597" s="5"/>
      <c r="C597" s="97"/>
      <c r="D597" s="6" t="str">
        <f>IF(C597="","",VLOOKUP(C597,'Number-Dozzen'!$A$2:$C$38,3,0))</f>
        <v/>
      </c>
      <c r="E597" s="6" t="str">
        <f>IF(C597="","",VLOOKUP(C597,'[1]Number-Dozzen'!$A$2:$B$38,2,0))</f>
        <v/>
      </c>
      <c r="F597" s="19" t="str">
        <f t="shared" si="175"/>
        <v/>
      </c>
      <c r="G597" s="19" t="str">
        <f>IF(C597="","",IF(F597="","",VLOOKUP(F597,'Number-Dozzen'!$F$2:$L$10,7,0)))</f>
        <v/>
      </c>
      <c r="H597" s="1" t="str">
        <f t="shared" si="192"/>
        <v/>
      </c>
      <c r="I597" s="1" t="str">
        <f t="shared" si="177"/>
        <v/>
      </c>
      <c r="J597" s="1" t="str">
        <f t="shared" si="190"/>
        <v/>
      </c>
      <c r="K597" s="1" t="str">
        <f t="shared" si="191"/>
        <v/>
      </c>
      <c r="L597" s="1" t="str">
        <f>IF(C597="","",SUM($K$2:K597))</f>
        <v/>
      </c>
      <c r="M597" s="11"/>
      <c r="O597" s="11"/>
      <c r="P597" s="11"/>
      <c r="U597" s="11"/>
      <c r="X597" s="11"/>
      <c r="Y597" s="11"/>
      <c r="Z597" s="80" t="str">
        <f t="shared" si="178"/>
        <v/>
      </c>
      <c r="AA597" s="82" t="str">
        <f t="shared" si="179"/>
        <v/>
      </c>
      <c r="AB597" s="1" t="str">
        <f t="shared" si="180"/>
        <v/>
      </c>
      <c r="AC597" s="1" t="str">
        <f t="shared" si="181"/>
        <v/>
      </c>
      <c r="AD597" s="1" t="str">
        <f t="shared" si="182"/>
        <v/>
      </c>
      <c r="AE597" s="1" t="str">
        <f t="shared" si="183"/>
        <v/>
      </c>
      <c r="AG597" s="11"/>
      <c r="AH597" s="1" t="str">
        <f t="shared" si="184"/>
        <v/>
      </c>
      <c r="AI597" s="1" t="str">
        <f t="shared" si="185"/>
        <v/>
      </c>
      <c r="AJ597" s="1" t="str">
        <f t="shared" si="186"/>
        <v/>
      </c>
      <c r="AK597" s="1" t="str">
        <f t="shared" si="187"/>
        <v/>
      </c>
      <c r="AL597" s="1" t="str">
        <f t="shared" si="188"/>
        <v/>
      </c>
      <c r="AM597" s="1" t="str">
        <f t="shared" si="189"/>
        <v/>
      </c>
      <c r="AN597" s="11"/>
      <c r="AO597" s="11"/>
      <c r="AP597" s="78" t="str">
        <f>IF(AND(SUM(AH597:AM597)&gt;0,SUM(Z597:AE597)&gt;0),1,"")</f>
        <v/>
      </c>
      <c r="AQ597" s="78"/>
      <c r="AR597" s="78" t="str">
        <f>IF(AP597=1,SUM(Z597:AE597)*10+SUM(AH597:AM597),"")</f>
        <v/>
      </c>
      <c r="AS597" s="78"/>
      <c r="AT597" s="11"/>
      <c r="AU597" s="11"/>
      <c r="AV597" s="80" t="str">
        <f>IF(AP597=1,VLOOKUP(AR597,'Number-Dozzen'!$F$2:$K$10,2,0),"")</f>
        <v/>
      </c>
      <c r="AW597" s="80" t="str">
        <f>IF(AP597=1,VLOOKUP(AR597,'Number-Dozzen'!$F$2:$K$10,3,0),"")</f>
        <v/>
      </c>
      <c r="AX597" s="80" t="str">
        <f>IF(AP597=1,VLOOKUP(AR597,'Number-Dozzen'!$F$2:$K$10,4,0),"")</f>
        <v/>
      </c>
      <c r="AY597" s="80" t="str">
        <f>IF(AP597=1,VLOOKUP(AR597,'Number-Dozzen'!$F$2:$K$10,5,0),"")</f>
        <v/>
      </c>
      <c r="AZ597" s="80" t="str">
        <f>IF(AP597=1,VLOOKUP(AR597,'Number-Dozzen'!$F$2:$K$10,6,0),"")</f>
        <v/>
      </c>
      <c r="BA597" s="11"/>
      <c r="BB597" s="80">
        <f t="shared" si="193"/>
        <v>2</v>
      </c>
      <c r="BC597" s="11"/>
      <c r="BD597" s="11"/>
      <c r="BE597" s="11"/>
      <c r="BF597" s="11"/>
      <c r="BG597" s="11"/>
      <c r="BH597" s="11"/>
      <c r="BI597" s="11"/>
      <c r="BJ597" s="11"/>
      <c r="BK597" s="11"/>
      <c r="BL597" s="11"/>
      <c r="BM597" s="11"/>
      <c r="BN597" s="11"/>
    </row>
    <row r="598" spans="1:66">
      <c r="A598" s="7">
        <v>597</v>
      </c>
      <c r="B598" s="5"/>
      <c r="C598" s="97"/>
      <c r="D598" s="6" t="str">
        <f>IF(C598="","",VLOOKUP(C598,'Number-Dozzen'!$A$2:$C$38,3,0))</f>
        <v/>
      </c>
      <c r="E598" s="6" t="str">
        <f>IF(C598="","",VLOOKUP(C598,'[1]Number-Dozzen'!$A$2:$B$38,2,0))</f>
        <v/>
      </c>
      <c r="F598" s="19" t="str">
        <f t="shared" si="175"/>
        <v/>
      </c>
      <c r="G598" s="19" t="str">
        <f>IF(C598="","",IF(F598="","",VLOOKUP(F598,'Number-Dozzen'!$F$2:$L$10,7,0)))</f>
        <v/>
      </c>
      <c r="H598" s="1" t="str">
        <f t="shared" si="192"/>
        <v/>
      </c>
      <c r="I598" s="1" t="str">
        <f t="shared" si="177"/>
        <v/>
      </c>
      <c r="J598" s="1" t="str">
        <f t="shared" si="190"/>
        <v/>
      </c>
      <c r="K598" s="1" t="str">
        <f t="shared" si="191"/>
        <v/>
      </c>
      <c r="L598" s="1" t="str">
        <f>IF(C598="","",SUM($K$2:K598))</f>
        <v/>
      </c>
      <c r="M598" s="11"/>
      <c r="O598" s="11"/>
      <c r="P598" s="11"/>
      <c r="U598" s="11"/>
      <c r="X598" s="11"/>
      <c r="Y598" s="11"/>
      <c r="Z598" s="80" t="str">
        <f t="shared" si="178"/>
        <v/>
      </c>
      <c r="AA598" s="82" t="str">
        <f t="shared" si="179"/>
        <v/>
      </c>
      <c r="AB598" s="1" t="str">
        <f t="shared" si="180"/>
        <v/>
      </c>
      <c r="AC598" s="1" t="str">
        <f t="shared" si="181"/>
        <v/>
      </c>
      <c r="AD598" s="1" t="str">
        <f t="shared" si="182"/>
        <v/>
      </c>
      <c r="AE598" s="1" t="str">
        <f t="shared" si="183"/>
        <v/>
      </c>
      <c r="AG598" s="11"/>
      <c r="AH598" s="1" t="str">
        <f t="shared" si="184"/>
        <v/>
      </c>
      <c r="AI598" s="1" t="str">
        <f t="shared" si="185"/>
        <v/>
      </c>
      <c r="AJ598" s="1" t="str">
        <f t="shared" si="186"/>
        <v/>
      </c>
      <c r="AK598" s="1" t="str">
        <f t="shared" si="187"/>
        <v/>
      </c>
      <c r="AL598" s="1" t="str">
        <f t="shared" si="188"/>
        <v/>
      </c>
      <c r="AM598" s="1" t="str">
        <f t="shared" si="189"/>
        <v/>
      </c>
      <c r="AN598" s="11"/>
      <c r="AO598" s="11"/>
      <c r="AP598" s="78" t="str">
        <f>IF(AND(SUM(AH598:AM598)&gt;0,SUM(Z598:AE598)&gt;0),1,"")</f>
        <v/>
      </c>
      <c r="AQ598" s="78"/>
      <c r="AR598" s="78" t="str">
        <f>IF(AP598=1,SUM(Z598:AE598)*10+SUM(AH598:AM598),"")</f>
        <v/>
      </c>
      <c r="AS598" s="78"/>
      <c r="AT598" s="11"/>
      <c r="AU598" s="11"/>
      <c r="AV598" s="80" t="str">
        <f>IF(AP598=1,VLOOKUP(AR598,'Number-Dozzen'!$F$2:$K$10,2,0),"")</f>
        <v/>
      </c>
      <c r="AW598" s="80" t="str">
        <f>IF(AP598=1,VLOOKUP(AR598,'Number-Dozzen'!$F$2:$K$10,3,0),"")</f>
        <v/>
      </c>
      <c r="AX598" s="80" t="str">
        <f>IF(AP598=1,VLOOKUP(AR598,'Number-Dozzen'!$F$2:$K$10,4,0),"")</f>
        <v/>
      </c>
      <c r="AY598" s="80" t="str">
        <f>IF(AP598=1,VLOOKUP(AR598,'Number-Dozzen'!$F$2:$K$10,5,0),"")</f>
        <v/>
      </c>
      <c r="AZ598" s="80" t="str">
        <f>IF(AP598=1,VLOOKUP(AR598,'Number-Dozzen'!$F$2:$K$10,6,0),"")</f>
        <v/>
      </c>
      <c r="BA598" s="11"/>
      <c r="BB598" s="80">
        <f t="shared" si="193"/>
        <v>2</v>
      </c>
      <c r="BC598" s="11"/>
      <c r="BD598" s="11"/>
      <c r="BE598" s="11"/>
      <c r="BF598" s="11"/>
      <c r="BG598" s="11"/>
      <c r="BH598" s="11"/>
      <c r="BI598" s="11"/>
      <c r="BJ598" s="11"/>
      <c r="BK598" s="11"/>
      <c r="BL598" s="11"/>
      <c r="BM598" s="11"/>
      <c r="BN598" s="11"/>
    </row>
    <row r="599" spans="1:66">
      <c r="A599" s="7">
        <v>598</v>
      </c>
      <c r="B599" s="5"/>
      <c r="C599" s="97"/>
      <c r="D599" s="6" t="str">
        <f>IF(C599="","",VLOOKUP(C599,'Number-Dozzen'!$A$2:$C$38,3,0))</f>
        <v/>
      </c>
      <c r="E599" s="6" t="str">
        <f>IF(C599="","",VLOOKUP(C599,'[1]Number-Dozzen'!$A$2:$B$38,2,0))</f>
        <v/>
      </c>
      <c r="F599" s="19" t="str">
        <f t="shared" si="175"/>
        <v/>
      </c>
      <c r="G599" s="19" t="str">
        <f>IF(C599="","",IF(F599="","",VLOOKUP(F599,'Number-Dozzen'!$F$2:$L$10,7,0)))</f>
        <v/>
      </c>
      <c r="H599" s="1" t="str">
        <f t="shared" si="192"/>
        <v/>
      </c>
      <c r="I599" s="1" t="str">
        <f t="shared" si="177"/>
        <v/>
      </c>
      <c r="J599" s="1" t="str">
        <f t="shared" si="190"/>
        <v/>
      </c>
      <c r="K599" s="1" t="str">
        <f t="shared" si="191"/>
        <v/>
      </c>
      <c r="L599" s="1" t="str">
        <f>IF(C599="","",SUM($K$2:K599))</f>
        <v/>
      </c>
      <c r="M599" s="11"/>
      <c r="O599" s="11"/>
      <c r="P599" s="11"/>
      <c r="U599" s="11"/>
      <c r="X599" s="11"/>
      <c r="Y599" s="11"/>
      <c r="Z599" s="80" t="str">
        <f t="shared" si="178"/>
        <v/>
      </c>
      <c r="AA599" s="82" t="str">
        <f t="shared" si="179"/>
        <v/>
      </c>
      <c r="AB599" s="1" t="str">
        <f t="shared" si="180"/>
        <v/>
      </c>
      <c r="AC599" s="1" t="str">
        <f t="shared" si="181"/>
        <v/>
      </c>
      <c r="AD599" s="1" t="str">
        <f t="shared" si="182"/>
        <v/>
      </c>
      <c r="AE599" s="1" t="str">
        <f t="shared" si="183"/>
        <v/>
      </c>
      <c r="AG599" s="11"/>
      <c r="AH599" s="1" t="str">
        <f t="shared" si="184"/>
        <v/>
      </c>
      <c r="AI599" s="1" t="str">
        <f t="shared" si="185"/>
        <v/>
      </c>
      <c r="AJ599" s="1" t="str">
        <f t="shared" si="186"/>
        <v/>
      </c>
      <c r="AK599" s="1" t="str">
        <f t="shared" si="187"/>
        <v/>
      </c>
      <c r="AL599" s="1" t="str">
        <f t="shared" si="188"/>
        <v/>
      </c>
      <c r="AM599" s="1" t="str">
        <f t="shared" si="189"/>
        <v/>
      </c>
      <c r="AN599" s="11"/>
      <c r="AO599" s="11"/>
      <c r="AP599" s="78" t="str">
        <f>IF(AND(SUM(AH599:AM599)&gt;0,SUM(Z599:AE599)&gt;0),1,"")</f>
        <v/>
      </c>
      <c r="AQ599" s="78"/>
      <c r="AR599" s="78" t="str">
        <f>IF(AP599=1,SUM(Z599:AE599)*10+SUM(AH599:AM599),"")</f>
        <v/>
      </c>
      <c r="AS599" s="78"/>
      <c r="AT599" s="11"/>
      <c r="AU599" s="11"/>
      <c r="AV599" s="80" t="str">
        <f>IF(AP599=1,VLOOKUP(AR599,'Number-Dozzen'!$F$2:$K$10,2,0),"")</f>
        <v/>
      </c>
      <c r="AW599" s="80" t="str">
        <f>IF(AP599=1,VLOOKUP(AR599,'Number-Dozzen'!$F$2:$K$10,3,0),"")</f>
        <v/>
      </c>
      <c r="AX599" s="80" t="str">
        <f>IF(AP599=1,VLOOKUP(AR599,'Number-Dozzen'!$F$2:$K$10,4,0),"")</f>
        <v/>
      </c>
      <c r="AY599" s="80" t="str">
        <f>IF(AP599=1,VLOOKUP(AR599,'Number-Dozzen'!$F$2:$K$10,5,0),"")</f>
        <v/>
      </c>
      <c r="AZ599" s="80" t="str">
        <f>IF(AP599=1,VLOOKUP(AR599,'Number-Dozzen'!$F$2:$K$10,6,0),"")</f>
        <v/>
      </c>
      <c r="BA599" s="11"/>
      <c r="BB599" s="80">
        <f t="shared" si="193"/>
        <v>2</v>
      </c>
      <c r="BC599" s="11"/>
      <c r="BD599" s="11"/>
      <c r="BE599" s="11"/>
      <c r="BF599" s="11"/>
      <c r="BG599" s="11"/>
      <c r="BH599" s="11"/>
      <c r="BI599" s="11"/>
      <c r="BJ599" s="11"/>
      <c r="BK599" s="11"/>
      <c r="BL599" s="11"/>
      <c r="BM599" s="11"/>
      <c r="BN599" s="11"/>
    </row>
    <row r="600" spans="1:66">
      <c r="A600" s="7">
        <v>599</v>
      </c>
      <c r="B600" s="5"/>
      <c r="C600" s="97"/>
      <c r="D600" s="6" t="str">
        <f>IF(C600="","",VLOOKUP(C600,'Number-Dozzen'!$A$2:$C$38,3,0))</f>
        <v/>
      </c>
      <c r="E600" s="6" t="str">
        <f>IF(C600="","",VLOOKUP(C600,'[1]Number-Dozzen'!$A$2:$B$38,2,0))</f>
        <v/>
      </c>
      <c r="F600" s="19" t="str">
        <f t="shared" si="175"/>
        <v/>
      </c>
      <c r="G600" s="19" t="str">
        <f>IF(C600="","",IF(F600="","",VLOOKUP(F600,'Number-Dozzen'!$F$2:$L$10,7,0)))</f>
        <v/>
      </c>
      <c r="H600" s="1" t="str">
        <f t="shared" si="192"/>
        <v/>
      </c>
      <c r="I600" s="1" t="str">
        <f t="shared" si="177"/>
        <v/>
      </c>
      <c r="J600" s="1" t="str">
        <f t="shared" si="190"/>
        <v/>
      </c>
      <c r="K600" s="1" t="str">
        <f t="shared" si="191"/>
        <v/>
      </c>
      <c r="L600" s="1" t="str">
        <f>IF(C600="","",SUM($K$2:K600))</f>
        <v/>
      </c>
      <c r="M600" s="11"/>
      <c r="O600" s="11"/>
      <c r="P600" s="11"/>
      <c r="U600" s="11"/>
      <c r="X600" s="11"/>
      <c r="Y600" s="11"/>
      <c r="Z600" s="80" t="str">
        <f t="shared" si="178"/>
        <v/>
      </c>
      <c r="AA600" s="82" t="str">
        <f t="shared" si="179"/>
        <v/>
      </c>
      <c r="AB600" s="1" t="str">
        <f t="shared" si="180"/>
        <v/>
      </c>
      <c r="AC600" s="1" t="str">
        <f t="shared" si="181"/>
        <v/>
      </c>
      <c r="AD600" s="1" t="str">
        <f t="shared" si="182"/>
        <v/>
      </c>
      <c r="AE600" s="1" t="str">
        <f t="shared" si="183"/>
        <v/>
      </c>
      <c r="AG600" s="11"/>
      <c r="AH600" s="1" t="str">
        <f t="shared" si="184"/>
        <v/>
      </c>
      <c r="AI600" s="1" t="str">
        <f t="shared" si="185"/>
        <v/>
      </c>
      <c r="AJ600" s="1" t="str">
        <f t="shared" si="186"/>
        <v/>
      </c>
      <c r="AK600" s="1" t="str">
        <f t="shared" si="187"/>
        <v/>
      </c>
      <c r="AL600" s="1" t="str">
        <f t="shared" si="188"/>
        <v/>
      </c>
      <c r="AM600" s="1" t="str">
        <f t="shared" si="189"/>
        <v/>
      </c>
      <c r="AN600" s="11"/>
      <c r="AO600" s="11"/>
      <c r="AP600" s="78" t="str">
        <f>IF(AND(SUM(AH600:AM600)&gt;0,SUM(Z600:AE600)&gt;0),1,"")</f>
        <v/>
      </c>
      <c r="AQ600" s="78"/>
      <c r="AR600" s="78" t="str">
        <f>IF(AP600=1,SUM(Z600:AE600)*10+SUM(AH600:AM600),"")</f>
        <v/>
      </c>
      <c r="AS600" s="78"/>
      <c r="AT600" s="11"/>
      <c r="AU600" s="11"/>
      <c r="AV600" s="80" t="str">
        <f>IF(AP600=1,VLOOKUP(AR600,'Number-Dozzen'!$F$2:$K$10,2,0),"")</f>
        <v/>
      </c>
      <c r="AW600" s="80" t="str">
        <f>IF(AP600=1,VLOOKUP(AR600,'Number-Dozzen'!$F$2:$K$10,3,0),"")</f>
        <v/>
      </c>
      <c r="AX600" s="80" t="str">
        <f>IF(AP600=1,VLOOKUP(AR600,'Number-Dozzen'!$F$2:$K$10,4,0),"")</f>
        <v/>
      </c>
      <c r="AY600" s="80" t="str">
        <f>IF(AP600=1,VLOOKUP(AR600,'Number-Dozzen'!$F$2:$K$10,5,0),"")</f>
        <v/>
      </c>
      <c r="AZ600" s="80" t="str">
        <f>IF(AP600=1,VLOOKUP(AR600,'Number-Dozzen'!$F$2:$K$10,6,0),"")</f>
        <v/>
      </c>
      <c r="BA600" s="11"/>
      <c r="BB600" s="80">
        <f t="shared" si="193"/>
        <v>2</v>
      </c>
      <c r="BC600" s="11"/>
      <c r="BD600" s="11"/>
      <c r="BE600" s="11"/>
      <c r="BF600" s="11"/>
      <c r="BG600" s="11"/>
      <c r="BH600" s="11"/>
      <c r="BI600" s="11"/>
      <c r="BJ600" s="11"/>
      <c r="BK600" s="11"/>
      <c r="BL600" s="11"/>
      <c r="BM600" s="11"/>
      <c r="BN600" s="11"/>
    </row>
    <row r="601" spans="1:66">
      <c r="A601" s="7">
        <v>600</v>
      </c>
      <c r="B601" s="5"/>
      <c r="C601" s="97"/>
      <c r="D601" s="6" t="str">
        <f>IF(C601="","",VLOOKUP(C601,'Number-Dozzen'!$A$2:$C$38,3,0))</f>
        <v/>
      </c>
      <c r="E601" s="6" t="str">
        <f>IF(C601="","",VLOOKUP(C601,'[1]Number-Dozzen'!$A$2:$B$38,2,0))</f>
        <v/>
      </c>
      <c r="F601" s="19" t="str">
        <f t="shared" si="175"/>
        <v/>
      </c>
      <c r="G601" s="19" t="str">
        <f>IF(C601="","",IF(F601="","",VLOOKUP(F601,'Number-Dozzen'!$F$2:$L$10,7,0)))</f>
        <v/>
      </c>
      <c r="H601" s="1" t="str">
        <f t="shared" si="192"/>
        <v/>
      </c>
      <c r="I601" s="1" t="str">
        <f t="shared" si="177"/>
        <v/>
      </c>
      <c r="J601" s="1" t="str">
        <f t="shared" si="190"/>
        <v/>
      </c>
      <c r="K601" s="1" t="str">
        <f t="shared" si="191"/>
        <v/>
      </c>
      <c r="L601" s="1" t="str">
        <f>IF(C601="","",SUM($K$2:K601))</f>
        <v/>
      </c>
      <c r="M601" s="11"/>
      <c r="O601" s="11"/>
      <c r="P601" s="11"/>
      <c r="U601" s="11"/>
      <c r="X601" s="11"/>
      <c r="Y601" s="11"/>
      <c r="Z601" s="80" t="str">
        <f t="shared" si="178"/>
        <v/>
      </c>
      <c r="AA601" s="82" t="str">
        <f t="shared" si="179"/>
        <v/>
      </c>
      <c r="AB601" s="1" t="str">
        <f t="shared" si="180"/>
        <v/>
      </c>
      <c r="AC601" s="1" t="str">
        <f t="shared" si="181"/>
        <v/>
      </c>
      <c r="AD601" s="1" t="str">
        <f t="shared" si="182"/>
        <v/>
      </c>
      <c r="AE601" s="1" t="str">
        <f t="shared" si="183"/>
        <v/>
      </c>
      <c r="AG601" s="11"/>
      <c r="AH601" s="1" t="str">
        <f t="shared" si="184"/>
        <v/>
      </c>
      <c r="AI601" s="1" t="str">
        <f t="shared" si="185"/>
        <v/>
      </c>
      <c r="AJ601" s="1" t="str">
        <f t="shared" si="186"/>
        <v/>
      </c>
      <c r="AK601" s="1" t="str">
        <f t="shared" si="187"/>
        <v/>
      </c>
      <c r="AL601" s="1" t="str">
        <f t="shared" si="188"/>
        <v/>
      </c>
      <c r="AM601" s="1" t="str">
        <f t="shared" si="189"/>
        <v/>
      </c>
      <c r="AN601" s="11"/>
      <c r="AP601" s="78" t="str">
        <f>IF(AND(SUM(AH601:AM601)&gt;0,SUM(Z601:AE601)&gt;0),1,"")</f>
        <v/>
      </c>
      <c r="AQ601" s="78"/>
      <c r="AR601" s="78" t="str">
        <f>IF(AP601=1,SUM(Z601:AE601)*10+SUM(AH601:AM601),"")</f>
        <v/>
      </c>
      <c r="AS601" s="78"/>
      <c r="AT601" s="11"/>
      <c r="AU601" s="11"/>
      <c r="AV601" s="80" t="str">
        <f>IF(AP601=1,VLOOKUP(AR601,'Number-Dozzen'!$F$2:$K$10,2,0),"")</f>
        <v/>
      </c>
      <c r="AW601" s="80" t="str">
        <f>IF(AP601=1,VLOOKUP(AR601,'Number-Dozzen'!$F$2:$K$10,3,0),"")</f>
        <v/>
      </c>
      <c r="AX601" s="80" t="str">
        <f>IF(AP601=1,VLOOKUP(AR601,'Number-Dozzen'!$F$2:$K$10,4,0),"")</f>
        <v/>
      </c>
      <c r="AY601" s="80" t="str">
        <f>IF(AP601=1,VLOOKUP(AR601,'Number-Dozzen'!$F$2:$K$10,5,0),"")</f>
        <v/>
      </c>
      <c r="AZ601" s="80" t="str">
        <f>IF(AP601=1,VLOOKUP(AR601,'Number-Dozzen'!$F$2:$K$10,6,0),"")</f>
        <v/>
      </c>
      <c r="BA601" s="11"/>
      <c r="BB601" s="80">
        <f t="shared" si="193"/>
        <v>2</v>
      </c>
      <c r="BC601" s="11"/>
      <c r="BD601" s="11"/>
      <c r="BE601" s="11"/>
      <c r="BF601" s="11"/>
      <c r="BG601" s="11"/>
      <c r="BH601" s="11"/>
      <c r="BI601" s="11"/>
      <c r="BJ601" s="11"/>
      <c r="BK601" s="11"/>
      <c r="BL601" s="11"/>
      <c r="BM601" s="11"/>
      <c r="BN601" s="11"/>
    </row>
    <row r="602" spans="1:66">
      <c r="O602" s="11"/>
      <c r="P602" s="11"/>
    </row>
    <row r="603" spans="1:66">
      <c r="H603" s="8">
        <f>COUNTIF(H4:H601,"W")</f>
        <v>19</v>
      </c>
      <c r="I603" s="8"/>
    </row>
  </sheetData>
  <sheetProtection password="9CCA" sheet="1" objects="1" scenarios="1"/>
  <mergeCells count="1210">
    <mergeCell ref="AP601:AQ601"/>
    <mergeCell ref="AR601:AS601"/>
    <mergeCell ref="AU1:AU7"/>
    <mergeCell ref="AO1:AO7"/>
    <mergeCell ref="AR600:AS600"/>
    <mergeCell ref="Y1:Y7"/>
    <mergeCell ref="AG1:AG7"/>
    <mergeCell ref="AR595:AS595"/>
    <mergeCell ref="AR596:AS596"/>
    <mergeCell ref="AR597:AS597"/>
    <mergeCell ref="AR598:AS598"/>
    <mergeCell ref="AR599:AS599"/>
    <mergeCell ref="AR590:AS590"/>
    <mergeCell ref="AR591:AS591"/>
    <mergeCell ref="AR592:AS592"/>
    <mergeCell ref="AR593:AS593"/>
    <mergeCell ref="AR594:AS594"/>
    <mergeCell ref="AR585:AS585"/>
    <mergeCell ref="AR586:AS586"/>
    <mergeCell ref="AR587:AS587"/>
    <mergeCell ref="AR588:AS588"/>
    <mergeCell ref="AR589:AS589"/>
    <mergeCell ref="AR580:AS580"/>
    <mergeCell ref="AR581:AS581"/>
    <mergeCell ref="AR582:AS582"/>
    <mergeCell ref="AR583:AS583"/>
    <mergeCell ref="AR584:AS584"/>
    <mergeCell ref="AR575:AS575"/>
    <mergeCell ref="AR576:AS576"/>
    <mergeCell ref="AR577:AS577"/>
    <mergeCell ref="AR578:AS578"/>
    <mergeCell ref="AR579:AS579"/>
    <mergeCell ref="AR570:AS570"/>
    <mergeCell ref="AR571:AS571"/>
    <mergeCell ref="AR572:AS572"/>
    <mergeCell ref="AR573:AS573"/>
    <mergeCell ref="AR574:AS574"/>
    <mergeCell ref="AR565:AS565"/>
    <mergeCell ref="AR566:AS566"/>
    <mergeCell ref="AR567:AS567"/>
    <mergeCell ref="AR568:AS568"/>
    <mergeCell ref="AR569:AS569"/>
    <mergeCell ref="AR560:AS560"/>
    <mergeCell ref="AR561:AS561"/>
    <mergeCell ref="AR562:AS562"/>
    <mergeCell ref="AR563:AS563"/>
    <mergeCell ref="AR564:AS564"/>
    <mergeCell ref="AR555:AS555"/>
    <mergeCell ref="AR556:AS556"/>
    <mergeCell ref="AR557:AS557"/>
    <mergeCell ref="AR558:AS558"/>
    <mergeCell ref="AR559:AS559"/>
    <mergeCell ref="AR550:AS550"/>
    <mergeCell ref="AR551:AS551"/>
    <mergeCell ref="AR552:AS552"/>
    <mergeCell ref="AR553:AS553"/>
    <mergeCell ref="AR554:AS554"/>
    <mergeCell ref="AR545:AS545"/>
    <mergeCell ref="AR546:AS546"/>
    <mergeCell ref="AR547:AS547"/>
    <mergeCell ref="AR548:AS548"/>
    <mergeCell ref="AR549:AS549"/>
    <mergeCell ref="AR540:AS540"/>
    <mergeCell ref="AR541:AS541"/>
    <mergeCell ref="AR542:AS542"/>
    <mergeCell ref="AR543:AS543"/>
    <mergeCell ref="AR544:AS544"/>
    <mergeCell ref="AR535:AS535"/>
    <mergeCell ref="AR536:AS536"/>
    <mergeCell ref="AR537:AS537"/>
    <mergeCell ref="AR538:AS538"/>
    <mergeCell ref="AR539:AS539"/>
    <mergeCell ref="AR530:AS530"/>
    <mergeCell ref="AR531:AS531"/>
    <mergeCell ref="AR532:AS532"/>
    <mergeCell ref="AR533:AS533"/>
    <mergeCell ref="AR534:AS534"/>
    <mergeCell ref="AR525:AS525"/>
    <mergeCell ref="AR526:AS526"/>
    <mergeCell ref="AR527:AS527"/>
    <mergeCell ref="AR528:AS528"/>
    <mergeCell ref="AR529:AS529"/>
    <mergeCell ref="AR520:AS520"/>
    <mergeCell ref="AR521:AS521"/>
    <mergeCell ref="AR522:AS522"/>
    <mergeCell ref="AR523:AS523"/>
    <mergeCell ref="AR524:AS524"/>
    <mergeCell ref="AR515:AS515"/>
    <mergeCell ref="AR516:AS516"/>
    <mergeCell ref="AR517:AS517"/>
    <mergeCell ref="AR518:AS518"/>
    <mergeCell ref="AR519:AS519"/>
    <mergeCell ref="AR510:AS510"/>
    <mergeCell ref="AR511:AS511"/>
    <mergeCell ref="AR512:AS512"/>
    <mergeCell ref="AR513:AS513"/>
    <mergeCell ref="AR514:AS514"/>
    <mergeCell ref="AR505:AS505"/>
    <mergeCell ref="AR506:AS506"/>
    <mergeCell ref="AR507:AS507"/>
    <mergeCell ref="AR508:AS508"/>
    <mergeCell ref="AR509:AS509"/>
    <mergeCell ref="AR500:AS500"/>
    <mergeCell ref="AR501:AS501"/>
    <mergeCell ref="AR502:AS502"/>
    <mergeCell ref="AR503:AS503"/>
    <mergeCell ref="AR504:AS504"/>
    <mergeCell ref="AR495:AS495"/>
    <mergeCell ref="AR496:AS496"/>
    <mergeCell ref="AR497:AS497"/>
    <mergeCell ref="AR498:AS498"/>
    <mergeCell ref="AR499:AS499"/>
    <mergeCell ref="AR490:AS490"/>
    <mergeCell ref="AR491:AS491"/>
    <mergeCell ref="AR492:AS492"/>
    <mergeCell ref="AR493:AS493"/>
    <mergeCell ref="AR494:AS494"/>
    <mergeCell ref="AR485:AS485"/>
    <mergeCell ref="AR486:AS486"/>
    <mergeCell ref="AR487:AS487"/>
    <mergeCell ref="AR488:AS488"/>
    <mergeCell ref="AR489:AS489"/>
    <mergeCell ref="AR480:AS480"/>
    <mergeCell ref="AR481:AS481"/>
    <mergeCell ref="AR482:AS482"/>
    <mergeCell ref="AR483:AS483"/>
    <mergeCell ref="AR484:AS484"/>
    <mergeCell ref="AR475:AS475"/>
    <mergeCell ref="AR476:AS476"/>
    <mergeCell ref="AR477:AS477"/>
    <mergeCell ref="AR478:AS478"/>
    <mergeCell ref="AR479:AS479"/>
    <mergeCell ref="AR470:AS470"/>
    <mergeCell ref="AR471:AS471"/>
    <mergeCell ref="AR472:AS472"/>
    <mergeCell ref="AR473:AS473"/>
    <mergeCell ref="AR474:AS474"/>
    <mergeCell ref="AR465:AS465"/>
    <mergeCell ref="AR466:AS466"/>
    <mergeCell ref="AR467:AS467"/>
    <mergeCell ref="AR468:AS468"/>
    <mergeCell ref="AR469:AS469"/>
    <mergeCell ref="AR460:AS460"/>
    <mergeCell ref="AR461:AS461"/>
    <mergeCell ref="AR462:AS462"/>
    <mergeCell ref="AR463:AS463"/>
    <mergeCell ref="AR464:AS464"/>
    <mergeCell ref="AR455:AS455"/>
    <mergeCell ref="AR456:AS456"/>
    <mergeCell ref="AR457:AS457"/>
    <mergeCell ref="AR458:AS458"/>
    <mergeCell ref="AR459:AS459"/>
    <mergeCell ref="AR450:AS450"/>
    <mergeCell ref="AR451:AS451"/>
    <mergeCell ref="AR452:AS452"/>
    <mergeCell ref="AR453:AS453"/>
    <mergeCell ref="AR454:AS454"/>
    <mergeCell ref="AR445:AS445"/>
    <mergeCell ref="AR446:AS446"/>
    <mergeCell ref="AR447:AS447"/>
    <mergeCell ref="AR448:AS448"/>
    <mergeCell ref="AR449:AS449"/>
    <mergeCell ref="AR440:AS440"/>
    <mergeCell ref="AR441:AS441"/>
    <mergeCell ref="AR442:AS442"/>
    <mergeCell ref="AR443:AS443"/>
    <mergeCell ref="AR444:AS444"/>
    <mergeCell ref="AR435:AS435"/>
    <mergeCell ref="AR436:AS436"/>
    <mergeCell ref="AR437:AS437"/>
    <mergeCell ref="AR438:AS438"/>
    <mergeCell ref="AR439:AS439"/>
    <mergeCell ref="AR430:AS430"/>
    <mergeCell ref="AR431:AS431"/>
    <mergeCell ref="AR432:AS432"/>
    <mergeCell ref="AR433:AS433"/>
    <mergeCell ref="AR434:AS434"/>
    <mergeCell ref="AR425:AS425"/>
    <mergeCell ref="AR426:AS426"/>
    <mergeCell ref="AR427:AS427"/>
    <mergeCell ref="AR428:AS428"/>
    <mergeCell ref="AR429:AS429"/>
    <mergeCell ref="AR420:AS420"/>
    <mergeCell ref="AR421:AS421"/>
    <mergeCell ref="AR422:AS422"/>
    <mergeCell ref="AR423:AS423"/>
    <mergeCell ref="AR424:AS424"/>
    <mergeCell ref="AR415:AS415"/>
    <mergeCell ref="AR416:AS416"/>
    <mergeCell ref="AR417:AS417"/>
    <mergeCell ref="AR418:AS418"/>
    <mergeCell ref="AR419:AS419"/>
    <mergeCell ref="AR410:AS410"/>
    <mergeCell ref="AR411:AS411"/>
    <mergeCell ref="AR412:AS412"/>
    <mergeCell ref="AR413:AS413"/>
    <mergeCell ref="AR414:AS414"/>
    <mergeCell ref="AR405:AS405"/>
    <mergeCell ref="AR406:AS406"/>
    <mergeCell ref="AR407:AS407"/>
    <mergeCell ref="AR408:AS408"/>
    <mergeCell ref="AR409:AS409"/>
    <mergeCell ref="AR400:AS400"/>
    <mergeCell ref="AR401:AS401"/>
    <mergeCell ref="AR402:AS402"/>
    <mergeCell ref="AR403:AS403"/>
    <mergeCell ref="AR404:AS404"/>
    <mergeCell ref="AR395:AS395"/>
    <mergeCell ref="AR396:AS396"/>
    <mergeCell ref="AR397:AS397"/>
    <mergeCell ref="AR398:AS398"/>
    <mergeCell ref="AR399:AS399"/>
    <mergeCell ref="AR390:AS390"/>
    <mergeCell ref="AR391:AS391"/>
    <mergeCell ref="AR392:AS392"/>
    <mergeCell ref="AR393:AS393"/>
    <mergeCell ref="AR394:AS394"/>
    <mergeCell ref="AR385:AS385"/>
    <mergeCell ref="AR386:AS386"/>
    <mergeCell ref="AR387:AS387"/>
    <mergeCell ref="AR388:AS388"/>
    <mergeCell ref="AR389:AS389"/>
    <mergeCell ref="AR380:AS380"/>
    <mergeCell ref="AR381:AS381"/>
    <mergeCell ref="AR382:AS382"/>
    <mergeCell ref="AR383:AS383"/>
    <mergeCell ref="AR384:AS384"/>
    <mergeCell ref="AR375:AS375"/>
    <mergeCell ref="AR376:AS376"/>
    <mergeCell ref="AR377:AS377"/>
    <mergeCell ref="AR378:AS378"/>
    <mergeCell ref="AR379:AS379"/>
    <mergeCell ref="AR370:AS370"/>
    <mergeCell ref="AR371:AS371"/>
    <mergeCell ref="AR372:AS372"/>
    <mergeCell ref="AR373:AS373"/>
    <mergeCell ref="AR374:AS374"/>
    <mergeCell ref="AR365:AS365"/>
    <mergeCell ref="AR366:AS366"/>
    <mergeCell ref="AR367:AS367"/>
    <mergeCell ref="AR368:AS368"/>
    <mergeCell ref="AR369:AS369"/>
    <mergeCell ref="AR360:AS360"/>
    <mergeCell ref="AR361:AS361"/>
    <mergeCell ref="AR362:AS362"/>
    <mergeCell ref="AR363:AS363"/>
    <mergeCell ref="AR364:AS364"/>
    <mergeCell ref="AR355:AS355"/>
    <mergeCell ref="AR356:AS356"/>
    <mergeCell ref="AR357:AS357"/>
    <mergeCell ref="AR358:AS358"/>
    <mergeCell ref="AR359:AS359"/>
    <mergeCell ref="AR350:AS350"/>
    <mergeCell ref="AR351:AS351"/>
    <mergeCell ref="AR352:AS352"/>
    <mergeCell ref="AR353:AS353"/>
    <mergeCell ref="AR354:AS354"/>
    <mergeCell ref="AR345:AS345"/>
    <mergeCell ref="AR346:AS346"/>
    <mergeCell ref="AR347:AS347"/>
    <mergeCell ref="AR348:AS348"/>
    <mergeCell ref="AR349:AS349"/>
    <mergeCell ref="AR340:AS340"/>
    <mergeCell ref="AR341:AS341"/>
    <mergeCell ref="AR342:AS342"/>
    <mergeCell ref="AR343:AS343"/>
    <mergeCell ref="AR344:AS344"/>
    <mergeCell ref="AR335:AS335"/>
    <mergeCell ref="AR336:AS336"/>
    <mergeCell ref="AR337:AS337"/>
    <mergeCell ref="AR338:AS338"/>
    <mergeCell ref="AR339:AS339"/>
    <mergeCell ref="AR330:AS330"/>
    <mergeCell ref="AR331:AS331"/>
    <mergeCell ref="AR332:AS332"/>
    <mergeCell ref="AR333:AS333"/>
    <mergeCell ref="AR334:AS334"/>
    <mergeCell ref="AR325:AS325"/>
    <mergeCell ref="AR326:AS326"/>
    <mergeCell ref="AR327:AS327"/>
    <mergeCell ref="AR328:AS328"/>
    <mergeCell ref="AR329:AS329"/>
    <mergeCell ref="AR320:AS320"/>
    <mergeCell ref="AR321:AS321"/>
    <mergeCell ref="AR322:AS322"/>
    <mergeCell ref="AR323:AS323"/>
    <mergeCell ref="AR324:AS324"/>
    <mergeCell ref="AR315:AS315"/>
    <mergeCell ref="AR316:AS316"/>
    <mergeCell ref="AR317:AS317"/>
    <mergeCell ref="AR318:AS318"/>
    <mergeCell ref="AR319:AS319"/>
    <mergeCell ref="AR310:AS310"/>
    <mergeCell ref="AR311:AS311"/>
    <mergeCell ref="AR312:AS312"/>
    <mergeCell ref="AR313:AS313"/>
    <mergeCell ref="AR314:AS314"/>
    <mergeCell ref="AR305:AS305"/>
    <mergeCell ref="AR306:AS306"/>
    <mergeCell ref="AR307:AS307"/>
    <mergeCell ref="AR308:AS308"/>
    <mergeCell ref="AR309:AS309"/>
    <mergeCell ref="AR300:AS300"/>
    <mergeCell ref="AR301:AS301"/>
    <mergeCell ref="AR302:AS302"/>
    <mergeCell ref="AR303:AS303"/>
    <mergeCell ref="AR304:AS304"/>
    <mergeCell ref="AR295:AS295"/>
    <mergeCell ref="AR296:AS296"/>
    <mergeCell ref="AR297:AS297"/>
    <mergeCell ref="AR298:AS298"/>
    <mergeCell ref="AR299:AS299"/>
    <mergeCell ref="AR290:AS290"/>
    <mergeCell ref="AR291:AS291"/>
    <mergeCell ref="AR292:AS292"/>
    <mergeCell ref="AR293:AS293"/>
    <mergeCell ref="AR294:AS294"/>
    <mergeCell ref="AR285:AS285"/>
    <mergeCell ref="AR286:AS286"/>
    <mergeCell ref="AR287:AS287"/>
    <mergeCell ref="AR288:AS288"/>
    <mergeCell ref="AR289:AS289"/>
    <mergeCell ref="AR280:AS280"/>
    <mergeCell ref="AR281:AS281"/>
    <mergeCell ref="AR282:AS282"/>
    <mergeCell ref="AR283:AS283"/>
    <mergeCell ref="AR284:AS284"/>
    <mergeCell ref="AR275:AS275"/>
    <mergeCell ref="AR276:AS276"/>
    <mergeCell ref="AR277:AS277"/>
    <mergeCell ref="AR278:AS278"/>
    <mergeCell ref="AR279:AS279"/>
    <mergeCell ref="AR270:AS270"/>
    <mergeCell ref="AR271:AS271"/>
    <mergeCell ref="AR272:AS272"/>
    <mergeCell ref="AR273:AS273"/>
    <mergeCell ref="AR274:AS274"/>
    <mergeCell ref="AR265:AS265"/>
    <mergeCell ref="AR266:AS266"/>
    <mergeCell ref="AR267:AS267"/>
    <mergeCell ref="AR268:AS268"/>
    <mergeCell ref="AR269:AS269"/>
    <mergeCell ref="AR260:AS260"/>
    <mergeCell ref="AR261:AS261"/>
    <mergeCell ref="AR262:AS262"/>
    <mergeCell ref="AR263:AS263"/>
    <mergeCell ref="AR264:AS264"/>
    <mergeCell ref="AR255:AS255"/>
    <mergeCell ref="AR256:AS256"/>
    <mergeCell ref="AR257:AS257"/>
    <mergeCell ref="AR258:AS258"/>
    <mergeCell ref="AR259:AS259"/>
    <mergeCell ref="AR250:AS250"/>
    <mergeCell ref="AR251:AS251"/>
    <mergeCell ref="AR252:AS252"/>
    <mergeCell ref="AR253:AS253"/>
    <mergeCell ref="AR254:AS254"/>
    <mergeCell ref="AR245:AS245"/>
    <mergeCell ref="AR246:AS246"/>
    <mergeCell ref="AR247:AS247"/>
    <mergeCell ref="AR248:AS248"/>
    <mergeCell ref="AR249:AS249"/>
    <mergeCell ref="AR240:AS240"/>
    <mergeCell ref="AR241:AS241"/>
    <mergeCell ref="AR242:AS242"/>
    <mergeCell ref="AR243:AS243"/>
    <mergeCell ref="AR244:AS244"/>
    <mergeCell ref="AR235:AS235"/>
    <mergeCell ref="AR236:AS236"/>
    <mergeCell ref="AR237:AS237"/>
    <mergeCell ref="AR238:AS238"/>
    <mergeCell ref="AR239:AS239"/>
    <mergeCell ref="AR230:AS230"/>
    <mergeCell ref="AR231:AS231"/>
    <mergeCell ref="AR232:AS232"/>
    <mergeCell ref="AR233:AS233"/>
    <mergeCell ref="AR234:AS234"/>
    <mergeCell ref="AR225:AS225"/>
    <mergeCell ref="AR226:AS226"/>
    <mergeCell ref="AR227:AS227"/>
    <mergeCell ref="AR228:AS228"/>
    <mergeCell ref="AR229:AS229"/>
    <mergeCell ref="AR220:AS220"/>
    <mergeCell ref="AR221:AS221"/>
    <mergeCell ref="AR222:AS222"/>
    <mergeCell ref="AR223:AS223"/>
    <mergeCell ref="AR224:AS224"/>
    <mergeCell ref="AR215:AS215"/>
    <mergeCell ref="AR216:AS216"/>
    <mergeCell ref="AR217:AS217"/>
    <mergeCell ref="AR218:AS218"/>
    <mergeCell ref="AR219:AS219"/>
    <mergeCell ref="AR210:AS210"/>
    <mergeCell ref="AR211:AS211"/>
    <mergeCell ref="AR212:AS212"/>
    <mergeCell ref="AR213:AS213"/>
    <mergeCell ref="AR214:AS214"/>
    <mergeCell ref="AR205:AS205"/>
    <mergeCell ref="AR206:AS206"/>
    <mergeCell ref="AR207:AS207"/>
    <mergeCell ref="AR208:AS208"/>
    <mergeCell ref="AR209:AS209"/>
    <mergeCell ref="AR200:AS200"/>
    <mergeCell ref="AR201:AS201"/>
    <mergeCell ref="AR202:AS202"/>
    <mergeCell ref="AR203:AS203"/>
    <mergeCell ref="AR204:AS204"/>
    <mergeCell ref="AR195:AS195"/>
    <mergeCell ref="AR196:AS196"/>
    <mergeCell ref="AR197:AS197"/>
    <mergeCell ref="AR198:AS198"/>
    <mergeCell ref="AR199:AS199"/>
    <mergeCell ref="AR190:AS190"/>
    <mergeCell ref="AR191:AS191"/>
    <mergeCell ref="AR192:AS192"/>
    <mergeCell ref="AR193:AS193"/>
    <mergeCell ref="AR194:AS194"/>
    <mergeCell ref="AR185:AS185"/>
    <mergeCell ref="AR186:AS186"/>
    <mergeCell ref="AR187:AS187"/>
    <mergeCell ref="AR188:AS188"/>
    <mergeCell ref="AR189:AS189"/>
    <mergeCell ref="AR180:AS180"/>
    <mergeCell ref="AR181:AS181"/>
    <mergeCell ref="AR182:AS182"/>
    <mergeCell ref="AR183:AS183"/>
    <mergeCell ref="AR184:AS184"/>
    <mergeCell ref="AR175:AS175"/>
    <mergeCell ref="AR176:AS176"/>
    <mergeCell ref="AR177:AS177"/>
    <mergeCell ref="AR178:AS178"/>
    <mergeCell ref="AR179:AS179"/>
    <mergeCell ref="AR170:AS170"/>
    <mergeCell ref="AR171:AS171"/>
    <mergeCell ref="AR172:AS172"/>
    <mergeCell ref="AR173:AS173"/>
    <mergeCell ref="AR174:AS174"/>
    <mergeCell ref="AR165:AS165"/>
    <mergeCell ref="AR166:AS166"/>
    <mergeCell ref="AR167:AS167"/>
    <mergeCell ref="AR168:AS168"/>
    <mergeCell ref="AR169:AS169"/>
    <mergeCell ref="AR160:AS160"/>
    <mergeCell ref="AR161:AS161"/>
    <mergeCell ref="AR162:AS162"/>
    <mergeCell ref="AR163:AS163"/>
    <mergeCell ref="AR164:AS164"/>
    <mergeCell ref="AR155:AS155"/>
    <mergeCell ref="AR156:AS156"/>
    <mergeCell ref="AR157:AS157"/>
    <mergeCell ref="AR158:AS158"/>
    <mergeCell ref="AR159:AS159"/>
    <mergeCell ref="AR150:AS150"/>
    <mergeCell ref="AR151:AS151"/>
    <mergeCell ref="AR152:AS152"/>
    <mergeCell ref="AR153:AS153"/>
    <mergeCell ref="AR154:AS154"/>
    <mergeCell ref="AR145:AS145"/>
    <mergeCell ref="AR146:AS146"/>
    <mergeCell ref="AR147:AS147"/>
    <mergeCell ref="AR148:AS148"/>
    <mergeCell ref="AR149:AS149"/>
    <mergeCell ref="AR140:AS140"/>
    <mergeCell ref="AR141:AS141"/>
    <mergeCell ref="AR142:AS142"/>
    <mergeCell ref="AR143:AS143"/>
    <mergeCell ref="AR144:AS144"/>
    <mergeCell ref="AR135:AS135"/>
    <mergeCell ref="AR136:AS136"/>
    <mergeCell ref="AR137:AS137"/>
    <mergeCell ref="AR138:AS138"/>
    <mergeCell ref="AR139:AS139"/>
    <mergeCell ref="AR130:AS130"/>
    <mergeCell ref="AR131:AS131"/>
    <mergeCell ref="AR132:AS132"/>
    <mergeCell ref="AR133:AS133"/>
    <mergeCell ref="AR134:AS134"/>
    <mergeCell ref="AR125:AS125"/>
    <mergeCell ref="AR126:AS126"/>
    <mergeCell ref="AR127:AS127"/>
    <mergeCell ref="AR128:AS128"/>
    <mergeCell ref="AR129:AS129"/>
    <mergeCell ref="AR120:AS120"/>
    <mergeCell ref="AR121:AS121"/>
    <mergeCell ref="AR122:AS122"/>
    <mergeCell ref="AR123:AS123"/>
    <mergeCell ref="AR124:AS124"/>
    <mergeCell ref="AR115:AS115"/>
    <mergeCell ref="AR116:AS116"/>
    <mergeCell ref="AR117:AS117"/>
    <mergeCell ref="AR118:AS118"/>
    <mergeCell ref="AR119:AS119"/>
    <mergeCell ref="AR110:AS110"/>
    <mergeCell ref="AR111:AS111"/>
    <mergeCell ref="AR112:AS112"/>
    <mergeCell ref="AR113:AS113"/>
    <mergeCell ref="AR114:AS114"/>
    <mergeCell ref="AR105:AS105"/>
    <mergeCell ref="AR106:AS106"/>
    <mergeCell ref="AR107:AS107"/>
    <mergeCell ref="AR108:AS108"/>
    <mergeCell ref="AR109:AS109"/>
    <mergeCell ref="AR100:AS100"/>
    <mergeCell ref="AR101:AS101"/>
    <mergeCell ref="AR102:AS102"/>
    <mergeCell ref="AR103:AS103"/>
    <mergeCell ref="AR104:AS104"/>
    <mergeCell ref="AR95:AS95"/>
    <mergeCell ref="AR96:AS96"/>
    <mergeCell ref="AR97:AS97"/>
    <mergeCell ref="AR98:AS98"/>
    <mergeCell ref="AR99:AS99"/>
    <mergeCell ref="AR90:AS90"/>
    <mergeCell ref="AR91:AS91"/>
    <mergeCell ref="AR92:AS92"/>
    <mergeCell ref="AR93:AS93"/>
    <mergeCell ref="AR94:AS94"/>
    <mergeCell ref="AR85:AS85"/>
    <mergeCell ref="AR86:AS86"/>
    <mergeCell ref="AR87:AS87"/>
    <mergeCell ref="AR88:AS88"/>
    <mergeCell ref="AR89:AS89"/>
    <mergeCell ref="AR80:AS80"/>
    <mergeCell ref="AR81:AS81"/>
    <mergeCell ref="AR82:AS82"/>
    <mergeCell ref="AR83:AS83"/>
    <mergeCell ref="AR84:AS84"/>
    <mergeCell ref="AR75:AS75"/>
    <mergeCell ref="AR76:AS76"/>
    <mergeCell ref="AR77:AS77"/>
    <mergeCell ref="AR78:AS78"/>
    <mergeCell ref="AR79:AS79"/>
    <mergeCell ref="AR70:AS70"/>
    <mergeCell ref="AR71:AS71"/>
    <mergeCell ref="AR72:AS72"/>
    <mergeCell ref="AR73:AS73"/>
    <mergeCell ref="AR74:AS74"/>
    <mergeCell ref="AR65:AS65"/>
    <mergeCell ref="AR66:AS66"/>
    <mergeCell ref="AR67:AS67"/>
    <mergeCell ref="AR68:AS68"/>
    <mergeCell ref="AR69:AS69"/>
    <mergeCell ref="AR60:AS60"/>
    <mergeCell ref="AR61:AS61"/>
    <mergeCell ref="AR62:AS62"/>
    <mergeCell ref="AR63:AS63"/>
    <mergeCell ref="AR64:AS64"/>
    <mergeCell ref="AR55:AS55"/>
    <mergeCell ref="AR56:AS56"/>
    <mergeCell ref="AR57:AS57"/>
    <mergeCell ref="AR58:AS58"/>
    <mergeCell ref="AR59:AS59"/>
    <mergeCell ref="AR50:AS50"/>
    <mergeCell ref="AR51:AS51"/>
    <mergeCell ref="AR52:AS52"/>
    <mergeCell ref="AR53:AS53"/>
    <mergeCell ref="AR54:AS54"/>
    <mergeCell ref="AR45:AS45"/>
    <mergeCell ref="AR46:AS46"/>
    <mergeCell ref="AR47:AS47"/>
    <mergeCell ref="AR48:AS48"/>
    <mergeCell ref="AR49:AS49"/>
    <mergeCell ref="AR40:AS40"/>
    <mergeCell ref="AR41:AS41"/>
    <mergeCell ref="AR42:AS42"/>
    <mergeCell ref="AR43:AS43"/>
    <mergeCell ref="AR44:AS44"/>
    <mergeCell ref="AR35:AS35"/>
    <mergeCell ref="AR36:AS36"/>
    <mergeCell ref="AR37:AS37"/>
    <mergeCell ref="AR38:AS38"/>
    <mergeCell ref="AR39:AS39"/>
    <mergeCell ref="AR30:AS30"/>
    <mergeCell ref="AR31:AS31"/>
    <mergeCell ref="AR32:AS32"/>
    <mergeCell ref="AR33:AS33"/>
    <mergeCell ref="AR34:AS34"/>
    <mergeCell ref="AR25:AS25"/>
    <mergeCell ref="AR26:AS26"/>
    <mergeCell ref="AR27:AS27"/>
    <mergeCell ref="AR28:AS28"/>
    <mergeCell ref="AR29:AS29"/>
    <mergeCell ref="AR20:AS20"/>
    <mergeCell ref="AR21:AS21"/>
    <mergeCell ref="AR22:AS22"/>
    <mergeCell ref="AR23:AS23"/>
    <mergeCell ref="AR24:AS24"/>
    <mergeCell ref="AR15:AS15"/>
    <mergeCell ref="AR16:AS16"/>
    <mergeCell ref="AR17:AS17"/>
    <mergeCell ref="AR18:AS18"/>
    <mergeCell ref="AR19:AS19"/>
    <mergeCell ref="AP600:AQ600"/>
    <mergeCell ref="AR1:AS1"/>
    <mergeCell ref="AR8:AS8"/>
    <mergeCell ref="AR2:AS2"/>
    <mergeCell ref="AR3:AS3"/>
    <mergeCell ref="AR4:AS4"/>
    <mergeCell ref="AR5:AS5"/>
    <mergeCell ref="AR6:AS6"/>
    <mergeCell ref="AR7:AS7"/>
    <mergeCell ref="AR9:AS9"/>
    <mergeCell ref="AR10:AS10"/>
    <mergeCell ref="AR11:AS11"/>
    <mergeCell ref="AR12:AS12"/>
    <mergeCell ref="AR13:AS13"/>
    <mergeCell ref="AR14:AS14"/>
    <mergeCell ref="AP595:AQ595"/>
    <mergeCell ref="AP596:AQ596"/>
    <mergeCell ref="AP597:AQ597"/>
    <mergeCell ref="AP598:AQ598"/>
    <mergeCell ref="AP599:AQ599"/>
    <mergeCell ref="AP590:AQ590"/>
    <mergeCell ref="AP591:AQ591"/>
    <mergeCell ref="AP592:AQ592"/>
    <mergeCell ref="AP593:AQ593"/>
    <mergeCell ref="AP594:AQ594"/>
    <mergeCell ref="AP585:AQ585"/>
    <mergeCell ref="AP586:AQ586"/>
    <mergeCell ref="AP587:AQ587"/>
    <mergeCell ref="AP588:AQ588"/>
    <mergeCell ref="AP589:AQ589"/>
    <mergeCell ref="AP580:AQ580"/>
    <mergeCell ref="AP581:AQ581"/>
    <mergeCell ref="AP582:AQ582"/>
    <mergeCell ref="AP583:AQ583"/>
    <mergeCell ref="AP584:AQ584"/>
    <mergeCell ref="AP575:AQ575"/>
    <mergeCell ref="AP576:AQ576"/>
    <mergeCell ref="AP577:AQ577"/>
    <mergeCell ref="AP578:AQ578"/>
    <mergeCell ref="AP579:AQ579"/>
    <mergeCell ref="AP570:AQ570"/>
    <mergeCell ref="AP571:AQ571"/>
    <mergeCell ref="AP572:AQ572"/>
    <mergeCell ref="AP573:AQ573"/>
    <mergeCell ref="AP574:AQ574"/>
    <mergeCell ref="AP565:AQ565"/>
    <mergeCell ref="AP566:AQ566"/>
    <mergeCell ref="AP567:AQ567"/>
    <mergeCell ref="AP568:AQ568"/>
    <mergeCell ref="AP569:AQ569"/>
    <mergeCell ref="AP560:AQ560"/>
    <mergeCell ref="AP561:AQ561"/>
    <mergeCell ref="AP562:AQ562"/>
    <mergeCell ref="AP563:AQ563"/>
    <mergeCell ref="AP564:AQ564"/>
    <mergeCell ref="AP555:AQ555"/>
    <mergeCell ref="AP556:AQ556"/>
    <mergeCell ref="AP557:AQ557"/>
    <mergeCell ref="AP558:AQ558"/>
    <mergeCell ref="AP559:AQ559"/>
    <mergeCell ref="AP550:AQ550"/>
    <mergeCell ref="AP551:AQ551"/>
    <mergeCell ref="AP552:AQ552"/>
    <mergeCell ref="AP553:AQ553"/>
    <mergeCell ref="AP554:AQ554"/>
    <mergeCell ref="AP545:AQ545"/>
    <mergeCell ref="AP546:AQ546"/>
    <mergeCell ref="AP547:AQ547"/>
    <mergeCell ref="AP548:AQ548"/>
    <mergeCell ref="AP549:AQ549"/>
    <mergeCell ref="AP540:AQ540"/>
    <mergeCell ref="AP541:AQ541"/>
    <mergeCell ref="AP542:AQ542"/>
    <mergeCell ref="AP543:AQ543"/>
    <mergeCell ref="AP544:AQ544"/>
    <mergeCell ref="AP535:AQ535"/>
    <mergeCell ref="AP536:AQ536"/>
    <mergeCell ref="AP537:AQ537"/>
    <mergeCell ref="AP538:AQ538"/>
    <mergeCell ref="AP539:AQ539"/>
    <mergeCell ref="AP530:AQ530"/>
    <mergeCell ref="AP531:AQ531"/>
    <mergeCell ref="AP532:AQ532"/>
    <mergeCell ref="AP533:AQ533"/>
    <mergeCell ref="AP534:AQ534"/>
    <mergeCell ref="AP525:AQ525"/>
    <mergeCell ref="AP526:AQ526"/>
    <mergeCell ref="AP527:AQ527"/>
    <mergeCell ref="AP528:AQ528"/>
    <mergeCell ref="AP529:AQ529"/>
    <mergeCell ref="AP520:AQ520"/>
    <mergeCell ref="AP521:AQ521"/>
    <mergeCell ref="AP522:AQ522"/>
    <mergeCell ref="AP523:AQ523"/>
    <mergeCell ref="AP524:AQ524"/>
    <mergeCell ref="AP515:AQ515"/>
    <mergeCell ref="AP516:AQ516"/>
    <mergeCell ref="AP517:AQ517"/>
    <mergeCell ref="AP518:AQ518"/>
    <mergeCell ref="AP519:AQ519"/>
    <mergeCell ref="AP510:AQ510"/>
    <mergeCell ref="AP511:AQ511"/>
    <mergeCell ref="AP512:AQ512"/>
    <mergeCell ref="AP513:AQ513"/>
    <mergeCell ref="AP514:AQ514"/>
    <mergeCell ref="AP505:AQ505"/>
    <mergeCell ref="AP506:AQ506"/>
    <mergeCell ref="AP507:AQ507"/>
    <mergeCell ref="AP508:AQ508"/>
    <mergeCell ref="AP509:AQ509"/>
    <mergeCell ref="AP500:AQ500"/>
    <mergeCell ref="AP501:AQ501"/>
    <mergeCell ref="AP502:AQ502"/>
    <mergeCell ref="AP503:AQ503"/>
    <mergeCell ref="AP504:AQ504"/>
    <mergeCell ref="AP495:AQ495"/>
    <mergeCell ref="AP496:AQ496"/>
    <mergeCell ref="AP497:AQ497"/>
    <mergeCell ref="AP498:AQ498"/>
    <mergeCell ref="AP499:AQ499"/>
    <mergeCell ref="AP490:AQ490"/>
    <mergeCell ref="AP491:AQ491"/>
    <mergeCell ref="AP492:AQ492"/>
    <mergeCell ref="AP493:AQ493"/>
    <mergeCell ref="AP494:AQ494"/>
    <mergeCell ref="AP485:AQ485"/>
    <mergeCell ref="AP486:AQ486"/>
    <mergeCell ref="AP487:AQ487"/>
    <mergeCell ref="AP488:AQ488"/>
    <mergeCell ref="AP489:AQ489"/>
    <mergeCell ref="AP480:AQ480"/>
    <mergeCell ref="AP481:AQ481"/>
    <mergeCell ref="AP482:AQ482"/>
    <mergeCell ref="AP483:AQ483"/>
    <mergeCell ref="AP484:AQ484"/>
    <mergeCell ref="AP475:AQ475"/>
    <mergeCell ref="AP476:AQ476"/>
    <mergeCell ref="AP477:AQ477"/>
    <mergeCell ref="AP478:AQ478"/>
    <mergeCell ref="AP479:AQ479"/>
    <mergeCell ref="AP470:AQ470"/>
    <mergeCell ref="AP471:AQ471"/>
    <mergeCell ref="AP472:AQ472"/>
    <mergeCell ref="AP473:AQ473"/>
    <mergeCell ref="AP474:AQ474"/>
    <mergeCell ref="AP465:AQ465"/>
    <mergeCell ref="AP466:AQ466"/>
    <mergeCell ref="AP467:AQ467"/>
    <mergeCell ref="AP468:AQ468"/>
    <mergeCell ref="AP469:AQ469"/>
    <mergeCell ref="AP460:AQ460"/>
    <mergeCell ref="AP461:AQ461"/>
    <mergeCell ref="AP462:AQ462"/>
    <mergeCell ref="AP463:AQ463"/>
    <mergeCell ref="AP464:AQ464"/>
    <mergeCell ref="AP455:AQ455"/>
    <mergeCell ref="AP456:AQ456"/>
    <mergeCell ref="AP457:AQ457"/>
    <mergeCell ref="AP458:AQ458"/>
    <mergeCell ref="AP459:AQ459"/>
    <mergeCell ref="AP450:AQ450"/>
    <mergeCell ref="AP451:AQ451"/>
    <mergeCell ref="AP452:AQ452"/>
    <mergeCell ref="AP453:AQ453"/>
    <mergeCell ref="AP454:AQ454"/>
    <mergeCell ref="AP445:AQ445"/>
    <mergeCell ref="AP446:AQ446"/>
    <mergeCell ref="AP447:AQ447"/>
    <mergeCell ref="AP448:AQ448"/>
    <mergeCell ref="AP449:AQ449"/>
    <mergeCell ref="AP440:AQ440"/>
    <mergeCell ref="AP441:AQ441"/>
    <mergeCell ref="AP442:AQ442"/>
    <mergeCell ref="AP443:AQ443"/>
    <mergeCell ref="AP444:AQ444"/>
    <mergeCell ref="AP435:AQ435"/>
    <mergeCell ref="AP436:AQ436"/>
    <mergeCell ref="AP437:AQ437"/>
    <mergeCell ref="AP438:AQ438"/>
    <mergeCell ref="AP439:AQ439"/>
    <mergeCell ref="AP430:AQ430"/>
    <mergeCell ref="AP431:AQ431"/>
    <mergeCell ref="AP432:AQ432"/>
    <mergeCell ref="AP433:AQ433"/>
    <mergeCell ref="AP434:AQ434"/>
    <mergeCell ref="AP425:AQ425"/>
    <mergeCell ref="AP426:AQ426"/>
    <mergeCell ref="AP427:AQ427"/>
    <mergeCell ref="AP428:AQ428"/>
    <mergeCell ref="AP429:AQ429"/>
    <mergeCell ref="AP420:AQ420"/>
    <mergeCell ref="AP421:AQ421"/>
    <mergeCell ref="AP422:AQ422"/>
    <mergeCell ref="AP423:AQ423"/>
    <mergeCell ref="AP424:AQ424"/>
    <mergeCell ref="AP415:AQ415"/>
    <mergeCell ref="AP416:AQ416"/>
    <mergeCell ref="AP417:AQ417"/>
    <mergeCell ref="AP418:AQ418"/>
    <mergeCell ref="AP419:AQ419"/>
    <mergeCell ref="AP410:AQ410"/>
    <mergeCell ref="AP411:AQ411"/>
    <mergeCell ref="AP412:AQ412"/>
    <mergeCell ref="AP413:AQ413"/>
    <mergeCell ref="AP414:AQ414"/>
    <mergeCell ref="AP405:AQ405"/>
    <mergeCell ref="AP406:AQ406"/>
    <mergeCell ref="AP407:AQ407"/>
    <mergeCell ref="AP408:AQ408"/>
    <mergeCell ref="AP409:AQ409"/>
    <mergeCell ref="AP400:AQ400"/>
    <mergeCell ref="AP401:AQ401"/>
    <mergeCell ref="AP402:AQ402"/>
    <mergeCell ref="AP403:AQ403"/>
    <mergeCell ref="AP404:AQ404"/>
    <mergeCell ref="AP395:AQ395"/>
    <mergeCell ref="AP396:AQ396"/>
    <mergeCell ref="AP397:AQ397"/>
    <mergeCell ref="AP398:AQ398"/>
    <mergeCell ref="AP399:AQ399"/>
    <mergeCell ref="AP390:AQ390"/>
    <mergeCell ref="AP391:AQ391"/>
    <mergeCell ref="AP392:AQ392"/>
    <mergeCell ref="AP393:AQ393"/>
    <mergeCell ref="AP394:AQ394"/>
    <mergeCell ref="AP385:AQ385"/>
    <mergeCell ref="AP386:AQ386"/>
    <mergeCell ref="AP387:AQ387"/>
    <mergeCell ref="AP388:AQ388"/>
    <mergeCell ref="AP389:AQ389"/>
    <mergeCell ref="AP380:AQ380"/>
    <mergeCell ref="AP381:AQ381"/>
    <mergeCell ref="AP382:AQ382"/>
    <mergeCell ref="AP383:AQ383"/>
    <mergeCell ref="AP384:AQ384"/>
    <mergeCell ref="AP375:AQ375"/>
    <mergeCell ref="AP376:AQ376"/>
    <mergeCell ref="AP377:AQ377"/>
    <mergeCell ref="AP378:AQ378"/>
    <mergeCell ref="AP379:AQ379"/>
    <mergeCell ref="AP370:AQ370"/>
    <mergeCell ref="AP371:AQ371"/>
    <mergeCell ref="AP372:AQ372"/>
    <mergeCell ref="AP373:AQ373"/>
    <mergeCell ref="AP374:AQ374"/>
    <mergeCell ref="AP365:AQ365"/>
    <mergeCell ref="AP366:AQ366"/>
    <mergeCell ref="AP367:AQ367"/>
    <mergeCell ref="AP368:AQ368"/>
    <mergeCell ref="AP369:AQ369"/>
    <mergeCell ref="AP360:AQ360"/>
    <mergeCell ref="AP361:AQ361"/>
    <mergeCell ref="AP362:AQ362"/>
    <mergeCell ref="AP363:AQ363"/>
    <mergeCell ref="AP364:AQ364"/>
    <mergeCell ref="AP355:AQ355"/>
    <mergeCell ref="AP356:AQ356"/>
    <mergeCell ref="AP357:AQ357"/>
    <mergeCell ref="AP358:AQ358"/>
    <mergeCell ref="AP359:AQ359"/>
    <mergeCell ref="AP350:AQ350"/>
    <mergeCell ref="AP351:AQ351"/>
    <mergeCell ref="AP352:AQ352"/>
    <mergeCell ref="AP353:AQ353"/>
    <mergeCell ref="AP354:AQ354"/>
    <mergeCell ref="AP345:AQ345"/>
    <mergeCell ref="AP346:AQ346"/>
    <mergeCell ref="AP347:AQ347"/>
    <mergeCell ref="AP348:AQ348"/>
    <mergeCell ref="AP349:AQ349"/>
    <mergeCell ref="AP340:AQ340"/>
    <mergeCell ref="AP341:AQ341"/>
    <mergeCell ref="AP342:AQ342"/>
    <mergeCell ref="AP343:AQ343"/>
    <mergeCell ref="AP344:AQ344"/>
    <mergeCell ref="AP335:AQ335"/>
    <mergeCell ref="AP336:AQ336"/>
    <mergeCell ref="AP337:AQ337"/>
    <mergeCell ref="AP338:AQ338"/>
    <mergeCell ref="AP339:AQ339"/>
    <mergeCell ref="AP330:AQ330"/>
    <mergeCell ref="AP331:AQ331"/>
    <mergeCell ref="AP332:AQ332"/>
    <mergeCell ref="AP333:AQ333"/>
    <mergeCell ref="AP334:AQ334"/>
    <mergeCell ref="AP325:AQ325"/>
    <mergeCell ref="AP326:AQ326"/>
    <mergeCell ref="AP327:AQ327"/>
    <mergeCell ref="AP328:AQ328"/>
    <mergeCell ref="AP329:AQ329"/>
    <mergeCell ref="AP320:AQ320"/>
    <mergeCell ref="AP321:AQ321"/>
    <mergeCell ref="AP322:AQ322"/>
    <mergeCell ref="AP323:AQ323"/>
    <mergeCell ref="AP324:AQ324"/>
    <mergeCell ref="AP315:AQ315"/>
    <mergeCell ref="AP316:AQ316"/>
    <mergeCell ref="AP317:AQ317"/>
    <mergeCell ref="AP318:AQ318"/>
    <mergeCell ref="AP319:AQ319"/>
    <mergeCell ref="AP310:AQ310"/>
    <mergeCell ref="AP311:AQ311"/>
    <mergeCell ref="AP312:AQ312"/>
    <mergeCell ref="AP313:AQ313"/>
    <mergeCell ref="AP314:AQ314"/>
    <mergeCell ref="AP305:AQ305"/>
    <mergeCell ref="AP306:AQ306"/>
    <mergeCell ref="AP307:AQ307"/>
    <mergeCell ref="AP308:AQ308"/>
    <mergeCell ref="AP309:AQ309"/>
    <mergeCell ref="AP300:AQ300"/>
    <mergeCell ref="AP301:AQ301"/>
    <mergeCell ref="AP302:AQ302"/>
    <mergeCell ref="AP303:AQ303"/>
    <mergeCell ref="AP304:AQ304"/>
    <mergeCell ref="AP295:AQ295"/>
    <mergeCell ref="AP296:AQ296"/>
    <mergeCell ref="AP297:AQ297"/>
    <mergeCell ref="AP298:AQ298"/>
    <mergeCell ref="AP299:AQ299"/>
    <mergeCell ref="AP290:AQ290"/>
    <mergeCell ref="AP291:AQ291"/>
    <mergeCell ref="AP292:AQ292"/>
    <mergeCell ref="AP293:AQ293"/>
    <mergeCell ref="AP294:AQ294"/>
    <mergeCell ref="AP285:AQ285"/>
    <mergeCell ref="AP286:AQ286"/>
    <mergeCell ref="AP287:AQ287"/>
    <mergeCell ref="AP288:AQ288"/>
    <mergeCell ref="AP289:AQ289"/>
    <mergeCell ref="AP280:AQ280"/>
    <mergeCell ref="AP281:AQ281"/>
    <mergeCell ref="AP282:AQ282"/>
    <mergeCell ref="AP283:AQ283"/>
    <mergeCell ref="AP284:AQ284"/>
    <mergeCell ref="AP275:AQ275"/>
    <mergeCell ref="AP276:AQ276"/>
    <mergeCell ref="AP277:AQ277"/>
    <mergeCell ref="AP278:AQ278"/>
    <mergeCell ref="AP279:AQ279"/>
    <mergeCell ref="AP270:AQ270"/>
    <mergeCell ref="AP271:AQ271"/>
    <mergeCell ref="AP272:AQ272"/>
    <mergeCell ref="AP273:AQ273"/>
    <mergeCell ref="AP274:AQ274"/>
    <mergeCell ref="AP265:AQ265"/>
    <mergeCell ref="AP266:AQ266"/>
    <mergeCell ref="AP267:AQ267"/>
    <mergeCell ref="AP268:AQ268"/>
    <mergeCell ref="AP269:AQ269"/>
    <mergeCell ref="AP260:AQ260"/>
    <mergeCell ref="AP261:AQ261"/>
    <mergeCell ref="AP262:AQ262"/>
    <mergeCell ref="AP263:AQ263"/>
    <mergeCell ref="AP264:AQ264"/>
    <mergeCell ref="AP255:AQ255"/>
    <mergeCell ref="AP256:AQ256"/>
    <mergeCell ref="AP257:AQ257"/>
    <mergeCell ref="AP258:AQ258"/>
    <mergeCell ref="AP259:AQ259"/>
    <mergeCell ref="AP250:AQ250"/>
    <mergeCell ref="AP251:AQ251"/>
    <mergeCell ref="AP252:AQ252"/>
    <mergeCell ref="AP253:AQ253"/>
    <mergeCell ref="AP254:AQ254"/>
    <mergeCell ref="AP245:AQ245"/>
    <mergeCell ref="AP246:AQ246"/>
    <mergeCell ref="AP247:AQ247"/>
    <mergeCell ref="AP248:AQ248"/>
    <mergeCell ref="AP249:AQ249"/>
    <mergeCell ref="AP240:AQ240"/>
    <mergeCell ref="AP241:AQ241"/>
    <mergeCell ref="AP242:AQ242"/>
    <mergeCell ref="AP243:AQ243"/>
    <mergeCell ref="AP244:AQ244"/>
    <mergeCell ref="AP235:AQ235"/>
    <mergeCell ref="AP236:AQ236"/>
    <mergeCell ref="AP237:AQ237"/>
    <mergeCell ref="AP238:AQ238"/>
    <mergeCell ref="AP239:AQ239"/>
    <mergeCell ref="AP230:AQ230"/>
    <mergeCell ref="AP231:AQ231"/>
    <mergeCell ref="AP232:AQ232"/>
    <mergeCell ref="AP233:AQ233"/>
    <mergeCell ref="AP234:AQ234"/>
    <mergeCell ref="AP225:AQ225"/>
    <mergeCell ref="AP226:AQ226"/>
    <mergeCell ref="AP227:AQ227"/>
    <mergeCell ref="AP228:AQ228"/>
    <mergeCell ref="AP229:AQ229"/>
    <mergeCell ref="AP220:AQ220"/>
    <mergeCell ref="AP221:AQ221"/>
    <mergeCell ref="AP222:AQ222"/>
    <mergeCell ref="AP223:AQ223"/>
    <mergeCell ref="AP224:AQ224"/>
    <mergeCell ref="AP215:AQ215"/>
    <mergeCell ref="AP216:AQ216"/>
    <mergeCell ref="AP217:AQ217"/>
    <mergeCell ref="AP218:AQ218"/>
    <mergeCell ref="AP219:AQ219"/>
    <mergeCell ref="AP210:AQ210"/>
    <mergeCell ref="AP211:AQ211"/>
    <mergeCell ref="AP212:AQ212"/>
    <mergeCell ref="AP213:AQ213"/>
    <mergeCell ref="AP214:AQ214"/>
    <mergeCell ref="AP205:AQ205"/>
    <mergeCell ref="AP206:AQ206"/>
    <mergeCell ref="AP207:AQ207"/>
    <mergeCell ref="AP208:AQ208"/>
    <mergeCell ref="AP209:AQ209"/>
    <mergeCell ref="AP200:AQ200"/>
    <mergeCell ref="AP201:AQ201"/>
    <mergeCell ref="AP202:AQ202"/>
    <mergeCell ref="AP203:AQ203"/>
    <mergeCell ref="AP204:AQ204"/>
    <mergeCell ref="AP195:AQ195"/>
    <mergeCell ref="AP196:AQ196"/>
    <mergeCell ref="AP197:AQ197"/>
    <mergeCell ref="AP198:AQ198"/>
    <mergeCell ref="AP199:AQ199"/>
    <mergeCell ref="AP190:AQ190"/>
    <mergeCell ref="AP191:AQ191"/>
    <mergeCell ref="AP192:AQ192"/>
    <mergeCell ref="AP193:AQ193"/>
    <mergeCell ref="AP194:AQ194"/>
    <mergeCell ref="AP185:AQ185"/>
    <mergeCell ref="AP186:AQ186"/>
    <mergeCell ref="AP187:AQ187"/>
    <mergeCell ref="AP188:AQ188"/>
    <mergeCell ref="AP189:AQ189"/>
    <mergeCell ref="AP180:AQ180"/>
    <mergeCell ref="AP181:AQ181"/>
    <mergeCell ref="AP182:AQ182"/>
    <mergeCell ref="AP183:AQ183"/>
    <mergeCell ref="AP184:AQ184"/>
    <mergeCell ref="AP175:AQ175"/>
    <mergeCell ref="AP176:AQ176"/>
    <mergeCell ref="AP177:AQ177"/>
    <mergeCell ref="AP178:AQ178"/>
    <mergeCell ref="AP179:AQ179"/>
    <mergeCell ref="AP170:AQ170"/>
    <mergeCell ref="AP171:AQ171"/>
    <mergeCell ref="AP172:AQ172"/>
    <mergeCell ref="AP173:AQ173"/>
    <mergeCell ref="AP174:AQ174"/>
    <mergeCell ref="AP165:AQ165"/>
    <mergeCell ref="AP166:AQ166"/>
    <mergeCell ref="AP167:AQ167"/>
    <mergeCell ref="AP168:AQ168"/>
    <mergeCell ref="AP169:AQ169"/>
    <mergeCell ref="AP160:AQ160"/>
    <mergeCell ref="AP161:AQ161"/>
    <mergeCell ref="AP162:AQ162"/>
    <mergeCell ref="AP163:AQ163"/>
    <mergeCell ref="AP164:AQ164"/>
    <mergeCell ref="AP155:AQ155"/>
    <mergeCell ref="AP156:AQ156"/>
    <mergeCell ref="AP157:AQ157"/>
    <mergeCell ref="AP158:AQ158"/>
    <mergeCell ref="AP159:AQ159"/>
    <mergeCell ref="AP150:AQ150"/>
    <mergeCell ref="AP151:AQ151"/>
    <mergeCell ref="AP152:AQ152"/>
    <mergeCell ref="AP153:AQ153"/>
    <mergeCell ref="AP154:AQ154"/>
    <mergeCell ref="AP145:AQ145"/>
    <mergeCell ref="AP146:AQ146"/>
    <mergeCell ref="AP147:AQ147"/>
    <mergeCell ref="AP148:AQ148"/>
    <mergeCell ref="AP149:AQ149"/>
    <mergeCell ref="AP140:AQ140"/>
    <mergeCell ref="AP141:AQ141"/>
    <mergeCell ref="AP142:AQ142"/>
    <mergeCell ref="AP143:AQ143"/>
    <mergeCell ref="AP144:AQ144"/>
    <mergeCell ref="AP135:AQ135"/>
    <mergeCell ref="AP136:AQ136"/>
    <mergeCell ref="AP137:AQ137"/>
    <mergeCell ref="AP138:AQ138"/>
    <mergeCell ref="AP139:AQ139"/>
    <mergeCell ref="AP130:AQ130"/>
    <mergeCell ref="AP131:AQ131"/>
    <mergeCell ref="AP132:AQ132"/>
    <mergeCell ref="AP133:AQ133"/>
    <mergeCell ref="AP134:AQ134"/>
    <mergeCell ref="AP125:AQ125"/>
    <mergeCell ref="AP126:AQ126"/>
    <mergeCell ref="AP127:AQ127"/>
    <mergeCell ref="AP128:AQ128"/>
    <mergeCell ref="AP129:AQ129"/>
    <mergeCell ref="AP120:AQ120"/>
    <mergeCell ref="AP121:AQ121"/>
    <mergeCell ref="AP122:AQ122"/>
    <mergeCell ref="AP123:AQ123"/>
    <mergeCell ref="AP124:AQ124"/>
    <mergeCell ref="AP115:AQ115"/>
    <mergeCell ref="AP116:AQ116"/>
    <mergeCell ref="AP117:AQ117"/>
    <mergeCell ref="AP118:AQ118"/>
    <mergeCell ref="AP119:AQ119"/>
    <mergeCell ref="AP110:AQ110"/>
    <mergeCell ref="AP111:AQ111"/>
    <mergeCell ref="AP112:AQ112"/>
    <mergeCell ref="AP113:AQ113"/>
    <mergeCell ref="AP114:AQ114"/>
    <mergeCell ref="AP105:AQ105"/>
    <mergeCell ref="AP106:AQ106"/>
    <mergeCell ref="AP107:AQ107"/>
    <mergeCell ref="AP108:AQ108"/>
    <mergeCell ref="AP109:AQ109"/>
    <mergeCell ref="AP100:AQ100"/>
    <mergeCell ref="AP101:AQ101"/>
    <mergeCell ref="AP102:AQ102"/>
    <mergeCell ref="AP103:AQ103"/>
    <mergeCell ref="AP104:AQ104"/>
    <mergeCell ref="AP95:AQ95"/>
    <mergeCell ref="AP96:AQ96"/>
    <mergeCell ref="AP97:AQ97"/>
    <mergeCell ref="AP98:AQ98"/>
    <mergeCell ref="AP99:AQ99"/>
    <mergeCell ref="AP90:AQ90"/>
    <mergeCell ref="AP91:AQ91"/>
    <mergeCell ref="AP92:AQ92"/>
    <mergeCell ref="AP93:AQ93"/>
    <mergeCell ref="AP94:AQ94"/>
    <mergeCell ref="AP85:AQ85"/>
    <mergeCell ref="AP86:AQ86"/>
    <mergeCell ref="AP87:AQ87"/>
    <mergeCell ref="AP88:AQ88"/>
    <mergeCell ref="AP89:AQ89"/>
    <mergeCell ref="AP80:AQ80"/>
    <mergeCell ref="AP81:AQ81"/>
    <mergeCell ref="AP82:AQ82"/>
    <mergeCell ref="AP83:AQ83"/>
    <mergeCell ref="AP84:AQ84"/>
    <mergeCell ref="AP75:AQ75"/>
    <mergeCell ref="AP76:AQ76"/>
    <mergeCell ref="AP77:AQ77"/>
    <mergeCell ref="AP78:AQ78"/>
    <mergeCell ref="AP79:AQ79"/>
    <mergeCell ref="AP70:AQ70"/>
    <mergeCell ref="AP71:AQ71"/>
    <mergeCell ref="AP72:AQ72"/>
    <mergeCell ref="AP73:AQ73"/>
    <mergeCell ref="AP74:AQ74"/>
    <mergeCell ref="AP65:AQ65"/>
    <mergeCell ref="AP66:AQ66"/>
    <mergeCell ref="AP67:AQ67"/>
    <mergeCell ref="AP68:AQ68"/>
    <mergeCell ref="AP69:AQ69"/>
    <mergeCell ref="AP60:AQ60"/>
    <mergeCell ref="AP61:AQ61"/>
    <mergeCell ref="AP62:AQ62"/>
    <mergeCell ref="AP63:AQ63"/>
    <mergeCell ref="AP64:AQ64"/>
    <mergeCell ref="AP55:AQ55"/>
    <mergeCell ref="AP56:AQ56"/>
    <mergeCell ref="AP57:AQ57"/>
    <mergeCell ref="AP58:AQ58"/>
    <mergeCell ref="AP59:AQ59"/>
    <mergeCell ref="AP50:AQ50"/>
    <mergeCell ref="AP51:AQ51"/>
    <mergeCell ref="AP52:AQ52"/>
    <mergeCell ref="AP53:AQ53"/>
    <mergeCell ref="AP54:AQ54"/>
    <mergeCell ref="AP45:AQ45"/>
    <mergeCell ref="AP46:AQ46"/>
    <mergeCell ref="AP47:AQ47"/>
    <mergeCell ref="AP48:AQ48"/>
    <mergeCell ref="AP49:AQ49"/>
    <mergeCell ref="AP40:AQ40"/>
    <mergeCell ref="AP41:AQ41"/>
    <mergeCell ref="AP42:AQ42"/>
    <mergeCell ref="AP43:AQ43"/>
    <mergeCell ref="AP44:AQ44"/>
    <mergeCell ref="AP35:AQ35"/>
    <mergeCell ref="AP36:AQ36"/>
    <mergeCell ref="AP37:AQ37"/>
    <mergeCell ref="AP38:AQ38"/>
    <mergeCell ref="AP39:AQ39"/>
    <mergeCell ref="AP30:AQ30"/>
    <mergeCell ref="AP31:AQ31"/>
    <mergeCell ref="AP32:AQ32"/>
    <mergeCell ref="AP33:AQ33"/>
    <mergeCell ref="AP34:AQ34"/>
    <mergeCell ref="AP25:AQ25"/>
    <mergeCell ref="AP26:AQ26"/>
    <mergeCell ref="AP27:AQ27"/>
    <mergeCell ref="AP28:AQ28"/>
    <mergeCell ref="AP29:AQ29"/>
    <mergeCell ref="AP14:AQ14"/>
    <mergeCell ref="AP15:AQ15"/>
    <mergeCell ref="AP16:AQ16"/>
    <mergeCell ref="AP17:AQ17"/>
    <mergeCell ref="AP18:AQ18"/>
    <mergeCell ref="AP9:AQ9"/>
    <mergeCell ref="AP10:AQ10"/>
    <mergeCell ref="AP11:AQ11"/>
    <mergeCell ref="AP12:AQ12"/>
    <mergeCell ref="AP13:AQ13"/>
    <mergeCell ref="AP8:AQ8"/>
    <mergeCell ref="AP2:AQ2"/>
    <mergeCell ref="AP3:AQ3"/>
    <mergeCell ref="AP4:AQ4"/>
    <mergeCell ref="AP5:AQ5"/>
    <mergeCell ref="AP6:AQ6"/>
    <mergeCell ref="AP7:AQ7"/>
    <mergeCell ref="AP1:AQ1"/>
    <mergeCell ref="N7:O7"/>
    <mergeCell ref="N8:O8"/>
    <mergeCell ref="N10:T11"/>
    <mergeCell ref="N13:T14"/>
    <mergeCell ref="AP19:AQ19"/>
    <mergeCell ref="AP20:AQ20"/>
    <mergeCell ref="AP21:AQ21"/>
    <mergeCell ref="AP22:AQ22"/>
    <mergeCell ref="AP23:AQ23"/>
    <mergeCell ref="AP24:AQ24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S40"/>
  <sheetViews>
    <sheetView workbookViewId="0">
      <selection activeCell="E37" sqref="E37"/>
    </sheetView>
  </sheetViews>
  <sheetFormatPr baseColWidth="10" defaultRowHeight="15"/>
  <cols>
    <col min="6" max="11" width="9.140625" style="7" customWidth="1"/>
    <col min="12" max="12" width="17" customWidth="1"/>
    <col min="13" max="15" width="5.85546875" customWidth="1"/>
    <col min="17" max="19" width="6.140625" style="7" customWidth="1"/>
  </cols>
  <sheetData>
    <row r="1" spans="1:12">
      <c r="A1" t="s">
        <v>0</v>
      </c>
      <c r="B1" t="s">
        <v>25</v>
      </c>
      <c r="C1" t="s">
        <v>1</v>
      </c>
      <c r="F1" s="74" t="s">
        <v>26</v>
      </c>
      <c r="G1" s="74" t="s">
        <v>27</v>
      </c>
      <c r="H1" s="74" t="s">
        <v>28</v>
      </c>
      <c r="I1" s="74" t="s">
        <v>29</v>
      </c>
      <c r="J1" s="74" t="s">
        <v>30</v>
      </c>
      <c r="K1" s="74" t="s">
        <v>31</v>
      </c>
      <c r="L1" s="73"/>
    </row>
    <row r="2" spans="1:12">
      <c r="A2">
        <v>4</v>
      </c>
      <c r="B2">
        <v>1</v>
      </c>
      <c r="C2">
        <v>1</v>
      </c>
      <c r="F2" s="74">
        <v>11</v>
      </c>
      <c r="G2" s="74">
        <v>0</v>
      </c>
      <c r="H2" s="74">
        <v>2</v>
      </c>
      <c r="I2" s="74">
        <v>4</v>
      </c>
      <c r="J2" s="74">
        <v>6</v>
      </c>
      <c r="K2" s="74" t="s">
        <v>50</v>
      </c>
      <c r="L2" s="79" t="s">
        <v>36</v>
      </c>
    </row>
    <row r="3" spans="1:12">
      <c r="A3">
        <v>6</v>
      </c>
      <c r="B3">
        <v>1</v>
      </c>
      <c r="C3">
        <v>1</v>
      </c>
      <c r="F3" s="74">
        <v>12</v>
      </c>
      <c r="G3" s="74">
        <v>1</v>
      </c>
      <c r="H3" s="74">
        <v>5</v>
      </c>
      <c r="I3" s="74">
        <v>8</v>
      </c>
      <c r="J3" s="74">
        <v>10</v>
      </c>
      <c r="K3" s="74">
        <v>11</v>
      </c>
      <c r="L3" s="79" t="s">
        <v>37</v>
      </c>
    </row>
    <row r="4" spans="1:12">
      <c r="A4">
        <v>13</v>
      </c>
      <c r="B4">
        <v>1</v>
      </c>
      <c r="C4">
        <v>2</v>
      </c>
      <c r="F4" s="74">
        <v>13</v>
      </c>
      <c r="G4" s="74">
        <v>3</v>
      </c>
      <c r="H4" s="74">
        <v>7</v>
      </c>
      <c r="I4" s="74">
        <v>9</v>
      </c>
      <c r="J4" s="74">
        <v>12</v>
      </c>
      <c r="K4" s="74" t="s">
        <v>50</v>
      </c>
      <c r="L4" s="79" t="s">
        <v>38</v>
      </c>
    </row>
    <row r="5" spans="1:12">
      <c r="A5">
        <v>15</v>
      </c>
      <c r="B5">
        <v>1</v>
      </c>
      <c r="C5">
        <v>2</v>
      </c>
      <c r="F5" s="74">
        <v>21</v>
      </c>
      <c r="G5" s="74">
        <v>13</v>
      </c>
      <c r="H5" s="74">
        <v>15</v>
      </c>
      <c r="I5" s="74">
        <v>17</v>
      </c>
      <c r="J5" s="74">
        <v>19</v>
      </c>
      <c r="K5" s="74">
        <v>21</v>
      </c>
      <c r="L5" s="79" t="s">
        <v>39</v>
      </c>
    </row>
    <row r="6" spans="1:12">
      <c r="A6">
        <v>17</v>
      </c>
      <c r="B6">
        <v>1</v>
      </c>
      <c r="C6">
        <v>2</v>
      </c>
      <c r="F6" s="74">
        <v>22</v>
      </c>
      <c r="G6" s="74">
        <v>16</v>
      </c>
      <c r="H6" s="74">
        <v>20</v>
      </c>
      <c r="I6" s="74">
        <v>23</v>
      </c>
      <c r="J6" s="74">
        <v>24</v>
      </c>
      <c r="K6" s="74" t="s">
        <v>50</v>
      </c>
      <c r="L6" s="79" t="s">
        <v>40</v>
      </c>
    </row>
    <row r="7" spans="1:12">
      <c r="A7">
        <v>19</v>
      </c>
      <c r="B7">
        <v>1</v>
      </c>
      <c r="C7">
        <v>2</v>
      </c>
      <c r="F7" s="74">
        <v>23</v>
      </c>
      <c r="G7" s="74">
        <v>14</v>
      </c>
      <c r="H7" s="74">
        <v>18</v>
      </c>
      <c r="I7" s="74">
        <v>22</v>
      </c>
      <c r="J7" s="74" t="s">
        <v>50</v>
      </c>
      <c r="K7" s="74" t="s">
        <v>50</v>
      </c>
      <c r="L7" s="79" t="s">
        <v>41</v>
      </c>
    </row>
    <row r="8" spans="1:12">
      <c r="A8">
        <v>21</v>
      </c>
      <c r="B8">
        <v>1</v>
      </c>
      <c r="C8">
        <v>2</v>
      </c>
      <c r="F8" s="74">
        <v>31</v>
      </c>
      <c r="G8" s="74">
        <v>25</v>
      </c>
      <c r="H8" s="74">
        <v>27</v>
      </c>
      <c r="I8" s="74">
        <v>32</v>
      </c>
      <c r="J8" s="74">
        <v>34</v>
      </c>
      <c r="K8" s="74" t="s">
        <v>50</v>
      </c>
      <c r="L8" s="79" t="s">
        <v>42</v>
      </c>
    </row>
    <row r="9" spans="1:12">
      <c r="A9">
        <v>25</v>
      </c>
      <c r="B9">
        <v>1</v>
      </c>
      <c r="C9">
        <v>3</v>
      </c>
      <c r="F9" s="74">
        <v>32</v>
      </c>
      <c r="G9" s="74">
        <v>30</v>
      </c>
      <c r="H9" s="74">
        <v>33</v>
      </c>
      <c r="I9" s="74">
        <v>36</v>
      </c>
      <c r="J9" s="74" t="s">
        <v>50</v>
      </c>
      <c r="K9" s="74" t="s">
        <v>50</v>
      </c>
      <c r="L9" s="79" t="s">
        <v>43</v>
      </c>
    </row>
    <row r="10" spans="1:12">
      <c r="A10">
        <v>27</v>
      </c>
      <c r="B10">
        <v>1</v>
      </c>
      <c r="C10">
        <v>3</v>
      </c>
      <c r="F10" s="74">
        <v>33</v>
      </c>
      <c r="G10" s="74">
        <v>26</v>
      </c>
      <c r="H10" s="74">
        <v>28</v>
      </c>
      <c r="I10" s="74">
        <v>29</v>
      </c>
      <c r="J10" s="74">
        <v>31</v>
      </c>
      <c r="K10" s="74">
        <v>35</v>
      </c>
      <c r="L10" s="79" t="s">
        <v>44</v>
      </c>
    </row>
    <row r="11" spans="1:12">
      <c r="A11">
        <v>32</v>
      </c>
      <c r="B11">
        <v>1</v>
      </c>
      <c r="C11">
        <v>3</v>
      </c>
    </row>
    <row r="12" spans="1:12" ht="15.75" thickBot="1">
      <c r="A12">
        <v>34</v>
      </c>
      <c r="B12">
        <v>1</v>
      </c>
      <c r="C12">
        <v>3</v>
      </c>
    </row>
    <row r="13" spans="1:12" ht="15.75" thickBot="1">
      <c r="A13">
        <v>0</v>
      </c>
      <c r="B13">
        <v>1</v>
      </c>
      <c r="C13">
        <v>0</v>
      </c>
      <c r="F13" s="55"/>
      <c r="G13" s="56">
        <v>0</v>
      </c>
      <c r="H13" s="57"/>
      <c r="I13"/>
    </row>
    <row r="14" spans="1:12">
      <c r="A14">
        <v>2</v>
      </c>
      <c r="B14">
        <v>1</v>
      </c>
      <c r="C14">
        <v>1</v>
      </c>
      <c r="F14" s="61">
        <v>32</v>
      </c>
      <c r="G14" s="62">
        <v>15</v>
      </c>
      <c r="H14" s="63">
        <v>19</v>
      </c>
      <c r="I14"/>
    </row>
    <row r="15" spans="1:12">
      <c r="A15">
        <v>1</v>
      </c>
      <c r="B15">
        <v>2</v>
      </c>
      <c r="C15">
        <v>1</v>
      </c>
      <c r="F15" s="50">
        <v>4</v>
      </c>
      <c r="G15" s="46">
        <v>21</v>
      </c>
      <c r="H15" s="51">
        <v>2</v>
      </c>
      <c r="I15"/>
    </row>
    <row r="16" spans="1:12">
      <c r="A16">
        <v>5</v>
      </c>
      <c r="B16">
        <v>2</v>
      </c>
      <c r="C16">
        <v>1</v>
      </c>
      <c r="F16" s="48">
        <v>25</v>
      </c>
      <c r="G16" s="47">
        <v>17</v>
      </c>
      <c r="H16" s="49">
        <v>34</v>
      </c>
    </row>
    <row r="17" spans="1:14" ht="15.75" thickBot="1">
      <c r="A17">
        <v>8</v>
      </c>
      <c r="B17">
        <v>2</v>
      </c>
      <c r="C17">
        <v>1</v>
      </c>
      <c r="F17" s="52">
        <v>6</v>
      </c>
      <c r="G17" s="53">
        <v>27</v>
      </c>
      <c r="H17" s="54">
        <v>13</v>
      </c>
      <c r="I17"/>
    </row>
    <row r="18" spans="1:14" ht="15.75" thickBot="1">
      <c r="A18">
        <v>10</v>
      </c>
      <c r="B18">
        <v>2</v>
      </c>
      <c r="C18">
        <v>1</v>
      </c>
      <c r="F18" s="61">
        <v>36</v>
      </c>
      <c r="G18" s="62">
        <v>11</v>
      </c>
      <c r="H18" s="63">
        <v>30</v>
      </c>
      <c r="I18"/>
      <c r="N18" s="45"/>
    </row>
    <row r="19" spans="1:14">
      <c r="A19">
        <v>11</v>
      </c>
      <c r="B19">
        <v>2</v>
      </c>
      <c r="C19">
        <v>1</v>
      </c>
      <c r="F19" s="50">
        <v>8</v>
      </c>
      <c r="G19" s="46">
        <v>23</v>
      </c>
      <c r="H19" s="51">
        <v>10</v>
      </c>
      <c r="I19"/>
    </row>
    <row r="20" spans="1:14">
      <c r="A20">
        <v>16</v>
      </c>
      <c r="B20">
        <v>2</v>
      </c>
      <c r="C20">
        <v>2</v>
      </c>
      <c r="F20" s="48">
        <v>5</v>
      </c>
      <c r="G20" s="47">
        <v>24</v>
      </c>
      <c r="H20" s="49">
        <v>16</v>
      </c>
      <c r="I20"/>
    </row>
    <row r="21" spans="1:14" ht="15.75" thickBot="1">
      <c r="A21">
        <v>20</v>
      </c>
      <c r="B21">
        <v>2</v>
      </c>
      <c r="C21">
        <v>2</v>
      </c>
      <c r="F21" s="52">
        <v>33</v>
      </c>
      <c r="G21" s="53">
        <v>1</v>
      </c>
      <c r="H21" s="54">
        <v>20</v>
      </c>
      <c r="I21"/>
    </row>
    <row r="22" spans="1:14">
      <c r="A22">
        <v>23</v>
      </c>
      <c r="B22">
        <v>2</v>
      </c>
      <c r="C22">
        <v>2</v>
      </c>
      <c r="F22" s="58">
        <v>14</v>
      </c>
      <c r="G22" s="59">
        <v>31</v>
      </c>
      <c r="H22" s="60">
        <v>9</v>
      </c>
      <c r="I22"/>
    </row>
    <row r="23" spans="1:14">
      <c r="A23">
        <v>24</v>
      </c>
      <c r="B23">
        <v>2</v>
      </c>
      <c r="C23">
        <v>2</v>
      </c>
      <c r="F23" s="50">
        <v>22</v>
      </c>
      <c r="G23" s="46">
        <v>18</v>
      </c>
      <c r="H23" s="51">
        <v>29</v>
      </c>
      <c r="I23"/>
    </row>
    <row r="24" spans="1:14">
      <c r="A24">
        <v>30</v>
      </c>
      <c r="B24">
        <v>2</v>
      </c>
      <c r="C24">
        <v>3</v>
      </c>
      <c r="F24" s="48">
        <v>7</v>
      </c>
      <c r="G24" s="47">
        <v>28</v>
      </c>
      <c r="H24" s="49">
        <v>12</v>
      </c>
      <c r="I24"/>
    </row>
    <row r="25" spans="1:14" ht="15.75" thickBot="1">
      <c r="A25">
        <v>33</v>
      </c>
      <c r="B25">
        <v>2</v>
      </c>
      <c r="C25">
        <v>3</v>
      </c>
      <c r="F25" s="52">
        <v>35</v>
      </c>
      <c r="G25" s="53">
        <v>3</v>
      </c>
      <c r="H25" s="54">
        <v>26</v>
      </c>
      <c r="I25"/>
    </row>
    <row r="26" spans="1:14">
      <c r="A26">
        <v>36</v>
      </c>
      <c r="B26">
        <v>2</v>
      </c>
      <c r="C26">
        <v>3</v>
      </c>
    </row>
    <row r="27" spans="1:14">
      <c r="A27">
        <v>3</v>
      </c>
      <c r="B27">
        <v>3</v>
      </c>
      <c r="C27">
        <v>1</v>
      </c>
    </row>
    <row r="28" spans="1:14" ht="15.75" thickBot="1">
      <c r="A28">
        <v>7</v>
      </c>
      <c r="B28">
        <v>3</v>
      </c>
      <c r="C28">
        <v>1</v>
      </c>
      <c r="F28" s="68"/>
      <c r="G28" s="69">
        <v>0</v>
      </c>
      <c r="H28" s="70"/>
    </row>
    <row r="29" spans="1:14">
      <c r="A29">
        <v>14</v>
      </c>
      <c r="B29">
        <v>3</v>
      </c>
      <c r="C29">
        <v>2</v>
      </c>
      <c r="F29" s="61">
        <v>1</v>
      </c>
      <c r="G29" s="62">
        <v>2</v>
      </c>
      <c r="H29" s="63">
        <v>3</v>
      </c>
    </row>
    <row r="30" spans="1:14">
      <c r="A30">
        <v>18</v>
      </c>
      <c r="B30">
        <v>3</v>
      </c>
      <c r="C30">
        <v>2</v>
      </c>
      <c r="F30" s="50">
        <v>4</v>
      </c>
      <c r="G30" s="46">
        <v>5</v>
      </c>
      <c r="H30" s="51">
        <v>6</v>
      </c>
    </row>
    <row r="31" spans="1:14">
      <c r="A31">
        <v>22</v>
      </c>
      <c r="B31">
        <v>3</v>
      </c>
      <c r="C31">
        <v>2</v>
      </c>
      <c r="F31" s="48">
        <v>7</v>
      </c>
      <c r="G31" s="47">
        <v>8</v>
      </c>
      <c r="H31" s="49">
        <v>9</v>
      </c>
    </row>
    <row r="32" spans="1:14" ht="15.75" thickBot="1">
      <c r="A32">
        <v>35</v>
      </c>
      <c r="B32">
        <v>3</v>
      </c>
      <c r="C32">
        <v>3</v>
      </c>
      <c r="F32" s="52">
        <v>10</v>
      </c>
      <c r="G32" s="71">
        <v>11</v>
      </c>
      <c r="H32" s="72">
        <v>12</v>
      </c>
    </row>
    <row r="33" spans="1:8">
      <c r="A33">
        <v>9</v>
      </c>
      <c r="B33">
        <v>3</v>
      </c>
      <c r="C33">
        <v>1</v>
      </c>
      <c r="F33" s="65">
        <v>13</v>
      </c>
      <c r="G33" s="66">
        <v>14</v>
      </c>
      <c r="H33" s="67">
        <v>15</v>
      </c>
    </row>
    <row r="34" spans="1:8">
      <c r="A34">
        <v>12</v>
      </c>
      <c r="B34">
        <v>3</v>
      </c>
      <c r="C34">
        <v>1</v>
      </c>
      <c r="F34" s="48">
        <v>16</v>
      </c>
      <c r="G34" s="47">
        <v>17</v>
      </c>
      <c r="H34" s="49">
        <v>18</v>
      </c>
    </row>
    <row r="35" spans="1:8">
      <c r="A35">
        <v>26</v>
      </c>
      <c r="B35">
        <v>3</v>
      </c>
      <c r="C35">
        <v>3</v>
      </c>
      <c r="F35" s="48">
        <v>19</v>
      </c>
      <c r="G35" s="47">
        <v>20</v>
      </c>
      <c r="H35" s="49">
        <v>21</v>
      </c>
    </row>
    <row r="36" spans="1:8" ht="15.75" thickBot="1">
      <c r="A36">
        <v>29</v>
      </c>
      <c r="B36">
        <v>3</v>
      </c>
      <c r="C36">
        <v>3</v>
      </c>
      <c r="F36" s="52">
        <v>22</v>
      </c>
      <c r="G36" s="53">
        <v>23</v>
      </c>
      <c r="H36" s="54">
        <v>24</v>
      </c>
    </row>
    <row r="37" spans="1:8">
      <c r="A37">
        <v>28</v>
      </c>
      <c r="B37">
        <v>3</v>
      </c>
      <c r="C37">
        <v>3</v>
      </c>
      <c r="F37" s="64">
        <v>25</v>
      </c>
      <c r="G37" s="59">
        <v>26</v>
      </c>
      <c r="H37" s="64">
        <v>27</v>
      </c>
    </row>
    <row r="38" spans="1:8">
      <c r="A38">
        <v>31</v>
      </c>
      <c r="B38">
        <v>3</v>
      </c>
      <c r="C38">
        <v>3</v>
      </c>
      <c r="F38" s="47">
        <v>28</v>
      </c>
      <c r="G38" s="47">
        <v>29</v>
      </c>
      <c r="H38" s="46">
        <v>30</v>
      </c>
    </row>
    <row r="39" spans="1:8">
      <c r="F39" s="47">
        <v>31</v>
      </c>
      <c r="G39" s="46">
        <v>32</v>
      </c>
      <c r="H39" s="47">
        <v>33</v>
      </c>
    </row>
    <row r="40" spans="1:8">
      <c r="F40" s="46">
        <v>34</v>
      </c>
      <c r="G40" s="47">
        <v>35</v>
      </c>
      <c r="H40" s="46">
        <v>36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Aktuelles Spiel</vt:lpstr>
      <vt:lpstr>Number-Dozzen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2013-01-24T21:48:00Z</dcterms:created>
  <dcterms:modified xsi:type="dcterms:W3CDTF">2013-02-24T23:36:07Z</dcterms:modified>
</cp:coreProperties>
</file>